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waegel-admin\Box\FRES_UtilityStudies\CEBD_FRES_FY20\"/>
    </mc:Choice>
  </mc:AlternateContent>
  <xr:revisionPtr revIDLastSave="0" documentId="13_ncr:1_{3F2E43E8-6D8F-47BE-B641-E069DB6F59D6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Energy Charts" sheetId="20" r:id="rId1"/>
    <sheet name="Emissions Charts" sheetId="18" r:id="rId2"/>
    <sheet name="Annual Emissions" sheetId="19" r:id="rId3"/>
    <sheet name="Annual Usage" sheetId="17" r:id="rId4"/>
    <sheet name="MC Inputs" sheetId="1" r:id="rId5"/>
    <sheet name="MC Usage" sheetId="6" r:id="rId6"/>
    <sheet name="MC Emissions" sheetId="7" r:id="rId7"/>
    <sheet name="Emissions Factors" sheetId="5" r:id="rId8"/>
    <sheet name="Unit Conversions" sheetId="4" r:id="rId9"/>
    <sheet name="Institutional Data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30" i="7" l="1"/>
  <c r="AI330" i="7"/>
  <c r="AJ329" i="7"/>
  <c r="AI329" i="7"/>
  <c r="AJ328" i="7"/>
  <c r="AI328" i="7"/>
  <c r="AJ327" i="7"/>
  <c r="AI327" i="7"/>
  <c r="AJ326" i="7"/>
  <c r="AI326" i="7"/>
  <c r="AJ325" i="7"/>
  <c r="AI325" i="7"/>
  <c r="AJ324" i="7"/>
  <c r="AI324" i="7"/>
  <c r="AJ323" i="7"/>
  <c r="AI323" i="7"/>
  <c r="AJ322" i="7"/>
  <c r="AI322" i="7"/>
  <c r="AJ321" i="7"/>
  <c r="AI321" i="7"/>
  <c r="AJ320" i="7"/>
  <c r="AI320" i="7"/>
  <c r="AJ319" i="7"/>
  <c r="AI319" i="7"/>
  <c r="AJ318" i="7"/>
  <c r="AI318" i="7"/>
  <c r="AJ317" i="7"/>
  <c r="AI317" i="7"/>
  <c r="AJ316" i="7"/>
  <c r="AI316" i="7"/>
  <c r="AJ315" i="7"/>
  <c r="AI315" i="7"/>
  <c r="AJ314" i="7"/>
  <c r="AI314" i="7"/>
  <c r="AJ313" i="7"/>
  <c r="AI313" i="7"/>
  <c r="AJ312" i="7"/>
  <c r="AI312" i="7"/>
  <c r="AJ311" i="7"/>
  <c r="AI311" i="7"/>
  <c r="AJ310" i="7"/>
  <c r="AI310" i="7"/>
  <c r="AJ309" i="7"/>
  <c r="AI309" i="7"/>
  <c r="AJ308" i="7"/>
  <c r="AI308" i="7"/>
  <c r="AJ307" i="7"/>
  <c r="AI307" i="7"/>
  <c r="AJ306" i="7"/>
  <c r="AI306" i="7"/>
  <c r="AJ305" i="7"/>
  <c r="AI305" i="7"/>
  <c r="AJ304" i="7"/>
  <c r="AI304" i="7"/>
  <c r="AJ303" i="7"/>
  <c r="AI303" i="7"/>
  <c r="AJ302" i="7"/>
  <c r="AI302" i="7"/>
  <c r="AJ301" i="7"/>
  <c r="AI301" i="7"/>
  <c r="AJ300" i="7"/>
  <c r="AI300" i="7"/>
  <c r="AJ299" i="7"/>
  <c r="AI299" i="7"/>
  <c r="AJ298" i="7"/>
  <c r="AI298" i="7"/>
  <c r="AJ297" i="7"/>
  <c r="AI297" i="7"/>
  <c r="AJ296" i="7"/>
  <c r="AI296" i="7"/>
  <c r="AJ295" i="7"/>
  <c r="AI295" i="7"/>
  <c r="AJ294" i="7"/>
  <c r="AI294" i="7"/>
  <c r="AJ293" i="7"/>
  <c r="AI293" i="7"/>
  <c r="AJ292" i="7"/>
  <c r="AI292" i="7"/>
  <c r="AJ291" i="7"/>
  <c r="AI291" i="7"/>
  <c r="AJ290" i="7"/>
  <c r="AI290" i="7"/>
  <c r="AJ289" i="7"/>
  <c r="AI289" i="7"/>
  <c r="AJ288" i="7"/>
  <c r="AI288" i="7"/>
  <c r="AJ287" i="7"/>
  <c r="AI287" i="7"/>
  <c r="AJ286" i="7"/>
  <c r="AI286" i="7"/>
  <c r="AJ285" i="7"/>
  <c r="AI285" i="7"/>
  <c r="AJ284" i="7"/>
  <c r="AI284" i="7"/>
  <c r="AJ283" i="7"/>
  <c r="AI283" i="7"/>
  <c r="AJ282" i="7"/>
  <c r="AI282" i="7"/>
  <c r="AJ281" i="7"/>
  <c r="AI281" i="7"/>
  <c r="AJ280" i="7"/>
  <c r="AI280" i="7"/>
  <c r="AJ279" i="7"/>
  <c r="AI279" i="7"/>
  <c r="AJ278" i="7"/>
  <c r="AI278" i="7"/>
  <c r="AJ277" i="7"/>
  <c r="AI277" i="7"/>
  <c r="AJ276" i="7"/>
  <c r="AI276" i="7"/>
  <c r="AJ275" i="7"/>
  <c r="AI275" i="7"/>
  <c r="AJ274" i="7"/>
  <c r="AI274" i="7"/>
  <c r="AJ273" i="7"/>
  <c r="AI273" i="7"/>
  <c r="AJ272" i="7"/>
  <c r="AI272" i="7"/>
  <c r="AJ271" i="7"/>
  <c r="AI271" i="7"/>
  <c r="AJ270" i="7"/>
  <c r="AI270" i="7"/>
  <c r="AJ269" i="7"/>
  <c r="AI269" i="7"/>
  <c r="AJ268" i="7"/>
  <c r="AI268" i="7"/>
  <c r="AJ267" i="7"/>
  <c r="AI267" i="7"/>
  <c r="AJ266" i="7"/>
  <c r="AI266" i="7"/>
  <c r="AJ265" i="7"/>
  <c r="AI265" i="7"/>
  <c r="AJ264" i="7"/>
  <c r="AI264" i="7"/>
  <c r="AJ263" i="7"/>
  <c r="AI263" i="7"/>
  <c r="AJ262" i="7"/>
  <c r="AI262" i="7"/>
  <c r="AJ261" i="7"/>
  <c r="AI261" i="7"/>
  <c r="AJ260" i="7"/>
  <c r="AI260" i="7"/>
  <c r="AJ259" i="7"/>
  <c r="AI259" i="7"/>
  <c r="AJ258" i="7"/>
  <c r="AI258" i="7"/>
  <c r="AJ257" i="7"/>
  <c r="AI257" i="7"/>
  <c r="AJ256" i="7"/>
  <c r="AI256" i="7"/>
  <c r="AJ255" i="7"/>
  <c r="AI255" i="7"/>
  <c r="AJ254" i="7"/>
  <c r="AI254" i="7"/>
  <c r="AJ253" i="7"/>
  <c r="AI253" i="7"/>
  <c r="AJ252" i="7"/>
  <c r="AI252" i="7"/>
  <c r="AJ251" i="7"/>
  <c r="AI251" i="7"/>
  <c r="AJ250" i="7"/>
  <c r="AI250" i="7"/>
  <c r="AJ249" i="7"/>
  <c r="AI249" i="7"/>
  <c r="AJ248" i="7"/>
  <c r="AI248" i="7"/>
  <c r="AJ247" i="7"/>
  <c r="AI247" i="7"/>
  <c r="AJ246" i="7"/>
  <c r="AI246" i="7"/>
  <c r="AJ245" i="7"/>
  <c r="AI245" i="7"/>
  <c r="AJ244" i="7"/>
  <c r="AI244" i="7"/>
  <c r="AJ243" i="7"/>
  <c r="AI243" i="7"/>
  <c r="AJ242" i="7"/>
  <c r="AI242" i="7"/>
  <c r="AJ241" i="7"/>
  <c r="AI241" i="7"/>
  <c r="AJ240" i="7"/>
  <c r="AI240" i="7"/>
  <c r="AJ239" i="7"/>
  <c r="AI239" i="7"/>
  <c r="AJ238" i="7"/>
  <c r="AI238" i="7"/>
  <c r="AJ237" i="7"/>
  <c r="AI237" i="7"/>
  <c r="AJ236" i="7"/>
  <c r="AI236" i="7"/>
  <c r="AJ235" i="7"/>
  <c r="AI235" i="7"/>
  <c r="AJ234" i="7"/>
  <c r="AI234" i="7"/>
  <c r="AJ233" i="7"/>
  <c r="AI233" i="7"/>
  <c r="AJ232" i="7"/>
  <c r="AI232" i="7"/>
  <c r="AJ231" i="7"/>
  <c r="AI231" i="7"/>
  <c r="AJ230" i="7"/>
  <c r="AI230" i="7"/>
  <c r="AJ229" i="7"/>
  <c r="AI229" i="7"/>
  <c r="AJ228" i="7"/>
  <c r="AI228" i="7"/>
  <c r="AJ227" i="7"/>
  <c r="AI227" i="7"/>
  <c r="AJ226" i="7"/>
  <c r="AI226" i="7"/>
  <c r="AJ225" i="7"/>
  <c r="AI225" i="7"/>
  <c r="AJ224" i="7"/>
  <c r="AI224" i="7"/>
  <c r="AJ223" i="7"/>
  <c r="AI223" i="7"/>
  <c r="AJ222" i="7"/>
  <c r="AI222" i="7"/>
  <c r="AJ221" i="7"/>
  <c r="AI221" i="7"/>
  <c r="AJ220" i="7"/>
  <c r="AI220" i="7"/>
  <c r="AJ219" i="7"/>
  <c r="AI219" i="7"/>
  <c r="AJ218" i="7"/>
  <c r="AI218" i="7"/>
  <c r="AJ217" i="7"/>
  <c r="AI217" i="7"/>
  <c r="AJ216" i="7"/>
  <c r="AI216" i="7"/>
  <c r="AJ215" i="7"/>
  <c r="AI215" i="7"/>
  <c r="AJ214" i="7"/>
  <c r="AI214" i="7"/>
  <c r="AJ213" i="7"/>
  <c r="AI213" i="7"/>
  <c r="AJ212" i="7"/>
  <c r="AI212" i="7"/>
  <c r="AJ211" i="7"/>
  <c r="AI211" i="7"/>
  <c r="AJ210" i="7"/>
  <c r="AI210" i="7"/>
  <c r="AJ209" i="7"/>
  <c r="AI209" i="7"/>
  <c r="AJ208" i="7"/>
  <c r="AI208" i="7"/>
  <c r="AJ207" i="7"/>
  <c r="AI207" i="7"/>
  <c r="AJ206" i="7"/>
  <c r="AI206" i="7"/>
  <c r="AJ205" i="7"/>
  <c r="AI205" i="7"/>
  <c r="AJ204" i="7"/>
  <c r="AI204" i="7"/>
  <c r="AJ203" i="7"/>
  <c r="AI203" i="7"/>
  <c r="AJ202" i="7"/>
  <c r="AI202" i="7"/>
  <c r="AJ201" i="7"/>
  <c r="AI201" i="7"/>
  <c r="AJ200" i="7"/>
  <c r="AI200" i="7"/>
  <c r="AJ199" i="7"/>
  <c r="AI199" i="7"/>
  <c r="AJ198" i="7"/>
  <c r="AI198" i="7"/>
  <c r="AJ197" i="7"/>
  <c r="AI197" i="7"/>
  <c r="AJ196" i="7"/>
  <c r="AI196" i="7"/>
  <c r="AJ195" i="7"/>
  <c r="AI195" i="7"/>
  <c r="AJ194" i="7"/>
  <c r="AI194" i="7"/>
  <c r="AJ193" i="7"/>
  <c r="AI193" i="7"/>
  <c r="AJ192" i="7"/>
  <c r="AI192" i="7"/>
  <c r="AJ191" i="7"/>
  <c r="AI191" i="7"/>
  <c r="AJ190" i="7"/>
  <c r="AI190" i="7"/>
  <c r="AJ189" i="7"/>
  <c r="AI189" i="7"/>
  <c r="AJ188" i="7"/>
  <c r="AI188" i="7"/>
  <c r="AJ187" i="7"/>
  <c r="AI187" i="7"/>
  <c r="AJ186" i="7"/>
  <c r="AI186" i="7"/>
  <c r="AJ185" i="7"/>
  <c r="AI185" i="7"/>
  <c r="AJ184" i="7"/>
  <c r="AI184" i="7"/>
  <c r="AJ183" i="7"/>
  <c r="AI183" i="7"/>
  <c r="AJ182" i="7"/>
  <c r="AI182" i="7"/>
  <c r="AJ181" i="7"/>
  <c r="AI181" i="7"/>
  <c r="AJ180" i="7"/>
  <c r="AI180" i="7"/>
  <c r="AJ179" i="7"/>
  <c r="AI179" i="7"/>
  <c r="AJ178" i="7"/>
  <c r="AI178" i="7"/>
  <c r="AJ177" i="7"/>
  <c r="AI177" i="7"/>
  <c r="AJ176" i="7"/>
  <c r="AI176" i="7"/>
  <c r="AJ175" i="7"/>
  <c r="AI175" i="7"/>
  <c r="AJ174" i="7"/>
  <c r="AI174" i="7"/>
  <c r="AJ173" i="7"/>
  <c r="AI173" i="7"/>
  <c r="AJ172" i="7"/>
  <c r="AI172" i="7"/>
  <c r="AJ171" i="7"/>
  <c r="AI171" i="7"/>
  <c r="AJ170" i="7"/>
  <c r="AI170" i="7"/>
  <c r="AJ169" i="7"/>
  <c r="AI169" i="7"/>
  <c r="AJ168" i="7"/>
  <c r="AI168" i="7"/>
  <c r="AJ167" i="7"/>
  <c r="AI167" i="7"/>
  <c r="AJ166" i="7"/>
  <c r="AI166" i="7"/>
  <c r="AJ165" i="7"/>
  <c r="AI165" i="7"/>
  <c r="AJ164" i="7"/>
  <c r="AI164" i="7"/>
  <c r="AJ163" i="7"/>
  <c r="AI163" i="7"/>
  <c r="AJ162" i="7"/>
  <c r="AI162" i="7"/>
  <c r="AJ161" i="7"/>
  <c r="AI161" i="7"/>
  <c r="AJ160" i="7"/>
  <c r="AI160" i="7"/>
  <c r="AJ159" i="7"/>
  <c r="AI159" i="7"/>
  <c r="AJ158" i="7"/>
  <c r="AI158" i="7"/>
  <c r="AJ157" i="7"/>
  <c r="AI157" i="7"/>
  <c r="AJ156" i="7"/>
  <c r="AI156" i="7"/>
  <c r="AJ155" i="7"/>
  <c r="AI155" i="7"/>
  <c r="AJ154" i="7"/>
  <c r="AI154" i="7"/>
  <c r="AJ153" i="7"/>
  <c r="AI153" i="7"/>
  <c r="AJ152" i="7"/>
  <c r="AI152" i="7"/>
  <c r="AJ151" i="7"/>
  <c r="AI151" i="7"/>
  <c r="AJ150" i="7"/>
  <c r="AI150" i="7"/>
  <c r="AJ149" i="7"/>
  <c r="AI149" i="7"/>
  <c r="AJ148" i="7"/>
  <c r="AI148" i="7"/>
  <c r="AJ147" i="7"/>
  <c r="AI147" i="7"/>
  <c r="AJ146" i="7"/>
  <c r="AI146" i="7"/>
  <c r="AJ145" i="7"/>
  <c r="AI145" i="7"/>
  <c r="AJ144" i="7"/>
  <c r="AI144" i="7"/>
  <c r="AJ143" i="7"/>
  <c r="AI143" i="7"/>
  <c r="AJ142" i="7"/>
  <c r="AI142" i="7"/>
  <c r="AJ141" i="7"/>
  <c r="AI141" i="7"/>
  <c r="AJ140" i="7"/>
  <c r="AI140" i="7"/>
  <c r="AJ139" i="7"/>
  <c r="AI139" i="7"/>
  <c r="AJ138" i="7"/>
  <c r="AI138" i="7"/>
  <c r="AJ137" i="7"/>
  <c r="AI137" i="7"/>
  <c r="AJ136" i="7"/>
  <c r="AI136" i="7"/>
  <c r="AJ135" i="7"/>
  <c r="AI135" i="7"/>
  <c r="AJ134" i="7"/>
  <c r="AI134" i="7"/>
  <c r="AJ133" i="7"/>
  <c r="AI133" i="7"/>
  <c r="AJ132" i="7"/>
  <c r="AI132" i="7"/>
  <c r="AJ131" i="7"/>
  <c r="AI131" i="7"/>
  <c r="AJ130" i="7"/>
  <c r="AI130" i="7"/>
  <c r="AJ129" i="7"/>
  <c r="AI129" i="7"/>
  <c r="AJ128" i="7"/>
  <c r="AI128" i="7"/>
  <c r="AJ127" i="7"/>
  <c r="AI127" i="7"/>
  <c r="AJ126" i="7"/>
  <c r="AI126" i="7"/>
  <c r="AJ125" i="7"/>
  <c r="AI125" i="7"/>
  <c r="AJ124" i="7"/>
  <c r="AI124" i="7"/>
  <c r="AJ123" i="7"/>
  <c r="AI123" i="7"/>
  <c r="AJ122" i="7"/>
  <c r="AI122" i="7"/>
  <c r="AJ121" i="7"/>
  <c r="AI121" i="7"/>
  <c r="AJ120" i="7"/>
  <c r="AI120" i="7"/>
  <c r="AJ119" i="7"/>
  <c r="AI119" i="7"/>
  <c r="AJ118" i="7"/>
  <c r="AI118" i="7"/>
  <c r="AJ117" i="7"/>
  <c r="AI117" i="7"/>
  <c r="AJ116" i="7"/>
  <c r="AI116" i="7"/>
  <c r="AJ115" i="7"/>
  <c r="AI115" i="7"/>
  <c r="AJ114" i="7"/>
  <c r="AI114" i="7"/>
  <c r="AJ113" i="7"/>
  <c r="AI113" i="7"/>
  <c r="AJ112" i="7"/>
  <c r="AI112" i="7"/>
  <c r="AJ111" i="7"/>
  <c r="AI111" i="7"/>
  <c r="AJ110" i="7"/>
  <c r="AI110" i="7"/>
  <c r="AJ109" i="7"/>
  <c r="AI109" i="7"/>
  <c r="AJ108" i="7"/>
  <c r="AI108" i="7"/>
  <c r="AJ107" i="7"/>
  <c r="AI107" i="7"/>
  <c r="AJ106" i="7"/>
  <c r="AI106" i="7"/>
  <c r="AJ105" i="7"/>
  <c r="AI105" i="7"/>
  <c r="AJ104" i="7"/>
  <c r="AI104" i="7"/>
  <c r="AJ103" i="7"/>
  <c r="AI103" i="7"/>
  <c r="AJ102" i="7"/>
  <c r="AI102" i="7"/>
  <c r="AJ101" i="7"/>
  <c r="AI101" i="7"/>
  <c r="AJ100" i="7"/>
  <c r="AI100" i="7"/>
  <c r="AJ99" i="7"/>
  <c r="AI99" i="7"/>
  <c r="AJ98" i="7"/>
  <c r="AI98" i="7"/>
  <c r="AJ97" i="7"/>
  <c r="AI97" i="7"/>
  <c r="AJ96" i="7"/>
  <c r="AI96" i="7"/>
  <c r="AJ95" i="7"/>
  <c r="AI95" i="7"/>
  <c r="AJ94" i="7"/>
  <c r="AI94" i="7"/>
  <c r="AJ93" i="7"/>
  <c r="AI93" i="7"/>
  <c r="AJ92" i="7"/>
  <c r="AI92" i="7"/>
  <c r="AJ91" i="7"/>
  <c r="AI91" i="7"/>
  <c r="AJ90" i="7"/>
  <c r="AI90" i="7"/>
  <c r="AJ89" i="7"/>
  <c r="AI89" i="7"/>
  <c r="AJ88" i="7"/>
  <c r="AI88" i="7"/>
  <c r="AJ87" i="7"/>
  <c r="AI87" i="7"/>
  <c r="AJ86" i="7"/>
  <c r="AI86" i="7"/>
  <c r="AJ85" i="7"/>
  <c r="AI85" i="7"/>
  <c r="AJ84" i="7"/>
  <c r="AI84" i="7"/>
  <c r="AJ83" i="7"/>
  <c r="AI83" i="7"/>
  <c r="AJ82" i="7"/>
  <c r="AI82" i="7"/>
  <c r="AJ81" i="7"/>
  <c r="AI81" i="7"/>
  <c r="AJ80" i="7"/>
  <c r="AI80" i="7"/>
  <c r="AJ79" i="7"/>
  <c r="AI79" i="7"/>
  <c r="AJ78" i="7"/>
  <c r="AI78" i="7"/>
  <c r="AJ77" i="7"/>
  <c r="AI77" i="7"/>
  <c r="AJ76" i="7"/>
  <c r="AI76" i="7"/>
  <c r="AJ75" i="7"/>
  <c r="AI75" i="7"/>
  <c r="AJ74" i="7"/>
  <c r="AI74" i="7"/>
  <c r="AJ73" i="7"/>
  <c r="AI73" i="7"/>
  <c r="AJ72" i="7"/>
  <c r="AI72" i="7"/>
  <c r="AJ71" i="7"/>
  <c r="AI71" i="7"/>
  <c r="AJ70" i="7"/>
  <c r="AI70" i="7"/>
  <c r="AJ69" i="7"/>
  <c r="AI69" i="7"/>
  <c r="AJ68" i="7"/>
  <c r="AI68" i="7"/>
  <c r="AJ67" i="7"/>
  <c r="AI67" i="7"/>
  <c r="AJ66" i="7"/>
  <c r="AI66" i="7"/>
  <c r="AG501" i="7"/>
  <c r="AF501" i="7"/>
  <c r="AG500" i="7"/>
  <c r="AF500" i="7"/>
  <c r="AG499" i="7"/>
  <c r="AF499" i="7"/>
  <c r="AG498" i="7"/>
  <c r="AF498" i="7"/>
  <c r="AG497" i="7"/>
  <c r="AF497" i="7"/>
  <c r="AG496" i="7"/>
  <c r="AF496" i="7"/>
  <c r="AG495" i="7"/>
  <c r="AF495" i="7"/>
  <c r="AG494" i="7"/>
  <c r="AF494" i="7"/>
  <c r="AG493" i="7"/>
  <c r="AF493" i="7"/>
  <c r="AG492" i="7"/>
  <c r="AF492" i="7"/>
  <c r="AG491" i="7"/>
  <c r="AF491" i="7"/>
  <c r="AG490" i="7"/>
  <c r="AF490" i="7"/>
  <c r="AG489" i="7"/>
  <c r="AF489" i="7"/>
  <c r="AG488" i="7"/>
  <c r="AF488" i="7"/>
  <c r="AG487" i="7"/>
  <c r="AF487" i="7"/>
  <c r="AG486" i="7"/>
  <c r="AF486" i="7"/>
  <c r="AG485" i="7"/>
  <c r="AF485" i="7"/>
  <c r="AG484" i="7"/>
  <c r="AF484" i="7"/>
  <c r="AG483" i="7"/>
  <c r="AF483" i="7"/>
  <c r="AG482" i="7"/>
  <c r="AF482" i="7"/>
  <c r="AG481" i="7"/>
  <c r="AF481" i="7"/>
  <c r="AG480" i="7"/>
  <c r="AF480" i="7"/>
  <c r="AG479" i="7"/>
  <c r="AF479" i="7"/>
  <c r="AG478" i="7"/>
  <c r="AF478" i="7"/>
  <c r="AG477" i="7"/>
  <c r="AF477" i="7"/>
  <c r="AG476" i="7"/>
  <c r="AF476" i="7"/>
  <c r="AG475" i="7"/>
  <c r="AF475" i="7"/>
  <c r="AG474" i="7"/>
  <c r="AF474" i="7"/>
  <c r="AG473" i="7"/>
  <c r="AF473" i="7"/>
  <c r="AG472" i="7"/>
  <c r="AF472" i="7"/>
  <c r="AG471" i="7"/>
  <c r="AF471" i="7"/>
  <c r="AG470" i="7"/>
  <c r="AF470" i="7"/>
  <c r="AG469" i="7"/>
  <c r="AF469" i="7"/>
  <c r="AG468" i="7"/>
  <c r="AF468" i="7"/>
  <c r="AG467" i="7"/>
  <c r="AF467" i="7"/>
  <c r="AG466" i="7"/>
  <c r="AF466" i="7"/>
  <c r="AG465" i="7"/>
  <c r="AF465" i="7"/>
  <c r="AG464" i="7"/>
  <c r="AF464" i="7"/>
  <c r="AG463" i="7"/>
  <c r="AF463" i="7"/>
  <c r="AG462" i="7"/>
  <c r="AF462" i="7"/>
  <c r="AG461" i="7"/>
  <c r="AF461" i="7"/>
  <c r="AG460" i="7"/>
  <c r="AF460" i="7"/>
  <c r="AG459" i="7"/>
  <c r="AF459" i="7"/>
  <c r="AG458" i="7"/>
  <c r="AF458" i="7"/>
  <c r="AG457" i="7"/>
  <c r="AF457" i="7"/>
  <c r="AG456" i="7"/>
  <c r="AF456" i="7"/>
  <c r="AG455" i="7"/>
  <c r="AF455" i="7"/>
  <c r="AG454" i="7"/>
  <c r="AF454" i="7"/>
  <c r="AG453" i="7"/>
  <c r="AF453" i="7"/>
  <c r="AG452" i="7"/>
  <c r="AF452" i="7"/>
  <c r="AG451" i="7"/>
  <c r="AF451" i="7"/>
  <c r="AG450" i="7"/>
  <c r="AF450" i="7"/>
  <c r="AG449" i="7"/>
  <c r="AF449" i="7"/>
  <c r="AG448" i="7"/>
  <c r="AF448" i="7"/>
  <c r="AG447" i="7"/>
  <c r="AF447" i="7"/>
  <c r="AG446" i="7"/>
  <c r="AF446" i="7"/>
  <c r="AG445" i="7"/>
  <c r="AF445" i="7"/>
  <c r="AG444" i="7"/>
  <c r="AF444" i="7"/>
  <c r="AG443" i="7"/>
  <c r="AF443" i="7"/>
  <c r="AG442" i="7"/>
  <c r="AF442" i="7"/>
  <c r="AG441" i="7"/>
  <c r="AF441" i="7"/>
  <c r="AG440" i="7"/>
  <c r="AF440" i="7"/>
  <c r="AG439" i="7"/>
  <c r="AF439" i="7"/>
  <c r="AG438" i="7"/>
  <c r="AF438" i="7"/>
  <c r="AG437" i="7"/>
  <c r="AF437" i="7"/>
  <c r="AG436" i="7"/>
  <c r="AF436" i="7"/>
  <c r="AG435" i="7"/>
  <c r="AF435" i="7"/>
  <c r="AG434" i="7"/>
  <c r="AF434" i="7"/>
  <c r="AG433" i="7"/>
  <c r="AF433" i="7"/>
  <c r="AG432" i="7"/>
  <c r="AF432" i="7"/>
  <c r="AG431" i="7"/>
  <c r="AF431" i="7"/>
  <c r="AG430" i="7"/>
  <c r="AF430" i="7"/>
  <c r="AG429" i="7"/>
  <c r="AF429" i="7"/>
  <c r="AG428" i="7"/>
  <c r="AF428" i="7"/>
  <c r="AG427" i="7"/>
  <c r="AF427" i="7"/>
  <c r="AG426" i="7"/>
  <c r="AF426" i="7"/>
  <c r="AG425" i="7"/>
  <c r="AF425" i="7"/>
  <c r="AG424" i="7"/>
  <c r="AF424" i="7"/>
  <c r="AG423" i="7"/>
  <c r="AF423" i="7"/>
  <c r="AG422" i="7"/>
  <c r="AF422" i="7"/>
  <c r="AG421" i="7"/>
  <c r="AF421" i="7"/>
  <c r="AG420" i="7"/>
  <c r="AF420" i="7"/>
  <c r="AG419" i="7"/>
  <c r="AF419" i="7"/>
  <c r="AG418" i="7"/>
  <c r="AF418" i="7"/>
  <c r="AG417" i="7"/>
  <c r="AF417" i="7"/>
  <c r="AG416" i="7"/>
  <c r="AF416" i="7"/>
  <c r="AG415" i="7"/>
  <c r="AF415" i="7"/>
  <c r="AG414" i="7"/>
  <c r="AF414" i="7"/>
  <c r="AG413" i="7"/>
  <c r="AF413" i="7"/>
  <c r="AG412" i="7"/>
  <c r="AF412" i="7"/>
  <c r="AG411" i="7"/>
  <c r="AF411" i="7"/>
  <c r="AG410" i="7"/>
  <c r="AF410" i="7"/>
  <c r="AG409" i="7"/>
  <c r="AF409" i="7"/>
  <c r="AG408" i="7"/>
  <c r="AF408" i="7"/>
  <c r="AG407" i="7"/>
  <c r="AF407" i="7"/>
  <c r="AG406" i="7"/>
  <c r="AF406" i="7"/>
  <c r="AG405" i="7"/>
  <c r="AF405" i="7"/>
  <c r="AG404" i="7"/>
  <c r="AF404" i="7"/>
  <c r="AG403" i="7"/>
  <c r="AF403" i="7"/>
  <c r="AG402" i="7"/>
  <c r="AF402" i="7"/>
  <c r="AG401" i="7"/>
  <c r="AF401" i="7"/>
  <c r="AG400" i="7"/>
  <c r="AF400" i="7"/>
  <c r="AG399" i="7"/>
  <c r="AF399" i="7"/>
  <c r="AG398" i="7"/>
  <c r="AF398" i="7"/>
  <c r="AG397" i="7"/>
  <c r="AF397" i="7"/>
  <c r="AG396" i="7"/>
  <c r="AF396" i="7"/>
  <c r="AG395" i="7"/>
  <c r="AF395" i="7"/>
  <c r="AG394" i="7"/>
  <c r="AF394" i="7"/>
  <c r="AG393" i="7"/>
  <c r="AF393" i="7"/>
  <c r="AG392" i="7"/>
  <c r="AF392" i="7"/>
  <c r="AG391" i="7"/>
  <c r="AF391" i="7"/>
  <c r="AG390" i="7"/>
  <c r="AF390" i="7"/>
  <c r="AG389" i="7"/>
  <c r="AF389" i="7"/>
  <c r="AG388" i="7"/>
  <c r="AF388" i="7"/>
  <c r="AG387" i="7"/>
  <c r="AF387" i="7"/>
  <c r="AG386" i="7"/>
  <c r="AF386" i="7"/>
  <c r="AG385" i="7"/>
  <c r="AF385" i="7"/>
  <c r="AG384" i="7"/>
  <c r="AF384" i="7"/>
  <c r="AG383" i="7"/>
  <c r="AF383" i="7"/>
  <c r="AG382" i="7"/>
  <c r="AF382" i="7"/>
  <c r="AG381" i="7"/>
  <c r="AF381" i="7"/>
  <c r="AG380" i="7"/>
  <c r="AF380" i="7"/>
  <c r="AG379" i="7"/>
  <c r="AF379" i="7"/>
  <c r="AG378" i="7"/>
  <c r="AF378" i="7"/>
  <c r="AG377" i="7"/>
  <c r="AF377" i="7"/>
  <c r="AG376" i="7"/>
  <c r="AF376" i="7"/>
  <c r="AG375" i="7"/>
  <c r="AF375" i="7"/>
  <c r="AG374" i="7"/>
  <c r="AF374" i="7"/>
  <c r="AG373" i="7"/>
  <c r="AF373" i="7"/>
  <c r="AG372" i="7"/>
  <c r="AF372" i="7"/>
  <c r="AG371" i="7"/>
  <c r="AF371" i="7"/>
  <c r="AG370" i="7"/>
  <c r="AF370" i="7"/>
  <c r="AG369" i="7"/>
  <c r="AF369" i="7"/>
  <c r="AG368" i="7"/>
  <c r="AF368" i="7"/>
  <c r="AG367" i="7"/>
  <c r="AF367" i="7"/>
  <c r="AG366" i="7"/>
  <c r="AF366" i="7"/>
  <c r="AG365" i="7"/>
  <c r="AF365" i="7"/>
  <c r="AG364" i="7"/>
  <c r="AF364" i="7"/>
  <c r="AG363" i="7"/>
  <c r="AF363" i="7"/>
  <c r="AG362" i="7"/>
  <c r="AF362" i="7"/>
  <c r="AG361" i="7"/>
  <c r="AF361" i="7"/>
  <c r="AG360" i="7"/>
  <c r="AF360" i="7"/>
  <c r="AG359" i="7"/>
  <c r="AF359" i="7"/>
  <c r="AG358" i="7"/>
  <c r="AF358" i="7"/>
  <c r="AG357" i="7"/>
  <c r="AF357" i="7"/>
  <c r="AG356" i="7"/>
  <c r="AF356" i="7"/>
  <c r="AG355" i="7"/>
  <c r="AF355" i="7"/>
  <c r="AG354" i="7"/>
  <c r="AF354" i="7"/>
  <c r="AG353" i="7"/>
  <c r="AF353" i="7"/>
  <c r="AG352" i="7"/>
  <c r="AF352" i="7"/>
  <c r="AG351" i="7"/>
  <c r="AF351" i="7"/>
  <c r="AG350" i="7"/>
  <c r="AF350" i="7"/>
  <c r="AG349" i="7"/>
  <c r="AF349" i="7"/>
  <c r="AG348" i="7"/>
  <c r="AF348" i="7"/>
  <c r="AG347" i="7"/>
  <c r="AF347" i="7"/>
  <c r="AG346" i="7"/>
  <c r="AF346" i="7"/>
  <c r="AG345" i="7"/>
  <c r="AF345" i="7"/>
  <c r="AG344" i="7"/>
  <c r="AF344" i="7"/>
  <c r="AG343" i="7"/>
  <c r="AF343" i="7"/>
  <c r="AG342" i="7"/>
  <c r="AF342" i="7"/>
  <c r="AG341" i="7"/>
  <c r="AF341" i="7"/>
  <c r="AG340" i="7"/>
  <c r="AF340" i="7"/>
  <c r="AG339" i="7"/>
  <c r="AF339" i="7"/>
  <c r="AG338" i="7"/>
  <c r="AF338" i="7"/>
  <c r="AG337" i="7"/>
  <c r="AF337" i="7"/>
  <c r="AG336" i="7"/>
  <c r="AF336" i="7"/>
  <c r="AG335" i="7"/>
  <c r="AF335" i="7"/>
  <c r="AG334" i="7"/>
  <c r="AF334" i="7"/>
  <c r="AG333" i="7"/>
  <c r="AF333" i="7"/>
  <c r="AG332" i="7"/>
  <c r="AF332" i="7"/>
  <c r="AG331" i="7"/>
  <c r="AF331" i="7"/>
  <c r="AG330" i="7"/>
  <c r="AF330" i="7"/>
  <c r="AG329" i="7"/>
  <c r="AF329" i="7"/>
  <c r="AG328" i="7"/>
  <c r="AF328" i="7"/>
  <c r="AG327" i="7"/>
  <c r="AF327" i="7"/>
  <c r="AG326" i="7"/>
  <c r="AF326" i="7"/>
  <c r="AG325" i="7"/>
  <c r="AF325" i="7"/>
  <c r="AG324" i="7"/>
  <c r="AF324" i="7"/>
  <c r="AG323" i="7"/>
  <c r="AF323" i="7"/>
  <c r="AG322" i="7"/>
  <c r="AF322" i="7"/>
  <c r="AG321" i="7"/>
  <c r="AF321" i="7"/>
  <c r="AG320" i="7"/>
  <c r="AF320" i="7"/>
  <c r="AG319" i="7"/>
  <c r="AF319" i="7"/>
  <c r="AG318" i="7"/>
  <c r="AF318" i="7"/>
  <c r="AG317" i="7"/>
  <c r="AF317" i="7"/>
  <c r="AG316" i="7"/>
  <c r="AF316" i="7"/>
  <c r="AG315" i="7"/>
  <c r="AF315" i="7"/>
  <c r="AG314" i="7"/>
  <c r="AF314" i="7"/>
  <c r="AG313" i="7"/>
  <c r="AF313" i="7"/>
  <c r="AG312" i="7"/>
  <c r="AF312" i="7"/>
  <c r="AG311" i="7"/>
  <c r="AF311" i="7"/>
  <c r="AG310" i="7"/>
  <c r="AF310" i="7"/>
  <c r="AG309" i="7"/>
  <c r="AF309" i="7"/>
  <c r="AG308" i="7"/>
  <c r="AF308" i="7"/>
  <c r="AG307" i="7"/>
  <c r="AF307" i="7"/>
  <c r="AG306" i="7"/>
  <c r="AF306" i="7"/>
  <c r="AG305" i="7"/>
  <c r="AF305" i="7"/>
  <c r="AG304" i="7"/>
  <c r="AF304" i="7"/>
  <c r="AG303" i="7"/>
  <c r="AF303" i="7"/>
  <c r="AG302" i="7"/>
  <c r="AF302" i="7"/>
  <c r="AG301" i="7"/>
  <c r="AF301" i="7"/>
  <c r="AG300" i="7"/>
  <c r="AF300" i="7"/>
  <c r="AG299" i="7"/>
  <c r="AF299" i="7"/>
  <c r="AG298" i="7"/>
  <c r="AF298" i="7"/>
  <c r="AG297" i="7"/>
  <c r="AF297" i="7"/>
  <c r="AG296" i="7"/>
  <c r="AF296" i="7"/>
  <c r="AG295" i="7"/>
  <c r="AF295" i="7"/>
  <c r="AG294" i="7"/>
  <c r="AF294" i="7"/>
  <c r="AG293" i="7"/>
  <c r="AF293" i="7"/>
  <c r="AG292" i="7"/>
  <c r="AF292" i="7"/>
  <c r="AG291" i="7"/>
  <c r="AF291" i="7"/>
  <c r="AG290" i="7"/>
  <c r="AF290" i="7"/>
  <c r="AG289" i="7"/>
  <c r="AF289" i="7"/>
  <c r="AG288" i="7"/>
  <c r="AF288" i="7"/>
  <c r="AG287" i="7"/>
  <c r="AF287" i="7"/>
  <c r="AG286" i="7"/>
  <c r="AF286" i="7"/>
  <c r="AG285" i="7"/>
  <c r="AF285" i="7"/>
  <c r="AG284" i="7"/>
  <c r="AF284" i="7"/>
  <c r="AG283" i="7"/>
  <c r="AF283" i="7"/>
  <c r="AG282" i="7"/>
  <c r="AF282" i="7"/>
  <c r="AG281" i="7"/>
  <c r="AF281" i="7"/>
  <c r="AG280" i="7"/>
  <c r="AF280" i="7"/>
  <c r="AG279" i="7"/>
  <c r="AF279" i="7"/>
  <c r="AG278" i="7"/>
  <c r="AF278" i="7"/>
  <c r="AG277" i="7"/>
  <c r="AF277" i="7"/>
  <c r="AG276" i="7"/>
  <c r="AF276" i="7"/>
  <c r="AG275" i="7"/>
  <c r="AF275" i="7"/>
  <c r="AG274" i="7"/>
  <c r="AF274" i="7"/>
  <c r="AG273" i="7"/>
  <c r="AF273" i="7"/>
  <c r="AG272" i="7"/>
  <c r="AF272" i="7"/>
  <c r="AG271" i="7"/>
  <c r="AF271" i="7"/>
  <c r="AG270" i="7"/>
  <c r="AF270" i="7"/>
  <c r="AG269" i="7"/>
  <c r="AF269" i="7"/>
  <c r="AG268" i="7"/>
  <c r="AF268" i="7"/>
  <c r="AG267" i="7"/>
  <c r="AF267" i="7"/>
  <c r="AG266" i="7"/>
  <c r="AF266" i="7"/>
  <c r="AG265" i="7"/>
  <c r="AF265" i="7"/>
  <c r="AG264" i="7"/>
  <c r="AF264" i="7"/>
  <c r="AG263" i="7"/>
  <c r="AF263" i="7"/>
  <c r="AG262" i="7"/>
  <c r="AF262" i="7"/>
  <c r="AG261" i="7"/>
  <c r="AF261" i="7"/>
  <c r="AG260" i="7"/>
  <c r="AF260" i="7"/>
  <c r="AG259" i="7"/>
  <c r="AF259" i="7"/>
  <c r="AG258" i="7"/>
  <c r="AF258" i="7"/>
  <c r="AG257" i="7"/>
  <c r="AF257" i="7"/>
  <c r="AG256" i="7"/>
  <c r="AF256" i="7"/>
  <c r="AG255" i="7"/>
  <c r="AF255" i="7"/>
  <c r="AG254" i="7"/>
  <c r="AF254" i="7"/>
  <c r="AG253" i="7"/>
  <c r="AF253" i="7"/>
  <c r="AG252" i="7"/>
  <c r="AF252" i="7"/>
  <c r="AG251" i="7"/>
  <c r="AF251" i="7"/>
  <c r="AG250" i="7"/>
  <c r="AF250" i="7"/>
  <c r="AG249" i="7"/>
  <c r="AF249" i="7"/>
  <c r="AG248" i="7"/>
  <c r="AF248" i="7"/>
  <c r="AG247" i="7"/>
  <c r="AF247" i="7"/>
  <c r="AG246" i="7"/>
  <c r="AF246" i="7"/>
  <c r="AF245" i="7"/>
  <c r="AF244" i="7"/>
  <c r="AG243" i="7"/>
  <c r="AF243" i="7"/>
  <c r="AG242" i="7"/>
  <c r="AF242" i="7"/>
  <c r="AG241" i="7"/>
  <c r="AF241" i="7"/>
  <c r="AG240" i="7"/>
  <c r="AF240" i="7"/>
  <c r="AG239" i="7"/>
  <c r="AF239" i="7"/>
  <c r="AG238" i="7"/>
  <c r="AF238" i="7"/>
  <c r="AG237" i="7"/>
  <c r="AF237" i="7"/>
  <c r="AF236" i="7"/>
  <c r="AF235" i="7"/>
  <c r="AF234" i="7"/>
  <c r="AF233" i="7"/>
  <c r="AF232" i="7"/>
  <c r="AG231" i="7"/>
  <c r="AF231" i="7"/>
  <c r="AG230" i="7"/>
  <c r="AF230" i="7"/>
  <c r="AG229" i="7"/>
  <c r="AF229" i="7"/>
  <c r="AG228" i="7"/>
  <c r="AF228" i="7"/>
  <c r="AG227" i="7"/>
  <c r="AF227" i="7"/>
  <c r="AG226" i="7"/>
  <c r="AF226" i="7"/>
  <c r="AG225" i="7"/>
  <c r="AF225" i="7"/>
  <c r="AF224" i="7"/>
  <c r="AF223" i="7"/>
  <c r="AF222" i="7"/>
  <c r="AG221" i="7"/>
  <c r="AF221" i="7"/>
  <c r="AG220" i="7"/>
  <c r="AF220" i="7"/>
  <c r="AG219" i="7"/>
  <c r="AF219" i="7"/>
  <c r="AG218" i="7"/>
  <c r="AF218" i="7"/>
  <c r="AG217" i="7"/>
  <c r="AF217" i="7"/>
  <c r="AG216" i="7"/>
  <c r="AF216" i="7"/>
  <c r="AG215" i="7"/>
  <c r="AF215" i="7"/>
  <c r="AG214" i="7"/>
  <c r="AF214" i="7"/>
  <c r="AG213" i="7"/>
  <c r="AF213" i="7"/>
  <c r="AG212" i="7"/>
  <c r="AF212" i="7"/>
  <c r="AG211" i="7"/>
  <c r="AF211" i="7"/>
  <c r="AG210" i="7"/>
  <c r="AF210" i="7"/>
  <c r="AG209" i="7"/>
  <c r="AF209" i="7"/>
  <c r="AG208" i="7"/>
  <c r="AF208" i="7"/>
  <c r="AG207" i="7"/>
  <c r="AF207" i="7"/>
  <c r="AG206" i="7"/>
  <c r="AF206" i="7"/>
  <c r="AG205" i="7"/>
  <c r="AF205" i="7"/>
  <c r="AG204" i="7"/>
  <c r="AF204" i="7"/>
  <c r="AG203" i="7"/>
  <c r="AF203" i="7"/>
  <c r="AG202" i="7"/>
  <c r="AF202" i="7"/>
  <c r="AG201" i="7"/>
  <c r="AF201" i="7"/>
  <c r="AG200" i="7"/>
  <c r="AF200" i="7"/>
  <c r="AG199" i="7"/>
  <c r="AF199" i="7"/>
  <c r="AG198" i="7"/>
  <c r="AF198" i="7"/>
  <c r="AG197" i="7"/>
  <c r="AF197" i="7"/>
  <c r="AG196" i="7"/>
  <c r="AF196" i="7"/>
  <c r="AG195" i="7"/>
  <c r="AF195" i="7"/>
  <c r="AG194" i="7"/>
  <c r="AF194" i="7"/>
  <c r="AG193" i="7"/>
  <c r="AF193" i="7"/>
  <c r="AG192" i="7"/>
  <c r="AF192" i="7"/>
  <c r="AG191" i="7"/>
  <c r="AF191" i="7"/>
  <c r="AG190" i="7"/>
  <c r="AF190" i="7"/>
  <c r="AG189" i="7"/>
  <c r="AF189" i="7"/>
  <c r="AG188" i="7"/>
  <c r="AF188" i="7"/>
  <c r="AG187" i="7"/>
  <c r="AF187" i="7"/>
  <c r="AG186" i="7"/>
  <c r="AF186" i="7"/>
  <c r="AG185" i="7"/>
  <c r="AF185" i="7"/>
  <c r="AG184" i="7"/>
  <c r="AF184" i="7"/>
  <c r="AG183" i="7"/>
  <c r="AF183" i="7"/>
  <c r="AG182" i="7"/>
  <c r="AF182" i="7"/>
  <c r="AG181" i="7"/>
  <c r="AF181" i="7"/>
  <c r="AG180" i="7"/>
  <c r="AF180" i="7"/>
  <c r="AG179" i="7"/>
  <c r="AF179" i="7"/>
  <c r="AG178" i="7"/>
  <c r="AF178" i="7"/>
  <c r="AG177" i="7"/>
  <c r="AF177" i="7"/>
  <c r="AG176" i="7"/>
  <c r="AF176" i="7"/>
  <c r="AG175" i="7"/>
  <c r="AF175" i="7"/>
  <c r="AG174" i="7"/>
  <c r="AF174" i="7"/>
  <c r="AG173" i="7"/>
  <c r="AF173" i="7"/>
  <c r="AG172" i="7"/>
  <c r="AF172" i="7"/>
  <c r="AG171" i="7"/>
  <c r="AF171" i="7"/>
  <c r="AG170" i="7"/>
  <c r="AF170" i="7"/>
  <c r="AG169" i="7"/>
  <c r="AF169" i="7"/>
  <c r="AG168" i="7"/>
  <c r="AF168" i="7"/>
  <c r="AG167" i="7"/>
  <c r="AF167" i="7"/>
  <c r="AG166" i="7"/>
  <c r="AF166" i="7"/>
  <c r="AG165" i="7"/>
  <c r="AF165" i="7"/>
  <c r="AG164" i="7"/>
  <c r="AF164" i="7"/>
  <c r="AG163" i="7"/>
  <c r="AF163" i="7"/>
  <c r="AG162" i="7"/>
  <c r="AF162" i="7"/>
  <c r="AG161" i="7"/>
  <c r="AF161" i="7"/>
  <c r="AG160" i="7"/>
  <c r="AF160" i="7"/>
  <c r="AG159" i="7"/>
  <c r="AF159" i="7"/>
  <c r="AG158" i="7"/>
  <c r="AF158" i="7"/>
  <c r="AG157" i="7"/>
  <c r="AF157" i="7"/>
  <c r="AG156" i="7"/>
  <c r="AF156" i="7"/>
  <c r="AG155" i="7"/>
  <c r="AF155" i="7"/>
  <c r="AG154" i="7"/>
  <c r="AF154" i="7"/>
  <c r="AG153" i="7"/>
  <c r="AF153" i="7"/>
  <c r="AG152" i="7"/>
  <c r="AF152" i="7"/>
  <c r="AG151" i="7"/>
  <c r="AF151" i="7"/>
  <c r="AG150" i="7"/>
  <c r="AF150" i="7"/>
  <c r="AG149" i="7"/>
  <c r="AF149" i="7"/>
  <c r="AG148" i="7"/>
  <c r="AF148" i="7"/>
  <c r="AG147" i="7"/>
  <c r="AF147" i="7"/>
  <c r="AG146" i="7"/>
  <c r="AF146" i="7"/>
  <c r="AG145" i="7"/>
  <c r="AF145" i="7"/>
  <c r="AG144" i="7"/>
  <c r="AF144" i="7"/>
  <c r="AG143" i="7"/>
  <c r="AF143" i="7"/>
  <c r="AG142" i="7"/>
  <c r="AF142" i="7"/>
  <c r="AG141" i="7"/>
  <c r="AF141" i="7"/>
  <c r="AG140" i="7"/>
  <c r="AF140" i="7"/>
  <c r="AG139" i="7"/>
  <c r="AF139" i="7"/>
  <c r="AG138" i="7"/>
  <c r="AF138" i="7"/>
  <c r="AG137" i="7"/>
  <c r="AF137" i="7"/>
  <c r="AG136" i="7"/>
  <c r="AF136" i="7"/>
  <c r="AG135" i="7"/>
  <c r="AF135" i="7"/>
  <c r="AG134" i="7"/>
  <c r="AF134" i="7"/>
  <c r="AG133" i="7"/>
  <c r="AF133" i="7"/>
  <c r="AG132" i="7"/>
  <c r="AF132" i="7"/>
  <c r="AG131" i="7"/>
  <c r="AF131" i="7"/>
  <c r="AG130" i="7"/>
  <c r="AF130" i="7"/>
  <c r="AG129" i="7"/>
  <c r="AF129" i="7"/>
  <c r="AG128" i="7"/>
  <c r="AF128" i="7"/>
  <c r="AG127" i="7"/>
  <c r="AF127" i="7"/>
  <c r="AG126" i="7"/>
  <c r="AF126" i="7"/>
  <c r="AG125" i="7"/>
  <c r="AF125" i="7"/>
  <c r="AG124" i="7"/>
  <c r="AF124" i="7"/>
  <c r="AG123" i="7"/>
  <c r="AF123" i="7"/>
  <c r="AG122" i="7"/>
  <c r="AF122" i="7"/>
  <c r="AG121" i="7"/>
  <c r="AF121" i="7"/>
  <c r="AG120" i="7"/>
  <c r="AF120" i="7"/>
  <c r="AG119" i="7"/>
  <c r="AF119" i="7"/>
  <c r="AG118" i="7"/>
  <c r="AF118" i="7"/>
  <c r="AG117" i="7"/>
  <c r="AF117" i="7"/>
  <c r="AG116" i="7"/>
  <c r="AF116" i="7"/>
  <c r="AG115" i="7"/>
  <c r="AF115" i="7"/>
  <c r="AG114" i="7"/>
  <c r="AF114" i="7"/>
  <c r="AG113" i="7"/>
  <c r="AF113" i="7"/>
  <c r="AG112" i="7"/>
  <c r="AF112" i="7"/>
  <c r="AG111" i="7"/>
  <c r="AF111" i="7"/>
  <c r="AG110" i="7"/>
  <c r="AF110" i="7"/>
  <c r="AG109" i="7"/>
  <c r="AF109" i="7"/>
  <c r="AG108" i="7"/>
  <c r="AF108" i="7"/>
  <c r="AG107" i="7"/>
  <c r="AF107" i="7"/>
  <c r="AG106" i="7"/>
  <c r="AF106" i="7"/>
  <c r="AG105" i="7"/>
  <c r="AF105" i="7"/>
  <c r="AG104" i="7"/>
  <c r="AF104" i="7"/>
  <c r="AG103" i="7"/>
  <c r="AF103" i="7"/>
  <c r="AG102" i="7"/>
  <c r="AF102" i="7"/>
  <c r="AG101" i="7"/>
  <c r="AF101" i="7"/>
  <c r="AG100" i="7"/>
  <c r="AF100" i="7"/>
  <c r="AG99" i="7"/>
  <c r="AF99" i="7"/>
  <c r="AG98" i="7"/>
  <c r="AF98" i="7"/>
  <c r="AG97" i="7"/>
  <c r="AF97" i="7"/>
  <c r="AG96" i="7"/>
  <c r="AF96" i="7"/>
  <c r="AG95" i="7"/>
  <c r="AF95" i="7"/>
  <c r="AG94" i="7"/>
  <c r="AF94" i="7"/>
  <c r="AG93" i="7"/>
  <c r="AF93" i="7"/>
  <c r="AG92" i="7"/>
  <c r="AF92" i="7"/>
  <c r="AG91" i="7"/>
  <c r="AF91" i="7"/>
  <c r="AG90" i="7"/>
  <c r="AF90" i="7"/>
  <c r="AG89" i="7"/>
  <c r="AF89" i="7"/>
  <c r="AG88" i="7"/>
  <c r="AF88" i="7"/>
  <c r="AG87" i="7"/>
  <c r="AF87" i="7"/>
  <c r="AG86" i="7"/>
  <c r="AF86" i="7"/>
  <c r="AG85" i="7"/>
  <c r="AF85" i="7"/>
  <c r="AG84" i="7"/>
  <c r="AF84" i="7"/>
  <c r="AG83" i="7"/>
  <c r="AF83" i="7"/>
  <c r="AG82" i="7"/>
  <c r="AF82" i="7"/>
  <c r="AG81" i="7"/>
  <c r="AF81" i="7"/>
  <c r="AG80" i="7"/>
  <c r="AF80" i="7"/>
  <c r="AG79" i="7"/>
  <c r="AF79" i="7"/>
  <c r="AG78" i="7"/>
  <c r="AF78" i="7"/>
  <c r="AG77" i="7"/>
  <c r="AF77" i="7"/>
  <c r="AG76" i="7"/>
  <c r="AF76" i="7"/>
  <c r="AG75" i="7"/>
  <c r="AF75" i="7"/>
  <c r="AG74" i="7"/>
  <c r="AF74" i="7"/>
  <c r="AG73" i="7"/>
  <c r="AF73" i="7"/>
  <c r="AG72" i="7"/>
  <c r="AF72" i="7"/>
  <c r="AG71" i="7"/>
  <c r="AF71" i="7"/>
  <c r="AG70" i="7"/>
  <c r="AF70" i="7"/>
  <c r="AG69" i="7"/>
  <c r="AF69" i="7"/>
  <c r="AG68" i="7"/>
  <c r="AF68" i="7"/>
  <c r="AG67" i="7"/>
  <c r="AF67" i="7"/>
  <c r="AG66" i="7"/>
  <c r="AF66" i="7"/>
  <c r="AG65" i="7"/>
  <c r="AF65" i="7"/>
  <c r="AG64" i="7"/>
  <c r="AF64" i="7"/>
  <c r="AG63" i="7"/>
  <c r="AF63" i="7"/>
  <c r="AG62" i="7"/>
  <c r="AF62" i="7"/>
  <c r="AG61" i="7"/>
  <c r="AF61" i="7"/>
  <c r="AG60" i="7"/>
  <c r="AF60" i="7"/>
  <c r="AG59" i="7"/>
  <c r="AF59" i="7"/>
  <c r="AG58" i="7"/>
  <c r="AF58" i="7"/>
  <c r="AG57" i="7"/>
  <c r="AF57" i="7"/>
  <c r="AG56" i="7"/>
  <c r="AF56" i="7"/>
  <c r="AG55" i="7"/>
  <c r="AF55" i="7"/>
  <c r="AG54" i="7"/>
  <c r="AF54" i="7"/>
  <c r="AG53" i="7"/>
  <c r="AF53" i="7"/>
  <c r="AG52" i="7"/>
  <c r="AF52" i="7"/>
  <c r="AG51" i="7"/>
  <c r="AF51" i="7"/>
  <c r="AG50" i="7"/>
  <c r="AF50" i="7"/>
  <c r="AG49" i="7"/>
  <c r="AF49" i="7"/>
  <c r="AG48" i="7"/>
  <c r="AF48" i="7"/>
  <c r="AG47" i="7"/>
  <c r="AF47" i="7"/>
  <c r="AG46" i="7"/>
  <c r="AF46" i="7"/>
  <c r="AG45" i="7"/>
  <c r="AF45" i="7"/>
  <c r="AG44" i="7"/>
  <c r="AF44" i="7"/>
  <c r="AG43" i="7"/>
  <c r="AF43" i="7"/>
  <c r="AG42" i="7"/>
  <c r="AF42" i="7"/>
  <c r="AG41" i="7"/>
  <c r="AF41" i="7"/>
  <c r="AG40" i="7"/>
  <c r="AF40" i="7"/>
  <c r="AG39" i="7"/>
  <c r="AF39" i="7"/>
  <c r="AG38" i="7"/>
  <c r="AF38" i="7"/>
  <c r="AG37" i="7"/>
  <c r="AF37" i="7"/>
  <c r="AG36" i="7"/>
  <c r="AF36" i="7"/>
  <c r="AG35" i="7"/>
  <c r="AF35" i="7"/>
  <c r="AG34" i="7"/>
  <c r="AF34" i="7"/>
  <c r="AG33" i="7"/>
  <c r="AF33" i="7"/>
  <c r="AG32" i="7"/>
  <c r="AF32" i="7"/>
  <c r="AG31" i="7"/>
  <c r="AF31" i="7"/>
  <c r="AG30" i="7"/>
  <c r="AF30" i="7"/>
  <c r="AG29" i="7"/>
  <c r="AF29" i="7"/>
  <c r="AG28" i="7"/>
  <c r="AF28" i="7"/>
  <c r="AG27" i="7"/>
  <c r="AF27" i="7"/>
  <c r="AG26" i="7"/>
  <c r="AF26" i="7"/>
  <c r="AG25" i="7"/>
  <c r="AF25" i="7"/>
  <c r="AG24" i="7"/>
  <c r="AF24" i="7"/>
  <c r="AG23" i="7"/>
  <c r="AF23" i="7"/>
  <c r="AG22" i="7"/>
  <c r="AF22" i="7"/>
  <c r="AG21" i="7"/>
  <c r="AF21" i="7"/>
  <c r="AG20" i="7"/>
  <c r="AF20" i="7"/>
  <c r="AG19" i="7"/>
  <c r="AF19" i="7"/>
  <c r="AG18" i="7"/>
  <c r="AF18" i="7"/>
  <c r="AG17" i="7"/>
  <c r="AF17" i="7"/>
  <c r="AG16" i="7"/>
  <c r="AF16" i="7"/>
  <c r="AG15" i="7"/>
  <c r="AF15" i="7"/>
  <c r="AG14" i="7"/>
  <c r="AF14" i="7"/>
  <c r="AG13" i="7"/>
  <c r="AF13" i="7"/>
  <c r="AG12" i="7"/>
  <c r="AF12" i="7"/>
  <c r="AG11" i="7"/>
  <c r="AF11" i="7"/>
  <c r="AG10" i="7"/>
  <c r="AF10" i="7"/>
  <c r="AG9" i="7"/>
  <c r="AF9" i="7"/>
  <c r="AG8" i="7"/>
  <c r="AF8" i="7"/>
  <c r="AG7" i="7"/>
  <c r="AF7" i="7"/>
  <c r="AG6" i="7"/>
  <c r="AF6" i="7"/>
  <c r="BN32" i="18"/>
  <c r="BM32" i="18"/>
  <c r="BF47" i="18"/>
  <c r="BF46" i="18"/>
  <c r="BF45" i="18"/>
  <c r="BF44" i="18"/>
  <c r="BF43" i="18"/>
  <c r="BF42" i="18"/>
  <c r="BF41" i="18"/>
  <c r="BF40" i="18"/>
  <c r="BF39" i="18"/>
  <c r="BF38" i="18"/>
  <c r="BF37" i="18"/>
  <c r="BF36" i="18"/>
  <c r="BF35" i="18"/>
  <c r="BF34" i="18"/>
  <c r="BF33" i="18"/>
  <c r="AZ20" i="20"/>
  <c r="AZ19" i="20"/>
  <c r="AZ18" i="20"/>
  <c r="AZ17" i="20"/>
  <c r="AZ16" i="20"/>
  <c r="AZ15" i="20"/>
  <c r="AZ14" i="20"/>
  <c r="AZ13" i="20"/>
  <c r="AZ12" i="20"/>
  <c r="AZ11" i="20"/>
  <c r="AZ10" i="20"/>
  <c r="AZ9" i="20"/>
  <c r="AZ8" i="20"/>
  <c r="AZ7" i="20"/>
  <c r="AZ6" i="20"/>
  <c r="S228" i="1" l="1"/>
  <c r="S225" i="1"/>
  <c r="S224" i="1"/>
  <c r="S223" i="1"/>
  <c r="S222" i="1"/>
  <c r="P232" i="1"/>
  <c r="S232" i="1" s="1"/>
  <c r="P231" i="1"/>
  <c r="S231" i="1" s="1"/>
  <c r="P230" i="1"/>
  <c r="S230" i="1" s="1"/>
  <c r="P229" i="1"/>
  <c r="S229" i="1" s="1"/>
  <c r="P228" i="1"/>
  <c r="P227" i="1"/>
  <c r="S227" i="1" s="1"/>
  <c r="P226" i="1"/>
  <c r="S226" i="1" s="1"/>
  <c r="P225" i="1"/>
  <c r="P224" i="1"/>
  <c r="P223" i="1"/>
  <c r="P222" i="1"/>
  <c r="P221" i="1"/>
  <c r="S221" i="1" s="1"/>
  <c r="AD221" i="1" l="1"/>
  <c r="AC222" i="6" l="1"/>
  <c r="D136" i="1" l="1"/>
  <c r="D135" i="1"/>
  <c r="D134" i="1"/>
  <c r="D133" i="1"/>
  <c r="D132" i="1"/>
  <c r="D131" i="1"/>
  <c r="D130" i="1"/>
  <c r="D129" i="1"/>
  <c r="D128" i="1"/>
  <c r="D127" i="1"/>
  <c r="D126" i="1"/>
  <c r="D125" i="1"/>
  <c r="D207" i="1" l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E3" i="6"/>
  <c r="E5" i="6" s="1"/>
  <c r="E168" i="6" s="1"/>
  <c r="E5" i="7"/>
  <c r="C5" i="7"/>
  <c r="C3" i="6"/>
  <c r="C5" i="6" s="1"/>
  <c r="C170" i="6" s="1"/>
  <c r="D5" i="7"/>
  <c r="D3" i="6"/>
  <c r="D5" i="6" s="1"/>
  <c r="D180" i="6" s="1"/>
  <c r="F5" i="7"/>
  <c r="F3" i="6"/>
  <c r="F5" i="6" s="1"/>
  <c r="F77" i="6" s="1"/>
  <c r="G5" i="7"/>
  <c r="G3" i="6"/>
  <c r="G5" i="6" s="1"/>
  <c r="H5" i="7"/>
  <c r="H3" i="6"/>
  <c r="H5" i="6" s="1"/>
  <c r="I5" i="7"/>
  <c r="I3" i="6"/>
  <c r="I5" i="6" s="1"/>
  <c r="I184" i="6" s="1"/>
  <c r="J5" i="7"/>
  <c r="J3" i="6"/>
  <c r="J5" i="6" s="1"/>
  <c r="K5" i="7"/>
  <c r="K3" i="6"/>
  <c r="K5" i="6" s="1"/>
  <c r="K166" i="6" s="1"/>
  <c r="L5" i="7"/>
  <c r="L3" i="6"/>
  <c r="L5" i="6" s="1"/>
  <c r="L180" i="6" s="1"/>
  <c r="M5" i="7"/>
  <c r="M3" i="6"/>
  <c r="M5" i="6" s="1"/>
  <c r="M149" i="6" s="1"/>
  <c r="N5" i="7"/>
  <c r="N174" i="6"/>
  <c r="N175" i="6"/>
  <c r="N176" i="6"/>
  <c r="N177" i="6"/>
  <c r="N178" i="6"/>
  <c r="N179" i="6"/>
  <c r="N180" i="6"/>
  <c r="N181" i="6"/>
  <c r="N182" i="6"/>
  <c r="N183" i="6"/>
  <c r="N184" i="6"/>
  <c r="N185" i="6"/>
  <c r="S5" i="7"/>
  <c r="S3" i="6"/>
  <c r="S5" i="6" s="1"/>
  <c r="T5" i="7"/>
  <c r="T3" i="6"/>
  <c r="U5" i="7"/>
  <c r="U3" i="6"/>
  <c r="O5" i="7"/>
  <c r="O3" i="6"/>
  <c r="O5" i="6" s="1"/>
  <c r="O184" i="6" s="1"/>
  <c r="P5" i="7"/>
  <c r="P3" i="6"/>
  <c r="P5" i="6" s="1"/>
  <c r="P179" i="6" s="1"/>
  <c r="Q5" i="7"/>
  <c r="Q3" i="6"/>
  <c r="Q5" i="6" s="1"/>
  <c r="Q178" i="6"/>
  <c r="Q178" i="7" s="1"/>
  <c r="R5" i="7"/>
  <c r="R3" i="6"/>
  <c r="R5" i="6" s="1"/>
  <c r="V5" i="7"/>
  <c r="V3" i="6"/>
  <c r="W5" i="7"/>
  <c r="W3" i="6"/>
  <c r="X5" i="7"/>
  <c r="X3" i="6"/>
  <c r="Y5" i="7"/>
  <c r="Y3" i="6"/>
  <c r="Z5" i="7"/>
  <c r="Z3" i="6"/>
  <c r="AA5" i="7"/>
  <c r="AA3" i="6"/>
  <c r="AA5" i="6" s="1"/>
  <c r="AB5" i="7"/>
  <c r="AB3" i="6"/>
  <c r="AB5" i="6" s="1"/>
  <c r="AB182" i="6" s="1"/>
  <c r="AB182" i="7" s="1"/>
  <c r="AC5" i="7"/>
  <c r="AD5" i="7"/>
  <c r="AD3" i="6"/>
  <c r="AD5" i="6" s="1"/>
  <c r="AD185" i="6" s="1"/>
  <c r="AD181" i="6"/>
  <c r="AE5" i="7"/>
  <c r="AE3" i="6"/>
  <c r="AE5" i="6" s="1"/>
  <c r="K162" i="6"/>
  <c r="K170" i="6"/>
  <c r="L162" i="6"/>
  <c r="G170" i="6"/>
  <c r="F172" i="6"/>
  <c r="E163" i="6"/>
  <c r="E166" i="6"/>
  <c r="D162" i="6"/>
  <c r="D164" i="6"/>
  <c r="D166" i="6"/>
  <c r="D167" i="6"/>
  <c r="D168" i="6"/>
  <c r="D169" i="6"/>
  <c r="D170" i="6"/>
  <c r="D171" i="6"/>
  <c r="D172" i="6"/>
  <c r="D173" i="6"/>
  <c r="K153" i="6"/>
  <c r="L153" i="6"/>
  <c r="M150" i="6"/>
  <c r="M159" i="6"/>
  <c r="M160" i="6"/>
  <c r="I161" i="6"/>
  <c r="E151" i="6"/>
  <c r="E161" i="6"/>
  <c r="D150" i="6"/>
  <c r="D151" i="6"/>
  <c r="D152" i="6"/>
  <c r="D153" i="6"/>
  <c r="D154" i="6"/>
  <c r="D155" i="6"/>
  <c r="D156" i="6"/>
  <c r="D157" i="6"/>
  <c r="D159" i="6"/>
  <c r="D161" i="6"/>
  <c r="K145" i="6"/>
  <c r="K149" i="6"/>
  <c r="M147" i="6"/>
  <c r="M148" i="6"/>
  <c r="I142" i="6"/>
  <c r="E139" i="6"/>
  <c r="D138" i="6"/>
  <c r="D139" i="6"/>
  <c r="D140" i="6"/>
  <c r="D141" i="6"/>
  <c r="D142" i="6"/>
  <c r="D143" i="6"/>
  <c r="D144" i="6"/>
  <c r="D145" i="6"/>
  <c r="D147" i="6"/>
  <c r="D149" i="6"/>
  <c r="K126" i="6"/>
  <c r="K130" i="6"/>
  <c r="K134" i="6"/>
  <c r="L126" i="6"/>
  <c r="L130" i="6"/>
  <c r="M127" i="6"/>
  <c r="M129" i="6"/>
  <c r="I129" i="6"/>
  <c r="G126" i="6"/>
  <c r="E126" i="6"/>
  <c r="E127" i="6"/>
  <c r="E131" i="6"/>
  <c r="E132" i="6"/>
  <c r="D126" i="6"/>
  <c r="D127" i="6"/>
  <c r="D129" i="6"/>
  <c r="D131" i="6"/>
  <c r="D132" i="6"/>
  <c r="D133" i="6"/>
  <c r="D134" i="6"/>
  <c r="D135" i="6"/>
  <c r="D136" i="6"/>
  <c r="D137" i="6"/>
  <c r="K115" i="6"/>
  <c r="K119" i="6"/>
  <c r="M114" i="6"/>
  <c r="M125" i="6"/>
  <c r="E114" i="6"/>
  <c r="E122" i="6"/>
  <c r="D115" i="6"/>
  <c r="D116" i="6"/>
  <c r="D117" i="6"/>
  <c r="D118" i="6"/>
  <c r="D119" i="6"/>
  <c r="D120" i="6"/>
  <c r="D121" i="6"/>
  <c r="D122" i="6"/>
  <c r="D123" i="6"/>
  <c r="D125" i="6"/>
  <c r="K109" i="6"/>
  <c r="K113" i="6"/>
  <c r="L105" i="6"/>
  <c r="L113" i="6"/>
  <c r="M103" i="6"/>
  <c r="M113" i="6"/>
  <c r="I106" i="6"/>
  <c r="J105" i="6"/>
  <c r="G112" i="6"/>
  <c r="F109" i="6"/>
  <c r="E102" i="6"/>
  <c r="E103" i="6"/>
  <c r="E107" i="6"/>
  <c r="E109" i="6"/>
  <c r="D102" i="6"/>
  <c r="D104" i="6"/>
  <c r="D106" i="6"/>
  <c r="D107" i="6"/>
  <c r="D108" i="6"/>
  <c r="D109" i="6"/>
  <c r="D110" i="6"/>
  <c r="D111" i="6"/>
  <c r="D112" i="6"/>
  <c r="D113" i="6"/>
  <c r="K90" i="6"/>
  <c r="K98" i="6"/>
  <c r="L98" i="6"/>
  <c r="M90" i="6"/>
  <c r="M92" i="6"/>
  <c r="M93" i="6"/>
  <c r="I97" i="6"/>
  <c r="F94" i="6"/>
  <c r="F96" i="6"/>
  <c r="E90" i="6"/>
  <c r="E91" i="6"/>
  <c r="E95" i="6"/>
  <c r="E97" i="6"/>
  <c r="D90" i="6"/>
  <c r="D91" i="6"/>
  <c r="D92" i="6"/>
  <c r="D94" i="6"/>
  <c r="D96" i="6"/>
  <c r="D97" i="6"/>
  <c r="D98" i="6"/>
  <c r="D99" i="6"/>
  <c r="D100" i="6"/>
  <c r="D101" i="6"/>
  <c r="K78" i="6"/>
  <c r="K80" i="6"/>
  <c r="K82" i="6"/>
  <c r="K86" i="6"/>
  <c r="L78" i="6"/>
  <c r="L82" i="6"/>
  <c r="L84" i="6"/>
  <c r="M78" i="6"/>
  <c r="M80" i="6"/>
  <c r="M81" i="6"/>
  <c r="M87" i="6"/>
  <c r="M88" i="6"/>
  <c r="I78" i="6"/>
  <c r="F78" i="6"/>
  <c r="F80" i="6"/>
  <c r="F86" i="6"/>
  <c r="F88" i="6"/>
  <c r="E78" i="6"/>
  <c r="E80" i="6"/>
  <c r="E83" i="6"/>
  <c r="E84" i="6"/>
  <c r="E87" i="6"/>
  <c r="E89" i="6"/>
  <c r="D78" i="6"/>
  <c r="D79" i="6"/>
  <c r="D80" i="6"/>
  <c r="D81" i="6"/>
  <c r="D82" i="6"/>
  <c r="D84" i="6"/>
  <c r="D86" i="6"/>
  <c r="D87" i="6"/>
  <c r="D88" i="6"/>
  <c r="D89" i="6"/>
  <c r="K66" i="6"/>
  <c r="K68" i="6"/>
  <c r="K70" i="6"/>
  <c r="K72" i="6"/>
  <c r="K74" i="6"/>
  <c r="L66" i="6"/>
  <c r="L71" i="6"/>
  <c r="L72" i="6"/>
  <c r="L73" i="6"/>
  <c r="L74" i="6"/>
  <c r="L75" i="6"/>
  <c r="L77" i="6"/>
  <c r="M66" i="6"/>
  <c r="M73" i="6"/>
  <c r="M75" i="6"/>
  <c r="F66" i="6"/>
  <c r="F70" i="6"/>
  <c r="F71" i="6"/>
  <c r="F75" i="6"/>
  <c r="E67" i="6"/>
  <c r="E68" i="6"/>
  <c r="E69" i="6"/>
  <c r="E70" i="6"/>
  <c r="E71" i="6"/>
  <c r="E73" i="6"/>
  <c r="E74" i="6"/>
  <c r="E77" i="6"/>
  <c r="D66" i="6"/>
  <c r="D68" i="6"/>
  <c r="D70" i="6"/>
  <c r="D71" i="6"/>
  <c r="D72" i="6"/>
  <c r="D73" i="6"/>
  <c r="D74" i="6"/>
  <c r="D75" i="6"/>
  <c r="D76" i="6"/>
  <c r="D77" i="6"/>
  <c r="C164" i="6"/>
  <c r="C167" i="6"/>
  <c r="C169" i="6"/>
  <c r="C171" i="6"/>
  <c r="C172" i="6"/>
  <c r="C152" i="6"/>
  <c r="C155" i="6"/>
  <c r="C156" i="6"/>
  <c r="C157" i="6"/>
  <c r="C158" i="6"/>
  <c r="C159" i="6"/>
  <c r="C143" i="6"/>
  <c r="C146" i="6"/>
  <c r="C147" i="6"/>
  <c r="C148" i="6"/>
  <c r="C149" i="6"/>
  <c r="C127" i="6"/>
  <c r="C128" i="6"/>
  <c r="C131" i="6"/>
  <c r="C133" i="6"/>
  <c r="C134" i="6"/>
  <c r="C134" i="7" s="1"/>
  <c r="C136" i="6"/>
  <c r="C115" i="6"/>
  <c r="C116" i="6"/>
  <c r="C119" i="6"/>
  <c r="C121" i="6"/>
  <c r="C122" i="6"/>
  <c r="C123" i="6"/>
  <c r="C124" i="6"/>
  <c r="C125" i="6"/>
  <c r="C103" i="6"/>
  <c r="C107" i="6"/>
  <c r="C110" i="6"/>
  <c r="C111" i="6"/>
  <c r="C112" i="6"/>
  <c r="C113" i="6"/>
  <c r="C91" i="6"/>
  <c r="C92" i="6"/>
  <c r="C95" i="6"/>
  <c r="C97" i="6"/>
  <c r="C98" i="6"/>
  <c r="C100" i="6"/>
  <c r="C79" i="6"/>
  <c r="C80" i="6"/>
  <c r="C81" i="6"/>
  <c r="C83" i="6"/>
  <c r="C85" i="6"/>
  <c r="C86" i="6"/>
  <c r="C87" i="6"/>
  <c r="C88" i="6"/>
  <c r="C89" i="6"/>
  <c r="C67" i="6"/>
  <c r="C69" i="6"/>
  <c r="C70" i="6"/>
  <c r="C71" i="6"/>
  <c r="C72" i="6"/>
  <c r="C73" i="6"/>
  <c r="C74" i="6"/>
  <c r="C75" i="6"/>
  <c r="C76" i="6"/>
  <c r="C77" i="6"/>
  <c r="C77" i="7" s="1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6" i="5"/>
  <c r="N509" i="6"/>
  <c r="N508" i="6"/>
  <c r="N507" i="6"/>
  <c r="N507" i="7" s="1"/>
  <c r="N506" i="6"/>
  <c r="N506" i="7" s="1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1" i="7" s="1"/>
  <c r="N490" i="6"/>
  <c r="N489" i="6"/>
  <c r="N488" i="6"/>
  <c r="N487" i="6"/>
  <c r="N487" i="7" s="1"/>
  <c r="N486" i="6"/>
  <c r="N485" i="6"/>
  <c r="N484" i="6"/>
  <c r="N483" i="6"/>
  <c r="N482" i="6"/>
  <c r="N481" i="6"/>
  <c r="N480" i="6"/>
  <c r="N479" i="6"/>
  <c r="N478" i="6"/>
  <c r="N477" i="6"/>
  <c r="N476" i="6"/>
  <c r="N475" i="6"/>
  <c r="N475" i="7" s="1"/>
  <c r="N474" i="6"/>
  <c r="N473" i="6"/>
  <c r="N472" i="6"/>
  <c r="N471" i="6"/>
  <c r="N471" i="7" s="1"/>
  <c r="N470" i="6"/>
  <c r="N470" i="7" s="1"/>
  <c r="N469" i="6"/>
  <c r="N468" i="6"/>
  <c r="N467" i="6"/>
  <c r="N466" i="6"/>
  <c r="N465" i="6"/>
  <c r="N465" i="7" s="1"/>
  <c r="N464" i="6"/>
  <c r="N463" i="6"/>
  <c r="N463" i="7" s="1"/>
  <c r="N462" i="6"/>
  <c r="N462" i="7" s="1"/>
  <c r="N461" i="6"/>
  <c r="N460" i="6"/>
  <c r="N459" i="6"/>
  <c r="N459" i="7" s="1"/>
  <c r="N458" i="6"/>
  <c r="N457" i="6"/>
  <c r="N456" i="6"/>
  <c r="N456" i="7" s="1"/>
  <c r="N455" i="6"/>
  <c r="N454" i="6"/>
  <c r="N453" i="6"/>
  <c r="N452" i="6"/>
  <c r="N451" i="6"/>
  <c r="N450" i="6"/>
  <c r="N449" i="6"/>
  <c r="N448" i="6"/>
  <c r="N447" i="6"/>
  <c r="N447" i="7" s="1"/>
  <c r="N446" i="6"/>
  <c r="N446" i="7" s="1"/>
  <c r="N445" i="6"/>
  <c r="N444" i="6"/>
  <c r="N443" i="6"/>
  <c r="N442" i="6"/>
  <c r="N441" i="6"/>
  <c r="N440" i="6"/>
  <c r="N439" i="6"/>
  <c r="N439" i="7" s="1"/>
  <c r="N438" i="6"/>
  <c r="N437" i="6"/>
  <c r="N436" i="6"/>
  <c r="N435" i="6"/>
  <c r="N434" i="6"/>
  <c r="N433" i="6"/>
  <c r="N432" i="6"/>
  <c r="N432" i="7" s="1"/>
  <c r="N431" i="6"/>
  <c r="N430" i="6"/>
  <c r="N429" i="6"/>
  <c r="N428" i="6"/>
  <c r="N427" i="6"/>
  <c r="N426" i="6"/>
  <c r="N426" i="7" s="1"/>
  <c r="N425" i="6"/>
  <c r="N424" i="6"/>
  <c r="N423" i="6"/>
  <c r="N422" i="6"/>
  <c r="N422" i="7" s="1"/>
  <c r="N421" i="6"/>
  <c r="N420" i="6"/>
  <c r="N420" i="7" s="1"/>
  <c r="N419" i="6"/>
  <c r="N418" i="6"/>
  <c r="N417" i="6"/>
  <c r="N417" i="7" s="1"/>
  <c r="N416" i="6"/>
  <c r="N415" i="6"/>
  <c r="N415" i="7" s="1"/>
  <c r="N414" i="6"/>
  <c r="N414" i="7" s="1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6" i="7" s="1"/>
  <c r="N395" i="6"/>
  <c r="N395" i="7" s="1"/>
  <c r="N394" i="6"/>
  <c r="N393" i="6"/>
  <c r="N393" i="7" s="1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2" i="7" s="1"/>
  <c r="N371" i="6"/>
  <c r="N370" i="6"/>
  <c r="N369" i="6"/>
  <c r="N369" i="7" s="1"/>
  <c r="N368" i="6"/>
  <c r="N367" i="6"/>
  <c r="N367" i="7" s="1"/>
  <c r="N366" i="6"/>
  <c r="N366" i="7" s="1"/>
  <c r="N365" i="6"/>
  <c r="N364" i="6"/>
  <c r="N363" i="6"/>
  <c r="N362" i="6"/>
  <c r="N361" i="6"/>
  <c r="N360" i="6"/>
  <c r="N360" i="7" s="1"/>
  <c r="N359" i="6"/>
  <c r="N358" i="6"/>
  <c r="N357" i="6"/>
  <c r="N356" i="6"/>
  <c r="N355" i="6"/>
  <c r="N354" i="6"/>
  <c r="N353" i="6"/>
  <c r="N352" i="6"/>
  <c r="N351" i="6"/>
  <c r="N350" i="6"/>
  <c r="N350" i="7" s="1"/>
  <c r="N349" i="6"/>
  <c r="N348" i="6"/>
  <c r="N347" i="6"/>
  <c r="N346" i="6"/>
  <c r="N345" i="6"/>
  <c r="N345" i="7" s="1"/>
  <c r="N344" i="6"/>
  <c r="N343" i="6"/>
  <c r="N343" i="7" s="1"/>
  <c r="N342" i="6"/>
  <c r="N341" i="6"/>
  <c r="N340" i="6"/>
  <c r="N339" i="6"/>
  <c r="N339" i="7" s="1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4" i="7" s="1"/>
  <c r="N323" i="6"/>
  <c r="N322" i="6"/>
  <c r="N321" i="6"/>
  <c r="N321" i="7" s="1"/>
  <c r="N320" i="6"/>
  <c r="N319" i="6"/>
  <c r="N319" i="7" s="1"/>
  <c r="N318" i="6"/>
  <c r="N318" i="7" s="1"/>
  <c r="N317" i="6"/>
  <c r="N316" i="6"/>
  <c r="N315" i="6"/>
  <c r="N314" i="6"/>
  <c r="N313" i="6"/>
  <c r="N312" i="6"/>
  <c r="N312" i="7" s="1"/>
  <c r="N311" i="6"/>
  <c r="N311" i="7" s="1"/>
  <c r="N310" i="6"/>
  <c r="N309" i="6"/>
  <c r="N308" i="6"/>
  <c r="N307" i="6"/>
  <c r="N307" i="7" s="1"/>
  <c r="N306" i="6"/>
  <c r="N305" i="6"/>
  <c r="N304" i="6"/>
  <c r="N303" i="6"/>
  <c r="N302" i="6"/>
  <c r="N302" i="7" s="1"/>
  <c r="N301" i="6"/>
  <c r="N300" i="6"/>
  <c r="N299" i="6"/>
  <c r="N299" i="7" s="1"/>
  <c r="N298" i="6"/>
  <c r="N297" i="6"/>
  <c r="N296" i="6"/>
  <c r="N295" i="6"/>
  <c r="N295" i="7" s="1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9" i="7" s="1"/>
  <c r="N278" i="6"/>
  <c r="N277" i="6"/>
  <c r="N276" i="6"/>
  <c r="N276" i="7" s="1"/>
  <c r="N275" i="6"/>
  <c r="N274" i="6"/>
  <c r="N273" i="6"/>
  <c r="N273" i="7" s="1"/>
  <c r="N272" i="6"/>
  <c r="N271" i="6"/>
  <c r="N271" i="7" s="1"/>
  <c r="N270" i="6"/>
  <c r="N269" i="6"/>
  <c r="N268" i="6"/>
  <c r="N267" i="6"/>
  <c r="N267" i="7" s="1"/>
  <c r="N266" i="6"/>
  <c r="N265" i="6"/>
  <c r="N264" i="6"/>
  <c r="N263" i="6"/>
  <c r="N262" i="6"/>
  <c r="N261" i="6"/>
  <c r="N260" i="6"/>
  <c r="N259" i="6"/>
  <c r="N259" i="7" s="1"/>
  <c r="N258" i="6"/>
  <c r="N257" i="6"/>
  <c r="N256" i="6"/>
  <c r="N255" i="6"/>
  <c r="N254" i="6"/>
  <c r="N253" i="6"/>
  <c r="N252" i="6"/>
  <c r="N252" i="7" s="1"/>
  <c r="N251" i="6"/>
  <c r="N251" i="7" s="1"/>
  <c r="N250" i="6"/>
  <c r="N249" i="6"/>
  <c r="N249" i="7" s="1"/>
  <c r="N248" i="6"/>
  <c r="N247" i="6"/>
  <c r="N247" i="7" s="1"/>
  <c r="N246" i="6"/>
  <c r="N245" i="6"/>
  <c r="N244" i="6"/>
  <c r="N244" i="7" s="1"/>
  <c r="N243" i="6"/>
  <c r="N242" i="6"/>
  <c r="N241" i="6"/>
  <c r="N240" i="6"/>
  <c r="N239" i="6"/>
  <c r="N238" i="6"/>
  <c r="N237" i="6"/>
  <c r="N237" i="7" s="1"/>
  <c r="N236" i="6"/>
  <c r="N235" i="6"/>
  <c r="N234" i="6"/>
  <c r="N232" i="7"/>
  <c r="N225" i="7"/>
  <c r="N223" i="7"/>
  <c r="N221" i="6"/>
  <c r="N220" i="6"/>
  <c r="N219" i="6"/>
  <c r="N218" i="6"/>
  <c r="N217" i="6"/>
  <c r="N216" i="6"/>
  <c r="N215" i="6"/>
  <c r="N214" i="6"/>
  <c r="N213" i="6"/>
  <c r="N213" i="7" s="1"/>
  <c r="N212" i="6"/>
  <c r="N211" i="6"/>
  <c r="N210" i="6"/>
  <c r="N209" i="6"/>
  <c r="N208" i="6"/>
  <c r="N207" i="6"/>
  <c r="N206" i="6"/>
  <c r="N205" i="6"/>
  <c r="N204" i="6"/>
  <c r="N204" i="7" s="1"/>
  <c r="N203" i="6"/>
  <c r="N202" i="6"/>
  <c r="N201" i="6"/>
  <c r="N201" i="7" s="1"/>
  <c r="N200" i="6"/>
  <c r="N199" i="6"/>
  <c r="N199" i="7" s="1"/>
  <c r="N198" i="6"/>
  <c r="N197" i="6"/>
  <c r="N196" i="6"/>
  <c r="N195" i="6"/>
  <c r="N195" i="7" s="1"/>
  <c r="N194" i="6"/>
  <c r="N193" i="6"/>
  <c r="N192" i="6"/>
  <c r="N191" i="6"/>
  <c r="N190" i="6"/>
  <c r="N189" i="6"/>
  <c r="N188" i="6"/>
  <c r="N187" i="6"/>
  <c r="N186" i="6"/>
  <c r="N173" i="6"/>
  <c r="N172" i="6"/>
  <c r="N172" i="7" s="1"/>
  <c r="N171" i="6"/>
  <c r="N170" i="6"/>
  <c r="N169" i="6"/>
  <c r="N168" i="6"/>
  <c r="N167" i="6"/>
  <c r="N166" i="6"/>
  <c r="N165" i="6"/>
  <c r="N165" i="7" s="1"/>
  <c r="N164" i="6"/>
  <c r="N164" i="7" s="1"/>
  <c r="N163" i="6"/>
  <c r="N163" i="7" s="1"/>
  <c r="N162" i="6"/>
  <c r="N161" i="6"/>
  <c r="N160" i="6"/>
  <c r="N160" i="7" s="1"/>
  <c r="N159" i="6"/>
  <c r="N158" i="6"/>
  <c r="N157" i="6"/>
  <c r="N156" i="6"/>
  <c r="N155" i="6"/>
  <c r="N154" i="6"/>
  <c r="N153" i="6"/>
  <c r="N153" i="7" s="1"/>
  <c r="N152" i="6"/>
  <c r="N151" i="6"/>
  <c r="N150" i="6"/>
  <c r="N149" i="6"/>
  <c r="N148" i="6"/>
  <c r="N147" i="6"/>
  <c r="N146" i="6"/>
  <c r="N145" i="6"/>
  <c r="N144" i="6"/>
  <c r="N143" i="6"/>
  <c r="N142" i="6"/>
  <c r="N141" i="6"/>
  <c r="N141" i="7" s="1"/>
  <c r="N140" i="6"/>
  <c r="N139" i="6"/>
  <c r="N138" i="6"/>
  <c r="N137" i="6"/>
  <c r="N136" i="6"/>
  <c r="N136" i="7" s="1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3" i="7" s="1"/>
  <c r="N122" i="6"/>
  <c r="N121" i="6"/>
  <c r="N120" i="6"/>
  <c r="N119" i="6"/>
  <c r="N118" i="6"/>
  <c r="N117" i="6"/>
  <c r="N116" i="6"/>
  <c r="N116" i="7" s="1"/>
  <c r="N115" i="6"/>
  <c r="N114" i="6"/>
  <c r="N113" i="6"/>
  <c r="N112" i="6"/>
  <c r="N111" i="6"/>
  <c r="N111" i="7" s="1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3" i="7" s="1"/>
  <c r="N92" i="6"/>
  <c r="N91" i="6"/>
  <c r="N90" i="6"/>
  <c r="N89" i="6"/>
  <c r="N89" i="7" s="1"/>
  <c r="N88" i="6"/>
  <c r="N87" i="6"/>
  <c r="N87" i="7" s="1"/>
  <c r="N86" i="6"/>
  <c r="N85" i="6"/>
  <c r="N84" i="6"/>
  <c r="N83" i="6"/>
  <c r="N82" i="6"/>
  <c r="N82" i="7" s="1"/>
  <c r="N81" i="6"/>
  <c r="N80" i="6"/>
  <c r="N79" i="6"/>
  <c r="N78" i="6"/>
  <c r="N77" i="6"/>
  <c r="N76" i="6"/>
  <c r="N75" i="6"/>
  <c r="N74" i="6"/>
  <c r="N73" i="6"/>
  <c r="N72" i="6"/>
  <c r="N72" i="7" s="1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3" i="7" s="1"/>
  <c r="N52" i="6"/>
  <c r="N51" i="6"/>
  <c r="N50" i="6"/>
  <c r="N49" i="6"/>
  <c r="N48" i="6"/>
  <c r="N48" i="7" s="1"/>
  <c r="N47" i="6"/>
  <c r="N46" i="6"/>
  <c r="N45" i="6"/>
  <c r="N45" i="7" s="1"/>
  <c r="N44" i="6"/>
  <c r="N44" i="7" s="1"/>
  <c r="N43" i="6"/>
  <c r="N42" i="6"/>
  <c r="N42" i="7" s="1"/>
  <c r="N41" i="6"/>
  <c r="N40" i="6"/>
  <c r="N39" i="6"/>
  <c r="N39" i="7" s="1"/>
  <c r="N38" i="6"/>
  <c r="N37" i="6"/>
  <c r="N36" i="6"/>
  <c r="N35" i="6"/>
  <c r="N34" i="6"/>
  <c r="N34" i="7" s="1"/>
  <c r="N33" i="6"/>
  <c r="N32" i="6"/>
  <c r="N32" i="7" s="1"/>
  <c r="N31" i="6"/>
  <c r="N31" i="7" s="1"/>
  <c r="N30" i="6"/>
  <c r="N29" i="6"/>
  <c r="N28" i="6"/>
  <c r="N27" i="6"/>
  <c r="N26" i="6"/>
  <c r="N26" i="7" s="1"/>
  <c r="N25" i="6"/>
  <c r="N24" i="6"/>
  <c r="N23" i="6"/>
  <c r="N22" i="6"/>
  <c r="N21" i="6"/>
  <c r="N20" i="6"/>
  <c r="N19" i="6"/>
  <c r="N19" i="7" s="1"/>
  <c r="N18" i="6"/>
  <c r="N17" i="6"/>
  <c r="N16" i="6"/>
  <c r="N15" i="6"/>
  <c r="N14" i="6"/>
  <c r="N13" i="6"/>
  <c r="N12" i="6"/>
  <c r="N11" i="6"/>
  <c r="N10" i="6"/>
  <c r="N9" i="6"/>
  <c r="N9" i="7" s="1"/>
  <c r="N8" i="6"/>
  <c r="N8" i="7" s="1"/>
  <c r="N7" i="6"/>
  <c r="N6" i="6"/>
  <c r="C71" i="4"/>
  <c r="C70" i="4"/>
  <c r="C69" i="4"/>
  <c r="C68" i="4"/>
  <c r="N501" i="7"/>
  <c r="N496" i="7"/>
  <c r="N502" i="7"/>
  <c r="N466" i="7"/>
  <c r="N460" i="7"/>
  <c r="N469" i="7"/>
  <c r="N461" i="7"/>
  <c r="N436" i="7"/>
  <c r="N392" i="7"/>
  <c r="N388" i="7"/>
  <c r="N401" i="7"/>
  <c r="N380" i="7"/>
  <c r="N376" i="7"/>
  <c r="N332" i="7"/>
  <c r="N328" i="7"/>
  <c r="N382" i="7"/>
  <c r="N365" i="7"/>
  <c r="N325" i="7"/>
  <c r="N374" i="7"/>
  <c r="N331" i="7"/>
  <c r="N284" i="7"/>
  <c r="N280" i="7"/>
  <c r="N317" i="7"/>
  <c r="N269" i="7"/>
  <c r="N338" i="7"/>
  <c r="N248" i="7"/>
  <c r="N245" i="7"/>
  <c r="N241" i="7"/>
  <c r="N262" i="7"/>
  <c r="N227" i="7"/>
  <c r="N162" i="7"/>
  <c r="N167" i="7"/>
  <c r="N196" i="7"/>
  <c r="N152" i="7"/>
  <c r="N208" i="7"/>
  <c r="N200" i="7"/>
  <c r="N114" i="7"/>
  <c r="N112" i="7"/>
  <c r="N104" i="7"/>
  <c r="N84" i="7"/>
  <c r="N80" i="7"/>
  <c r="N52" i="7"/>
  <c r="N121" i="7"/>
  <c r="N119" i="7"/>
  <c r="N91" i="7"/>
  <c r="N79" i="7"/>
  <c r="N49" i="7"/>
  <c r="N41" i="7"/>
  <c r="N6" i="7"/>
  <c r="N55" i="7"/>
  <c r="N20" i="7"/>
  <c r="C62" i="4"/>
  <c r="B7" i="7"/>
  <c r="B8" i="7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N3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B390" i="6" s="1"/>
  <c r="B391" i="6" s="1"/>
  <c r="B392" i="6" s="1"/>
  <c r="B393" i="6" s="1"/>
  <c r="B394" i="6" s="1"/>
  <c r="B395" i="6" s="1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B411" i="6" s="1"/>
  <c r="B412" i="6" s="1"/>
  <c r="B413" i="6" s="1"/>
  <c r="B414" i="6" s="1"/>
  <c r="B415" i="6" s="1"/>
  <c r="B416" i="6" s="1"/>
  <c r="B417" i="6" s="1"/>
  <c r="B418" i="6" s="1"/>
  <c r="B419" i="6" s="1"/>
  <c r="B420" i="6" s="1"/>
  <c r="B421" i="6" s="1"/>
  <c r="B422" i="6" s="1"/>
  <c r="B423" i="6" s="1"/>
  <c r="B424" i="6" s="1"/>
  <c r="B425" i="6" s="1"/>
  <c r="B426" i="6" s="1"/>
  <c r="B427" i="6" s="1"/>
  <c r="B428" i="6" s="1"/>
  <c r="B429" i="6" s="1"/>
  <c r="B430" i="6" s="1"/>
  <c r="B431" i="6" s="1"/>
  <c r="B432" i="6" s="1"/>
  <c r="B433" i="6" s="1"/>
  <c r="B434" i="6" s="1"/>
  <c r="B435" i="6" s="1"/>
  <c r="B436" i="6" s="1"/>
  <c r="B437" i="6" s="1"/>
  <c r="B438" i="6" s="1"/>
  <c r="B439" i="6" s="1"/>
  <c r="B440" i="6" s="1"/>
  <c r="B441" i="6" s="1"/>
  <c r="B442" i="6" s="1"/>
  <c r="B443" i="6" s="1"/>
  <c r="B444" i="6" s="1"/>
  <c r="B445" i="6" s="1"/>
  <c r="B446" i="6" s="1"/>
  <c r="B447" i="6" s="1"/>
  <c r="B448" i="6" s="1"/>
  <c r="B449" i="6" s="1"/>
  <c r="B450" i="6" s="1"/>
  <c r="B451" i="6" s="1"/>
  <c r="B452" i="6" s="1"/>
  <c r="B453" i="6" s="1"/>
  <c r="B454" i="6" s="1"/>
  <c r="B455" i="6" s="1"/>
  <c r="B456" i="6" s="1"/>
  <c r="B457" i="6" s="1"/>
  <c r="B458" i="6" s="1"/>
  <c r="B459" i="6" s="1"/>
  <c r="B460" i="6" s="1"/>
  <c r="B461" i="6" s="1"/>
  <c r="B462" i="6" s="1"/>
  <c r="B463" i="6" s="1"/>
  <c r="B464" i="6" s="1"/>
  <c r="B465" i="6" s="1"/>
  <c r="B466" i="6" s="1"/>
  <c r="B467" i="6" s="1"/>
  <c r="B468" i="6" s="1"/>
  <c r="B469" i="6" s="1"/>
  <c r="B470" i="6" s="1"/>
  <c r="B471" i="6" s="1"/>
  <c r="B472" i="6" s="1"/>
  <c r="B473" i="6" s="1"/>
  <c r="B474" i="6" s="1"/>
  <c r="B475" i="6" s="1"/>
  <c r="B476" i="6" s="1"/>
  <c r="B477" i="6" s="1"/>
  <c r="B478" i="6" s="1"/>
  <c r="B479" i="6" s="1"/>
  <c r="B480" i="6" s="1"/>
  <c r="B481" i="6" s="1"/>
  <c r="B482" i="6" s="1"/>
  <c r="B483" i="6" s="1"/>
  <c r="B484" i="6" s="1"/>
  <c r="B485" i="6" s="1"/>
  <c r="B486" i="6" s="1"/>
  <c r="B487" i="6" s="1"/>
  <c r="B488" i="6" s="1"/>
  <c r="B489" i="6" s="1"/>
  <c r="B490" i="6" s="1"/>
  <c r="B491" i="6" s="1"/>
  <c r="B492" i="6" s="1"/>
  <c r="B493" i="6" s="1"/>
  <c r="B494" i="6" s="1"/>
  <c r="B495" i="6" s="1"/>
  <c r="B496" i="6" s="1"/>
  <c r="B497" i="6" s="1"/>
  <c r="B498" i="6" s="1"/>
  <c r="B499" i="6" s="1"/>
  <c r="B500" i="6" s="1"/>
  <c r="B501" i="6" s="1"/>
  <c r="B502" i="6" s="1"/>
  <c r="B503" i="6" s="1"/>
  <c r="B504" i="6" s="1"/>
  <c r="B505" i="6" s="1"/>
  <c r="B506" i="6" s="1"/>
  <c r="B507" i="6" s="1"/>
  <c r="B508" i="6" s="1"/>
  <c r="B509" i="6" s="1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J19" i="6"/>
  <c r="J19" i="7" s="1"/>
  <c r="J495" i="6"/>
  <c r="J495" i="7" s="1"/>
  <c r="J479" i="6"/>
  <c r="J479" i="7" s="1"/>
  <c r="J463" i="6"/>
  <c r="J463" i="7" s="1"/>
  <c r="J447" i="6"/>
  <c r="J447" i="7" s="1"/>
  <c r="J431" i="6"/>
  <c r="J431" i="7" s="1"/>
  <c r="J415" i="6"/>
  <c r="J415" i="7"/>
  <c r="J399" i="6"/>
  <c r="J399" i="7" s="1"/>
  <c r="J383" i="6"/>
  <c r="J383" i="7" s="1"/>
  <c r="J367" i="6"/>
  <c r="J367" i="7" s="1"/>
  <c r="J494" i="6"/>
  <c r="J494" i="7" s="1"/>
  <c r="J478" i="6"/>
  <c r="J478" i="7" s="1"/>
  <c r="J462" i="6"/>
  <c r="J462" i="7" s="1"/>
  <c r="J446" i="6"/>
  <c r="J446" i="7" s="1"/>
  <c r="J430" i="6"/>
  <c r="J430" i="7" s="1"/>
  <c r="J414" i="6"/>
  <c r="J414" i="7" s="1"/>
  <c r="J398" i="6"/>
  <c r="J398" i="7" s="1"/>
  <c r="J382" i="6"/>
  <c r="J382" i="7" s="1"/>
  <c r="J366" i="6"/>
  <c r="J366" i="7" s="1"/>
  <c r="J497" i="6"/>
  <c r="J497" i="7" s="1"/>
  <c r="J481" i="6"/>
  <c r="J481" i="7" s="1"/>
  <c r="J465" i="6"/>
  <c r="J465" i="7" s="1"/>
  <c r="J449" i="6"/>
  <c r="J449" i="7"/>
  <c r="J433" i="6"/>
  <c r="J433" i="7" s="1"/>
  <c r="J417" i="6"/>
  <c r="J417" i="7" s="1"/>
  <c r="J401" i="6"/>
  <c r="J401" i="7" s="1"/>
  <c r="J385" i="6"/>
  <c r="J385" i="7" s="1"/>
  <c r="J369" i="6"/>
  <c r="J369" i="7" s="1"/>
  <c r="J496" i="6"/>
  <c r="J496" i="7" s="1"/>
  <c r="J480" i="6"/>
  <c r="J480" i="7" s="1"/>
  <c r="J464" i="6"/>
  <c r="J464" i="7" s="1"/>
  <c r="J448" i="6"/>
  <c r="J448" i="7" s="1"/>
  <c r="J432" i="6"/>
  <c r="J432" i="7" s="1"/>
  <c r="J416" i="6"/>
  <c r="J416" i="7" s="1"/>
  <c r="J400" i="6"/>
  <c r="J400" i="7" s="1"/>
  <c r="J384" i="6"/>
  <c r="J384" i="7" s="1"/>
  <c r="J368" i="6"/>
  <c r="J368" i="7" s="1"/>
  <c r="J351" i="6"/>
  <c r="J351" i="7" s="1"/>
  <c r="J335" i="6"/>
  <c r="J335" i="7" s="1"/>
  <c r="J319" i="6"/>
  <c r="J319" i="7" s="1"/>
  <c r="J303" i="6"/>
  <c r="J303" i="7" s="1"/>
  <c r="J287" i="6"/>
  <c r="J287" i="7" s="1"/>
  <c r="J271" i="6"/>
  <c r="J271" i="7" s="1"/>
  <c r="J255" i="6"/>
  <c r="J255" i="7" s="1"/>
  <c r="J239" i="6"/>
  <c r="J239" i="7" s="1"/>
  <c r="J223" i="6"/>
  <c r="J223" i="7" s="1"/>
  <c r="J207" i="6"/>
  <c r="J207" i="7" s="1"/>
  <c r="J191" i="6"/>
  <c r="J191" i="7" s="1"/>
  <c r="J63" i="6"/>
  <c r="J63" i="7" s="1"/>
  <c r="J47" i="6"/>
  <c r="J47" i="7" s="1"/>
  <c r="J31" i="6"/>
  <c r="J31" i="7" s="1"/>
  <c r="J354" i="6"/>
  <c r="J354" i="7" s="1"/>
  <c r="J338" i="6"/>
  <c r="J338" i="7" s="1"/>
  <c r="J322" i="6"/>
  <c r="J322" i="7" s="1"/>
  <c r="J306" i="6"/>
  <c r="J306" i="7" s="1"/>
  <c r="J290" i="6"/>
  <c r="J290" i="7"/>
  <c r="J274" i="6"/>
  <c r="J274" i="7" s="1"/>
  <c r="J258" i="6"/>
  <c r="J258" i="7" s="1"/>
  <c r="J242" i="6"/>
  <c r="J242" i="7" s="1"/>
  <c r="J226" i="6"/>
  <c r="J226" i="7" s="1"/>
  <c r="J210" i="6"/>
  <c r="J210" i="7" s="1"/>
  <c r="J194" i="6"/>
  <c r="J194" i="7" s="1"/>
  <c r="J50" i="6"/>
  <c r="J50" i="7" s="1"/>
  <c r="J34" i="6"/>
  <c r="J34" i="7" s="1"/>
  <c r="J361" i="6"/>
  <c r="J361" i="7" s="1"/>
  <c r="J345" i="6"/>
  <c r="J345" i="7" s="1"/>
  <c r="J329" i="6"/>
  <c r="J329" i="7"/>
  <c r="J313" i="6"/>
  <c r="J313" i="7" s="1"/>
  <c r="J297" i="6"/>
  <c r="J297" i="7" s="1"/>
  <c r="J281" i="6"/>
  <c r="J281" i="7" s="1"/>
  <c r="J265" i="6"/>
  <c r="J265" i="7" s="1"/>
  <c r="J249" i="6"/>
  <c r="J249" i="7" s="1"/>
  <c r="J233" i="6"/>
  <c r="J233" i="7" s="1"/>
  <c r="J217" i="6"/>
  <c r="J217" i="7" s="1"/>
  <c r="J201" i="6"/>
  <c r="J201" i="7" s="1"/>
  <c r="J105" i="7"/>
  <c r="J57" i="6"/>
  <c r="J57" i="7"/>
  <c r="J41" i="6"/>
  <c r="J41" i="7" s="1"/>
  <c r="J364" i="6"/>
  <c r="J364" i="7" s="1"/>
  <c r="J348" i="6"/>
  <c r="J348" i="7" s="1"/>
  <c r="J332" i="6"/>
  <c r="J332" i="7"/>
  <c r="J316" i="6"/>
  <c r="J316" i="7" s="1"/>
  <c r="J300" i="6"/>
  <c r="J300" i="7" s="1"/>
  <c r="J284" i="6"/>
  <c r="J284" i="7" s="1"/>
  <c r="J268" i="6"/>
  <c r="J268" i="7" s="1"/>
  <c r="J252" i="6"/>
  <c r="J252" i="7" s="1"/>
  <c r="J236" i="6"/>
  <c r="J236" i="7" s="1"/>
  <c r="J220" i="6"/>
  <c r="J220" i="7" s="1"/>
  <c r="J204" i="6"/>
  <c r="J204" i="7" s="1"/>
  <c r="J188" i="6"/>
  <c r="J188" i="7" s="1"/>
  <c r="J60" i="6"/>
  <c r="J60" i="7" s="1"/>
  <c r="J44" i="6"/>
  <c r="J44" i="7" s="1"/>
  <c r="J28" i="6"/>
  <c r="J28" i="7" s="1"/>
  <c r="J12" i="6"/>
  <c r="J12" i="7" s="1"/>
  <c r="J20" i="6"/>
  <c r="J20" i="7" s="1"/>
  <c r="J23" i="6"/>
  <c r="J23" i="7" s="1"/>
  <c r="J7" i="6"/>
  <c r="J7" i="7" s="1"/>
  <c r="J11" i="6"/>
  <c r="J11" i="7" s="1"/>
  <c r="J507" i="6"/>
  <c r="J507" i="7"/>
  <c r="J491" i="6"/>
  <c r="J491" i="7" s="1"/>
  <c r="J475" i="6"/>
  <c r="J475" i="7" s="1"/>
  <c r="J459" i="6"/>
  <c r="J459" i="7" s="1"/>
  <c r="J443" i="6"/>
  <c r="J443" i="7" s="1"/>
  <c r="J427" i="6"/>
  <c r="J427" i="7" s="1"/>
  <c r="J411" i="6"/>
  <c r="J411" i="7" s="1"/>
  <c r="J395" i="6"/>
  <c r="J395" i="7" s="1"/>
  <c r="J379" i="6"/>
  <c r="J379" i="7" s="1"/>
  <c r="J506" i="6"/>
  <c r="J506" i="7" s="1"/>
  <c r="J490" i="6"/>
  <c r="J490" i="7"/>
  <c r="J474" i="6"/>
  <c r="J474" i="7" s="1"/>
  <c r="J458" i="6"/>
  <c r="J458" i="7"/>
  <c r="J442" i="6"/>
  <c r="J442" i="7" s="1"/>
  <c r="J426" i="6"/>
  <c r="J426" i="7" s="1"/>
  <c r="J410" i="6"/>
  <c r="J410" i="7" s="1"/>
  <c r="J394" i="6"/>
  <c r="J394" i="7" s="1"/>
  <c r="J378" i="6"/>
  <c r="J378" i="7" s="1"/>
  <c r="J509" i="6"/>
  <c r="J509" i="7" s="1"/>
  <c r="J493" i="6"/>
  <c r="J493" i="7" s="1"/>
  <c r="J477" i="6"/>
  <c r="J477" i="7" s="1"/>
  <c r="J461" i="6"/>
  <c r="J461" i="7" s="1"/>
  <c r="J445" i="6"/>
  <c r="J445" i="7" s="1"/>
  <c r="J429" i="6"/>
  <c r="J429" i="7" s="1"/>
  <c r="J413" i="6"/>
  <c r="J413" i="7" s="1"/>
  <c r="J397" i="6"/>
  <c r="J397" i="7" s="1"/>
  <c r="J381" i="6"/>
  <c r="J381" i="7" s="1"/>
  <c r="J508" i="6"/>
  <c r="J508" i="7" s="1"/>
  <c r="J492" i="6"/>
  <c r="J492" i="7" s="1"/>
  <c r="J476" i="6"/>
  <c r="J476" i="7" s="1"/>
  <c r="J460" i="6"/>
  <c r="J460" i="7" s="1"/>
  <c r="J444" i="6"/>
  <c r="J444" i="7" s="1"/>
  <c r="J428" i="6"/>
  <c r="J428" i="7"/>
  <c r="J412" i="6"/>
  <c r="J412" i="7" s="1"/>
  <c r="J396" i="6"/>
  <c r="J396" i="7" s="1"/>
  <c r="J380" i="6"/>
  <c r="J380" i="7" s="1"/>
  <c r="J363" i="6"/>
  <c r="J363" i="7" s="1"/>
  <c r="J347" i="6"/>
  <c r="J347" i="7" s="1"/>
  <c r="J331" i="6"/>
  <c r="J331" i="7" s="1"/>
  <c r="J315" i="6"/>
  <c r="J315" i="7" s="1"/>
  <c r="J299" i="6"/>
  <c r="J299" i="7" s="1"/>
  <c r="J283" i="6"/>
  <c r="J283" i="7" s="1"/>
  <c r="J267" i="6"/>
  <c r="J267" i="7" s="1"/>
  <c r="J251" i="6"/>
  <c r="J251" i="7" s="1"/>
  <c r="J235" i="6"/>
  <c r="J235" i="7" s="1"/>
  <c r="J219" i="6"/>
  <c r="J219" i="7" s="1"/>
  <c r="J203" i="6"/>
  <c r="J203" i="7" s="1"/>
  <c r="J187" i="6"/>
  <c r="J187" i="7" s="1"/>
  <c r="J59" i="6"/>
  <c r="J59" i="7" s="1"/>
  <c r="J43" i="6"/>
  <c r="J43" i="7" s="1"/>
  <c r="J27" i="6"/>
  <c r="J27" i="7" s="1"/>
  <c r="J350" i="6"/>
  <c r="J350" i="7" s="1"/>
  <c r="J334" i="6"/>
  <c r="J334" i="7" s="1"/>
  <c r="J318" i="6"/>
  <c r="J318" i="7" s="1"/>
  <c r="J302" i="6"/>
  <c r="J302" i="7" s="1"/>
  <c r="J286" i="6"/>
  <c r="J286" i="7" s="1"/>
  <c r="J270" i="6"/>
  <c r="J270" i="7" s="1"/>
  <c r="J254" i="6"/>
  <c r="J254" i="7" s="1"/>
  <c r="J238" i="6"/>
  <c r="J238" i="7" s="1"/>
  <c r="J222" i="6"/>
  <c r="J222" i="7" s="1"/>
  <c r="J206" i="6"/>
  <c r="J206" i="7" s="1"/>
  <c r="J190" i="6"/>
  <c r="J190" i="7" s="1"/>
  <c r="J62" i="6"/>
  <c r="J62" i="7" s="1"/>
  <c r="J46" i="6"/>
  <c r="J46" i="7" s="1"/>
  <c r="J30" i="6"/>
  <c r="J357" i="6"/>
  <c r="J357" i="7" s="1"/>
  <c r="J341" i="6"/>
  <c r="J341" i="7" s="1"/>
  <c r="J325" i="6"/>
  <c r="J325" i="7" s="1"/>
  <c r="J309" i="6"/>
  <c r="J309" i="7" s="1"/>
  <c r="J293" i="6"/>
  <c r="J293" i="7" s="1"/>
  <c r="J277" i="6"/>
  <c r="J277" i="7" s="1"/>
  <c r="J261" i="6"/>
  <c r="J261" i="7" s="1"/>
  <c r="J245" i="6"/>
  <c r="J245" i="7" s="1"/>
  <c r="J229" i="6"/>
  <c r="J229" i="7" s="1"/>
  <c r="J213" i="6"/>
  <c r="J213" i="7" s="1"/>
  <c r="J197" i="6"/>
  <c r="J197" i="7" s="1"/>
  <c r="J53" i="6"/>
  <c r="J53" i="7" s="1"/>
  <c r="J37" i="6"/>
  <c r="J37" i="7" s="1"/>
  <c r="J360" i="6"/>
  <c r="J360" i="7" s="1"/>
  <c r="J344" i="6"/>
  <c r="J344" i="7" s="1"/>
  <c r="J328" i="6"/>
  <c r="J328" i="7" s="1"/>
  <c r="J312" i="6"/>
  <c r="J312" i="7" s="1"/>
  <c r="J296" i="6"/>
  <c r="J296" i="7" s="1"/>
  <c r="J280" i="6"/>
  <c r="J280" i="7" s="1"/>
  <c r="J264" i="6"/>
  <c r="J264" i="7" s="1"/>
  <c r="J248" i="6"/>
  <c r="J248" i="7" s="1"/>
  <c r="J232" i="6"/>
  <c r="J232" i="7" s="1"/>
  <c r="J216" i="6"/>
  <c r="J216" i="7" s="1"/>
  <c r="J200" i="6"/>
  <c r="J200" i="7" s="1"/>
  <c r="J56" i="6"/>
  <c r="J56" i="7" s="1"/>
  <c r="J40" i="6"/>
  <c r="J40" i="7"/>
  <c r="J24" i="6"/>
  <c r="J24" i="7" s="1"/>
  <c r="J13" i="6"/>
  <c r="J13" i="7" s="1"/>
  <c r="J21" i="6"/>
  <c r="J21" i="7" s="1"/>
  <c r="J6" i="6"/>
  <c r="J14" i="6"/>
  <c r="J14" i="7" s="1"/>
  <c r="J22" i="6"/>
  <c r="J22" i="7" s="1"/>
  <c r="J15" i="6"/>
  <c r="J15" i="7" s="1"/>
  <c r="J503" i="6"/>
  <c r="J503" i="7" s="1"/>
  <c r="J487" i="6"/>
  <c r="J487" i="7" s="1"/>
  <c r="J471" i="6"/>
  <c r="J471" i="7" s="1"/>
  <c r="J455" i="6"/>
  <c r="J455" i="7" s="1"/>
  <c r="J439" i="6"/>
  <c r="J439" i="7" s="1"/>
  <c r="J423" i="6"/>
  <c r="J423" i="7" s="1"/>
  <c r="J407" i="6"/>
  <c r="J407" i="7" s="1"/>
  <c r="J391" i="6"/>
  <c r="J391" i="7" s="1"/>
  <c r="J375" i="6"/>
  <c r="J375" i="7" s="1"/>
  <c r="J502" i="6"/>
  <c r="J502" i="7" s="1"/>
  <c r="J486" i="6"/>
  <c r="J486" i="7" s="1"/>
  <c r="J470" i="6"/>
  <c r="J470" i="7" s="1"/>
  <c r="J454" i="6"/>
  <c r="J454" i="7" s="1"/>
  <c r="J438" i="6"/>
  <c r="J438" i="7" s="1"/>
  <c r="J422" i="6"/>
  <c r="J422" i="7" s="1"/>
  <c r="J406" i="6"/>
  <c r="J406" i="7" s="1"/>
  <c r="J390" i="6"/>
  <c r="J390" i="7" s="1"/>
  <c r="J374" i="6"/>
  <c r="J374" i="7" s="1"/>
  <c r="J505" i="6"/>
  <c r="J505" i="7" s="1"/>
  <c r="J489" i="6"/>
  <c r="J489" i="7" s="1"/>
  <c r="J473" i="6"/>
  <c r="J473" i="7" s="1"/>
  <c r="J457" i="6"/>
  <c r="J457" i="7" s="1"/>
  <c r="J441" i="6"/>
  <c r="J441" i="7" s="1"/>
  <c r="J425" i="6"/>
  <c r="J425" i="7"/>
  <c r="J409" i="6"/>
  <c r="J409" i="7" s="1"/>
  <c r="J393" i="6"/>
  <c r="J393" i="7" s="1"/>
  <c r="J377" i="6"/>
  <c r="J377" i="7" s="1"/>
  <c r="J504" i="6"/>
  <c r="J504" i="7" s="1"/>
  <c r="J488" i="6"/>
  <c r="J488" i="7" s="1"/>
  <c r="J472" i="6"/>
  <c r="J472" i="7" s="1"/>
  <c r="J456" i="6"/>
  <c r="J456" i="7" s="1"/>
  <c r="J440" i="6"/>
  <c r="J440" i="7" s="1"/>
  <c r="J424" i="6"/>
  <c r="J424" i="7" s="1"/>
  <c r="J408" i="6"/>
  <c r="J408" i="7" s="1"/>
  <c r="J392" i="6"/>
  <c r="J392" i="7" s="1"/>
  <c r="J376" i="6"/>
  <c r="J376" i="7" s="1"/>
  <c r="J359" i="6"/>
  <c r="J359" i="7" s="1"/>
  <c r="J343" i="6"/>
  <c r="J343" i="7" s="1"/>
  <c r="J327" i="6"/>
  <c r="J327" i="7" s="1"/>
  <c r="J311" i="6"/>
  <c r="J311" i="7" s="1"/>
  <c r="J295" i="6"/>
  <c r="J295" i="7" s="1"/>
  <c r="J279" i="6"/>
  <c r="J279" i="7" s="1"/>
  <c r="J263" i="6"/>
  <c r="J263" i="7" s="1"/>
  <c r="J247" i="6"/>
  <c r="J247" i="7"/>
  <c r="J231" i="6"/>
  <c r="J231" i="7" s="1"/>
  <c r="J215" i="6"/>
  <c r="J215" i="7" s="1"/>
  <c r="J199" i="6"/>
  <c r="J199" i="7" s="1"/>
  <c r="J55" i="6"/>
  <c r="J55" i="7" s="1"/>
  <c r="J39" i="6"/>
  <c r="J39" i="7" s="1"/>
  <c r="J362" i="6"/>
  <c r="J362" i="7" s="1"/>
  <c r="J346" i="6"/>
  <c r="J346" i="7" s="1"/>
  <c r="J330" i="6"/>
  <c r="J330" i="7" s="1"/>
  <c r="J314" i="6"/>
  <c r="J314" i="7" s="1"/>
  <c r="J298" i="6"/>
  <c r="J298" i="7" s="1"/>
  <c r="J282" i="6"/>
  <c r="J282" i="7" s="1"/>
  <c r="J266" i="6"/>
  <c r="J266" i="7" s="1"/>
  <c r="J250" i="6"/>
  <c r="J250" i="7" s="1"/>
  <c r="J234" i="6"/>
  <c r="J218" i="6"/>
  <c r="J218" i="7" s="1"/>
  <c r="J202" i="6"/>
  <c r="J202" i="7" s="1"/>
  <c r="J186" i="6"/>
  <c r="J58" i="6"/>
  <c r="J58" i="7" s="1"/>
  <c r="J42" i="6"/>
  <c r="J26" i="6"/>
  <c r="J26" i="7" s="1"/>
  <c r="J353" i="6"/>
  <c r="J353" i="7" s="1"/>
  <c r="J337" i="6"/>
  <c r="J337" i="7" s="1"/>
  <c r="J321" i="6"/>
  <c r="J321" i="7" s="1"/>
  <c r="J305" i="6"/>
  <c r="J305" i="7" s="1"/>
  <c r="J289" i="6"/>
  <c r="J289" i="7" s="1"/>
  <c r="J273" i="6"/>
  <c r="J273" i="7" s="1"/>
  <c r="J257" i="6"/>
  <c r="J257" i="7" s="1"/>
  <c r="J241" i="6"/>
  <c r="J241" i="7" s="1"/>
  <c r="J225" i="6"/>
  <c r="J225" i="7" s="1"/>
  <c r="J209" i="6"/>
  <c r="J209" i="7" s="1"/>
  <c r="J193" i="6"/>
  <c r="J193" i="7" s="1"/>
  <c r="J65" i="6"/>
  <c r="J65" i="7" s="1"/>
  <c r="J49" i="6"/>
  <c r="J49" i="7" s="1"/>
  <c r="J33" i="6"/>
  <c r="J33" i="7" s="1"/>
  <c r="J356" i="6"/>
  <c r="J356" i="7" s="1"/>
  <c r="J340" i="6"/>
  <c r="J340" i="7" s="1"/>
  <c r="J324" i="6"/>
  <c r="J324" i="7" s="1"/>
  <c r="J308" i="6"/>
  <c r="J308" i="7" s="1"/>
  <c r="J292" i="6"/>
  <c r="J292" i="7" s="1"/>
  <c r="J276" i="6"/>
  <c r="J276" i="7" s="1"/>
  <c r="J260" i="6"/>
  <c r="J260" i="7" s="1"/>
  <c r="J244" i="6"/>
  <c r="J244" i="7" s="1"/>
  <c r="J228" i="6"/>
  <c r="J228" i="7" s="1"/>
  <c r="J212" i="6"/>
  <c r="J212" i="7" s="1"/>
  <c r="J196" i="6"/>
  <c r="J196" i="7" s="1"/>
  <c r="J52" i="6"/>
  <c r="J52" i="7"/>
  <c r="J36" i="6"/>
  <c r="J36" i="7" s="1"/>
  <c r="J8" i="6"/>
  <c r="J8" i="7" s="1"/>
  <c r="J16" i="6"/>
  <c r="J16" i="7" s="1"/>
  <c r="J499" i="6"/>
  <c r="J499" i="7" s="1"/>
  <c r="J483" i="6"/>
  <c r="J483" i="7" s="1"/>
  <c r="J467" i="6"/>
  <c r="J467" i="7" s="1"/>
  <c r="J451" i="6"/>
  <c r="J451" i="7" s="1"/>
  <c r="J435" i="6"/>
  <c r="J435" i="7"/>
  <c r="J419" i="6"/>
  <c r="J419" i="7" s="1"/>
  <c r="J403" i="6"/>
  <c r="J403" i="7"/>
  <c r="J387" i="6"/>
  <c r="J387" i="7" s="1"/>
  <c r="J371" i="6"/>
  <c r="J371" i="7" s="1"/>
  <c r="J498" i="6"/>
  <c r="J498" i="7" s="1"/>
  <c r="J482" i="6"/>
  <c r="J482" i="7" s="1"/>
  <c r="J466" i="6"/>
  <c r="J466" i="7" s="1"/>
  <c r="J450" i="6"/>
  <c r="J450" i="7" s="1"/>
  <c r="J434" i="6"/>
  <c r="J434" i="7" s="1"/>
  <c r="J418" i="6"/>
  <c r="J418" i="7" s="1"/>
  <c r="J402" i="6"/>
  <c r="J402" i="7" s="1"/>
  <c r="J386" i="6"/>
  <c r="J386" i="7" s="1"/>
  <c r="J370" i="6"/>
  <c r="J370" i="7" s="1"/>
  <c r="J501" i="6"/>
  <c r="J501" i="7" s="1"/>
  <c r="J485" i="6"/>
  <c r="J485" i="7" s="1"/>
  <c r="J469" i="6"/>
  <c r="J469" i="7" s="1"/>
  <c r="J453" i="6"/>
  <c r="J453" i="7" s="1"/>
  <c r="J437" i="6"/>
  <c r="J437" i="7" s="1"/>
  <c r="J421" i="6"/>
  <c r="J421" i="7" s="1"/>
  <c r="J405" i="6"/>
  <c r="J405" i="7" s="1"/>
  <c r="J389" i="6"/>
  <c r="J389" i="7" s="1"/>
  <c r="J373" i="6"/>
  <c r="J373" i="7" s="1"/>
  <c r="J500" i="6"/>
  <c r="J500" i="7" s="1"/>
  <c r="J484" i="6"/>
  <c r="J484" i="7" s="1"/>
  <c r="J468" i="6"/>
  <c r="J468" i="7" s="1"/>
  <c r="J452" i="6"/>
  <c r="J452" i="7" s="1"/>
  <c r="J436" i="6"/>
  <c r="J436" i="7" s="1"/>
  <c r="J420" i="6"/>
  <c r="J420" i="7" s="1"/>
  <c r="J404" i="6"/>
  <c r="J404" i="7" s="1"/>
  <c r="J388" i="6"/>
  <c r="J388" i="7" s="1"/>
  <c r="J372" i="6"/>
  <c r="J372" i="7" s="1"/>
  <c r="J355" i="6"/>
  <c r="J355" i="7" s="1"/>
  <c r="J339" i="6"/>
  <c r="J339" i="7" s="1"/>
  <c r="J323" i="6"/>
  <c r="J323" i="7" s="1"/>
  <c r="J307" i="6"/>
  <c r="J307" i="7" s="1"/>
  <c r="J291" i="6"/>
  <c r="J291" i="7" s="1"/>
  <c r="J275" i="6"/>
  <c r="J275" i="7" s="1"/>
  <c r="J259" i="6"/>
  <c r="J259" i="7" s="1"/>
  <c r="J243" i="6"/>
  <c r="J243" i="7" s="1"/>
  <c r="J227" i="6"/>
  <c r="J227" i="7" s="1"/>
  <c r="J211" i="6"/>
  <c r="J211" i="7" s="1"/>
  <c r="J195" i="6"/>
  <c r="J195" i="7" s="1"/>
  <c r="J51" i="6"/>
  <c r="J51" i="7" s="1"/>
  <c r="J35" i="6"/>
  <c r="J35" i="7" s="1"/>
  <c r="J358" i="6"/>
  <c r="J358" i="7" s="1"/>
  <c r="J342" i="6"/>
  <c r="J342" i="7" s="1"/>
  <c r="J326" i="6"/>
  <c r="J326" i="7" s="1"/>
  <c r="J310" i="6"/>
  <c r="J310" i="7" s="1"/>
  <c r="J294" i="6"/>
  <c r="J294" i="7"/>
  <c r="J278" i="6"/>
  <c r="J278" i="7" s="1"/>
  <c r="J262" i="6"/>
  <c r="J262" i="7" s="1"/>
  <c r="J246" i="6"/>
  <c r="J246" i="7" s="1"/>
  <c r="J230" i="6"/>
  <c r="J230" i="7" s="1"/>
  <c r="J214" i="6"/>
  <c r="J214" i="7" s="1"/>
  <c r="J198" i="6"/>
  <c r="J198" i="7" s="1"/>
  <c r="J54" i="6"/>
  <c r="J38" i="6"/>
  <c r="J38" i="7" s="1"/>
  <c r="J365" i="6"/>
  <c r="J365" i="7" s="1"/>
  <c r="J349" i="6"/>
  <c r="J349" i="7" s="1"/>
  <c r="J333" i="6"/>
  <c r="J333" i="7" s="1"/>
  <c r="J317" i="6"/>
  <c r="J317" i="7" s="1"/>
  <c r="J301" i="6"/>
  <c r="J301" i="7" s="1"/>
  <c r="J285" i="6"/>
  <c r="J285" i="7" s="1"/>
  <c r="J269" i="6"/>
  <c r="J269" i="7" s="1"/>
  <c r="J253" i="6"/>
  <c r="J253" i="7" s="1"/>
  <c r="J237" i="6"/>
  <c r="J237" i="7" s="1"/>
  <c r="J221" i="6"/>
  <c r="J221" i="7" s="1"/>
  <c r="J205" i="6"/>
  <c r="J205" i="7" s="1"/>
  <c r="J189" i="6"/>
  <c r="J189" i="7" s="1"/>
  <c r="J61" i="6"/>
  <c r="J61" i="7" s="1"/>
  <c r="J45" i="6"/>
  <c r="J45" i="7" s="1"/>
  <c r="J29" i="6"/>
  <c r="J29" i="7" s="1"/>
  <c r="J352" i="6"/>
  <c r="J352" i="7" s="1"/>
  <c r="J336" i="6"/>
  <c r="J336" i="7" s="1"/>
  <c r="J320" i="6"/>
  <c r="J320" i="7" s="1"/>
  <c r="J304" i="6"/>
  <c r="J304" i="7" s="1"/>
  <c r="J288" i="6"/>
  <c r="J288" i="7" s="1"/>
  <c r="J272" i="6"/>
  <c r="J272" i="7" s="1"/>
  <c r="J256" i="6"/>
  <c r="J256" i="7" s="1"/>
  <c r="J240" i="6"/>
  <c r="J240" i="7" s="1"/>
  <c r="J224" i="6"/>
  <c r="J224" i="7" s="1"/>
  <c r="J208" i="6"/>
  <c r="J208" i="7" s="1"/>
  <c r="J192" i="6"/>
  <c r="J192" i="7" s="1"/>
  <c r="J64" i="6"/>
  <c r="J64" i="7" s="1"/>
  <c r="J48" i="6"/>
  <c r="J48" i="7" s="1"/>
  <c r="J32" i="6"/>
  <c r="J32" i="7" s="1"/>
  <c r="J9" i="6"/>
  <c r="J9" i="7" s="1"/>
  <c r="J17" i="6"/>
  <c r="J17" i="7" s="1"/>
  <c r="J25" i="6"/>
  <c r="J25" i="7" s="1"/>
  <c r="J10" i="6"/>
  <c r="J10" i="7" s="1"/>
  <c r="J18" i="6"/>
  <c r="R499" i="6"/>
  <c r="R499" i="7" s="1"/>
  <c r="R483" i="6"/>
  <c r="R483" i="7" s="1"/>
  <c r="R451" i="6"/>
  <c r="R451" i="7" s="1"/>
  <c r="R439" i="6"/>
  <c r="R439" i="7" s="1"/>
  <c r="R500" i="6"/>
  <c r="R500" i="7" s="1"/>
  <c r="R484" i="6"/>
  <c r="R484" i="7" s="1"/>
  <c r="R497" i="6"/>
  <c r="R497" i="7" s="1"/>
  <c r="R481" i="6"/>
  <c r="R481" i="7" s="1"/>
  <c r="R449" i="6"/>
  <c r="R449" i="7" s="1"/>
  <c r="R433" i="6"/>
  <c r="R433" i="7" s="1"/>
  <c r="R403" i="6"/>
  <c r="R403" i="7" s="1"/>
  <c r="R391" i="6"/>
  <c r="R391" i="7" s="1"/>
  <c r="R359" i="6"/>
  <c r="R359" i="7" s="1"/>
  <c r="R478" i="6"/>
  <c r="R478" i="7" s="1"/>
  <c r="R460" i="6"/>
  <c r="R460" i="7" s="1"/>
  <c r="R444" i="6"/>
  <c r="R444" i="7" s="1"/>
  <c r="R436" i="6"/>
  <c r="R436" i="7" s="1"/>
  <c r="R420" i="6"/>
  <c r="R420" i="7" s="1"/>
  <c r="R408" i="6"/>
  <c r="R408" i="7" s="1"/>
  <c r="R376" i="6"/>
  <c r="R376" i="7" s="1"/>
  <c r="R360" i="6"/>
  <c r="R360" i="7" s="1"/>
  <c r="R405" i="6"/>
  <c r="R405" i="7" s="1"/>
  <c r="R389" i="6"/>
  <c r="R389" i="7" s="1"/>
  <c r="R498" i="6"/>
  <c r="R498" i="7" s="1"/>
  <c r="R466" i="6"/>
  <c r="R466" i="7" s="1"/>
  <c r="R334" i="6"/>
  <c r="R334" i="7" s="1"/>
  <c r="R319" i="6"/>
  <c r="R319" i="7" s="1"/>
  <c r="R287" i="6"/>
  <c r="R287" i="7" s="1"/>
  <c r="R271" i="6"/>
  <c r="R271" i="7" s="1"/>
  <c r="R247" i="6"/>
  <c r="R247" i="7" s="1"/>
  <c r="R231" i="6"/>
  <c r="R231" i="7" s="1"/>
  <c r="R199" i="6"/>
  <c r="R199" i="7" s="1"/>
  <c r="R390" i="6"/>
  <c r="R390" i="7" s="1"/>
  <c r="R320" i="6"/>
  <c r="R320" i="7" s="1"/>
  <c r="R308" i="6"/>
  <c r="R308" i="7" s="1"/>
  <c r="R280" i="6"/>
  <c r="R280" i="7" s="1"/>
  <c r="R264" i="6"/>
  <c r="R264" i="7" s="1"/>
  <c r="R224" i="6"/>
  <c r="R224" i="7" s="1"/>
  <c r="R192" i="6"/>
  <c r="R192" i="7" s="1"/>
  <c r="R164" i="6"/>
  <c r="R164" i="7" s="1"/>
  <c r="R136" i="6"/>
  <c r="R136" i="7" s="1"/>
  <c r="R338" i="6"/>
  <c r="R338" i="7" s="1"/>
  <c r="R410" i="6"/>
  <c r="R410" i="7" s="1"/>
  <c r="R386" i="6"/>
  <c r="R386" i="7" s="1"/>
  <c r="R345" i="6"/>
  <c r="R345" i="7" s="1"/>
  <c r="R302" i="6"/>
  <c r="R302" i="7" s="1"/>
  <c r="R290" i="6"/>
  <c r="R290" i="7" s="1"/>
  <c r="R262" i="6"/>
  <c r="R262" i="7" s="1"/>
  <c r="R222" i="6"/>
  <c r="R206" i="6"/>
  <c r="R206" i="7" s="1"/>
  <c r="R166" i="6"/>
  <c r="R166" i="7" s="1"/>
  <c r="R142" i="6"/>
  <c r="R142" i="7" s="1"/>
  <c r="R99" i="6"/>
  <c r="R99" i="7" s="1"/>
  <c r="R87" i="6"/>
  <c r="R87" i="7" s="1"/>
  <c r="R301" i="6"/>
  <c r="R301" i="7" s="1"/>
  <c r="R269" i="6"/>
  <c r="R269" i="7" s="1"/>
  <c r="R213" i="6"/>
  <c r="R213" i="7" s="1"/>
  <c r="R193" i="6"/>
  <c r="R193" i="7" s="1"/>
  <c r="R159" i="6"/>
  <c r="R159" i="7" s="1"/>
  <c r="R133" i="6"/>
  <c r="R133" i="7" s="1"/>
  <c r="R120" i="6"/>
  <c r="R120" i="7" s="1"/>
  <c r="R113" i="6"/>
  <c r="R113" i="7" s="1"/>
  <c r="R97" i="6"/>
  <c r="R97" i="7" s="1"/>
  <c r="R135" i="6"/>
  <c r="R135" i="7" s="1"/>
  <c r="R110" i="6"/>
  <c r="R110" i="7" s="1"/>
  <c r="R96" i="6"/>
  <c r="R96" i="7" s="1"/>
  <c r="R88" i="6"/>
  <c r="R88" i="7" s="1"/>
  <c r="R74" i="6"/>
  <c r="R74" i="7" s="1"/>
  <c r="R56" i="6"/>
  <c r="R56" i="7" s="1"/>
  <c r="R28" i="6"/>
  <c r="R28" i="7" s="1"/>
  <c r="R16" i="6"/>
  <c r="R16" i="7" s="1"/>
  <c r="R153" i="6"/>
  <c r="R153" i="7" s="1"/>
  <c r="R65" i="6"/>
  <c r="R65" i="7" s="1"/>
  <c r="R37" i="6"/>
  <c r="R37" i="7" s="1"/>
  <c r="R21" i="6"/>
  <c r="R21" i="7" s="1"/>
  <c r="R143" i="6"/>
  <c r="R143" i="7" s="1"/>
  <c r="R69" i="6"/>
  <c r="R69" i="7" s="1"/>
  <c r="R38" i="6"/>
  <c r="R38" i="7" s="1"/>
  <c r="R26" i="6"/>
  <c r="R26" i="7" s="1"/>
  <c r="R145" i="6"/>
  <c r="R145" i="7" s="1"/>
  <c r="R59" i="6"/>
  <c r="R59" i="7" s="1"/>
  <c r="R27" i="6"/>
  <c r="R27" i="7" s="1"/>
  <c r="AD507" i="6"/>
  <c r="AD507" i="7" s="1"/>
  <c r="AD503" i="6"/>
  <c r="AD503" i="7" s="1"/>
  <c r="AD499" i="6"/>
  <c r="AD499" i="7" s="1"/>
  <c r="AD495" i="6"/>
  <c r="AD495" i="7" s="1"/>
  <c r="AD491" i="6"/>
  <c r="AD491" i="7" s="1"/>
  <c r="AD487" i="6"/>
  <c r="AD487" i="7" s="1"/>
  <c r="AD483" i="6"/>
  <c r="AD483" i="7" s="1"/>
  <c r="AD479" i="6"/>
  <c r="AD479" i="7" s="1"/>
  <c r="AD475" i="6"/>
  <c r="AD475" i="7" s="1"/>
  <c r="AD471" i="6"/>
  <c r="AD471" i="7" s="1"/>
  <c r="AD467" i="6"/>
  <c r="AD467" i="7" s="1"/>
  <c r="AD463" i="6"/>
  <c r="AD463" i="7" s="1"/>
  <c r="AD459" i="6"/>
  <c r="AD459" i="7" s="1"/>
  <c r="AD455" i="6"/>
  <c r="AD455" i="7" s="1"/>
  <c r="AD451" i="6"/>
  <c r="AD451" i="7" s="1"/>
  <c r="AD447" i="6"/>
  <c r="AD447" i="7" s="1"/>
  <c r="AD443" i="6"/>
  <c r="AD443" i="7" s="1"/>
  <c r="AD439" i="6"/>
  <c r="AD439" i="7" s="1"/>
  <c r="AD435" i="6"/>
  <c r="AD435" i="7" s="1"/>
  <c r="AD431" i="6"/>
  <c r="AD431" i="7" s="1"/>
  <c r="AD427" i="6"/>
  <c r="AD427" i="7" s="1"/>
  <c r="AD423" i="6"/>
  <c r="AD423" i="7" s="1"/>
  <c r="AD419" i="6"/>
  <c r="AD419" i="7" s="1"/>
  <c r="AD415" i="6"/>
  <c r="AD415" i="7" s="1"/>
  <c r="AD508" i="6"/>
  <c r="AD508" i="7" s="1"/>
  <c r="AD504" i="6"/>
  <c r="AD504" i="7" s="1"/>
  <c r="AD500" i="6"/>
  <c r="AD500" i="7" s="1"/>
  <c r="AD496" i="6"/>
  <c r="AD496" i="7" s="1"/>
  <c r="AD492" i="6"/>
  <c r="AD492" i="7" s="1"/>
  <c r="AD488" i="6"/>
  <c r="AD488" i="7" s="1"/>
  <c r="AD484" i="6"/>
  <c r="AD484" i="7" s="1"/>
  <c r="AD480" i="6"/>
  <c r="AD480" i="7" s="1"/>
  <c r="AD476" i="6"/>
  <c r="AD476" i="7" s="1"/>
  <c r="AD472" i="6"/>
  <c r="AD472" i="7" s="1"/>
  <c r="AD468" i="6"/>
  <c r="AD468" i="7" s="1"/>
  <c r="AD509" i="6"/>
  <c r="AD509" i="7" s="1"/>
  <c r="AD505" i="6"/>
  <c r="AD505" i="7" s="1"/>
  <c r="AD501" i="6"/>
  <c r="AD501" i="7" s="1"/>
  <c r="AD497" i="6"/>
  <c r="AD497" i="7" s="1"/>
  <c r="AD493" i="6"/>
  <c r="AD493" i="7" s="1"/>
  <c r="AD489" i="6"/>
  <c r="AD489" i="7" s="1"/>
  <c r="AD485" i="6"/>
  <c r="AD485" i="7" s="1"/>
  <c r="AD481" i="6"/>
  <c r="AD481" i="7" s="1"/>
  <c r="AD477" i="6"/>
  <c r="AD477" i="7" s="1"/>
  <c r="AD473" i="6"/>
  <c r="AD473" i="7" s="1"/>
  <c r="AD469" i="6"/>
  <c r="AD469" i="7" s="1"/>
  <c r="AD465" i="6"/>
  <c r="AD465" i="7" s="1"/>
  <c r="AD461" i="6"/>
  <c r="AD461" i="7" s="1"/>
  <c r="AD457" i="6"/>
  <c r="AD457" i="7" s="1"/>
  <c r="AD453" i="6"/>
  <c r="AD453" i="7" s="1"/>
  <c r="AD449" i="6"/>
  <c r="AD449" i="7" s="1"/>
  <c r="AD445" i="6"/>
  <c r="AD445" i="7" s="1"/>
  <c r="AD441" i="6"/>
  <c r="AD441" i="7" s="1"/>
  <c r="AD437" i="6"/>
  <c r="AD437" i="7" s="1"/>
  <c r="AD433" i="6"/>
  <c r="AD433" i="7" s="1"/>
  <c r="AD429" i="6"/>
  <c r="AD429" i="7" s="1"/>
  <c r="AD425" i="6"/>
  <c r="AD425" i="7" s="1"/>
  <c r="AD421" i="6"/>
  <c r="AD421" i="7" s="1"/>
  <c r="AD506" i="6"/>
  <c r="AD506" i="7" s="1"/>
  <c r="AD498" i="6"/>
  <c r="AD498" i="7" s="1"/>
  <c r="AD490" i="6"/>
  <c r="AD490" i="7" s="1"/>
  <c r="AD482" i="6"/>
  <c r="AD482" i="7" s="1"/>
  <c r="AD474" i="6"/>
  <c r="AD474" i="7" s="1"/>
  <c r="AD466" i="6"/>
  <c r="AD466" i="7" s="1"/>
  <c r="AD416" i="6"/>
  <c r="AD416" i="7" s="1"/>
  <c r="AD411" i="6"/>
  <c r="AD411" i="7" s="1"/>
  <c r="AD407" i="6"/>
  <c r="AD407" i="7" s="1"/>
  <c r="AD403" i="6"/>
  <c r="AD403" i="7" s="1"/>
  <c r="AD399" i="6"/>
  <c r="AD399" i="7" s="1"/>
  <c r="AD395" i="6"/>
  <c r="AD395" i="7" s="1"/>
  <c r="AD391" i="6"/>
  <c r="AD391" i="7" s="1"/>
  <c r="AD387" i="6"/>
  <c r="AD387" i="7" s="1"/>
  <c r="AD383" i="6"/>
  <c r="AD383" i="7" s="1"/>
  <c r="AD379" i="6"/>
  <c r="AD379" i="7" s="1"/>
  <c r="AD375" i="6"/>
  <c r="AD375" i="7" s="1"/>
  <c r="AD371" i="6"/>
  <c r="AD371" i="7" s="1"/>
  <c r="AD367" i="6"/>
  <c r="AD367" i="7" s="1"/>
  <c r="AD363" i="6"/>
  <c r="AD363" i="7" s="1"/>
  <c r="AD359" i="6"/>
  <c r="AD359" i="7" s="1"/>
  <c r="AD355" i="6"/>
  <c r="AD355" i="7" s="1"/>
  <c r="AD351" i="6"/>
  <c r="AD351" i="7" s="1"/>
  <c r="AD347" i="6"/>
  <c r="AD347" i="7" s="1"/>
  <c r="AD343" i="6"/>
  <c r="AD343" i="7" s="1"/>
  <c r="AD339" i="6"/>
  <c r="AD339" i="7" s="1"/>
  <c r="AD335" i="6"/>
  <c r="AD335" i="7" s="1"/>
  <c r="AD331" i="6"/>
  <c r="AD331" i="7" s="1"/>
  <c r="AD412" i="6"/>
  <c r="AD412" i="7" s="1"/>
  <c r="AD408" i="6"/>
  <c r="AD408" i="7" s="1"/>
  <c r="AD404" i="6"/>
  <c r="AD404" i="7" s="1"/>
  <c r="AD400" i="6"/>
  <c r="AD400" i="7" s="1"/>
  <c r="AD396" i="6"/>
  <c r="AD396" i="7" s="1"/>
  <c r="AD392" i="6"/>
  <c r="AD392" i="7" s="1"/>
  <c r="AD388" i="6"/>
  <c r="AD388" i="7" s="1"/>
  <c r="AD384" i="6"/>
  <c r="AD384" i="7" s="1"/>
  <c r="AD380" i="6"/>
  <c r="AD380" i="7" s="1"/>
  <c r="AD376" i="6"/>
  <c r="AD376" i="7" s="1"/>
  <c r="AD372" i="6"/>
  <c r="AD372" i="7" s="1"/>
  <c r="AD368" i="6"/>
  <c r="AD368" i="7" s="1"/>
  <c r="AD364" i="6"/>
  <c r="AD364" i="7" s="1"/>
  <c r="AD360" i="6"/>
  <c r="AD360" i="7" s="1"/>
  <c r="AD356" i="6"/>
  <c r="AD356" i="7" s="1"/>
  <c r="AD352" i="6"/>
  <c r="AD352" i="7" s="1"/>
  <c r="AD348" i="6"/>
  <c r="AD348" i="7" s="1"/>
  <c r="AD344" i="6"/>
  <c r="AD344" i="7" s="1"/>
  <c r="AD340" i="6"/>
  <c r="AD340" i="7" s="1"/>
  <c r="AD502" i="6"/>
  <c r="AD502" i="7" s="1"/>
  <c r="AD494" i="6"/>
  <c r="AD494" i="7" s="1"/>
  <c r="AD486" i="6"/>
  <c r="AD486" i="7" s="1"/>
  <c r="AD478" i="6"/>
  <c r="AD478" i="7" s="1"/>
  <c r="AD470" i="6"/>
  <c r="AD470" i="7" s="1"/>
  <c r="AD413" i="6"/>
  <c r="AD413" i="7" s="1"/>
  <c r="AD409" i="6"/>
  <c r="AD409" i="7" s="1"/>
  <c r="AD405" i="6"/>
  <c r="AD405" i="7" s="1"/>
  <c r="AD401" i="6"/>
  <c r="AD401" i="7" s="1"/>
  <c r="AD397" i="6"/>
  <c r="AD397" i="7" s="1"/>
  <c r="AD393" i="6"/>
  <c r="AD393" i="7" s="1"/>
  <c r="AD389" i="6"/>
  <c r="AD389" i="7" s="1"/>
  <c r="AD385" i="6"/>
  <c r="AD385" i="7" s="1"/>
  <c r="AD381" i="6"/>
  <c r="AD381" i="7" s="1"/>
  <c r="AD377" i="6"/>
  <c r="AD377" i="7" s="1"/>
  <c r="AD373" i="6"/>
  <c r="AD373" i="7" s="1"/>
  <c r="AD369" i="6"/>
  <c r="AD369" i="7" s="1"/>
  <c r="AD365" i="6"/>
  <c r="AD365" i="7" s="1"/>
  <c r="AD410" i="6"/>
  <c r="AD410" i="7" s="1"/>
  <c r="AD402" i="6"/>
  <c r="AD402" i="7" s="1"/>
  <c r="AD394" i="6"/>
  <c r="AD394" i="7" s="1"/>
  <c r="AD386" i="6"/>
  <c r="AD386" i="7" s="1"/>
  <c r="AD378" i="6"/>
  <c r="AD378" i="7" s="1"/>
  <c r="AD370" i="6"/>
  <c r="AD370" i="7" s="1"/>
  <c r="AD333" i="6"/>
  <c r="AD333" i="7" s="1"/>
  <c r="AD327" i="6"/>
  <c r="AD327" i="7" s="1"/>
  <c r="AD323" i="6"/>
  <c r="AD323" i="7" s="1"/>
  <c r="AD319" i="6"/>
  <c r="AD319" i="7" s="1"/>
  <c r="AD315" i="6"/>
  <c r="AD315" i="7" s="1"/>
  <c r="AD311" i="6"/>
  <c r="AD311" i="7" s="1"/>
  <c r="AD307" i="6"/>
  <c r="AD307" i="7" s="1"/>
  <c r="AD303" i="6"/>
  <c r="AD303" i="7" s="1"/>
  <c r="AD299" i="6"/>
  <c r="AD299" i="7" s="1"/>
  <c r="AD295" i="6"/>
  <c r="AD295" i="7" s="1"/>
  <c r="AD291" i="6"/>
  <c r="AD291" i="7" s="1"/>
  <c r="AD287" i="6"/>
  <c r="AD287" i="7" s="1"/>
  <c r="AD283" i="6"/>
  <c r="AD283" i="7" s="1"/>
  <c r="AD279" i="6"/>
  <c r="AD279" i="7" s="1"/>
  <c r="AD275" i="6"/>
  <c r="AD275" i="7" s="1"/>
  <c r="AD271" i="6"/>
  <c r="AD271" i="7" s="1"/>
  <c r="AD267" i="6"/>
  <c r="AD267" i="7" s="1"/>
  <c r="AD263" i="6"/>
  <c r="AD263" i="7" s="1"/>
  <c r="AD259" i="6"/>
  <c r="AD259" i="7" s="1"/>
  <c r="AD255" i="6"/>
  <c r="AD255" i="7" s="1"/>
  <c r="AD251" i="6"/>
  <c r="AD251" i="7" s="1"/>
  <c r="AD247" i="6"/>
  <c r="AD247" i="7" s="1"/>
  <c r="AD243" i="6"/>
  <c r="AD243" i="7" s="1"/>
  <c r="AD239" i="6"/>
  <c r="AD239" i="7" s="1"/>
  <c r="AD235" i="6"/>
  <c r="AD235" i="7" s="1"/>
  <c r="AD231" i="6"/>
  <c r="AD231" i="7" s="1"/>
  <c r="AD227" i="6"/>
  <c r="AD227" i="7" s="1"/>
  <c r="AD223" i="6"/>
  <c r="AD223" i="7" s="1"/>
  <c r="AD219" i="6"/>
  <c r="AD219" i="7" s="1"/>
  <c r="AD215" i="6"/>
  <c r="AD215" i="7" s="1"/>
  <c r="AD211" i="6"/>
  <c r="AD211" i="7" s="1"/>
  <c r="AD207" i="6"/>
  <c r="AD207" i="7" s="1"/>
  <c r="AD203" i="6"/>
  <c r="AD203" i="7" s="1"/>
  <c r="AD199" i="6"/>
  <c r="AD199" i="7" s="1"/>
  <c r="AD464" i="6"/>
  <c r="AD464" i="7" s="1"/>
  <c r="AD460" i="6"/>
  <c r="AD460" i="7" s="1"/>
  <c r="AD456" i="6"/>
  <c r="AD456" i="7" s="1"/>
  <c r="AD452" i="6"/>
  <c r="AD452" i="7" s="1"/>
  <c r="AD448" i="6"/>
  <c r="AD448" i="7" s="1"/>
  <c r="AD444" i="6"/>
  <c r="AD444" i="7" s="1"/>
  <c r="AD440" i="6"/>
  <c r="AD440" i="7" s="1"/>
  <c r="AD436" i="6"/>
  <c r="AD436" i="7" s="1"/>
  <c r="AD432" i="6"/>
  <c r="AD432" i="7" s="1"/>
  <c r="AD428" i="6"/>
  <c r="AD428" i="7" s="1"/>
  <c r="AD424" i="6"/>
  <c r="AD424" i="7" s="1"/>
  <c r="AD420" i="6"/>
  <c r="AD420" i="7" s="1"/>
  <c r="AD361" i="6"/>
  <c r="AD361" i="7" s="1"/>
  <c r="AD357" i="6"/>
  <c r="AD357" i="7" s="1"/>
  <c r="AD353" i="6"/>
  <c r="AD353" i="7" s="1"/>
  <c r="AD349" i="6"/>
  <c r="AD349" i="7" s="1"/>
  <c r="AD345" i="6"/>
  <c r="AD345" i="7" s="1"/>
  <c r="AD341" i="6"/>
  <c r="AD341" i="7" s="1"/>
  <c r="AD338" i="6"/>
  <c r="AD338" i="7" s="1"/>
  <c r="AD332" i="6"/>
  <c r="AD332" i="7" s="1"/>
  <c r="AD330" i="6"/>
  <c r="AD330" i="7" s="1"/>
  <c r="AD328" i="6"/>
  <c r="AD328" i="7" s="1"/>
  <c r="AD324" i="6"/>
  <c r="AD324" i="7" s="1"/>
  <c r="AD320" i="6"/>
  <c r="AD320" i="7" s="1"/>
  <c r="AD316" i="6"/>
  <c r="AD316" i="7" s="1"/>
  <c r="AD312" i="6"/>
  <c r="AD312" i="7" s="1"/>
  <c r="AD308" i="6"/>
  <c r="AD308" i="7" s="1"/>
  <c r="AD304" i="6"/>
  <c r="AD304" i="7" s="1"/>
  <c r="AD300" i="6"/>
  <c r="AD300" i="7" s="1"/>
  <c r="AD296" i="6"/>
  <c r="AD296" i="7" s="1"/>
  <c r="AD292" i="6"/>
  <c r="AD292" i="7" s="1"/>
  <c r="AD288" i="6"/>
  <c r="AD288" i="7" s="1"/>
  <c r="AD284" i="6"/>
  <c r="AD284" i="7" s="1"/>
  <c r="AD280" i="6"/>
  <c r="AD280" i="7" s="1"/>
  <c r="AD276" i="6"/>
  <c r="AD276" i="7" s="1"/>
  <c r="AD272" i="6"/>
  <c r="AD272" i="7" s="1"/>
  <c r="AD268" i="6"/>
  <c r="AD268" i="7" s="1"/>
  <c r="AD264" i="6"/>
  <c r="AD264" i="7" s="1"/>
  <c r="AD260" i="6"/>
  <c r="AD260" i="7" s="1"/>
  <c r="AD256" i="6"/>
  <c r="AD256" i="7" s="1"/>
  <c r="AD252" i="6"/>
  <c r="AD252" i="7" s="1"/>
  <c r="AD248" i="6"/>
  <c r="AD248" i="7" s="1"/>
  <c r="AD244" i="6"/>
  <c r="AD244" i="7" s="1"/>
  <c r="AD240" i="6"/>
  <c r="AD240" i="7" s="1"/>
  <c r="AD236" i="6"/>
  <c r="AD236" i="7" s="1"/>
  <c r="AD232" i="6"/>
  <c r="AD232" i="7" s="1"/>
  <c r="AD228" i="6"/>
  <c r="AD228" i="7" s="1"/>
  <c r="AD224" i="6"/>
  <c r="AD224" i="7" s="1"/>
  <c r="AD220" i="6"/>
  <c r="AD220" i="7" s="1"/>
  <c r="AD216" i="6"/>
  <c r="AD216" i="7" s="1"/>
  <c r="AD212" i="6"/>
  <c r="AD212" i="7" s="1"/>
  <c r="AD208" i="6"/>
  <c r="AD208" i="7" s="1"/>
  <c r="AD204" i="6"/>
  <c r="AD204" i="7" s="1"/>
  <c r="AD200" i="6"/>
  <c r="AD200" i="7" s="1"/>
  <c r="AD196" i="6"/>
  <c r="AD196" i="7" s="1"/>
  <c r="AD192" i="6"/>
  <c r="AD192" i="7" s="1"/>
  <c r="AD188" i="6"/>
  <c r="AD188" i="7" s="1"/>
  <c r="AD172" i="6"/>
  <c r="AD172" i="7" s="1"/>
  <c r="AD168" i="6"/>
  <c r="AD168" i="7" s="1"/>
  <c r="AD164" i="6"/>
  <c r="AD164" i="7" s="1"/>
  <c r="AD160" i="6"/>
  <c r="AD160" i="7" s="1"/>
  <c r="AD156" i="6"/>
  <c r="AD156" i="7" s="1"/>
  <c r="AD152" i="6"/>
  <c r="AD152" i="7" s="1"/>
  <c r="AD148" i="6"/>
  <c r="AD148" i="7" s="1"/>
  <c r="AD144" i="6"/>
  <c r="AD144" i="7" s="1"/>
  <c r="AD140" i="6"/>
  <c r="AD140" i="7" s="1"/>
  <c r="AD136" i="6"/>
  <c r="AD136" i="7" s="1"/>
  <c r="AD132" i="6"/>
  <c r="AD132" i="7" s="1"/>
  <c r="AD128" i="6"/>
  <c r="AD128" i="7" s="1"/>
  <c r="AD124" i="6"/>
  <c r="AD124" i="7" s="1"/>
  <c r="AD417" i="6"/>
  <c r="AD417" i="7" s="1"/>
  <c r="AD414" i="6"/>
  <c r="AD414" i="7" s="1"/>
  <c r="AD406" i="6"/>
  <c r="AD406" i="7" s="1"/>
  <c r="AD398" i="6"/>
  <c r="AD398" i="7" s="1"/>
  <c r="AD390" i="6"/>
  <c r="AD390" i="7" s="1"/>
  <c r="AD382" i="6"/>
  <c r="AD382" i="7" s="1"/>
  <c r="AD374" i="6"/>
  <c r="AD374" i="7" s="1"/>
  <c r="AD366" i="6"/>
  <c r="AD366" i="7" s="1"/>
  <c r="AD362" i="6"/>
  <c r="AD362" i="7" s="1"/>
  <c r="AD358" i="6"/>
  <c r="AD358" i="7" s="1"/>
  <c r="AD354" i="6"/>
  <c r="AD354" i="7" s="1"/>
  <c r="AD350" i="6"/>
  <c r="AD350" i="7" s="1"/>
  <c r="AD346" i="6"/>
  <c r="AD346" i="7" s="1"/>
  <c r="AD342" i="6"/>
  <c r="AD342" i="7" s="1"/>
  <c r="AD337" i="6"/>
  <c r="AD337" i="7" s="1"/>
  <c r="AD329" i="6"/>
  <c r="AD329" i="7" s="1"/>
  <c r="AD325" i="6"/>
  <c r="AD325" i="7" s="1"/>
  <c r="AD321" i="6"/>
  <c r="AD321" i="7" s="1"/>
  <c r="AD317" i="6"/>
  <c r="AD317" i="7" s="1"/>
  <c r="AD313" i="6"/>
  <c r="AD313" i="7" s="1"/>
  <c r="AD462" i="6"/>
  <c r="AD462" i="7" s="1"/>
  <c r="AD458" i="6"/>
  <c r="AD458" i="7" s="1"/>
  <c r="AD454" i="6"/>
  <c r="AD454" i="7" s="1"/>
  <c r="AD450" i="6"/>
  <c r="AD450" i="7" s="1"/>
  <c r="AD446" i="6"/>
  <c r="AD446" i="7" s="1"/>
  <c r="AD442" i="6"/>
  <c r="AD442" i="7" s="1"/>
  <c r="AD438" i="6"/>
  <c r="AD438" i="7" s="1"/>
  <c r="AD434" i="6"/>
  <c r="AD434" i="7" s="1"/>
  <c r="AD430" i="6"/>
  <c r="AD430" i="7" s="1"/>
  <c r="AD426" i="6"/>
  <c r="AD426" i="7" s="1"/>
  <c r="AD422" i="6"/>
  <c r="AD422" i="7" s="1"/>
  <c r="AD418" i="6"/>
  <c r="AD418" i="7" s="1"/>
  <c r="AD336" i="6"/>
  <c r="AD336" i="7" s="1"/>
  <c r="AD334" i="6"/>
  <c r="AD334" i="7" s="1"/>
  <c r="AD326" i="6"/>
  <c r="AD326" i="7" s="1"/>
  <c r="AD322" i="6"/>
  <c r="AD322" i="7" s="1"/>
  <c r="AD318" i="6"/>
  <c r="AD318" i="7" s="1"/>
  <c r="AD314" i="6"/>
  <c r="AD314" i="7" s="1"/>
  <c r="AD310" i="6"/>
  <c r="AD310" i="7" s="1"/>
  <c r="AD306" i="6"/>
  <c r="AD306" i="7" s="1"/>
  <c r="AD302" i="6"/>
  <c r="AD302" i="7" s="1"/>
  <c r="AD298" i="6"/>
  <c r="AD298" i="7" s="1"/>
  <c r="AD294" i="6"/>
  <c r="AD294" i="7" s="1"/>
  <c r="AD290" i="6"/>
  <c r="AD290" i="7" s="1"/>
  <c r="AD286" i="6"/>
  <c r="AD286" i="7" s="1"/>
  <c r="AD282" i="6"/>
  <c r="AD282" i="7" s="1"/>
  <c r="AD278" i="6"/>
  <c r="AD278" i="7" s="1"/>
  <c r="AD274" i="6"/>
  <c r="AD274" i="7" s="1"/>
  <c r="AD270" i="6"/>
  <c r="AD270" i="7" s="1"/>
  <c r="AD266" i="6"/>
  <c r="AD266" i="7" s="1"/>
  <c r="AD262" i="6"/>
  <c r="AD262" i="7" s="1"/>
  <c r="AD258" i="6"/>
  <c r="AD258" i="7" s="1"/>
  <c r="AD254" i="6"/>
  <c r="AD254" i="7" s="1"/>
  <c r="AD250" i="6"/>
  <c r="AD250" i="7" s="1"/>
  <c r="AD246" i="6"/>
  <c r="AD246" i="7" s="1"/>
  <c r="AD242" i="6"/>
  <c r="AD242" i="7" s="1"/>
  <c r="AD238" i="6"/>
  <c r="AD238" i="7" s="1"/>
  <c r="AD234" i="6"/>
  <c r="AD230" i="6"/>
  <c r="AD230" i="7" s="1"/>
  <c r="AD226" i="6"/>
  <c r="AD226" i="7" s="1"/>
  <c r="AD222" i="6"/>
  <c r="AD218" i="6"/>
  <c r="AD218" i="7" s="1"/>
  <c r="AD214" i="6"/>
  <c r="AD214" i="7" s="1"/>
  <c r="AD210" i="6"/>
  <c r="AD210" i="7" s="1"/>
  <c r="AD206" i="6"/>
  <c r="AD206" i="7" s="1"/>
  <c r="AD202" i="6"/>
  <c r="AD202" i="7" s="1"/>
  <c r="AD198" i="6"/>
  <c r="AD198" i="7" s="1"/>
  <c r="AD194" i="6"/>
  <c r="AD194" i="7" s="1"/>
  <c r="AD190" i="6"/>
  <c r="AD190" i="7" s="1"/>
  <c r="AD186" i="6"/>
  <c r="AD170" i="6"/>
  <c r="AD170" i="7" s="1"/>
  <c r="AD166" i="6"/>
  <c r="AD166" i="7" s="1"/>
  <c r="AD162" i="6"/>
  <c r="AD158" i="6"/>
  <c r="AD158" i="7" s="1"/>
  <c r="AD305" i="6"/>
  <c r="AD305" i="7" s="1"/>
  <c r="AD297" i="6"/>
  <c r="AD297" i="7" s="1"/>
  <c r="AD289" i="6"/>
  <c r="AD289" i="7" s="1"/>
  <c r="AD281" i="6"/>
  <c r="AD281" i="7" s="1"/>
  <c r="AD273" i="6"/>
  <c r="AD273" i="7" s="1"/>
  <c r="AD265" i="6"/>
  <c r="AD265" i="7" s="1"/>
  <c r="AD257" i="6"/>
  <c r="AD257" i="7" s="1"/>
  <c r="AD249" i="6"/>
  <c r="AD249" i="7" s="1"/>
  <c r="AD241" i="6"/>
  <c r="AD241" i="7" s="1"/>
  <c r="AD233" i="6"/>
  <c r="AD233" i="7" s="1"/>
  <c r="AD225" i="6"/>
  <c r="AD225" i="7" s="1"/>
  <c r="AD217" i="6"/>
  <c r="AD217" i="7" s="1"/>
  <c r="AD209" i="6"/>
  <c r="AD209" i="7" s="1"/>
  <c r="AD201" i="6"/>
  <c r="AD201" i="7" s="1"/>
  <c r="AD155" i="6"/>
  <c r="AD155" i="7" s="1"/>
  <c r="AD149" i="6"/>
  <c r="AD149" i="7" s="1"/>
  <c r="AD147" i="6"/>
  <c r="AD147" i="7" s="1"/>
  <c r="AD141" i="6"/>
  <c r="AD141" i="7" s="1"/>
  <c r="AD139" i="6"/>
  <c r="AD139" i="7" s="1"/>
  <c r="AD133" i="6"/>
  <c r="AD133" i="7" s="1"/>
  <c r="AD131" i="6"/>
  <c r="AD131" i="7" s="1"/>
  <c r="AD125" i="6"/>
  <c r="AD125" i="7" s="1"/>
  <c r="AD123" i="6"/>
  <c r="AD123" i="7" s="1"/>
  <c r="AD119" i="6"/>
  <c r="AD119" i="7" s="1"/>
  <c r="AD115" i="6"/>
  <c r="AD115" i="7" s="1"/>
  <c r="AD111" i="6"/>
  <c r="AD111" i="7" s="1"/>
  <c r="AD107" i="6"/>
  <c r="AD107" i="7" s="1"/>
  <c r="AD103" i="6"/>
  <c r="AD103" i="7" s="1"/>
  <c r="AD99" i="6"/>
  <c r="AD99" i="7" s="1"/>
  <c r="AD95" i="6"/>
  <c r="AD95" i="7" s="1"/>
  <c r="AD91" i="6"/>
  <c r="AD91" i="7" s="1"/>
  <c r="AD87" i="6"/>
  <c r="AD87" i="7" s="1"/>
  <c r="AD83" i="6"/>
  <c r="AD83" i="7" s="1"/>
  <c r="AD79" i="6"/>
  <c r="AD79" i="7" s="1"/>
  <c r="AD75" i="6"/>
  <c r="AD75" i="7" s="1"/>
  <c r="AD71" i="6"/>
  <c r="AD71" i="7" s="1"/>
  <c r="AD67" i="6"/>
  <c r="AD67" i="7" s="1"/>
  <c r="AD154" i="6"/>
  <c r="AD154" i="7" s="1"/>
  <c r="AD146" i="6"/>
  <c r="AD146" i="7" s="1"/>
  <c r="AD138" i="6"/>
  <c r="AD130" i="6"/>
  <c r="AD130" i="7" s="1"/>
  <c r="AD122" i="6"/>
  <c r="AD122" i="7" s="1"/>
  <c r="AD120" i="6"/>
  <c r="AD120" i="7" s="1"/>
  <c r="AD309" i="6"/>
  <c r="AD309" i="7" s="1"/>
  <c r="AD301" i="6"/>
  <c r="AD301" i="7" s="1"/>
  <c r="AD293" i="6"/>
  <c r="AD293" i="7" s="1"/>
  <c r="AD285" i="6"/>
  <c r="AD285" i="7" s="1"/>
  <c r="AD277" i="6"/>
  <c r="AD277" i="7" s="1"/>
  <c r="AD269" i="6"/>
  <c r="AD269" i="7" s="1"/>
  <c r="AD261" i="6"/>
  <c r="AD261" i="7" s="1"/>
  <c r="AD253" i="6"/>
  <c r="AD253" i="7" s="1"/>
  <c r="AD245" i="6"/>
  <c r="AD245" i="7" s="1"/>
  <c r="AD237" i="6"/>
  <c r="AD237" i="7" s="1"/>
  <c r="AD229" i="6"/>
  <c r="AD229" i="7" s="1"/>
  <c r="AD221" i="6"/>
  <c r="AD221" i="7" s="1"/>
  <c r="AD213" i="6"/>
  <c r="AD213" i="7" s="1"/>
  <c r="AD205" i="6"/>
  <c r="AD205" i="7" s="1"/>
  <c r="AD197" i="6"/>
  <c r="AD197" i="7" s="1"/>
  <c r="AD153" i="6"/>
  <c r="AD153" i="7" s="1"/>
  <c r="AD151" i="6"/>
  <c r="AD151" i="7" s="1"/>
  <c r="AD145" i="6"/>
  <c r="AD145" i="7" s="1"/>
  <c r="AD143" i="6"/>
  <c r="AD143" i="7" s="1"/>
  <c r="AD137" i="6"/>
  <c r="AD137" i="7" s="1"/>
  <c r="AD135" i="6"/>
  <c r="AD135" i="7" s="1"/>
  <c r="AD129" i="6"/>
  <c r="AD129" i="7" s="1"/>
  <c r="AD127" i="6"/>
  <c r="AD127" i="7" s="1"/>
  <c r="AD121" i="6"/>
  <c r="AD121" i="7" s="1"/>
  <c r="AD117" i="6"/>
  <c r="AD117" i="7" s="1"/>
  <c r="AD113" i="6"/>
  <c r="AD113" i="7" s="1"/>
  <c r="AD109" i="6"/>
  <c r="AD109" i="7" s="1"/>
  <c r="AD105" i="6"/>
  <c r="AD105" i="7" s="1"/>
  <c r="AD101" i="6"/>
  <c r="AD101" i="7" s="1"/>
  <c r="AD97" i="6"/>
  <c r="AD97" i="7" s="1"/>
  <c r="AD93" i="6"/>
  <c r="AD93" i="7"/>
  <c r="AD89" i="6"/>
  <c r="AD89" i="7" s="1"/>
  <c r="AD85" i="6"/>
  <c r="AD85" i="7" s="1"/>
  <c r="AD81" i="6"/>
  <c r="AD81" i="7" s="1"/>
  <c r="AD77" i="6"/>
  <c r="AD77" i="7" s="1"/>
  <c r="AD73" i="6"/>
  <c r="AD73" i="7" s="1"/>
  <c r="AD195" i="6"/>
  <c r="AD195" i="7" s="1"/>
  <c r="AD191" i="6"/>
  <c r="AD191" i="7" s="1"/>
  <c r="AD187" i="6"/>
  <c r="AD187" i="7" s="1"/>
  <c r="AD171" i="6"/>
  <c r="AD171" i="7" s="1"/>
  <c r="AD167" i="6"/>
  <c r="AD167" i="7" s="1"/>
  <c r="AD163" i="6"/>
  <c r="AD163" i="7" s="1"/>
  <c r="AD159" i="6"/>
  <c r="AD159" i="7" s="1"/>
  <c r="AD70" i="6"/>
  <c r="AD70" i="7" s="1"/>
  <c r="AD64" i="6"/>
  <c r="AD64" i="7" s="1"/>
  <c r="AD60" i="6"/>
  <c r="AD60" i="7" s="1"/>
  <c r="AD56" i="6"/>
  <c r="AD56" i="7"/>
  <c r="AD52" i="6"/>
  <c r="AD52" i="7" s="1"/>
  <c r="AD48" i="6"/>
  <c r="AD48" i="7" s="1"/>
  <c r="AD44" i="6"/>
  <c r="AD44" i="7" s="1"/>
  <c r="AD40" i="6"/>
  <c r="AD40" i="7" s="1"/>
  <c r="AD36" i="6"/>
  <c r="AD36" i="7" s="1"/>
  <c r="AD32" i="6"/>
  <c r="AD32" i="7" s="1"/>
  <c r="AD28" i="6"/>
  <c r="AD28" i="7" s="1"/>
  <c r="AD24" i="6"/>
  <c r="AD24" i="7" s="1"/>
  <c r="AD20" i="6"/>
  <c r="AD20" i="7" s="1"/>
  <c r="AD16" i="6"/>
  <c r="AD16" i="7" s="1"/>
  <c r="AD12" i="6"/>
  <c r="AD12" i="7" s="1"/>
  <c r="AD142" i="6"/>
  <c r="AD142" i="7" s="1"/>
  <c r="AD126" i="6"/>
  <c r="AD69" i="6"/>
  <c r="AD69" i="7" s="1"/>
  <c r="AD65" i="6"/>
  <c r="AD65" i="7" s="1"/>
  <c r="AD61" i="6"/>
  <c r="AD61" i="7" s="1"/>
  <c r="AD57" i="6"/>
  <c r="AD57" i="7" s="1"/>
  <c r="AD53" i="6"/>
  <c r="AD53" i="7" s="1"/>
  <c r="AD49" i="6"/>
  <c r="AD49" i="7" s="1"/>
  <c r="AD45" i="6"/>
  <c r="AD45" i="7" s="1"/>
  <c r="AD41" i="6"/>
  <c r="AD41" i="7" s="1"/>
  <c r="AD37" i="6"/>
  <c r="AD37" i="7" s="1"/>
  <c r="AD33" i="6"/>
  <c r="AD33" i="7" s="1"/>
  <c r="AD29" i="6"/>
  <c r="AD29" i="7" s="1"/>
  <c r="AD25" i="6"/>
  <c r="AD25" i="7" s="1"/>
  <c r="AD21" i="6"/>
  <c r="AD21" i="7" s="1"/>
  <c r="AD17" i="6"/>
  <c r="AD17" i="7" s="1"/>
  <c r="AD13" i="6"/>
  <c r="AD13" i="7" s="1"/>
  <c r="AD9" i="6"/>
  <c r="AD9" i="7" s="1"/>
  <c r="AD14" i="6"/>
  <c r="AD14" i="7" s="1"/>
  <c r="AD10" i="6"/>
  <c r="AD10" i="7" s="1"/>
  <c r="AD6" i="6"/>
  <c r="AD11" i="6"/>
  <c r="AD11" i="7" s="1"/>
  <c r="AD7" i="6"/>
  <c r="AD7" i="7"/>
  <c r="AD8" i="6"/>
  <c r="AD8" i="7" s="1"/>
  <c r="AD193" i="6"/>
  <c r="AD193" i="7" s="1"/>
  <c r="AD189" i="6"/>
  <c r="AD189" i="7" s="1"/>
  <c r="AD173" i="6"/>
  <c r="AD173" i="7" s="1"/>
  <c r="AD169" i="6"/>
  <c r="AD169" i="7" s="1"/>
  <c r="AD165" i="6"/>
  <c r="AD165" i="7" s="1"/>
  <c r="AD161" i="6"/>
  <c r="AD161" i="7" s="1"/>
  <c r="AD157" i="6"/>
  <c r="AD157" i="7" s="1"/>
  <c r="AD116" i="6"/>
  <c r="AD116" i="7" s="1"/>
  <c r="AD114" i="6"/>
  <c r="AD112" i="6"/>
  <c r="AD112" i="7" s="1"/>
  <c r="AD110" i="6"/>
  <c r="AD110" i="7" s="1"/>
  <c r="AD108" i="6"/>
  <c r="AD108" i="7" s="1"/>
  <c r="AD106" i="6"/>
  <c r="AD106" i="7" s="1"/>
  <c r="AD104" i="6"/>
  <c r="AD104" i="7" s="1"/>
  <c r="AD102" i="6"/>
  <c r="AD100" i="6"/>
  <c r="AD100" i="7" s="1"/>
  <c r="AD98" i="6"/>
  <c r="AD98" i="7"/>
  <c r="AD96" i="6"/>
  <c r="AD96" i="7" s="1"/>
  <c r="AD94" i="6"/>
  <c r="AD94" i="7" s="1"/>
  <c r="AD92" i="6"/>
  <c r="AD92" i="7" s="1"/>
  <c r="AD90" i="6"/>
  <c r="AD88" i="6"/>
  <c r="AD88" i="7" s="1"/>
  <c r="AD86" i="6"/>
  <c r="AD86" i="7" s="1"/>
  <c r="AD84" i="6"/>
  <c r="AD84" i="7" s="1"/>
  <c r="AD82" i="6"/>
  <c r="AD82" i="7" s="1"/>
  <c r="AD80" i="6"/>
  <c r="AD80" i="7" s="1"/>
  <c r="AD78" i="6"/>
  <c r="AD76" i="6"/>
  <c r="AD76" i="7"/>
  <c r="AD74" i="6"/>
  <c r="AD74" i="7" s="1"/>
  <c r="AD72" i="6"/>
  <c r="AD72" i="7" s="1"/>
  <c r="AD68" i="6"/>
  <c r="AD68" i="7" s="1"/>
  <c r="AD66" i="6"/>
  <c r="AD62" i="6"/>
  <c r="AD62" i="7" s="1"/>
  <c r="AD58" i="6"/>
  <c r="AD58" i="7" s="1"/>
  <c r="AD54" i="6"/>
  <c r="AD50" i="6"/>
  <c r="AD50" i="7" s="1"/>
  <c r="AD46" i="6"/>
  <c r="AD46" i="7" s="1"/>
  <c r="AD42" i="6"/>
  <c r="AD38" i="6"/>
  <c r="AD38" i="7" s="1"/>
  <c r="AD34" i="6"/>
  <c r="AD34" i="7" s="1"/>
  <c r="AD30" i="6"/>
  <c r="AD26" i="6"/>
  <c r="AD26" i="7" s="1"/>
  <c r="AD22" i="6"/>
  <c r="AD22" i="7" s="1"/>
  <c r="AD18" i="6"/>
  <c r="AD150" i="6"/>
  <c r="AD134" i="6"/>
  <c r="AD134" i="7" s="1"/>
  <c r="AD118" i="6"/>
  <c r="AD118" i="7" s="1"/>
  <c r="AD63" i="6"/>
  <c r="AD63" i="7" s="1"/>
  <c r="AD59" i="6"/>
  <c r="AD59" i="7" s="1"/>
  <c r="AD55" i="6"/>
  <c r="AD55" i="7" s="1"/>
  <c r="AD51" i="6"/>
  <c r="AD51" i="7" s="1"/>
  <c r="AD47" i="6"/>
  <c r="AD47" i="7" s="1"/>
  <c r="AD43" i="6"/>
  <c r="AD43" i="7" s="1"/>
  <c r="AD39" i="6"/>
  <c r="AD39" i="7" s="1"/>
  <c r="AD35" i="6"/>
  <c r="AD35" i="7" s="1"/>
  <c r="AD31" i="6"/>
  <c r="AD31" i="7" s="1"/>
  <c r="AD27" i="6"/>
  <c r="AD27" i="7" s="1"/>
  <c r="AD23" i="6"/>
  <c r="AD23" i="7" s="1"/>
  <c r="AD19" i="6"/>
  <c r="AD19" i="7" s="1"/>
  <c r="AD15" i="6"/>
  <c r="AD15" i="7" s="1"/>
  <c r="C509" i="6"/>
  <c r="C509" i="7" s="1"/>
  <c r="C505" i="6"/>
  <c r="C505" i="7" s="1"/>
  <c r="C501" i="6"/>
  <c r="C501" i="7" s="1"/>
  <c r="C497" i="6"/>
  <c r="C497" i="7" s="1"/>
  <c r="C493" i="6"/>
  <c r="C493" i="7" s="1"/>
  <c r="C489" i="6"/>
  <c r="C489" i="7" s="1"/>
  <c r="C485" i="6"/>
  <c r="C485" i="7" s="1"/>
  <c r="C481" i="6"/>
  <c r="C481" i="7" s="1"/>
  <c r="C477" i="6"/>
  <c r="C477" i="7" s="1"/>
  <c r="C473" i="6"/>
  <c r="C473" i="7" s="1"/>
  <c r="C469" i="6"/>
  <c r="C469" i="7" s="1"/>
  <c r="C465" i="6"/>
  <c r="C465" i="7" s="1"/>
  <c r="C461" i="6"/>
  <c r="C461" i="7" s="1"/>
  <c r="C457" i="6"/>
  <c r="C457" i="7" s="1"/>
  <c r="C453" i="6"/>
  <c r="C453" i="7" s="1"/>
  <c r="C449" i="6"/>
  <c r="C449" i="7" s="1"/>
  <c r="C445" i="6"/>
  <c r="C445" i="7" s="1"/>
  <c r="C441" i="6"/>
  <c r="C441" i="7" s="1"/>
  <c r="C437" i="6"/>
  <c r="C437" i="7" s="1"/>
  <c r="C433" i="6"/>
  <c r="C433" i="7" s="1"/>
  <c r="C429" i="6"/>
  <c r="C429" i="7" s="1"/>
  <c r="C425" i="6"/>
  <c r="C425" i="7" s="1"/>
  <c r="C421" i="6"/>
  <c r="C421" i="7" s="1"/>
  <c r="C417" i="6"/>
  <c r="C417" i="7" s="1"/>
  <c r="C506" i="6"/>
  <c r="C506" i="7"/>
  <c r="C502" i="6"/>
  <c r="C502" i="7" s="1"/>
  <c r="C498" i="6"/>
  <c r="C498" i="7" s="1"/>
  <c r="C494" i="6"/>
  <c r="C494" i="7" s="1"/>
  <c r="C490" i="6"/>
  <c r="C490" i="7" s="1"/>
  <c r="C486" i="6"/>
  <c r="C486" i="7" s="1"/>
  <c r="C482" i="6"/>
  <c r="C482" i="7" s="1"/>
  <c r="C478" i="6"/>
  <c r="C478" i="7" s="1"/>
  <c r="C474" i="6"/>
  <c r="C474" i="7" s="1"/>
  <c r="C470" i="6"/>
  <c r="C470" i="7" s="1"/>
  <c r="C507" i="6"/>
  <c r="C507" i="7" s="1"/>
  <c r="C503" i="6"/>
  <c r="C503" i="7" s="1"/>
  <c r="C499" i="6"/>
  <c r="C499" i="7" s="1"/>
  <c r="C495" i="6"/>
  <c r="C495" i="7" s="1"/>
  <c r="C491" i="6"/>
  <c r="C491" i="7" s="1"/>
  <c r="C487" i="6"/>
  <c r="C487" i="7" s="1"/>
  <c r="C483" i="6"/>
  <c r="C483" i="7"/>
  <c r="C479" i="6"/>
  <c r="C479" i="7" s="1"/>
  <c r="C475" i="6"/>
  <c r="C475" i="7" s="1"/>
  <c r="C471" i="6"/>
  <c r="C471" i="7" s="1"/>
  <c r="C467" i="6"/>
  <c r="C467" i="7" s="1"/>
  <c r="C463" i="6"/>
  <c r="C463" i="7" s="1"/>
  <c r="C459" i="6"/>
  <c r="C459" i="7" s="1"/>
  <c r="C455" i="6"/>
  <c r="C455" i="7" s="1"/>
  <c r="C451" i="6"/>
  <c r="C451" i="7"/>
  <c r="C447" i="6"/>
  <c r="C447" i="7" s="1"/>
  <c r="C443" i="6"/>
  <c r="C443" i="7" s="1"/>
  <c r="C439" i="6"/>
  <c r="C439" i="7" s="1"/>
  <c r="C435" i="6"/>
  <c r="C435" i="7" s="1"/>
  <c r="C431" i="6"/>
  <c r="C431" i="7" s="1"/>
  <c r="C427" i="6"/>
  <c r="C427" i="7" s="1"/>
  <c r="C423" i="6"/>
  <c r="C423" i="7" s="1"/>
  <c r="C419" i="6"/>
  <c r="C419" i="7" s="1"/>
  <c r="C413" i="6"/>
  <c r="C413" i="7" s="1"/>
  <c r="C409" i="6"/>
  <c r="C409" i="7" s="1"/>
  <c r="C405" i="6"/>
  <c r="C405" i="7" s="1"/>
  <c r="C401" i="6"/>
  <c r="C401" i="7" s="1"/>
  <c r="C397" i="6"/>
  <c r="C397" i="7" s="1"/>
  <c r="C393" i="6"/>
  <c r="C393" i="7" s="1"/>
  <c r="C389" i="6"/>
  <c r="C389" i="7" s="1"/>
  <c r="C385" i="6"/>
  <c r="C385" i="7" s="1"/>
  <c r="C381" i="6"/>
  <c r="C381" i="7" s="1"/>
  <c r="C377" i="6"/>
  <c r="C377" i="7" s="1"/>
  <c r="C373" i="6"/>
  <c r="C373" i="7" s="1"/>
  <c r="C369" i="6"/>
  <c r="C369" i="7" s="1"/>
  <c r="C365" i="6"/>
  <c r="C365" i="7" s="1"/>
  <c r="C361" i="6"/>
  <c r="C361" i="7" s="1"/>
  <c r="C357" i="6"/>
  <c r="C357" i="7" s="1"/>
  <c r="C353" i="6"/>
  <c r="C353" i="7" s="1"/>
  <c r="C349" i="6"/>
  <c r="C349" i="7" s="1"/>
  <c r="C345" i="6"/>
  <c r="C345" i="7" s="1"/>
  <c r="C341" i="6"/>
  <c r="C341" i="7"/>
  <c r="C337" i="6"/>
  <c r="C337" i="7" s="1"/>
  <c r="C333" i="6"/>
  <c r="C333" i="7" s="1"/>
  <c r="C508" i="6"/>
  <c r="C508" i="7" s="1"/>
  <c r="C500" i="6"/>
  <c r="C500" i="7" s="1"/>
  <c r="C492" i="6"/>
  <c r="C492" i="7" s="1"/>
  <c r="C484" i="6"/>
  <c r="C484" i="7" s="1"/>
  <c r="C476" i="6"/>
  <c r="C476" i="7" s="1"/>
  <c r="C468" i="6"/>
  <c r="C468" i="7" s="1"/>
  <c r="C416" i="6"/>
  <c r="C416" i="7" s="1"/>
  <c r="C414" i="6"/>
  <c r="C414" i="7" s="1"/>
  <c r="C410" i="6"/>
  <c r="C410" i="7" s="1"/>
  <c r="C406" i="6"/>
  <c r="C406" i="7"/>
  <c r="C402" i="6"/>
  <c r="C402" i="7" s="1"/>
  <c r="C398" i="6"/>
  <c r="C398" i="7" s="1"/>
  <c r="C394" i="6"/>
  <c r="C394" i="7" s="1"/>
  <c r="C390" i="6"/>
  <c r="C390" i="7" s="1"/>
  <c r="C386" i="6"/>
  <c r="C386" i="7" s="1"/>
  <c r="C382" i="6"/>
  <c r="C382" i="7"/>
  <c r="C378" i="6"/>
  <c r="C378" i="7" s="1"/>
  <c r="C374" i="6"/>
  <c r="C374" i="7" s="1"/>
  <c r="C370" i="6"/>
  <c r="C370" i="7" s="1"/>
  <c r="C366" i="6"/>
  <c r="C366" i="7" s="1"/>
  <c r="C362" i="6"/>
  <c r="C362" i="7" s="1"/>
  <c r="C358" i="6"/>
  <c r="C358" i="7" s="1"/>
  <c r="C354" i="6"/>
  <c r="C354" i="7" s="1"/>
  <c r="C350" i="6"/>
  <c r="C350" i="7" s="1"/>
  <c r="C346" i="6"/>
  <c r="C346" i="7" s="1"/>
  <c r="C342" i="6"/>
  <c r="C342" i="7" s="1"/>
  <c r="C466" i="6"/>
  <c r="C466" i="7" s="1"/>
  <c r="C464" i="6"/>
  <c r="C464" i="7"/>
  <c r="C462" i="6"/>
  <c r="C462" i="7" s="1"/>
  <c r="C460" i="6"/>
  <c r="C460" i="7" s="1"/>
  <c r="C458" i="6"/>
  <c r="C458" i="7" s="1"/>
  <c r="C456" i="6"/>
  <c r="C456" i="7" s="1"/>
  <c r="C454" i="6"/>
  <c r="C454" i="7" s="1"/>
  <c r="C452" i="6"/>
  <c r="C452" i="7"/>
  <c r="C450" i="6"/>
  <c r="C450" i="7" s="1"/>
  <c r="C448" i="6"/>
  <c r="C448" i="7" s="1"/>
  <c r="C446" i="6"/>
  <c r="C446" i="7" s="1"/>
  <c r="C444" i="6"/>
  <c r="C444" i="7" s="1"/>
  <c r="C442" i="6"/>
  <c r="C442" i="7" s="1"/>
  <c r="C440" i="6"/>
  <c r="C440" i="7"/>
  <c r="C438" i="6"/>
  <c r="C438" i="7" s="1"/>
  <c r="C436" i="6"/>
  <c r="C436" i="7" s="1"/>
  <c r="C434" i="6"/>
  <c r="C434" i="7" s="1"/>
  <c r="C432" i="6"/>
  <c r="C432" i="7" s="1"/>
  <c r="C430" i="6"/>
  <c r="C430" i="7" s="1"/>
  <c r="C428" i="6"/>
  <c r="C428" i="7" s="1"/>
  <c r="C426" i="6"/>
  <c r="C426" i="7" s="1"/>
  <c r="C424" i="6"/>
  <c r="C424" i="7" s="1"/>
  <c r="C422" i="6"/>
  <c r="C422" i="7" s="1"/>
  <c r="C420" i="6"/>
  <c r="C420" i="7"/>
  <c r="C418" i="6"/>
  <c r="C418" i="7" s="1"/>
  <c r="C415" i="6"/>
  <c r="C415" i="7" s="1"/>
  <c r="C411" i="6"/>
  <c r="C411" i="7" s="1"/>
  <c r="C407" i="6"/>
  <c r="C407" i="7" s="1"/>
  <c r="C403" i="6"/>
  <c r="C403" i="7" s="1"/>
  <c r="C399" i="6"/>
  <c r="C399" i="7" s="1"/>
  <c r="C395" i="6"/>
  <c r="C395" i="7" s="1"/>
  <c r="C391" i="6"/>
  <c r="C391" i="7" s="1"/>
  <c r="C387" i="6"/>
  <c r="C387" i="7" s="1"/>
  <c r="C383" i="6"/>
  <c r="C383" i="7" s="1"/>
  <c r="C379" i="6"/>
  <c r="C379" i="7" s="1"/>
  <c r="C375" i="6"/>
  <c r="C375" i="7" s="1"/>
  <c r="C371" i="6"/>
  <c r="C371" i="7" s="1"/>
  <c r="C367" i="6"/>
  <c r="C367" i="7" s="1"/>
  <c r="C339" i="6"/>
  <c r="C339" i="7"/>
  <c r="C336" i="6"/>
  <c r="C336" i="7" s="1"/>
  <c r="C331" i="6"/>
  <c r="C331" i="7" s="1"/>
  <c r="C329" i="6"/>
  <c r="C329" i="7" s="1"/>
  <c r="C325" i="6"/>
  <c r="C325" i="7" s="1"/>
  <c r="C321" i="6"/>
  <c r="C321" i="7" s="1"/>
  <c r="C317" i="6"/>
  <c r="C317" i="7" s="1"/>
  <c r="C313" i="6"/>
  <c r="C313" i="7" s="1"/>
  <c r="C309" i="6"/>
  <c r="C309" i="7" s="1"/>
  <c r="C305" i="6"/>
  <c r="C305" i="7" s="1"/>
  <c r="C301" i="6"/>
  <c r="C301" i="7" s="1"/>
  <c r="C297" i="6"/>
  <c r="C297" i="7" s="1"/>
  <c r="C293" i="6"/>
  <c r="C293" i="7" s="1"/>
  <c r="C289" i="6"/>
  <c r="C289" i="7" s="1"/>
  <c r="C285" i="6"/>
  <c r="C285" i="7" s="1"/>
  <c r="C281" i="6"/>
  <c r="C281" i="7"/>
  <c r="C277" i="6"/>
  <c r="C277" i="7" s="1"/>
  <c r="C273" i="6"/>
  <c r="C273" i="7" s="1"/>
  <c r="C269" i="6"/>
  <c r="C269" i="7" s="1"/>
  <c r="C265" i="6"/>
  <c r="C265" i="7" s="1"/>
  <c r="C261" i="6"/>
  <c r="C261" i="7" s="1"/>
  <c r="C257" i="6"/>
  <c r="C257" i="7" s="1"/>
  <c r="C253" i="6"/>
  <c r="C253" i="7" s="1"/>
  <c r="C249" i="6"/>
  <c r="C249" i="7" s="1"/>
  <c r="C245" i="6"/>
  <c r="C245" i="7" s="1"/>
  <c r="C241" i="6"/>
  <c r="C241" i="7" s="1"/>
  <c r="C237" i="6"/>
  <c r="C237" i="7" s="1"/>
  <c r="C233" i="6"/>
  <c r="C233" i="7" s="1"/>
  <c r="C229" i="6"/>
  <c r="C229" i="7" s="1"/>
  <c r="C225" i="6"/>
  <c r="C225" i="7" s="1"/>
  <c r="C221" i="6"/>
  <c r="C221" i="7" s="1"/>
  <c r="C217" i="6"/>
  <c r="C217" i="7" s="1"/>
  <c r="C213" i="6"/>
  <c r="C213" i="7" s="1"/>
  <c r="C209" i="6"/>
  <c r="C209" i="7" s="1"/>
  <c r="C205" i="6"/>
  <c r="C205" i="7" s="1"/>
  <c r="C201" i="6"/>
  <c r="C201" i="7" s="1"/>
  <c r="C197" i="6"/>
  <c r="C197" i="7" s="1"/>
  <c r="C412" i="6"/>
  <c r="C412" i="7" s="1"/>
  <c r="C404" i="6"/>
  <c r="C404" i="7" s="1"/>
  <c r="C396" i="6"/>
  <c r="C396" i="7" s="1"/>
  <c r="C388" i="6"/>
  <c r="C388" i="7" s="1"/>
  <c r="C380" i="6"/>
  <c r="C380" i="7" s="1"/>
  <c r="C372" i="6"/>
  <c r="C372" i="7" s="1"/>
  <c r="C364" i="6"/>
  <c r="C364" i="7" s="1"/>
  <c r="C363" i="6"/>
  <c r="C363" i="7" s="1"/>
  <c r="C360" i="6"/>
  <c r="C360" i="7" s="1"/>
  <c r="C359" i="6"/>
  <c r="C359" i="7" s="1"/>
  <c r="C356" i="6"/>
  <c r="C356" i="7" s="1"/>
  <c r="C355" i="6"/>
  <c r="C355" i="7" s="1"/>
  <c r="C352" i="6"/>
  <c r="C352" i="7" s="1"/>
  <c r="C351" i="6"/>
  <c r="C351" i="7" s="1"/>
  <c r="C348" i="6"/>
  <c r="C348" i="7" s="1"/>
  <c r="C347" i="6"/>
  <c r="C347" i="7" s="1"/>
  <c r="C344" i="6"/>
  <c r="C344" i="7" s="1"/>
  <c r="C343" i="6"/>
  <c r="C343" i="7" s="1"/>
  <c r="C340" i="6"/>
  <c r="C340" i="7" s="1"/>
  <c r="C338" i="6"/>
  <c r="C338" i="7" s="1"/>
  <c r="C330" i="6"/>
  <c r="C330" i="7" s="1"/>
  <c r="C326" i="6"/>
  <c r="C326" i="7" s="1"/>
  <c r="C322" i="6"/>
  <c r="C322" i="7" s="1"/>
  <c r="C318" i="6"/>
  <c r="C318" i="7" s="1"/>
  <c r="C314" i="6"/>
  <c r="C314" i="7" s="1"/>
  <c r="C310" i="6"/>
  <c r="C310" i="7" s="1"/>
  <c r="C306" i="6"/>
  <c r="C306" i="7" s="1"/>
  <c r="C302" i="6"/>
  <c r="C302" i="7" s="1"/>
  <c r="C298" i="6"/>
  <c r="C298" i="7" s="1"/>
  <c r="C294" i="6"/>
  <c r="C294" i="7" s="1"/>
  <c r="C290" i="6"/>
  <c r="C290" i="7" s="1"/>
  <c r="C286" i="6"/>
  <c r="C286" i="7" s="1"/>
  <c r="C282" i="6"/>
  <c r="C282" i="7" s="1"/>
  <c r="C278" i="6"/>
  <c r="C278" i="7" s="1"/>
  <c r="C274" i="6"/>
  <c r="C274" i="7" s="1"/>
  <c r="C270" i="6"/>
  <c r="C270" i="7" s="1"/>
  <c r="C266" i="6"/>
  <c r="C266" i="7" s="1"/>
  <c r="C262" i="6"/>
  <c r="C262" i="7" s="1"/>
  <c r="C258" i="6"/>
  <c r="C258" i="7" s="1"/>
  <c r="C254" i="6"/>
  <c r="C254" i="7" s="1"/>
  <c r="C250" i="6"/>
  <c r="C250" i="7" s="1"/>
  <c r="C246" i="6"/>
  <c r="C246" i="7" s="1"/>
  <c r="C242" i="6"/>
  <c r="C242" i="7" s="1"/>
  <c r="C238" i="6"/>
  <c r="C238" i="7" s="1"/>
  <c r="C234" i="6"/>
  <c r="C230" i="6"/>
  <c r="C230" i="7" s="1"/>
  <c r="C226" i="6"/>
  <c r="C226" i="7" s="1"/>
  <c r="C222" i="6"/>
  <c r="C218" i="6"/>
  <c r="C218" i="7" s="1"/>
  <c r="C214" i="6"/>
  <c r="C214" i="7" s="1"/>
  <c r="C210" i="6"/>
  <c r="C206" i="6"/>
  <c r="C206" i="7" s="1"/>
  <c r="C202" i="6"/>
  <c r="C202" i="7" s="1"/>
  <c r="C198" i="6"/>
  <c r="C198" i="7" s="1"/>
  <c r="C194" i="6"/>
  <c r="C194" i="7" s="1"/>
  <c r="C190" i="6"/>
  <c r="C190" i="7" s="1"/>
  <c r="C186" i="6"/>
  <c r="C170" i="7"/>
  <c r="C158" i="7"/>
  <c r="C146" i="7"/>
  <c r="C122" i="7"/>
  <c r="C335" i="6"/>
  <c r="C335" i="7" s="1"/>
  <c r="C332" i="6"/>
  <c r="C332" i="7" s="1"/>
  <c r="C327" i="6"/>
  <c r="C327" i="7" s="1"/>
  <c r="C323" i="6"/>
  <c r="C323" i="7" s="1"/>
  <c r="C319" i="6"/>
  <c r="C319" i="7" s="1"/>
  <c r="C315" i="6"/>
  <c r="C315" i="7" s="1"/>
  <c r="C504" i="6"/>
  <c r="C504" i="7" s="1"/>
  <c r="C496" i="6"/>
  <c r="C496" i="7" s="1"/>
  <c r="C488" i="6"/>
  <c r="C488" i="7" s="1"/>
  <c r="C480" i="6"/>
  <c r="C480" i="7" s="1"/>
  <c r="C472" i="6"/>
  <c r="C472" i="7" s="1"/>
  <c r="C408" i="6"/>
  <c r="C408" i="7" s="1"/>
  <c r="C400" i="6"/>
  <c r="C400" i="7" s="1"/>
  <c r="C392" i="6"/>
  <c r="C392" i="7" s="1"/>
  <c r="C384" i="6"/>
  <c r="C384" i="7" s="1"/>
  <c r="C376" i="6"/>
  <c r="C376" i="7" s="1"/>
  <c r="C368" i="6"/>
  <c r="C368" i="7" s="1"/>
  <c r="C334" i="6"/>
  <c r="C334" i="7"/>
  <c r="C328" i="6"/>
  <c r="C328" i="7" s="1"/>
  <c r="C324" i="6"/>
  <c r="C324" i="7" s="1"/>
  <c r="C320" i="6"/>
  <c r="C320" i="7" s="1"/>
  <c r="C316" i="6"/>
  <c r="C316" i="7" s="1"/>
  <c r="C312" i="6"/>
  <c r="C312" i="7" s="1"/>
  <c r="C308" i="6"/>
  <c r="C308" i="7"/>
  <c r="C304" i="6"/>
  <c r="C304" i="7" s="1"/>
  <c r="C300" i="6"/>
  <c r="C300" i="7" s="1"/>
  <c r="C296" i="6"/>
  <c r="C296" i="7" s="1"/>
  <c r="C292" i="6"/>
  <c r="C292" i="7" s="1"/>
  <c r="C288" i="6"/>
  <c r="C288" i="7" s="1"/>
  <c r="C284" i="6"/>
  <c r="C284" i="7" s="1"/>
  <c r="C280" i="6"/>
  <c r="C280" i="7" s="1"/>
  <c r="C276" i="6"/>
  <c r="C276" i="7" s="1"/>
  <c r="C272" i="6"/>
  <c r="C272" i="7" s="1"/>
  <c r="C268" i="6"/>
  <c r="C268" i="7" s="1"/>
  <c r="C264" i="6"/>
  <c r="C264" i="7" s="1"/>
  <c r="C260" i="6"/>
  <c r="C260" i="7" s="1"/>
  <c r="C256" i="6"/>
  <c r="C256" i="7" s="1"/>
  <c r="C252" i="6"/>
  <c r="C252" i="7" s="1"/>
  <c r="C248" i="6"/>
  <c r="C248" i="7" s="1"/>
  <c r="C244" i="6"/>
  <c r="C244" i="7" s="1"/>
  <c r="C240" i="6"/>
  <c r="C240" i="7" s="1"/>
  <c r="C236" i="6"/>
  <c r="C236" i="7" s="1"/>
  <c r="C232" i="6"/>
  <c r="C232" i="7" s="1"/>
  <c r="C228" i="6"/>
  <c r="C228" i="7" s="1"/>
  <c r="C224" i="6"/>
  <c r="C224" i="7" s="1"/>
  <c r="C220" i="6"/>
  <c r="C220" i="7" s="1"/>
  <c r="C216" i="6"/>
  <c r="C216" i="7" s="1"/>
  <c r="C212" i="6"/>
  <c r="C212" i="7" s="1"/>
  <c r="C208" i="6"/>
  <c r="C208" i="7" s="1"/>
  <c r="C204" i="6"/>
  <c r="C204" i="7" s="1"/>
  <c r="C200" i="6"/>
  <c r="C200" i="7" s="1"/>
  <c r="C196" i="6"/>
  <c r="C196" i="7" s="1"/>
  <c r="C192" i="6"/>
  <c r="C192" i="7" s="1"/>
  <c r="C188" i="6"/>
  <c r="C188" i="7" s="1"/>
  <c r="C172" i="7"/>
  <c r="C164" i="7"/>
  <c r="C155" i="7"/>
  <c r="C147" i="7"/>
  <c r="C131" i="7"/>
  <c r="C123" i="7"/>
  <c r="C121" i="7"/>
  <c r="C113" i="7"/>
  <c r="C97" i="7"/>
  <c r="C89" i="7"/>
  <c r="C85" i="7"/>
  <c r="C81" i="7"/>
  <c r="C73" i="7"/>
  <c r="C69" i="7"/>
  <c r="C307" i="6"/>
  <c r="C307" i="7" s="1"/>
  <c r="C299" i="6"/>
  <c r="C299" i="7" s="1"/>
  <c r="C291" i="6"/>
  <c r="C291" i="7" s="1"/>
  <c r="C283" i="6"/>
  <c r="C283" i="7" s="1"/>
  <c r="C275" i="6"/>
  <c r="C275" i="7" s="1"/>
  <c r="C267" i="6"/>
  <c r="C267" i="7" s="1"/>
  <c r="C259" i="6"/>
  <c r="C259" i="7" s="1"/>
  <c r="C251" i="6"/>
  <c r="C251" i="7" s="1"/>
  <c r="C243" i="6"/>
  <c r="C243" i="7" s="1"/>
  <c r="C235" i="6"/>
  <c r="C235" i="7" s="1"/>
  <c r="C227" i="6"/>
  <c r="C227" i="7" s="1"/>
  <c r="C219" i="6"/>
  <c r="C219" i="7" s="1"/>
  <c r="C211" i="6"/>
  <c r="C211" i="7" s="1"/>
  <c r="C203" i="6"/>
  <c r="C203" i="7" s="1"/>
  <c r="C157" i="7"/>
  <c r="C152" i="7"/>
  <c r="C149" i="7"/>
  <c r="C136" i="7"/>
  <c r="C133" i="7"/>
  <c r="C128" i="7"/>
  <c r="C125" i="7"/>
  <c r="C195" i="6"/>
  <c r="C195" i="7" s="1"/>
  <c r="C193" i="6"/>
  <c r="C193" i="7" s="1"/>
  <c r="C191" i="6"/>
  <c r="C191" i="7" s="1"/>
  <c r="C189" i="6"/>
  <c r="C189" i="7" s="1"/>
  <c r="C187" i="6"/>
  <c r="C187" i="7" s="1"/>
  <c r="C171" i="7"/>
  <c r="C169" i="7"/>
  <c r="C167" i="7"/>
  <c r="C159" i="7"/>
  <c r="C143" i="7"/>
  <c r="C127" i="7"/>
  <c r="C119" i="7"/>
  <c r="C115" i="7"/>
  <c r="C111" i="7"/>
  <c r="C107" i="7"/>
  <c r="C103" i="7"/>
  <c r="C95" i="7"/>
  <c r="C91" i="7"/>
  <c r="C87" i="7"/>
  <c r="C83" i="7"/>
  <c r="C79" i="7"/>
  <c r="C75" i="7"/>
  <c r="C311" i="6"/>
  <c r="C311" i="7" s="1"/>
  <c r="C303" i="6"/>
  <c r="C303" i="7" s="1"/>
  <c r="C295" i="6"/>
  <c r="C295" i="7" s="1"/>
  <c r="C287" i="6"/>
  <c r="C287" i="7" s="1"/>
  <c r="C279" i="6"/>
  <c r="C279" i="7" s="1"/>
  <c r="C271" i="6"/>
  <c r="C271" i="7" s="1"/>
  <c r="C263" i="6"/>
  <c r="C263" i="7" s="1"/>
  <c r="C255" i="6"/>
  <c r="C255" i="7" s="1"/>
  <c r="C247" i="6"/>
  <c r="C247" i="7" s="1"/>
  <c r="C239" i="6"/>
  <c r="C239" i="7" s="1"/>
  <c r="C231" i="6"/>
  <c r="C231" i="7" s="1"/>
  <c r="C223" i="6"/>
  <c r="C223" i="7" s="1"/>
  <c r="C215" i="6"/>
  <c r="C215" i="7" s="1"/>
  <c r="C207" i="6"/>
  <c r="C207" i="7" s="1"/>
  <c r="C199" i="6"/>
  <c r="C199" i="7" s="1"/>
  <c r="C156" i="7"/>
  <c r="C124" i="7"/>
  <c r="C70" i="7"/>
  <c r="C62" i="6"/>
  <c r="C62" i="7" s="1"/>
  <c r="C58" i="6"/>
  <c r="C58" i="7" s="1"/>
  <c r="C54" i="6"/>
  <c r="C50" i="6"/>
  <c r="C50" i="7" s="1"/>
  <c r="C46" i="6"/>
  <c r="C46" i="7" s="1"/>
  <c r="C42" i="6"/>
  <c r="C38" i="6"/>
  <c r="C38" i="7" s="1"/>
  <c r="C34" i="6"/>
  <c r="C34" i="7" s="1"/>
  <c r="C30" i="6"/>
  <c r="C26" i="6"/>
  <c r="C26" i="7" s="1"/>
  <c r="C22" i="6"/>
  <c r="C22" i="7" s="1"/>
  <c r="C18" i="6"/>
  <c r="C14" i="6"/>
  <c r="C14" i="7" s="1"/>
  <c r="C10" i="6"/>
  <c r="C10" i="7" s="1"/>
  <c r="C116" i="7"/>
  <c r="C112" i="7"/>
  <c r="C110" i="7"/>
  <c r="C100" i="7"/>
  <c r="C98" i="7"/>
  <c r="C92" i="7"/>
  <c r="C88" i="7"/>
  <c r="C86" i="7"/>
  <c r="C80" i="7"/>
  <c r="C76" i="7"/>
  <c r="C74" i="7"/>
  <c r="C72" i="7"/>
  <c r="C67" i="7"/>
  <c r="C63" i="6"/>
  <c r="C63" i="7" s="1"/>
  <c r="C59" i="6"/>
  <c r="C59" i="7" s="1"/>
  <c r="C55" i="6"/>
  <c r="C55" i="7" s="1"/>
  <c r="C51" i="6"/>
  <c r="C51" i="7" s="1"/>
  <c r="C47" i="6"/>
  <c r="C47" i="7" s="1"/>
  <c r="C43" i="6"/>
  <c r="C43" i="7" s="1"/>
  <c r="C39" i="6"/>
  <c r="C39" i="7" s="1"/>
  <c r="C35" i="6"/>
  <c r="C35" i="7" s="1"/>
  <c r="C31" i="6"/>
  <c r="C31" i="7" s="1"/>
  <c r="C27" i="6"/>
  <c r="C27" i="7" s="1"/>
  <c r="C23" i="6"/>
  <c r="C23" i="7" s="1"/>
  <c r="C19" i="6"/>
  <c r="C19" i="7" s="1"/>
  <c r="C15" i="6"/>
  <c r="C15" i="7" s="1"/>
  <c r="C11" i="6"/>
  <c r="C11" i="7" s="1"/>
  <c r="C7" i="6"/>
  <c r="C7" i="7" s="1"/>
  <c r="C16" i="6"/>
  <c r="C16" i="7" s="1"/>
  <c r="C8" i="6"/>
  <c r="C8" i="7" s="1"/>
  <c r="C6" i="6"/>
  <c r="C148" i="7"/>
  <c r="C64" i="6"/>
  <c r="C64" i="7" s="1"/>
  <c r="C60" i="6"/>
  <c r="C60" i="7" s="1"/>
  <c r="C56" i="6"/>
  <c r="C56" i="7" s="1"/>
  <c r="C52" i="6"/>
  <c r="C52" i="7" s="1"/>
  <c r="C48" i="6"/>
  <c r="C48" i="7" s="1"/>
  <c r="C44" i="6"/>
  <c r="C44" i="7" s="1"/>
  <c r="C40" i="6"/>
  <c r="C40" i="7" s="1"/>
  <c r="C36" i="6"/>
  <c r="C36" i="7" s="1"/>
  <c r="C32" i="6"/>
  <c r="C32" i="7" s="1"/>
  <c r="C28" i="6"/>
  <c r="C28" i="7" s="1"/>
  <c r="C24" i="6"/>
  <c r="C24" i="7" s="1"/>
  <c r="C20" i="6"/>
  <c r="C20" i="7" s="1"/>
  <c r="C12" i="6"/>
  <c r="C12" i="7" s="1"/>
  <c r="C13" i="6"/>
  <c r="C13" i="7" s="1"/>
  <c r="C9" i="6"/>
  <c r="C9" i="7" s="1"/>
  <c r="C71" i="7"/>
  <c r="C65" i="6"/>
  <c r="C65" i="7" s="1"/>
  <c r="C61" i="6"/>
  <c r="C61" i="7" s="1"/>
  <c r="C57" i="6"/>
  <c r="C57" i="7" s="1"/>
  <c r="C53" i="6"/>
  <c r="C53" i="7" s="1"/>
  <c r="C49" i="6"/>
  <c r="C49" i="7" s="1"/>
  <c r="C45" i="6"/>
  <c r="C45" i="7" s="1"/>
  <c r="C41" i="6"/>
  <c r="C41" i="7" s="1"/>
  <c r="C37" i="6"/>
  <c r="C37" i="7" s="1"/>
  <c r="C33" i="6"/>
  <c r="C33" i="7" s="1"/>
  <c r="C29" i="6"/>
  <c r="C29" i="7" s="1"/>
  <c r="C25" i="6"/>
  <c r="C25" i="7" s="1"/>
  <c r="C21" i="6"/>
  <c r="C21" i="7" s="1"/>
  <c r="C17" i="6"/>
  <c r="C17" i="7" s="1"/>
  <c r="G13" i="6"/>
  <c r="G13" i="7" s="1"/>
  <c r="G10" i="6"/>
  <c r="G10" i="7" s="1"/>
  <c r="G506" i="6"/>
  <c r="G506" i="7" s="1"/>
  <c r="G490" i="6"/>
  <c r="G490" i="7" s="1"/>
  <c r="G474" i="6"/>
  <c r="G474" i="7" s="1"/>
  <c r="G458" i="6"/>
  <c r="G458" i="7" s="1"/>
  <c r="G442" i="6"/>
  <c r="G442" i="7" s="1"/>
  <c r="G426" i="6"/>
  <c r="G426" i="7" s="1"/>
  <c r="G497" i="6"/>
  <c r="G497" i="7" s="1"/>
  <c r="G481" i="6"/>
  <c r="G481" i="7" s="1"/>
  <c r="G465" i="6"/>
  <c r="G465" i="7" s="1"/>
  <c r="G449" i="6"/>
  <c r="G449" i="7" s="1"/>
  <c r="G433" i="6"/>
  <c r="G433" i="7" s="1"/>
  <c r="G496" i="6"/>
  <c r="G496" i="7" s="1"/>
  <c r="G480" i="6"/>
  <c r="G480" i="7" s="1"/>
  <c r="G464" i="6"/>
  <c r="G464" i="7" s="1"/>
  <c r="G448" i="6"/>
  <c r="G448" i="7" s="1"/>
  <c r="G432" i="6"/>
  <c r="G432" i="7" s="1"/>
  <c r="G463" i="6"/>
  <c r="G463" i="7" s="1"/>
  <c r="G420" i="6"/>
  <c r="G420" i="7" s="1"/>
  <c r="G404" i="6"/>
  <c r="G404" i="7" s="1"/>
  <c r="G388" i="6"/>
  <c r="G388" i="7" s="1"/>
  <c r="G372" i="6"/>
  <c r="G372" i="7" s="1"/>
  <c r="G356" i="6"/>
  <c r="G356" i="7" s="1"/>
  <c r="G340" i="6"/>
  <c r="G340" i="7" s="1"/>
  <c r="G324" i="6"/>
  <c r="G324" i="7" s="1"/>
  <c r="G308" i="6"/>
  <c r="G308" i="7" s="1"/>
  <c r="G292" i="6"/>
  <c r="G292" i="7" s="1"/>
  <c r="G276" i="6"/>
  <c r="G276" i="7" s="1"/>
  <c r="G260" i="6"/>
  <c r="G260" i="7" s="1"/>
  <c r="G491" i="6"/>
  <c r="G491" i="7" s="1"/>
  <c r="G429" i="6"/>
  <c r="G429" i="7" s="1"/>
  <c r="G411" i="6"/>
  <c r="G411" i="7" s="1"/>
  <c r="G395" i="6"/>
  <c r="G395" i="7" s="1"/>
  <c r="G379" i="6"/>
  <c r="G379" i="7" s="1"/>
  <c r="G363" i="6"/>
  <c r="G363" i="7" s="1"/>
  <c r="G347" i="6"/>
  <c r="G347" i="7" s="1"/>
  <c r="G331" i="6"/>
  <c r="G331" i="7" s="1"/>
  <c r="G315" i="6"/>
  <c r="G315" i="7" s="1"/>
  <c r="G299" i="6"/>
  <c r="G299" i="7" s="1"/>
  <c r="G283" i="6"/>
  <c r="G283" i="7" s="1"/>
  <c r="G267" i="6"/>
  <c r="G267" i="7" s="1"/>
  <c r="G251" i="6"/>
  <c r="G251" i="7" s="1"/>
  <c r="G235" i="6"/>
  <c r="G235" i="7" s="1"/>
  <c r="G219" i="6"/>
  <c r="G219" i="7" s="1"/>
  <c r="G203" i="6"/>
  <c r="G203" i="7"/>
  <c r="G187" i="6"/>
  <c r="G187" i="7" s="1"/>
  <c r="G503" i="6"/>
  <c r="G503" i="7" s="1"/>
  <c r="G439" i="6"/>
  <c r="G439" i="7" s="1"/>
  <c r="G414" i="6"/>
  <c r="G414" i="7" s="1"/>
  <c r="G398" i="6"/>
  <c r="G398" i="7" s="1"/>
  <c r="G382" i="6"/>
  <c r="G382" i="7" s="1"/>
  <c r="G366" i="6"/>
  <c r="G366" i="7" s="1"/>
  <c r="G350" i="6"/>
  <c r="G350" i="7" s="1"/>
  <c r="G334" i="6"/>
  <c r="G334" i="7" s="1"/>
  <c r="G318" i="6"/>
  <c r="G318" i="7" s="1"/>
  <c r="G302" i="6"/>
  <c r="G302" i="7" s="1"/>
  <c r="G286" i="6"/>
  <c r="G286" i="7" s="1"/>
  <c r="G270" i="6"/>
  <c r="G270" i="7" s="1"/>
  <c r="G254" i="6"/>
  <c r="G254" i="7" s="1"/>
  <c r="G238" i="6"/>
  <c r="G238" i="7" s="1"/>
  <c r="G222" i="6"/>
  <c r="G206" i="6"/>
  <c r="G206" i="7" s="1"/>
  <c r="G190" i="6"/>
  <c r="G190" i="7" s="1"/>
  <c r="G483" i="6"/>
  <c r="G483" i="7" s="1"/>
  <c r="G425" i="6"/>
  <c r="G425" i="7" s="1"/>
  <c r="G409" i="6"/>
  <c r="G409" i="7" s="1"/>
  <c r="G393" i="6"/>
  <c r="G393" i="7" s="1"/>
  <c r="G377" i="6"/>
  <c r="G377" i="7" s="1"/>
  <c r="G361" i="6"/>
  <c r="G361" i="7" s="1"/>
  <c r="G345" i="6"/>
  <c r="G345" i="7" s="1"/>
  <c r="G329" i="6"/>
  <c r="G329" i="7" s="1"/>
  <c r="G313" i="6"/>
  <c r="G313" i="7" s="1"/>
  <c r="G297" i="6"/>
  <c r="G297" i="7" s="1"/>
  <c r="G281" i="6"/>
  <c r="G281" i="7" s="1"/>
  <c r="G265" i="6"/>
  <c r="G265" i="7" s="1"/>
  <c r="G249" i="6"/>
  <c r="G249" i="7" s="1"/>
  <c r="G233" i="6"/>
  <c r="G233" i="7" s="1"/>
  <c r="G217" i="6"/>
  <c r="G217" i="7" s="1"/>
  <c r="G201" i="6"/>
  <c r="G201" i="7" s="1"/>
  <c r="G11" i="6"/>
  <c r="G11" i="7" s="1"/>
  <c r="G27" i="6"/>
  <c r="G27" i="7" s="1"/>
  <c r="G43" i="6"/>
  <c r="G43" i="7" s="1"/>
  <c r="G59" i="6"/>
  <c r="G59" i="7" s="1"/>
  <c r="G220" i="6"/>
  <c r="G220" i="7" s="1"/>
  <c r="G24" i="6"/>
  <c r="G24" i="7" s="1"/>
  <c r="G40" i="6"/>
  <c r="G40" i="7" s="1"/>
  <c r="G56" i="6"/>
  <c r="G56" i="7" s="1"/>
  <c r="G208" i="6"/>
  <c r="G208" i="7" s="1"/>
  <c r="G21" i="6"/>
  <c r="G21" i="7" s="1"/>
  <c r="G37" i="6"/>
  <c r="G37" i="7" s="1"/>
  <c r="G53" i="6"/>
  <c r="G53" i="7" s="1"/>
  <c r="G196" i="6"/>
  <c r="G196" i="7" s="1"/>
  <c r="G14" i="6"/>
  <c r="G14" i="7" s="1"/>
  <c r="G30" i="6"/>
  <c r="G46" i="6"/>
  <c r="G46" i="7" s="1"/>
  <c r="G62" i="6"/>
  <c r="G62" i="7" s="1"/>
  <c r="G232" i="6"/>
  <c r="G232" i="7" s="1"/>
  <c r="G6" i="6"/>
  <c r="G502" i="6"/>
  <c r="G502" i="7" s="1"/>
  <c r="G486" i="6"/>
  <c r="G486" i="7" s="1"/>
  <c r="G470" i="6"/>
  <c r="G470" i="7" s="1"/>
  <c r="G454" i="6"/>
  <c r="G454" i="7" s="1"/>
  <c r="G438" i="6"/>
  <c r="G438" i="7" s="1"/>
  <c r="G509" i="6"/>
  <c r="G509" i="7" s="1"/>
  <c r="G493" i="6"/>
  <c r="G493" i="7" s="1"/>
  <c r="G477" i="6"/>
  <c r="G477" i="7"/>
  <c r="G461" i="6"/>
  <c r="G461" i="7" s="1"/>
  <c r="G445" i="6"/>
  <c r="G445" i="7" s="1"/>
  <c r="G508" i="6"/>
  <c r="G508" i="7" s="1"/>
  <c r="G492" i="6"/>
  <c r="G492" i="7" s="1"/>
  <c r="G476" i="6"/>
  <c r="G476" i="7" s="1"/>
  <c r="G460" i="6"/>
  <c r="G460" i="7" s="1"/>
  <c r="G444" i="6"/>
  <c r="G444" i="7"/>
  <c r="G428" i="6"/>
  <c r="G428" i="7"/>
  <c r="G447" i="6"/>
  <c r="G447" i="7" s="1"/>
  <c r="G416" i="6"/>
  <c r="G416" i="7" s="1"/>
  <c r="G400" i="6"/>
  <c r="G400" i="7" s="1"/>
  <c r="G384" i="6"/>
  <c r="G384" i="7" s="1"/>
  <c r="G368" i="6"/>
  <c r="G368" i="7" s="1"/>
  <c r="G352" i="6"/>
  <c r="G352" i="7" s="1"/>
  <c r="G336" i="6"/>
  <c r="G336" i="7" s="1"/>
  <c r="G320" i="6"/>
  <c r="G320" i="7" s="1"/>
  <c r="G304" i="6"/>
  <c r="G304" i="7" s="1"/>
  <c r="G288" i="6"/>
  <c r="G288" i="7" s="1"/>
  <c r="G272" i="6"/>
  <c r="G272" i="7" s="1"/>
  <c r="G256" i="6"/>
  <c r="G256" i="7" s="1"/>
  <c r="G475" i="6"/>
  <c r="G475" i="7" s="1"/>
  <c r="G423" i="6"/>
  <c r="G423" i="7" s="1"/>
  <c r="G407" i="6"/>
  <c r="G407" i="7" s="1"/>
  <c r="G391" i="6"/>
  <c r="G391" i="7" s="1"/>
  <c r="G375" i="6"/>
  <c r="G375" i="7" s="1"/>
  <c r="G359" i="6"/>
  <c r="G359" i="7" s="1"/>
  <c r="G343" i="6"/>
  <c r="G343" i="7" s="1"/>
  <c r="G327" i="6"/>
  <c r="G327" i="7" s="1"/>
  <c r="G311" i="6"/>
  <c r="G311" i="7" s="1"/>
  <c r="G295" i="6"/>
  <c r="G295" i="7" s="1"/>
  <c r="G279" i="6"/>
  <c r="G279" i="7" s="1"/>
  <c r="G263" i="6"/>
  <c r="G263" i="7" s="1"/>
  <c r="G247" i="6"/>
  <c r="G247" i="7" s="1"/>
  <c r="G231" i="6"/>
  <c r="G231" i="7" s="1"/>
  <c r="G215" i="6"/>
  <c r="G215" i="7" s="1"/>
  <c r="G199" i="6"/>
  <c r="G199" i="7" s="1"/>
  <c r="G487" i="6"/>
  <c r="G487" i="7" s="1"/>
  <c r="G427" i="6"/>
  <c r="G427" i="7" s="1"/>
  <c r="G410" i="6"/>
  <c r="G410" i="7" s="1"/>
  <c r="G394" i="6"/>
  <c r="G394" i="7" s="1"/>
  <c r="G378" i="6"/>
  <c r="G378" i="7" s="1"/>
  <c r="G362" i="6"/>
  <c r="G362" i="7" s="1"/>
  <c r="G346" i="6"/>
  <c r="G346" i="7" s="1"/>
  <c r="G330" i="6"/>
  <c r="G330" i="7" s="1"/>
  <c r="G314" i="6"/>
  <c r="G314" i="7" s="1"/>
  <c r="G298" i="6"/>
  <c r="G298" i="7" s="1"/>
  <c r="G282" i="6"/>
  <c r="G282" i="7" s="1"/>
  <c r="G266" i="6"/>
  <c r="G266" i="7" s="1"/>
  <c r="G250" i="6"/>
  <c r="G250" i="7" s="1"/>
  <c r="G234" i="6"/>
  <c r="G218" i="6"/>
  <c r="G218" i="7" s="1"/>
  <c r="G202" i="6"/>
  <c r="G202" i="7" s="1"/>
  <c r="G186" i="6"/>
  <c r="G170" i="7"/>
  <c r="G467" i="6"/>
  <c r="G467" i="7" s="1"/>
  <c r="G421" i="6"/>
  <c r="G421" i="7"/>
  <c r="G405" i="6"/>
  <c r="G405" i="7" s="1"/>
  <c r="G389" i="6"/>
  <c r="G389" i="7" s="1"/>
  <c r="G373" i="6"/>
  <c r="G373" i="7" s="1"/>
  <c r="G357" i="6"/>
  <c r="G357" i="7" s="1"/>
  <c r="G341" i="6"/>
  <c r="G341" i="7" s="1"/>
  <c r="G325" i="6"/>
  <c r="G325" i="7" s="1"/>
  <c r="G309" i="6"/>
  <c r="G309" i="7" s="1"/>
  <c r="G293" i="6"/>
  <c r="G293" i="7" s="1"/>
  <c r="G277" i="6"/>
  <c r="G277" i="7" s="1"/>
  <c r="G261" i="6"/>
  <c r="G261" i="7" s="1"/>
  <c r="G245" i="6"/>
  <c r="G245" i="7" s="1"/>
  <c r="G229" i="6"/>
  <c r="G229" i="7" s="1"/>
  <c r="G213" i="6"/>
  <c r="G213" i="7" s="1"/>
  <c r="G197" i="6"/>
  <c r="G197" i="7" s="1"/>
  <c r="G15" i="6"/>
  <c r="G15" i="7" s="1"/>
  <c r="G31" i="6"/>
  <c r="G31" i="7" s="1"/>
  <c r="G47" i="6"/>
  <c r="G47" i="7" s="1"/>
  <c r="G63" i="6"/>
  <c r="G63" i="7"/>
  <c r="G112" i="7"/>
  <c r="G236" i="6"/>
  <c r="G236" i="7" s="1"/>
  <c r="G28" i="6"/>
  <c r="G28" i="7" s="1"/>
  <c r="G44" i="6"/>
  <c r="G44" i="7" s="1"/>
  <c r="G60" i="6"/>
  <c r="G60" i="7" s="1"/>
  <c r="G224" i="6"/>
  <c r="G224" i="7" s="1"/>
  <c r="G25" i="6"/>
  <c r="G25" i="7" s="1"/>
  <c r="G41" i="6"/>
  <c r="G41" i="7" s="1"/>
  <c r="G57" i="6"/>
  <c r="G57" i="7" s="1"/>
  <c r="G212" i="6"/>
  <c r="G212" i="7" s="1"/>
  <c r="G18" i="6"/>
  <c r="G34" i="6"/>
  <c r="G34" i="7" s="1"/>
  <c r="G50" i="6"/>
  <c r="G50" i="7" s="1"/>
  <c r="G248" i="6"/>
  <c r="G248" i="7" s="1"/>
  <c r="G12" i="6"/>
  <c r="G12" i="7" s="1"/>
  <c r="G498" i="6"/>
  <c r="G498" i="7" s="1"/>
  <c r="G482" i="6"/>
  <c r="G482" i="7" s="1"/>
  <c r="G466" i="6"/>
  <c r="G466" i="7" s="1"/>
  <c r="G450" i="6"/>
  <c r="G450" i="7" s="1"/>
  <c r="G434" i="6"/>
  <c r="G434" i="7" s="1"/>
  <c r="G505" i="6"/>
  <c r="G505" i="7" s="1"/>
  <c r="G489" i="6"/>
  <c r="G489" i="7" s="1"/>
  <c r="G473" i="6"/>
  <c r="G473" i="7" s="1"/>
  <c r="G457" i="6"/>
  <c r="G457" i="7" s="1"/>
  <c r="G441" i="6"/>
  <c r="G441" i="7" s="1"/>
  <c r="G504" i="6"/>
  <c r="G504" i="7" s="1"/>
  <c r="G488" i="6"/>
  <c r="G488" i="7" s="1"/>
  <c r="G472" i="6"/>
  <c r="G472" i="7" s="1"/>
  <c r="G456" i="6"/>
  <c r="G456" i="7" s="1"/>
  <c r="G440" i="6"/>
  <c r="G440" i="7" s="1"/>
  <c r="G495" i="6"/>
  <c r="G495" i="7" s="1"/>
  <c r="G431" i="6"/>
  <c r="G431" i="7" s="1"/>
  <c r="G412" i="6"/>
  <c r="G412" i="7" s="1"/>
  <c r="G396" i="6"/>
  <c r="G396" i="7" s="1"/>
  <c r="G380" i="6"/>
  <c r="G380" i="7" s="1"/>
  <c r="G364" i="6"/>
  <c r="G364" i="7" s="1"/>
  <c r="G348" i="6"/>
  <c r="G348" i="7" s="1"/>
  <c r="G332" i="6"/>
  <c r="G332" i="7" s="1"/>
  <c r="G316" i="6"/>
  <c r="G316" i="7" s="1"/>
  <c r="G300" i="6"/>
  <c r="G300" i="7" s="1"/>
  <c r="G284" i="6"/>
  <c r="G284" i="7" s="1"/>
  <c r="G268" i="6"/>
  <c r="G268" i="7" s="1"/>
  <c r="G252" i="6"/>
  <c r="G252" i="7" s="1"/>
  <c r="G459" i="6"/>
  <c r="G459" i="7" s="1"/>
  <c r="G419" i="6"/>
  <c r="G419" i="7" s="1"/>
  <c r="G403" i="6"/>
  <c r="G403" i="7" s="1"/>
  <c r="G387" i="6"/>
  <c r="G387" i="7" s="1"/>
  <c r="G371" i="6"/>
  <c r="G371" i="7" s="1"/>
  <c r="G355" i="6"/>
  <c r="G355" i="7" s="1"/>
  <c r="G339" i="6"/>
  <c r="G339" i="7" s="1"/>
  <c r="G323" i="6"/>
  <c r="G323" i="7" s="1"/>
  <c r="G307" i="6"/>
  <c r="G307" i="7" s="1"/>
  <c r="G291" i="6"/>
  <c r="G291" i="7" s="1"/>
  <c r="G275" i="6"/>
  <c r="G275" i="7" s="1"/>
  <c r="G259" i="6"/>
  <c r="G259" i="7" s="1"/>
  <c r="G243" i="6"/>
  <c r="G243" i="7" s="1"/>
  <c r="G227" i="6"/>
  <c r="G227" i="7" s="1"/>
  <c r="G211" i="6"/>
  <c r="G211" i="7" s="1"/>
  <c r="G195" i="6"/>
  <c r="G195" i="7" s="1"/>
  <c r="G471" i="6"/>
  <c r="G471" i="7" s="1"/>
  <c r="G422" i="6"/>
  <c r="G422" i="7" s="1"/>
  <c r="G406" i="6"/>
  <c r="G406" i="7" s="1"/>
  <c r="G390" i="6"/>
  <c r="G390" i="7" s="1"/>
  <c r="G374" i="6"/>
  <c r="G374" i="7" s="1"/>
  <c r="G358" i="6"/>
  <c r="G358" i="7" s="1"/>
  <c r="G342" i="6"/>
  <c r="G342" i="7" s="1"/>
  <c r="G326" i="6"/>
  <c r="G326" i="7" s="1"/>
  <c r="G310" i="6"/>
  <c r="G310" i="7" s="1"/>
  <c r="G294" i="6"/>
  <c r="G294" i="7" s="1"/>
  <c r="G278" i="6"/>
  <c r="G278" i="7" s="1"/>
  <c r="G262" i="6"/>
  <c r="G262" i="7" s="1"/>
  <c r="G246" i="6"/>
  <c r="G246" i="7" s="1"/>
  <c r="G230" i="6"/>
  <c r="G230" i="7" s="1"/>
  <c r="G214" i="6"/>
  <c r="G214" i="7" s="1"/>
  <c r="G198" i="6"/>
  <c r="G198" i="7" s="1"/>
  <c r="G451" i="6"/>
  <c r="G451" i="7" s="1"/>
  <c r="G417" i="6"/>
  <c r="G417" i="7" s="1"/>
  <c r="G401" i="6"/>
  <c r="G401" i="7" s="1"/>
  <c r="G385" i="6"/>
  <c r="G385" i="7" s="1"/>
  <c r="G369" i="6"/>
  <c r="G369" i="7" s="1"/>
  <c r="G353" i="6"/>
  <c r="G353" i="7" s="1"/>
  <c r="G337" i="6"/>
  <c r="G337" i="7" s="1"/>
  <c r="G321" i="6"/>
  <c r="G321" i="7" s="1"/>
  <c r="G305" i="6"/>
  <c r="G305" i="7" s="1"/>
  <c r="G289" i="6"/>
  <c r="G289" i="7" s="1"/>
  <c r="G273" i="6"/>
  <c r="G273" i="7" s="1"/>
  <c r="G257" i="6"/>
  <c r="G257" i="7" s="1"/>
  <c r="G241" i="6"/>
  <c r="G241" i="7" s="1"/>
  <c r="G225" i="6"/>
  <c r="G225" i="7" s="1"/>
  <c r="G209" i="6"/>
  <c r="G209" i="7" s="1"/>
  <c r="G193" i="6"/>
  <c r="G193" i="7" s="1"/>
  <c r="G19" i="6"/>
  <c r="G19" i="7" s="1"/>
  <c r="G35" i="6"/>
  <c r="G35" i="7" s="1"/>
  <c r="G51" i="6"/>
  <c r="G51" i="7" s="1"/>
  <c r="G188" i="6"/>
  <c r="G188" i="7" s="1"/>
  <c r="G16" i="6"/>
  <c r="G16" i="7" s="1"/>
  <c r="G32" i="6"/>
  <c r="G32" i="7" s="1"/>
  <c r="G48" i="6"/>
  <c r="G48" i="7" s="1"/>
  <c r="G64" i="6"/>
  <c r="G64" i="7" s="1"/>
  <c r="G240" i="6"/>
  <c r="G240" i="7" s="1"/>
  <c r="G29" i="6"/>
  <c r="G29" i="7" s="1"/>
  <c r="G45" i="6"/>
  <c r="G45" i="7" s="1"/>
  <c r="G61" i="6"/>
  <c r="G61" i="7" s="1"/>
  <c r="G228" i="6"/>
  <c r="G228" i="7" s="1"/>
  <c r="G22" i="6"/>
  <c r="G22" i="7" s="1"/>
  <c r="G38" i="6"/>
  <c r="G38" i="7" s="1"/>
  <c r="G54" i="6"/>
  <c r="G200" i="6"/>
  <c r="G200" i="7" s="1"/>
  <c r="G9" i="6"/>
  <c r="G9" i="7" s="1"/>
  <c r="G8" i="6"/>
  <c r="G8" i="7" s="1"/>
  <c r="G494" i="6"/>
  <c r="G494" i="7" s="1"/>
  <c r="G478" i="6"/>
  <c r="G478" i="7" s="1"/>
  <c r="G462" i="6"/>
  <c r="G462" i="7" s="1"/>
  <c r="G446" i="6"/>
  <c r="G446" i="7" s="1"/>
  <c r="G430" i="6"/>
  <c r="G430" i="7" s="1"/>
  <c r="G501" i="6"/>
  <c r="G501" i="7" s="1"/>
  <c r="G485" i="6"/>
  <c r="G485" i="7" s="1"/>
  <c r="G469" i="6"/>
  <c r="G469" i="7" s="1"/>
  <c r="G453" i="6"/>
  <c r="G453" i="7" s="1"/>
  <c r="G437" i="6"/>
  <c r="G437" i="7" s="1"/>
  <c r="G500" i="6"/>
  <c r="G500" i="7" s="1"/>
  <c r="G484" i="6"/>
  <c r="G484" i="7" s="1"/>
  <c r="G468" i="6"/>
  <c r="G468" i="7" s="1"/>
  <c r="G452" i="6"/>
  <c r="G452" i="7" s="1"/>
  <c r="G436" i="6"/>
  <c r="G436" i="7" s="1"/>
  <c r="G479" i="6"/>
  <c r="G479" i="7" s="1"/>
  <c r="G424" i="6"/>
  <c r="G424" i="7" s="1"/>
  <c r="G408" i="6"/>
  <c r="G408" i="7" s="1"/>
  <c r="G392" i="6"/>
  <c r="G392" i="7" s="1"/>
  <c r="G376" i="6"/>
  <c r="G376" i="7" s="1"/>
  <c r="G360" i="6"/>
  <c r="G360" i="7" s="1"/>
  <c r="G344" i="6"/>
  <c r="G344" i="7" s="1"/>
  <c r="G328" i="6"/>
  <c r="G328" i="7" s="1"/>
  <c r="G312" i="6"/>
  <c r="G312" i="7" s="1"/>
  <c r="G296" i="6"/>
  <c r="G296" i="7" s="1"/>
  <c r="G280" i="6"/>
  <c r="G280" i="7" s="1"/>
  <c r="G264" i="6"/>
  <c r="G264" i="7" s="1"/>
  <c r="G507" i="6"/>
  <c r="G507" i="7" s="1"/>
  <c r="G443" i="6"/>
  <c r="G443" i="7" s="1"/>
  <c r="G415" i="6"/>
  <c r="G415" i="7" s="1"/>
  <c r="G399" i="6"/>
  <c r="G399" i="7" s="1"/>
  <c r="G383" i="6"/>
  <c r="G383" i="7" s="1"/>
  <c r="G367" i="6"/>
  <c r="G367" i="7" s="1"/>
  <c r="G351" i="6"/>
  <c r="G351" i="7" s="1"/>
  <c r="G335" i="6"/>
  <c r="G335" i="7" s="1"/>
  <c r="G319" i="6"/>
  <c r="G319" i="7" s="1"/>
  <c r="G303" i="6"/>
  <c r="G303" i="7" s="1"/>
  <c r="G287" i="6"/>
  <c r="G287" i="7" s="1"/>
  <c r="G271" i="6"/>
  <c r="G271" i="7" s="1"/>
  <c r="G255" i="6"/>
  <c r="G255" i="7" s="1"/>
  <c r="G239" i="6"/>
  <c r="G239" i="7" s="1"/>
  <c r="G223" i="6"/>
  <c r="G223" i="7" s="1"/>
  <c r="G207" i="6"/>
  <c r="G207" i="7" s="1"/>
  <c r="G191" i="6"/>
  <c r="G191" i="7"/>
  <c r="G455" i="6"/>
  <c r="G455" i="7" s="1"/>
  <c r="G418" i="6"/>
  <c r="G418" i="7" s="1"/>
  <c r="G402" i="6"/>
  <c r="G402" i="7" s="1"/>
  <c r="G386" i="6"/>
  <c r="G386" i="7" s="1"/>
  <c r="G370" i="6"/>
  <c r="G370" i="7" s="1"/>
  <c r="G354" i="6"/>
  <c r="G354" i="7" s="1"/>
  <c r="G338" i="6"/>
  <c r="G338" i="7" s="1"/>
  <c r="G322" i="6"/>
  <c r="G322" i="7" s="1"/>
  <c r="G306" i="6"/>
  <c r="G306" i="7" s="1"/>
  <c r="G290" i="6"/>
  <c r="G290" i="7" s="1"/>
  <c r="G274" i="6"/>
  <c r="G274" i="7" s="1"/>
  <c r="G258" i="6"/>
  <c r="G258" i="7" s="1"/>
  <c r="G242" i="6"/>
  <c r="G242" i="7" s="1"/>
  <c r="G226" i="6"/>
  <c r="G226" i="7" s="1"/>
  <c r="G210" i="6"/>
  <c r="G194" i="6"/>
  <c r="G194" i="7" s="1"/>
  <c r="G499" i="6"/>
  <c r="G499" i="7" s="1"/>
  <c r="G435" i="6"/>
  <c r="G435" i="7" s="1"/>
  <c r="G413" i="6"/>
  <c r="G413" i="7" s="1"/>
  <c r="G397" i="6"/>
  <c r="G397" i="7" s="1"/>
  <c r="G381" i="6"/>
  <c r="G381" i="7" s="1"/>
  <c r="G365" i="6"/>
  <c r="G365" i="7" s="1"/>
  <c r="G349" i="6"/>
  <c r="G349" i="7" s="1"/>
  <c r="G333" i="6"/>
  <c r="G333" i="7" s="1"/>
  <c r="G317" i="6"/>
  <c r="G317" i="7" s="1"/>
  <c r="G301" i="6"/>
  <c r="G301" i="7" s="1"/>
  <c r="G285" i="6"/>
  <c r="G285" i="7" s="1"/>
  <c r="G269" i="6"/>
  <c r="G269" i="7"/>
  <c r="G253" i="6"/>
  <c r="G253" i="7" s="1"/>
  <c r="G237" i="6"/>
  <c r="G237" i="7" s="1"/>
  <c r="G221" i="6"/>
  <c r="G221" i="7" s="1"/>
  <c r="G205" i="6"/>
  <c r="G205" i="7" s="1"/>
  <c r="G189" i="6"/>
  <c r="G189" i="7" s="1"/>
  <c r="G7" i="6"/>
  <c r="G7" i="7" s="1"/>
  <c r="G23" i="6"/>
  <c r="G23" i="7" s="1"/>
  <c r="G39" i="6"/>
  <c r="G39" i="7" s="1"/>
  <c r="G55" i="6"/>
  <c r="G55" i="7" s="1"/>
  <c r="G204" i="6"/>
  <c r="G204" i="7" s="1"/>
  <c r="G20" i="6"/>
  <c r="G20" i="7" s="1"/>
  <c r="G36" i="6"/>
  <c r="G36" i="7" s="1"/>
  <c r="G52" i="6"/>
  <c r="G52" i="7" s="1"/>
  <c r="G192" i="6"/>
  <c r="G192" i="7" s="1"/>
  <c r="G17" i="6"/>
  <c r="G17" i="7" s="1"/>
  <c r="G33" i="6"/>
  <c r="G33" i="7" s="1"/>
  <c r="G49" i="6"/>
  <c r="G49" i="7" s="1"/>
  <c r="G65" i="6"/>
  <c r="G65" i="7" s="1"/>
  <c r="G244" i="6"/>
  <c r="G244" i="7" s="1"/>
  <c r="G26" i="6"/>
  <c r="G26" i="7" s="1"/>
  <c r="G42" i="6"/>
  <c r="G58" i="6"/>
  <c r="G58" i="7" s="1"/>
  <c r="G216" i="6"/>
  <c r="G216" i="7" s="1"/>
  <c r="K16" i="6"/>
  <c r="K16" i="7" s="1"/>
  <c r="K43" i="6"/>
  <c r="K43" i="7" s="1"/>
  <c r="K59" i="6"/>
  <c r="K59" i="7" s="1"/>
  <c r="K15" i="6"/>
  <c r="K15" i="7" s="1"/>
  <c r="K22" i="6"/>
  <c r="K22" i="7" s="1"/>
  <c r="K33" i="6"/>
  <c r="K33" i="7" s="1"/>
  <c r="K501" i="6"/>
  <c r="K501" i="7" s="1"/>
  <c r="K485" i="6"/>
  <c r="K485" i="7" s="1"/>
  <c r="K469" i="6"/>
  <c r="K469" i="7" s="1"/>
  <c r="K453" i="6"/>
  <c r="K453" i="7" s="1"/>
  <c r="K437" i="6"/>
  <c r="K437" i="7" s="1"/>
  <c r="K421" i="6"/>
  <c r="K421" i="7" s="1"/>
  <c r="K405" i="6"/>
  <c r="K405" i="7" s="1"/>
  <c r="K389" i="6"/>
  <c r="K389" i="7" s="1"/>
  <c r="K373" i="6"/>
  <c r="K373" i="7" s="1"/>
  <c r="K502" i="6"/>
  <c r="K502" i="7" s="1"/>
  <c r="K486" i="6"/>
  <c r="K486" i="7" s="1"/>
  <c r="K470" i="6"/>
  <c r="K470" i="7" s="1"/>
  <c r="K454" i="6"/>
  <c r="K454" i="7" s="1"/>
  <c r="K438" i="6"/>
  <c r="K438" i="7" s="1"/>
  <c r="K422" i="6"/>
  <c r="K422" i="7" s="1"/>
  <c r="K406" i="6"/>
  <c r="K406" i="7" s="1"/>
  <c r="K390" i="6"/>
  <c r="K390" i="7" s="1"/>
  <c r="K374" i="6"/>
  <c r="K374" i="7" s="1"/>
  <c r="K507" i="6"/>
  <c r="K507" i="7" s="1"/>
  <c r="K491" i="6"/>
  <c r="K491" i="7" s="1"/>
  <c r="K475" i="6"/>
  <c r="K475" i="7" s="1"/>
  <c r="K459" i="6"/>
  <c r="K459" i="7" s="1"/>
  <c r="K443" i="6"/>
  <c r="K443" i="7" s="1"/>
  <c r="K427" i="6"/>
  <c r="K427" i="7" s="1"/>
  <c r="K411" i="6"/>
  <c r="K411" i="7" s="1"/>
  <c r="K395" i="6"/>
  <c r="K395" i="7" s="1"/>
  <c r="K379" i="6"/>
  <c r="K379" i="7" s="1"/>
  <c r="K363" i="6"/>
  <c r="K363" i="7" s="1"/>
  <c r="K496" i="6"/>
  <c r="K496" i="7" s="1"/>
  <c r="K480" i="6"/>
  <c r="K480" i="7" s="1"/>
  <c r="K464" i="6"/>
  <c r="K464" i="7" s="1"/>
  <c r="K448" i="6"/>
  <c r="K448" i="7" s="1"/>
  <c r="K432" i="6"/>
  <c r="K432" i="7" s="1"/>
  <c r="K416" i="6"/>
  <c r="K416" i="7" s="1"/>
  <c r="K400" i="6"/>
  <c r="K400" i="7" s="1"/>
  <c r="K384" i="6"/>
  <c r="K384" i="7" s="1"/>
  <c r="K368" i="6"/>
  <c r="K368" i="7" s="1"/>
  <c r="K348" i="6"/>
  <c r="K348" i="7" s="1"/>
  <c r="K332" i="6"/>
  <c r="K332" i="7" s="1"/>
  <c r="K316" i="6"/>
  <c r="K316" i="7" s="1"/>
  <c r="K300" i="6"/>
  <c r="K300" i="7" s="1"/>
  <c r="K284" i="6"/>
  <c r="K284" i="7" s="1"/>
  <c r="K268" i="6"/>
  <c r="K268" i="7" s="1"/>
  <c r="K252" i="6"/>
  <c r="K252" i="7" s="1"/>
  <c r="K236" i="6"/>
  <c r="K236" i="7" s="1"/>
  <c r="K220" i="6"/>
  <c r="K220" i="7" s="1"/>
  <c r="K204" i="6"/>
  <c r="K204" i="7" s="1"/>
  <c r="K188" i="6"/>
  <c r="K188" i="7" s="1"/>
  <c r="K60" i="6"/>
  <c r="K60" i="7" s="1"/>
  <c r="K44" i="6"/>
  <c r="K44" i="7" s="1"/>
  <c r="K28" i="6"/>
  <c r="K28" i="7" s="1"/>
  <c r="K353" i="6"/>
  <c r="K353" i="7" s="1"/>
  <c r="K337" i="6"/>
  <c r="K337" i="7" s="1"/>
  <c r="K321" i="6"/>
  <c r="K321" i="7" s="1"/>
  <c r="K305" i="6"/>
  <c r="K305" i="7" s="1"/>
  <c r="K289" i="6"/>
  <c r="K289" i="7" s="1"/>
  <c r="K273" i="6"/>
  <c r="K273" i="7" s="1"/>
  <c r="K257" i="6"/>
  <c r="K257" i="7" s="1"/>
  <c r="K241" i="6"/>
  <c r="K241" i="7" s="1"/>
  <c r="K225" i="6"/>
  <c r="K225" i="7" s="1"/>
  <c r="K209" i="6"/>
  <c r="K209" i="7" s="1"/>
  <c r="K193" i="6"/>
  <c r="K193" i="7" s="1"/>
  <c r="K145" i="7"/>
  <c r="K113" i="7"/>
  <c r="K65" i="6"/>
  <c r="K65" i="7" s="1"/>
  <c r="K49" i="6"/>
  <c r="K49" i="7" s="1"/>
  <c r="K358" i="6"/>
  <c r="K358" i="7" s="1"/>
  <c r="K342" i="6"/>
  <c r="K342" i="7" s="1"/>
  <c r="K326" i="6"/>
  <c r="K326" i="7" s="1"/>
  <c r="K310" i="6"/>
  <c r="K310" i="7" s="1"/>
  <c r="K294" i="6"/>
  <c r="K294" i="7" s="1"/>
  <c r="K278" i="6"/>
  <c r="K278" i="7" s="1"/>
  <c r="K262" i="6"/>
  <c r="K262" i="7" s="1"/>
  <c r="K246" i="6"/>
  <c r="K246" i="7" s="1"/>
  <c r="K230" i="6"/>
  <c r="K230" i="7" s="1"/>
  <c r="K214" i="6"/>
  <c r="K214" i="7" s="1"/>
  <c r="K198" i="6"/>
  <c r="K198" i="7" s="1"/>
  <c r="K166" i="7"/>
  <c r="K134" i="7"/>
  <c r="K86" i="7"/>
  <c r="K70" i="7"/>
  <c r="K54" i="6"/>
  <c r="K38" i="6"/>
  <c r="K38" i="7" s="1"/>
  <c r="K351" i="6"/>
  <c r="K351" i="7" s="1"/>
  <c r="K335" i="6"/>
  <c r="K335" i="7" s="1"/>
  <c r="K319" i="6"/>
  <c r="K319" i="7" s="1"/>
  <c r="K303" i="6"/>
  <c r="K303" i="7" s="1"/>
  <c r="K287" i="6"/>
  <c r="K287" i="7" s="1"/>
  <c r="K271" i="6"/>
  <c r="K271" i="7" s="1"/>
  <c r="K255" i="6"/>
  <c r="K255" i="7" s="1"/>
  <c r="K239" i="6"/>
  <c r="K239" i="7" s="1"/>
  <c r="K223" i="6"/>
  <c r="K223" i="7" s="1"/>
  <c r="K207" i="6"/>
  <c r="K207" i="7" s="1"/>
  <c r="K191" i="6"/>
  <c r="K191" i="7" s="1"/>
  <c r="K19" i="6"/>
  <c r="K19" i="7" s="1"/>
  <c r="K30" i="6"/>
  <c r="K29" i="6"/>
  <c r="K29" i="7" s="1"/>
  <c r="K31" i="6"/>
  <c r="K31" i="7" s="1"/>
  <c r="K20" i="6"/>
  <c r="K20" i="7" s="1"/>
  <c r="K39" i="6"/>
  <c r="K39" i="7" s="1"/>
  <c r="K55" i="6"/>
  <c r="K55" i="7" s="1"/>
  <c r="K497" i="6"/>
  <c r="K497" i="7" s="1"/>
  <c r="K481" i="6"/>
  <c r="K481" i="7" s="1"/>
  <c r="K465" i="6"/>
  <c r="K465" i="7" s="1"/>
  <c r="K449" i="6"/>
  <c r="K449" i="7" s="1"/>
  <c r="K433" i="6"/>
  <c r="K433" i="7" s="1"/>
  <c r="K417" i="6"/>
  <c r="K417" i="7" s="1"/>
  <c r="K401" i="6"/>
  <c r="K401" i="7" s="1"/>
  <c r="K385" i="6"/>
  <c r="K385" i="7" s="1"/>
  <c r="K369" i="6"/>
  <c r="K369" i="7"/>
  <c r="K498" i="6"/>
  <c r="K498" i="7" s="1"/>
  <c r="K482" i="6"/>
  <c r="K482" i="7" s="1"/>
  <c r="K466" i="6"/>
  <c r="K466" i="7" s="1"/>
  <c r="K450" i="6"/>
  <c r="K450" i="7" s="1"/>
  <c r="K434" i="6"/>
  <c r="K434" i="7" s="1"/>
  <c r="K418" i="6"/>
  <c r="K418" i="7" s="1"/>
  <c r="K402" i="6"/>
  <c r="K402" i="7" s="1"/>
  <c r="K386" i="6"/>
  <c r="K386" i="7" s="1"/>
  <c r="K370" i="6"/>
  <c r="K370" i="7" s="1"/>
  <c r="K503" i="6"/>
  <c r="K503" i="7" s="1"/>
  <c r="K487" i="6"/>
  <c r="K487" i="7" s="1"/>
  <c r="K471" i="6"/>
  <c r="K471" i="7" s="1"/>
  <c r="K455" i="6"/>
  <c r="K455" i="7" s="1"/>
  <c r="K439" i="6"/>
  <c r="K439" i="7" s="1"/>
  <c r="K423" i="6"/>
  <c r="K423" i="7" s="1"/>
  <c r="K407" i="6"/>
  <c r="K407" i="7" s="1"/>
  <c r="K391" i="6"/>
  <c r="K391" i="7"/>
  <c r="K375" i="6"/>
  <c r="K375" i="7" s="1"/>
  <c r="K508" i="6"/>
  <c r="K508" i="7" s="1"/>
  <c r="K492" i="6"/>
  <c r="K492" i="7" s="1"/>
  <c r="K476" i="6"/>
  <c r="K476" i="7" s="1"/>
  <c r="K460" i="6"/>
  <c r="K460" i="7" s="1"/>
  <c r="K444" i="6"/>
  <c r="K444" i="7" s="1"/>
  <c r="K428" i="6"/>
  <c r="K428" i="7"/>
  <c r="K412" i="6"/>
  <c r="K412" i="7" s="1"/>
  <c r="K396" i="6"/>
  <c r="K396" i="7" s="1"/>
  <c r="K380" i="6"/>
  <c r="K380" i="7" s="1"/>
  <c r="K360" i="6"/>
  <c r="K360" i="7" s="1"/>
  <c r="K344" i="6"/>
  <c r="K344" i="7" s="1"/>
  <c r="K328" i="6"/>
  <c r="K328" i="7" s="1"/>
  <c r="K312" i="6"/>
  <c r="K312" i="7" s="1"/>
  <c r="K296" i="6"/>
  <c r="K296" i="7" s="1"/>
  <c r="K280" i="6"/>
  <c r="K280" i="7" s="1"/>
  <c r="K264" i="6"/>
  <c r="K264" i="7" s="1"/>
  <c r="K248" i="6"/>
  <c r="K248" i="7" s="1"/>
  <c r="K232" i="6"/>
  <c r="K232" i="7" s="1"/>
  <c r="K216" i="6"/>
  <c r="K216" i="7" s="1"/>
  <c r="K200" i="6"/>
  <c r="K200" i="7" s="1"/>
  <c r="K72" i="7"/>
  <c r="K56" i="6"/>
  <c r="K56" i="7" s="1"/>
  <c r="K40" i="6"/>
  <c r="K40" i="7" s="1"/>
  <c r="K23" i="6"/>
  <c r="K23" i="7" s="1"/>
  <c r="K349" i="6"/>
  <c r="K349" i="7" s="1"/>
  <c r="K333" i="6"/>
  <c r="K333" i="7" s="1"/>
  <c r="K317" i="6"/>
  <c r="K317" i="7" s="1"/>
  <c r="K301" i="6"/>
  <c r="K301" i="7" s="1"/>
  <c r="K285" i="6"/>
  <c r="K285" i="7" s="1"/>
  <c r="K269" i="6"/>
  <c r="K269" i="7" s="1"/>
  <c r="K253" i="6"/>
  <c r="K253" i="7" s="1"/>
  <c r="K237" i="6"/>
  <c r="K237" i="7" s="1"/>
  <c r="K221" i="6"/>
  <c r="K221" i="7" s="1"/>
  <c r="K205" i="6"/>
  <c r="K205" i="7" s="1"/>
  <c r="K189" i="6"/>
  <c r="K189" i="7" s="1"/>
  <c r="K109" i="7"/>
  <c r="K61" i="6"/>
  <c r="K61" i="7" s="1"/>
  <c r="K45" i="6"/>
  <c r="K45" i="7" s="1"/>
  <c r="K354" i="6"/>
  <c r="K354" i="7" s="1"/>
  <c r="K338" i="6"/>
  <c r="K338" i="7" s="1"/>
  <c r="K322" i="6"/>
  <c r="K322" i="7" s="1"/>
  <c r="K306" i="6"/>
  <c r="K306" i="7" s="1"/>
  <c r="K290" i="6"/>
  <c r="K290" i="7"/>
  <c r="K274" i="6"/>
  <c r="K274" i="7" s="1"/>
  <c r="K258" i="6"/>
  <c r="K258" i="7" s="1"/>
  <c r="K242" i="6"/>
  <c r="K242" i="7" s="1"/>
  <c r="K226" i="6"/>
  <c r="K226" i="7" s="1"/>
  <c r="K210" i="6"/>
  <c r="K194" i="6"/>
  <c r="K194" i="7" s="1"/>
  <c r="K130" i="7"/>
  <c r="K98" i="7"/>
  <c r="K82" i="7"/>
  <c r="K50" i="6"/>
  <c r="K50" i="7" s="1"/>
  <c r="K364" i="6"/>
  <c r="K364" i="7" s="1"/>
  <c r="K347" i="6"/>
  <c r="K347" i="7" s="1"/>
  <c r="K331" i="6"/>
  <c r="K331" i="7" s="1"/>
  <c r="K315" i="6"/>
  <c r="K315" i="7" s="1"/>
  <c r="K299" i="6"/>
  <c r="K299" i="7" s="1"/>
  <c r="K283" i="6"/>
  <c r="K283" i="7" s="1"/>
  <c r="K267" i="6"/>
  <c r="K267" i="7" s="1"/>
  <c r="K251" i="6"/>
  <c r="K251" i="7" s="1"/>
  <c r="K235" i="6"/>
  <c r="K235" i="7" s="1"/>
  <c r="K219" i="6"/>
  <c r="K219" i="7" s="1"/>
  <c r="K203" i="6"/>
  <c r="K203" i="7" s="1"/>
  <c r="K187" i="6"/>
  <c r="K187" i="7" s="1"/>
  <c r="K9" i="6"/>
  <c r="K9" i="7" s="1"/>
  <c r="K51" i="6"/>
  <c r="K51" i="7" s="1"/>
  <c r="K6" i="6"/>
  <c r="K13" i="6"/>
  <c r="K13" i="7" s="1"/>
  <c r="K25" i="6"/>
  <c r="K25" i="7" s="1"/>
  <c r="K12" i="6"/>
  <c r="K12" i="7" s="1"/>
  <c r="K24" i="6"/>
  <c r="K24" i="7" s="1"/>
  <c r="K509" i="6"/>
  <c r="K509" i="7" s="1"/>
  <c r="K493" i="6"/>
  <c r="K493" i="7" s="1"/>
  <c r="K477" i="6"/>
  <c r="K477" i="7" s="1"/>
  <c r="K461" i="6"/>
  <c r="K461" i="7" s="1"/>
  <c r="K445" i="6"/>
  <c r="K445" i="7" s="1"/>
  <c r="K429" i="6"/>
  <c r="K429" i="7" s="1"/>
  <c r="K413" i="6"/>
  <c r="K413" i="7"/>
  <c r="K397" i="6"/>
  <c r="K397" i="7" s="1"/>
  <c r="K381" i="6"/>
  <c r="K381" i="7" s="1"/>
  <c r="K365" i="6"/>
  <c r="K365" i="7" s="1"/>
  <c r="K494" i="6"/>
  <c r="K494" i="7" s="1"/>
  <c r="K478" i="6"/>
  <c r="K478" i="7" s="1"/>
  <c r="K462" i="6"/>
  <c r="K462" i="7" s="1"/>
  <c r="K446" i="6"/>
  <c r="K446" i="7" s="1"/>
  <c r="K430" i="6"/>
  <c r="K430" i="7" s="1"/>
  <c r="K414" i="6"/>
  <c r="K414" i="7"/>
  <c r="K398" i="6"/>
  <c r="K398" i="7" s="1"/>
  <c r="K382" i="6"/>
  <c r="K382" i="7" s="1"/>
  <c r="K366" i="6"/>
  <c r="K366" i="7" s="1"/>
  <c r="K499" i="6"/>
  <c r="K499" i="7" s="1"/>
  <c r="K483" i="6"/>
  <c r="K483" i="7" s="1"/>
  <c r="K467" i="6"/>
  <c r="K467" i="7" s="1"/>
  <c r="K451" i="6"/>
  <c r="K451" i="7" s="1"/>
  <c r="K435" i="6"/>
  <c r="K435" i="7" s="1"/>
  <c r="K419" i="6"/>
  <c r="K419" i="7"/>
  <c r="K403" i="6"/>
  <c r="K403" i="7" s="1"/>
  <c r="K387" i="6"/>
  <c r="K387" i="7" s="1"/>
  <c r="K371" i="6"/>
  <c r="K371" i="7" s="1"/>
  <c r="K504" i="6"/>
  <c r="K504" i="7" s="1"/>
  <c r="K488" i="6"/>
  <c r="K488" i="7" s="1"/>
  <c r="K472" i="6"/>
  <c r="K472" i="7" s="1"/>
  <c r="K456" i="6"/>
  <c r="K456" i="7" s="1"/>
  <c r="K440" i="6"/>
  <c r="K440" i="7" s="1"/>
  <c r="K424" i="6"/>
  <c r="K424" i="7" s="1"/>
  <c r="K408" i="6"/>
  <c r="K408" i="7" s="1"/>
  <c r="K392" i="6"/>
  <c r="K392" i="7" s="1"/>
  <c r="K376" i="6"/>
  <c r="K376" i="7" s="1"/>
  <c r="K356" i="6"/>
  <c r="K356" i="7" s="1"/>
  <c r="K340" i="6"/>
  <c r="K340" i="7" s="1"/>
  <c r="K324" i="6"/>
  <c r="K324" i="7" s="1"/>
  <c r="K308" i="6"/>
  <c r="K308" i="7" s="1"/>
  <c r="K292" i="6"/>
  <c r="K292" i="7" s="1"/>
  <c r="K276" i="6"/>
  <c r="K276" i="7" s="1"/>
  <c r="K260" i="6"/>
  <c r="K260" i="7"/>
  <c r="K244" i="6"/>
  <c r="K244" i="7" s="1"/>
  <c r="K228" i="6"/>
  <c r="K228" i="7" s="1"/>
  <c r="K212" i="6"/>
  <c r="K212" i="7" s="1"/>
  <c r="K196" i="6"/>
  <c r="K196" i="7" s="1"/>
  <c r="K68" i="7"/>
  <c r="K52" i="6"/>
  <c r="K52" i="7" s="1"/>
  <c r="K36" i="6"/>
  <c r="K36" i="7" s="1"/>
  <c r="K361" i="6"/>
  <c r="K361" i="7" s="1"/>
  <c r="K345" i="6"/>
  <c r="K345" i="7" s="1"/>
  <c r="K329" i="6"/>
  <c r="K329" i="7" s="1"/>
  <c r="K313" i="6"/>
  <c r="K313" i="7" s="1"/>
  <c r="K297" i="6"/>
  <c r="K297" i="7" s="1"/>
  <c r="K281" i="6"/>
  <c r="K281" i="7" s="1"/>
  <c r="K265" i="6"/>
  <c r="K265" i="7" s="1"/>
  <c r="K249" i="6"/>
  <c r="K249" i="7" s="1"/>
  <c r="K233" i="6"/>
  <c r="K233" i="7" s="1"/>
  <c r="K217" i="6"/>
  <c r="K217" i="7" s="1"/>
  <c r="K201" i="6"/>
  <c r="K201" i="7" s="1"/>
  <c r="K153" i="7"/>
  <c r="K57" i="6"/>
  <c r="K57" i="7" s="1"/>
  <c r="K41" i="6"/>
  <c r="K41" i="7" s="1"/>
  <c r="K350" i="6"/>
  <c r="K350" i="7" s="1"/>
  <c r="K334" i="6"/>
  <c r="K334" i="7" s="1"/>
  <c r="K318" i="6"/>
  <c r="K318" i="7" s="1"/>
  <c r="K302" i="6"/>
  <c r="K302" i="7" s="1"/>
  <c r="K286" i="6"/>
  <c r="K286" i="7" s="1"/>
  <c r="K270" i="6"/>
  <c r="K270" i="7" s="1"/>
  <c r="K254" i="6"/>
  <c r="K254" i="7" s="1"/>
  <c r="K238" i="6"/>
  <c r="K238" i="7" s="1"/>
  <c r="K222" i="6"/>
  <c r="K206" i="6"/>
  <c r="K206" i="7" s="1"/>
  <c r="K190" i="6"/>
  <c r="K190" i="7" s="1"/>
  <c r="K62" i="6"/>
  <c r="K62" i="7" s="1"/>
  <c r="K46" i="6"/>
  <c r="K46" i="7" s="1"/>
  <c r="K359" i="6"/>
  <c r="K359" i="7" s="1"/>
  <c r="K343" i="6"/>
  <c r="K343" i="7" s="1"/>
  <c r="K327" i="6"/>
  <c r="K327" i="7" s="1"/>
  <c r="K311" i="6"/>
  <c r="K311" i="7" s="1"/>
  <c r="K295" i="6"/>
  <c r="K295" i="7"/>
  <c r="K279" i="6"/>
  <c r="K279" i="7" s="1"/>
  <c r="K263" i="6"/>
  <c r="K263" i="7" s="1"/>
  <c r="K247" i="6"/>
  <c r="K247" i="7" s="1"/>
  <c r="K231" i="6"/>
  <c r="K231" i="7" s="1"/>
  <c r="K215" i="6"/>
  <c r="K215" i="7" s="1"/>
  <c r="K199" i="6"/>
  <c r="K199" i="7" s="1"/>
  <c r="K119" i="7"/>
  <c r="K10" i="6"/>
  <c r="K10" i="7" s="1"/>
  <c r="K17" i="6"/>
  <c r="K17" i="7" s="1"/>
  <c r="K27" i="6"/>
  <c r="K27" i="7" s="1"/>
  <c r="K35" i="6"/>
  <c r="K35" i="7" s="1"/>
  <c r="K8" i="6"/>
  <c r="K8" i="7" s="1"/>
  <c r="K7" i="6"/>
  <c r="K7" i="7" s="1"/>
  <c r="K14" i="6"/>
  <c r="K14" i="7" s="1"/>
  <c r="K21" i="6"/>
  <c r="K21" i="7" s="1"/>
  <c r="K26" i="6"/>
  <c r="K26" i="7" s="1"/>
  <c r="K34" i="6"/>
  <c r="K34" i="7" s="1"/>
  <c r="K47" i="6"/>
  <c r="K47" i="7" s="1"/>
  <c r="K63" i="6"/>
  <c r="K63" i="7" s="1"/>
  <c r="K505" i="6"/>
  <c r="K505" i="7" s="1"/>
  <c r="K489" i="6"/>
  <c r="K489" i="7" s="1"/>
  <c r="K473" i="6"/>
  <c r="K473" i="7" s="1"/>
  <c r="K457" i="6"/>
  <c r="K457" i="7" s="1"/>
  <c r="K441" i="6"/>
  <c r="K441" i="7" s="1"/>
  <c r="K425" i="6"/>
  <c r="K425" i="7" s="1"/>
  <c r="K409" i="6"/>
  <c r="K409" i="7" s="1"/>
  <c r="K393" i="6"/>
  <c r="K393" i="7" s="1"/>
  <c r="K377" i="6"/>
  <c r="K377" i="7" s="1"/>
  <c r="K506" i="6"/>
  <c r="K506" i="7" s="1"/>
  <c r="K490" i="6"/>
  <c r="K490" i="7" s="1"/>
  <c r="K474" i="6"/>
  <c r="K474" i="7" s="1"/>
  <c r="K458" i="6"/>
  <c r="K458" i="7" s="1"/>
  <c r="K442" i="6"/>
  <c r="K442" i="7" s="1"/>
  <c r="K426" i="6"/>
  <c r="K426" i="7" s="1"/>
  <c r="K410" i="6"/>
  <c r="K410" i="7" s="1"/>
  <c r="K394" i="6"/>
  <c r="K394" i="7" s="1"/>
  <c r="K378" i="6"/>
  <c r="K378" i="7" s="1"/>
  <c r="K362" i="6"/>
  <c r="K362" i="7" s="1"/>
  <c r="K495" i="6"/>
  <c r="K495" i="7" s="1"/>
  <c r="K479" i="6"/>
  <c r="K479" i="7" s="1"/>
  <c r="K463" i="6"/>
  <c r="K463" i="7" s="1"/>
  <c r="K447" i="6"/>
  <c r="K447" i="7" s="1"/>
  <c r="K431" i="6"/>
  <c r="K431" i="7" s="1"/>
  <c r="K415" i="6"/>
  <c r="K415" i="7" s="1"/>
  <c r="K399" i="6"/>
  <c r="K399" i="7" s="1"/>
  <c r="K383" i="6"/>
  <c r="K383" i="7" s="1"/>
  <c r="K367" i="6"/>
  <c r="K367" i="7" s="1"/>
  <c r="K500" i="6"/>
  <c r="K500" i="7" s="1"/>
  <c r="K484" i="6"/>
  <c r="K484" i="7" s="1"/>
  <c r="K468" i="6"/>
  <c r="K468" i="7" s="1"/>
  <c r="K452" i="6"/>
  <c r="K452" i="7" s="1"/>
  <c r="K436" i="6"/>
  <c r="K436" i="7" s="1"/>
  <c r="K420" i="6"/>
  <c r="K420" i="7" s="1"/>
  <c r="K404" i="6"/>
  <c r="K404" i="7" s="1"/>
  <c r="K388" i="6"/>
  <c r="K388" i="7" s="1"/>
  <c r="K372" i="6"/>
  <c r="K372" i="7" s="1"/>
  <c r="K352" i="6"/>
  <c r="K352" i="7" s="1"/>
  <c r="K336" i="6"/>
  <c r="K336" i="7" s="1"/>
  <c r="K320" i="6"/>
  <c r="K320" i="7" s="1"/>
  <c r="K304" i="6"/>
  <c r="K304" i="7" s="1"/>
  <c r="K288" i="6"/>
  <c r="K288" i="7" s="1"/>
  <c r="K272" i="6"/>
  <c r="K272" i="7" s="1"/>
  <c r="K256" i="6"/>
  <c r="K256" i="7" s="1"/>
  <c r="K240" i="6"/>
  <c r="K240" i="7" s="1"/>
  <c r="K224" i="6"/>
  <c r="K224" i="7" s="1"/>
  <c r="K208" i="6"/>
  <c r="K208" i="7" s="1"/>
  <c r="K192" i="6"/>
  <c r="K192" i="7" s="1"/>
  <c r="K80" i="7"/>
  <c r="K64" i="6"/>
  <c r="K64" i="7" s="1"/>
  <c r="K48" i="6"/>
  <c r="K48" i="7" s="1"/>
  <c r="K32" i="6"/>
  <c r="K32" i="7" s="1"/>
  <c r="K357" i="6"/>
  <c r="K357" i="7" s="1"/>
  <c r="K341" i="6"/>
  <c r="K341" i="7" s="1"/>
  <c r="K325" i="6"/>
  <c r="K325" i="7" s="1"/>
  <c r="K309" i="6"/>
  <c r="K309" i="7" s="1"/>
  <c r="K293" i="6"/>
  <c r="K293" i="7" s="1"/>
  <c r="K277" i="6"/>
  <c r="K277" i="7" s="1"/>
  <c r="K261" i="6"/>
  <c r="K261" i="7" s="1"/>
  <c r="K245" i="6"/>
  <c r="K245" i="7" s="1"/>
  <c r="K229" i="6"/>
  <c r="K229" i="7" s="1"/>
  <c r="K213" i="6"/>
  <c r="K213" i="7" s="1"/>
  <c r="K197" i="6"/>
  <c r="K197" i="7" s="1"/>
  <c r="K149" i="7"/>
  <c r="K53" i="6"/>
  <c r="K53" i="7" s="1"/>
  <c r="K37" i="6"/>
  <c r="K37" i="7" s="1"/>
  <c r="K346" i="6"/>
  <c r="K346" i="7" s="1"/>
  <c r="K330" i="6"/>
  <c r="K330" i="7" s="1"/>
  <c r="K314" i="6"/>
  <c r="K314" i="7"/>
  <c r="K298" i="6"/>
  <c r="K298" i="7" s="1"/>
  <c r="K282" i="6"/>
  <c r="K282" i="7" s="1"/>
  <c r="K266" i="6"/>
  <c r="K266" i="7" s="1"/>
  <c r="K250" i="6"/>
  <c r="K250" i="7" s="1"/>
  <c r="K234" i="6"/>
  <c r="K218" i="6"/>
  <c r="K218" i="7" s="1"/>
  <c r="K202" i="6"/>
  <c r="K202" i="7" s="1"/>
  <c r="K186" i="6"/>
  <c r="K170" i="7"/>
  <c r="K74" i="7"/>
  <c r="K58" i="6"/>
  <c r="K58" i="7" s="1"/>
  <c r="K42" i="6"/>
  <c r="K355" i="6"/>
  <c r="K355" i="7" s="1"/>
  <c r="K339" i="6"/>
  <c r="K339" i="7" s="1"/>
  <c r="K323" i="6"/>
  <c r="K323" i="7" s="1"/>
  <c r="K307" i="6"/>
  <c r="K307" i="7" s="1"/>
  <c r="K291" i="6"/>
  <c r="K291" i="7" s="1"/>
  <c r="K275" i="6"/>
  <c r="K275" i="7" s="1"/>
  <c r="K259" i="6"/>
  <c r="K259" i="7" s="1"/>
  <c r="K243" i="6"/>
  <c r="K243" i="7" s="1"/>
  <c r="K227" i="6"/>
  <c r="K227" i="7" s="1"/>
  <c r="K211" i="6"/>
  <c r="K211" i="7" s="1"/>
  <c r="K195" i="6"/>
  <c r="K195" i="7" s="1"/>
  <c r="K115" i="7"/>
  <c r="K11" i="6"/>
  <c r="K11" i="7" s="1"/>
  <c r="K18" i="6"/>
  <c r="O508" i="6"/>
  <c r="O508" i="7" s="1"/>
  <c r="O504" i="6"/>
  <c r="O504" i="7" s="1"/>
  <c r="O500" i="6"/>
  <c r="O500" i="7" s="1"/>
  <c r="O496" i="6"/>
  <c r="O496" i="7" s="1"/>
  <c r="O492" i="6"/>
  <c r="O492" i="7" s="1"/>
  <c r="O488" i="6"/>
  <c r="O488" i="7" s="1"/>
  <c r="O484" i="6"/>
  <c r="O484" i="7" s="1"/>
  <c r="O480" i="6"/>
  <c r="O480" i="7" s="1"/>
  <c r="O476" i="6"/>
  <c r="O476" i="7" s="1"/>
  <c r="O472" i="6"/>
  <c r="O472" i="7" s="1"/>
  <c r="O468" i="6"/>
  <c r="O468" i="7" s="1"/>
  <c r="O464" i="6"/>
  <c r="O464" i="7" s="1"/>
  <c r="O460" i="6"/>
  <c r="O460" i="7" s="1"/>
  <c r="O456" i="6"/>
  <c r="O456" i="7" s="1"/>
  <c r="O452" i="6"/>
  <c r="O452" i="7" s="1"/>
  <c r="O448" i="6"/>
  <c r="O448" i="7" s="1"/>
  <c r="O444" i="6"/>
  <c r="O444" i="7" s="1"/>
  <c r="O440" i="6"/>
  <c r="O440" i="7" s="1"/>
  <c r="O436" i="6"/>
  <c r="O436" i="7" s="1"/>
  <c r="O432" i="6"/>
  <c r="O432" i="7" s="1"/>
  <c r="O428" i="6"/>
  <c r="O428" i="7" s="1"/>
  <c r="O424" i="6"/>
  <c r="O424" i="7" s="1"/>
  <c r="O420" i="6"/>
  <c r="O420" i="7" s="1"/>
  <c r="O416" i="6"/>
  <c r="O416" i="7" s="1"/>
  <c r="O509" i="6"/>
  <c r="O509" i="7" s="1"/>
  <c r="O505" i="6"/>
  <c r="O505" i="7" s="1"/>
  <c r="O501" i="6"/>
  <c r="O501" i="7"/>
  <c r="O497" i="6"/>
  <c r="O497" i="7" s="1"/>
  <c r="O493" i="6"/>
  <c r="O493" i="7" s="1"/>
  <c r="O489" i="6"/>
  <c r="O489" i="7" s="1"/>
  <c r="O485" i="6"/>
  <c r="O485" i="7" s="1"/>
  <c r="O481" i="6"/>
  <c r="O481" i="7" s="1"/>
  <c r="O477" i="6"/>
  <c r="O477" i="7" s="1"/>
  <c r="O473" i="6"/>
  <c r="O473" i="7" s="1"/>
  <c r="O469" i="6"/>
  <c r="O469" i="7" s="1"/>
  <c r="O506" i="6"/>
  <c r="O506" i="7" s="1"/>
  <c r="O502" i="6"/>
  <c r="O502" i="7" s="1"/>
  <c r="O498" i="6"/>
  <c r="O498" i="7" s="1"/>
  <c r="O494" i="6"/>
  <c r="O494" i="7" s="1"/>
  <c r="O490" i="6"/>
  <c r="O490" i="7" s="1"/>
  <c r="O486" i="6"/>
  <c r="O486" i="7" s="1"/>
  <c r="O482" i="6"/>
  <c r="O482" i="7" s="1"/>
  <c r="O478" i="6"/>
  <c r="O478" i="7" s="1"/>
  <c r="O474" i="6"/>
  <c r="O474" i="7" s="1"/>
  <c r="O470" i="6"/>
  <c r="O470" i="7" s="1"/>
  <c r="O466" i="6"/>
  <c r="O466" i="7" s="1"/>
  <c r="O462" i="6"/>
  <c r="O462" i="7"/>
  <c r="O458" i="6"/>
  <c r="O458" i="7" s="1"/>
  <c r="O454" i="6"/>
  <c r="O454" i="7" s="1"/>
  <c r="O450" i="6"/>
  <c r="O450" i="7" s="1"/>
  <c r="O446" i="6"/>
  <c r="O446" i="7" s="1"/>
  <c r="O442" i="6"/>
  <c r="O442" i="7" s="1"/>
  <c r="O438" i="6"/>
  <c r="O438" i="7" s="1"/>
  <c r="O434" i="6"/>
  <c r="O434" i="7" s="1"/>
  <c r="O430" i="6"/>
  <c r="O430" i="7" s="1"/>
  <c r="O426" i="6"/>
  <c r="O426" i="7" s="1"/>
  <c r="O422" i="6"/>
  <c r="O422" i="7" s="1"/>
  <c r="O418" i="6"/>
  <c r="O418" i="7" s="1"/>
  <c r="O412" i="6"/>
  <c r="O412" i="7" s="1"/>
  <c r="O408" i="6"/>
  <c r="O408" i="7" s="1"/>
  <c r="O404" i="6"/>
  <c r="O404" i="7" s="1"/>
  <c r="O400" i="6"/>
  <c r="O400" i="7" s="1"/>
  <c r="O396" i="6"/>
  <c r="O396" i="7"/>
  <c r="O392" i="6"/>
  <c r="O392" i="7" s="1"/>
  <c r="O388" i="6"/>
  <c r="O388" i="7" s="1"/>
  <c r="O384" i="6"/>
  <c r="O384" i="7" s="1"/>
  <c r="O380" i="6"/>
  <c r="O380" i="7" s="1"/>
  <c r="O376" i="6"/>
  <c r="O376" i="7" s="1"/>
  <c r="O372" i="6"/>
  <c r="O372" i="7" s="1"/>
  <c r="O368" i="6"/>
  <c r="O368" i="7" s="1"/>
  <c r="O364" i="6"/>
  <c r="O364" i="7" s="1"/>
  <c r="O360" i="6"/>
  <c r="O360" i="7" s="1"/>
  <c r="O356" i="6"/>
  <c r="O356" i="7" s="1"/>
  <c r="O352" i="6"/>
  <c r="O352" i="7" s="1"/>
  <c r="O348" i="6"/>
  <c r="O348" i="7"/>
  <c r="O344" i="6"/>
  <c r="O344" i="7" s="1"/>
  <c r="O340" i="6"/>
  <c r="O340" i="7" s="1"/>
  <c r="O336" i="6"/>
  <c r="O336" i="7" s="1"/>
  <c r="O332" i="6"/>
  <c r="O332" i="7" s="1"/>
  <c r="O507" i="6"/>
  <c r="O507" i="7" s="1"/>
  <c r="O499" i="6"/>
  <c r="O499" i="7" s="1"/>
  <c r="O491" i="6"/>
  <c r="O491" i="7" s="1"/>
  <c r="O483" i="6"/>
  <c r="O483" i="7" s="1"/>
  <c r="O475" i="6"/>
  <c r="O475" i="7" s="1"/>
  <c r="O467" i="6"/>
  <c r="O467" i="7" s="1"/>
  <c r="O413" i="6"/>
  <c r="O413" i="7" s="1"/>
  <c r="O409" i="6"/>
  <c r="O409" i="7" s="1"/>
  <c r="O405" i="6"/>
  <c r="O405" i="7" s="1"/>
  <c r="O401" i="6"/>
  <c r="O401" i="7" s="1"/>
  <c r="O397" i="6"/>
  <c r="O397" i="7" s="1"/>
  <c r="O393" i="6"/>
  <c r="O393" i="7" s="1"/>
  <c r="O389" i="6"/>
  <c r="O389" i="7" s="1"/>
  <c r="O385" i="6"/>
  <c r="O385" i="7" s="1"/>
  <c r="O381" i="6"/>
  <c r="O381" i="7" s="1"/>
  <c r="O377" i="6"/>
  <c r="O377" i="7" s="1"/>
  <c r="O373" i="6"/>
  <c r="O373" i="7" s="1"/>
  <c r="O369" i="6"/>
  <c r="O369" i="7" s="1"/>
  <c r="O365" i="6"/>
  <c r="O365" i="7" s="1"/>
  <c r="O361" i="6"/>
  <c r="O361" i="7" s="1"/>
  <c r="O357" i="6"/>
  <c r="O357" i="7" s="1"/>
  <c r="O353" i="6"/>
  <c r="O353" i="7" s="1"/>
  <c r="O349" i="6"/>
  <c r="O349" i="7" s="1"/>
  <c r="O345" i="6"/>
  <c r="O345" i="7" s="1"/>
  <c r="O341" i="6"/>
  <c r="O341" i="7" s="1"/>
  <c r="O465" i="6"/>
  <c r="O465" i="7" s="1"/>
  <c r="O463" i="6"/>
  <c r="O463" i="7" s="1"/>
  <c r="O461" i="6"/>
  <c r="O461" i="7" s="1"/>
  <c r="O459" i="6"/>
  <c r="O459" i="7" s="1"/>
  <c r="O457" i="6"/>
  <c r="O457" i="7" s="1"/>
  <c r="O455" i="6"/>
  <c r="O455" i="7" s="1"/>
  <c r="O453" i="6"/>
  <c r="O453" i="7"/>
  <c r="O451" i="6"/>
  <c r="O451" i="7" s="1"/>
  <c r="O449" i="6"/>
  <c r="O449" i="7" s="1"/>
  <c r="O447" i="6"/>
  <c r="O447" i="7" s="1"/>
  <c r="O445" i="6"/>
  <c r="O445" i="7" s="1"/>
  <c r="O443" i="6"/>
  <c r="O443" i="7" s="1"/>
  <c r="O441" i="6"/>
  <c r="O441" i="7" s="1"/>
  <c r="O439" i="6"/>
  <c r="O439" i="7" s="1"/>
  <c r="O437" i="6"/>
  <c r="O437" i="7" s="1"/>
  <c r="O435" i="6"/>
  <c r="O435" i="7" s="1"/>
  <c r="O433" i="6"/>
  <c r="O433" i="7" s="1"/>
  <c r="O431" i="6"/>
  <c r="O431" i="7" s="1"/>
  <c r="O429" i="6"/>
  <c r="O429" i="7" s="1"/>
  <c r="O427" i="6"/>
  <c r="O427" i="7" s="1"/>
  <c r="O425" i="6"/>
  <c r="O425" i="7" s="1"/>
  <c r="O423" i="6"/>
  <c r="O423" i="7" s="1"/>
  <c r="O421" i="6"/>
  <c r="O421" i="7" s="1"/>
  <c r="O419" i="6"/>
  <c r="O419" i="7" s="1"/>
  <c r="O417" i="6"/>
  <c r="O417" i="7" s="1"/>
  <c r="O414" i="6"/>
  <c r="O414" i="7" s="1"/>
  <c r="O410" i="6"/>
  <c r="O410" i="7" s="1"/>
  <c r="O406" i="6"/>
  <c r="O406" i="7" s="1"/>
  <c r="O402" i="6"/>
  <c r="O402" i="7" s="1"/>
  <c r="O398" i="6"/>
  <c r="O398" i="7" s="1"/>
  <c r="O394" i="6"/>
  <c r="O394" i="7" s="1"/>
  <c r="O390" i="6"/>
  <c r="O390" i="7" s="1"/>
  <c r="O386" i="6"/>
  <c r="O386" i="7" s="1"/>
  <c r="O382" i="6"/>
  <c r="O382" i="7" s="1"/>
  <c r="O378" i="6"/>
  <c r="O378" i="7" s="1"/>
  <c r="O374" i="6"/>
  <c r="O374" i="7" s="1"/>
  <c r="O370" i="6"/>
  <c r="O370" i="7" s="1"/>
  <c r="O366" i="6"/>
  <c r="O366" i="7" s="1"/>
  <c r="O503" i="6"/>
  <c r="O503" i="7" s="1"/>
  <c r="O495" i="6"/>
  <c r="O495" i="7" s="1"/>
  <c r="O487" i="6"/>
  <c r="O487" i="7" s="1"/>
  <c r="O479" i="6"/>
  <c r="O479" i="7" s="1"/>
  <c r="O471" i="6"/>
  <c r="O471" i="7" s="1"/>
  <c r="O338" i="6"/>
  <c r="O338" i="7" s="1"/>
  <c r="O335" i="6"/>
  <c r="O335" i="7" s="1"/>
  <c r="O330" i="6"/>
  <c r="O330" i="7" s="1"/>
  <c r="O328" i="6"/>
  <c r="O328" i="7" s="1"/>
  <c r="O324" i="6"/>
  <c r="O324" i="7" s="1"/>
  <c r="O320" i="6"/>
  <c r="O320" i="7" s="1"/>
  <c r="O316" i="6"/>
  <c r="O316" i="7" s="1"/>
  <c r="O312" i="6"/>
  <c r="O312" i="7" s="1"/>
  <c r="O308" i="6"/>
  <c r="O308" i="7" s="1"/>
  <c r="O304" i="6"/>
  <c r="O304" i="7" s="1"/>
  <c r="O300" i="6"/>
  <c r="O300" i="7" s="1"/>
  <c r="O296" i="6"/>
  <c r="O296" i="7" s="1"/>
  <c r="O292" i="6"/>
  <c r="O292" i="7" s="1"/>
  <c r="O288" i="6"/>
  <c r="O288" i="7" s="1"/>
  <c r="O284" i="6"/>
  <c r="O284" i="7" s="1"/>
  <c r="O280" i="6"/>
  <c r="O280" i="7" s="1"/>
  <c r="O276" i="6"/>
  <c r="O276" i="7" s="1"/>
  <c r="O272" i="6"/>
  <c r="O272" i="7" s="1"/>
  <c r="O268" i="6"/>
  <c r="O268" i="7" s="1"/>
  <c r="O264" i="6"/>
  <c r="O264" i="7" s="1"/>
  <c r="O260" i="6"/>
  <c r="O260" i="7" s="1"/>
  <c r="O256" i="6"/>
  <c r="O256" i="7" s="1"/>
  <c r="O252" i="6"/>
  <c r="O252" i="7" s="1"/>
  <c r="O248" i="6"/>
  <c r="O248" i="7" s="1"/>
  <c r="O244" i="6"/>
  <c r="O244" i="7" s="1"/>
  <c r="O240" i="6"/>
  <c r="O240" i="7" s="1"/>
  <c r="O236" i="6"/>
  <c r="O236" i="7" s="1"/>
  <c r="O232" i="6"/>
  <c r="O232" i="7" s="1"/>
  <c r="O228" i="6"/>
  <c r="O228" i="7" s="1"/>
  <c r="O224" i="6"/>
  <c r="O224" i="7" s="1"/>
  <c r="O220" i="6"/>
  <c r="O220" i="7" s="1"/>
  <c r="O216" i="6"/>
  <c r="O216" i="7" s="1"/>
  <c r="O212" i="6"/>
  <c r="O212" i="7" s="1"/>
  <c r="O208" i="6"/>
  <c r="O208" i="7" s="1"/>
  <c r="O204" i="6"/>
  <c r="O204" i="7" s="1"/>
  <c r="O200" i="6"/>
  <c r="O200" i="7" s="1"/>
  <c r="O196" i="6"/>
  <c r="O196" i="7" s="1"/>
  <c r="O411" i="6"/>
  <c r="O411" i="7" s="1"/>
  <c r="O403" i="6"/>
  <c r="O403" i="7" s="1"/>
  <c r="O395" i="6"/>
  <c r="O395" i="7" s="1"/>
  <c r="O387" i="6"/>
  <c r="O387" i="7" s="1"/>
  <c r="O379" i="6"/>
  <c r="O379" i="7" s="1"/>
  <c r="O371" i="6"/>
  <c r="O371" i="7" s="1"/>
  <c r="O363" i="6"/>
  <c r="O363" i="7" s="1"/>
  <c r="O362" i="6"/>
  <c r="O362" i="7" s="1"/>
  <c r="O359" i="6"/>
  <c r="O359" i="7" s="1"/>
  <c r="O358" i="6"/>
  <c r="O358" i="7" s="1"/>
  <c r="O355" i="6"/>
  <c r="O355" i="7" s="1"/>
  <c r="O354" i="6"/>
  <c r="O354" i="7" s="1"/>
  <c r="O351" i="6"/>
  <c r="O351" i="7" s="1"/>
  <c r="O350" i="6"/>
  <c r="O350" i="7" s="1"/>
  <c r="O347" i="6"/>
  <c r="O347" i="7" s="1"/>
  <c r="O346" i="6"/>
  <c r="O346" i="7" s="1"/>
  <c r="O343" i="6"/>
  <c r="O343" i="7" s="1"/>
  <c r="O342" i="6"/>
  <c r="O342" i="7" s="1"/>
  <c r="O337" i="6"/>
  <c r="O337" i="7" s="1"/>
  <c r="O329" i="6"/>
  <c r="O329" i="7" s="1"/>
  <c r="O325" i="6"/>
  <c r="O325" i="7" s="1"/>
  <c r="O321" i="6"/>
  <c r="O321" i="7" s="1"/>
  <c r="O317" i="6"/>
  <c r="O317" i="7" s="1"/>
  <c r="O313" i="6"/>
  <c r="O313" i="7" s="1"/>
  <c r="O309" i="6"/>
  <c r="O309" i="7" s="1"/>
  <c r="O305" i="6"/>
  <c r="O305" i="7" s="1"/>
  <c r="O301" i="6"/>
  <c r="O301" i="7" s="1"/>
  <c r="O297" i="6"/>
  <c r="O297" i="7"/>
  <c r="O293" i="6"/>
  <c r="O293" i="7" s="1"/>
  <c r="O289" i="6"/>
  <c r="O289" i="7" s="1"/>
  <c r="O285" i="6"/>
  <c r="O285" i="7" s="1"/>
  <c r="O281" i="6"/>
  <c r="O281" i="7" s="1"/>
  <c r="O277" i="6"/>
  <c r="O277" i="7" s="1"/>
  <c r="O273" i="6"/>
  <c r="O273" i="7" s="1"/>
  <c r="O269" i="6"/>
  <c r="O269" i="7" s="1"/>
  <c r="O265" i="6"/>
  <c r="O265" i="7" s="1"/>
  <c r="O261" i="6"/>
  <c r="O261" i="7" s="1"/>
  <c r="O257" i="6"/>
  <c r="O257" i="7" s="1"/>
  <c r="O253" i="6"/>
  <c r="O253" i="7" s="1"/>
  <c r="O249" i="6"/>
  <c r="O249" i="7" s="1"/>
  <c r="O245" i="6"/>
  <c r="O245" i="7" s="1"/>
  <c r="O241" i="6"/>
  <c r="O241" i="7" s="1"/>
  <c r="O237" i="6"/>
  <c r="O237" i="7" s="1"/>
  <c r="O233" i="6"/>
  <c r="O233" i="7" s="1"/>
  <c r="O229" i="6"/>
  <c r="O229" i="7" s="1"/>
  <c r="O225" i="6"/>
  <c r="O225" i="7" s="1"/>
  <c r="O221" i="6"/>
  <c r="O221" i="7" s="1"/>
  <c r="O217" i="6"/>
  <c r="O217" i="7" s="1"/>
  <c r="O213" i="6"/>
  <c r="O213" i="7" s="1"/>
  <c r="O209" i="6"/>
  <c r="O209" i="7" s="1"/>
  <c r="O205" i="6"/>
  <c r="O205" i="7" s="1"/>
  <c r="O201" i="6"/>
  <c r="O201" i="7" s="1"/>
  <c r="O197" i="6"/>
  <c r="O197" i="7" s="1"/>
  <c r="O193" i="6"/>
  <c r="O193" i="7" s="1"/>
  <c r="O189" i="6"/>
  <c r="O189" i="7"/>
  <c r="O173" i="6"/>
  <c r="O173" i="7" s="1"/>
  <c r="O169" i="6"/>
  <c r="O169" i="7" s="1"/>
  <c r="O165" i="6"/>
  <c r="O165" i="7"/>
  <c r="O161" i="6"/>
  <c r="O161" i="7" s="1"/>
  <c r="O157" i="6"/>
  <c r="O157" i="7" s="1"/>
  <c r="O153" i="6"/>
  <c r="O153" i="7" s="1"/>
  <c r="O149" i="6"/>
  <c r="O149" i="7" s="1"/>
  <c r="O145" i="6"/>
  <c r="O145" i="7" s="1"/>
  <c r="O141" i="6"/>
  <c r="O141" i="7" s="1"/>
  <c r="O137" i="6"/>
  <c r="O137" i="7" s="1"/>
  <c r="O133" i="6"/>
  <c r="O133" i="7" s="1"/>
  <c r="O129" i="6"/>
  <c r="O129" i="7" s="1"/>
  <c r="O125" i="6"/>
  <c r="O125" i="7" s="1"/>
  <c r="O339" i="6"/>
  <c r="O339" i="7" s="1"/>
  <c r="O334" i="6"/>
  <c r="O334" i="7" s="1"/>
  <c r="O331" i="6"/>
  <c r="O331" i="7" s="1"/>
  <c r="O326" i="6"/>
  <c r="O326" i="7" s="1"/>
  <c r="O322" i="6"/>
  <c r="O322" i="7" s="1"/>
  <c r="O318" i="6"/>
  <c r="O318" i="7" s="1"/>
  <c r="O314" i="6"/>
  <c r="O314" i="7" s="1"/>
  <c r="O415" i="6"/>
  <c r="O415" i="7" s="1"/>
  <c r="O407" i="6"/>
  <c r="O407" i="7" s="1"/>
  <c r="O399" i="6"/>
  <c r="O399" i="7" s="1"/>
  <c r="O391" i="6"/>
  <c r="O391" i="7" s="1"/>
  <c r="O383" i="6"/>
  <c r="O383" i="7"/>
  <c r="O375" i="6"/>
  <c r="O375" i="7" s="1"/>
  <c r="O367" i="6"/>
  <c r="O367" i="7" s="1"/>
  <c r="O333" i="6"/>
  <c r="O333" i="7"/>
  <c r="O327" i="6"/>
  <c r="O327" i="7" s="1"/>
  <c r="O323" i="6"/>
  <c r="O323" i="7" s="1"/>
  <c r="O319" i="6"/>
  <c r="O319" i="7" s="1"/>
  <c r="O315" i="6"/>
  <c r="O315" i="7" s="1"/>
  <c r="O311" i="6"/>
  <c r="O311" i="7" s="1"/>
  <c r="O307" i="6"/>
  <c r="O307" i="7" s="1"/>
  <c r="O303" i="6"/>
  <c r="O303" i="7" s="1"/>
  <c r="O299" i="6"/>
  <c r="O299" i="7" s="1"/>
  <c r="O295" i="6"/>
  <c r="O295" i="7" s="1"/>
  <c r="O291" i="6"/>
  <c r="O291" i="7" s="1"/>
  <c r="O287" i="6"/>
  <c r="O287" i="7" s="1"/>
  <c r="O283" i="6"/>
  <c r="O283" i="7" s="1"/>
  <c r="O279" i="6"/>
  <c r="O279" i="7" s="1"/>
  <c r="O275" i="6"/>
  <c r="O275" i="7" s="1"/>
  <c r="O271" i="6"/>
  <c r="O271" i="7" s="1"/>
  <c r="O267" i="6"/>
  <c r="O267" i="7" s="1"/>
  <c r="O263" i="6"/>
  <c r="O263" i="7" s="1"/>
  <c r="O259" i="6"/>
  <c r="O259" i="7" s="1"/>
  <c r="O255" i="6"/>
  <c r="O255" i="7" s="1"/>
  <c r="O251" i="6"/>
  <c r="O251" i="7" s="1"/>
  <c r="O247" i="6"/>
  <c r="O247" i="7" s="1"/>
  <c r="O243" i="6"/>
  <c r="O243" i="7" s="1"/>
  <c r="O239" i="6"/>
  <c r="O239" i="7" s="1"/>
  <c r="O235" i="6"/>
  <c r="O235" i="7" s="1"/>
  <c r="O231" i="6"/>
  <c r="O231" i="7" s="1"/>
  <c r="O227" i="6"/>
  <c r="O227" i="7" s="1"/>
  <c r="O223" i="6"/>
  <c r="O223" i="7" s="1"/>
  <c r="O219" i="6"/>
  <c r="O219" i="7" s="1"/>
  <c r="O215" i="6"/>
  <c r="O215" i="7" s="1"/>
  <c r="O211" i="6"/>
  <c r="O211" i="7" s="1"/>
  <c r="O207" i="6"/>
  <c r="O207" i="7" s="1"/>
  <c r="O203" i="6"/>
  <c r="O203" i="7" s="1"/>
  <c r="O199" i="6"/>
  <c r="O199" i="7" s="1"/>
  <c r="O195" i="6"/>
  <c r="O195" i="7" s="1"/>
  <c r="O191" i="6"/>
  <c r="O191" i="7" s="1"/>
  <c r="O187" i="6"/>
  <c r="O187" i="7" s="1"/>
  <c r="O171" i="6"/>
  <c r="O171" i="7" s="1"/>
  <c r="O167" i="6"/>
  <c r="O167" i="7"/>
  <c r="O163" i="6"/>
  <c r="O163" i="7" s="1"/>
  <c r="O159" i="6"/>
  <c r="O159" i="7" s="1"/>
  <c r="O154" i="6"/>
  <c r="O154" i="7" s="1"/>
  <c r="O146" i="6"/>
  <c r="O146" i="7" s="1"/>
  <c r="O138" i="6"/>
  <c r="O130" i="6"/>
  <c r="O130" i="7" s="1"/>
  <c r="O122" i="6"/>
  <c r="O122" i="7" s="1"/>
  <c r="O120" i="6"/>
  <c r="O120" i="7"/>
  <c r="O116" i="6"/>
  <c r="O116" i="7" s="1"/>
  <c r="O112" i="6"/>
  <c r="O112" i="7" s="1"/>
  <c r="O108" i="6"/>
  <c r="O108" i="7" s="1"/>
  <c r="O104" i="6"/>
  <c r="O104" i="7" s="1"/>
  <c r="O100" i="6"/>
  <c r="O100" i="7" s="1"/>
  <c r="O96" i="6"/>
  <c r="O96" i="7" s="1"/>
  <c r="O92" i="6"/>
  <c r="O92" i="7" s="1"/>
  <c r="O88" i="6"/>
  <c r="O88" i="7" s="1"/>
  <c r="O84" i="6"/>
  <c r="O84" i="7" s="1"/>
  <c r="O80" i="6"/>
  <c r="O80" i="7" s="1"/>
  <c r="O76" i="6"/>
  <c r="O76" i="7"/>
  <c r="O72" i="6"/>
  <c r="O72" i="7" s="1"/>
  <c r="O68" i="6"/>
  <c r="O68" i="7" s="1"/>
  <c r="O306" i="6"/>
  <c r="O306" i="7" s="1"/>
  <c r="O298" i="6"/>
  <c r="O298" i="7" s="1"/>
  <c r="O290" i="6"/>
  <c r="O290" i="7" s="1"/>
  <c r="O282" i="6"/>
  <c r="O282" i="7" s="1"/>
  <c r="O274" i="6"/>
  <c r="O274" i="7" s="1"/>
  <c r="O266" i="6"/>
  <c r="O266" i="7" s="1"/>
  <c r="O258" i="6"/>
  <c r="O258" i="7"/>
  <c r="O250" i="6"/>
  <c r="O250" i="7" s="1"/>
  <c r="O242" i="6"/>
  <c r="O242" i="7" s="1"/>
  <c r="O234" i="6"/>
  <c r="O234" i="7" s="1"/>
  <c r="O226" i="6"/>
  <c r="O226" i="7" s="1"/>
  <c r="O218" i="6"/>
  <c r="O218" i="7" s="1"/>
  <c r="O210" i="6"/>
  <c r="O210" i="7" s="1"/>
  <c r="O202" i="6"/>
  <c r="O202" i="7" s="1"/>
  <c r="O156" i="6"/>
  <c r="O156" i="7" s="1"/>
  <c r="O151" i="6"/>
  <c r="O151" i="7" s="1"/>
  <c r="O148" i="6"/>
  <c r="O148" i="7" s="1"/>
  <c r="O143" i="6"/>
  <c r="O143" i="7" s="1"/>
  <c r="O140" i="6"/>
  <c r="O140" i="7" s="1"/>
  <c r="O135" i="6"/>
  <c r="O135" i="7" s="1"/>
  <c r="O132" i="6"/>
  <c r="O132" i="7" s="1"/>
  <c r="O127" i="6"/>
  <c r="O127" i="7" s="1"/>
  <c r="O124" i="6"/>
  <c r="O124" i="7" s="1"/>
  <c r="O121" i="6"/>
  <c r="O121" i="7" s="1"/>
  <c r="O194" i="6"/>
  <c r="O194" i="7" s="1"/>
  <c r="O192" i="6"/>
  <c r="O192" i="7" s="1"/>
  <c r="O190" i="6"/>
  <c r="O190" i="7" s="1"/>
  <c r="O188" i="6"/>
  <c r="O188" i="7" s="1"/>
  <c r="O186" i="6"/>
  <c r="O172" i="6"/>
  <c r="O172" i="7" s="1"/>
  <c r="O170" i="6"/>
  <c r="O170" i="7" s="1"/>
  <c r="O168" i="6"/>
  <c r="O168" i="7" s="1"/>
  <c r="O166" i="6"/>
  <c r="O166" i="7" s="1"/>
  <c r="O164" i="6"/>
  <c r="O164" i="7" s="1"/>
  <c r="O162" i="6"/>
  <c r="O160" i="6"/>
  <c r="O160" i="7" s="1"/>
  <c r="O158" i="6"/>
  <c r="O158" i="7" s="1"/>
  <c r="O150" i="6"/>
  <c r="O142" i="6"/>
  <c r="O142" i="7" s="1"/>
  <c r="O134" i="6"/>
  <c r="O134" i="7" s="1"/>
  <c r="O126" i="6"/>
  <c r="O118" i="6"/>
  <c r="O118" i="7" s="1"/>
  <c r="O114" i="6"/>
  <c r="O110" i="6"/>
  <c r="O110" i="7" s="1"/>
  <c r="O106" i="6"/>
  <c r="O106" i="7" s="1"/>
  <c r="O102" i="6"/>
  <c r="O98" i="6"/>
  <c r="O98" i="7" s="1"/>
  <c r="O94" i="6"/>
  <c r="O94" i="7" s="1"/>
  <c r="O90" i="6"/>
  <c r="O86" i="6"/>
  <c r="O86" i="7" s="1"/>
  <c r="O82" i="6"/>
  <c r="O82" i="7"/>
  <c r="O78" i="6"/>
  <c r="O74" i="6"/>
  <c r="O74" i="7" s="1"/>
  <c r="O119" i="6"/>
  <c r="O119" i="7" s="1"/>
  <c r="O69" i="6"/>
  <c r="O69" i="7" s="1"/>
  <c r="O65" i="6"/>
  <c r="O65" i="7"/>
  <c r="O61" i="6"/>
  <c r="O61" i="7" s="1"/>
  <c r="O57" i="6"/>
  <c r="O57" i="7" s="1"/>
  <c r="O53" i="6"/>
  <c r="O53" i="7" s="1"/>
  <c r="O49" i="6"/>
  <c r="O49" i="7" s="1"/>
  <c r="O45" i="6"/>
  <c r="O45" i="7" s="1"/>
  <c r="O41" i="6"/>
  <c r="O41" i="7" s="1"/>
  <c r="O37" i="6"/>
  <c r="O37" i="7" s="1"/>
  <c r="O33" i="6"/>
  <c r="O33" i="7" s="1"/>
  <c r="O29" i="6"/>
  <c r="O29" i="7" s="1"/>
  <c r="O25" i="6"/>
  <c r="O25" i="7" s="1"/>
  <c r="O21" i="6"/>
  <c r="O21" i="7" s="1"/>
  <c r="O17" i="6"/>
  <c r="O17" i="7" s="1"/>
  <c r="O13" i="6"/>
  <c r="O13" i="7" s="1"/>
  <c r="O310" i="6"/>
  <c r="O310" i="7" s="1"/>
  <c r="O302" i="6"/>
  <c r="O302" i="7" s="1"/>
  <c r="O294" i="6"/>
  <c r="O294" i="7" s="1"/>
  <c r="O286" i="6"/>
  <c r="O286" i="7" s="1"/>
  <c r="O278" i="6"/>
  <c r="O278" i="7" s="1"/>
  <c r="O270" i="6"/>
  <c r="O270" i="7" s="1"/>
  <c r="O262" i="6"/>
  <c r="O262" i="7" s="1"/>
  <c r="O254" i="6"/>
  <c r="O254" i="7" s="1"/>
  <c r="O246" i="6"/>
  <c r="O246" i="7" s="1"/>
  <c r="O238" i="6"/>
  <c r="O238" i="7" s="1"/>
  <c r="O230" i="6"/>
  <c r="O230" i="7" s="1"/>
  <c r="O222" i="6"/>
  <c r="O214" i="6"/>
  <c r="O214" i="7" s="1"/>
  <c r="O206" i="6"/>
  <c r="O206" i="7" s="1"/>
  <c r="O198" i="6"/>
  <c r="O198" i="7" s="1"/>
  <c r="O147" i="6"/>
  <c r="O147" i="7" s="1"/>
  <c r="O144" i="6"/>
  <c r="O144" i="7" s="1"/>
  <c r="O131" i="6"/>
  <c r="O131" i="7" s="1"/>
  <c r="O128" i="6"/>
  <c r="O128" i="7" s="1"/>
  <c r="O117" i="6"/>
  <c r="O117" i="7" s="1"/>
  <c r="O115" i="6"/>
  <c r="O115" i="7"/>
  <c r="O113" i="6"/>
  <c r="O113" i="7" s="1"/>
  <c r="O111" i="6"/>
  <c r="O111" i="7" s="1"/>
  <c r="O109" i="6"/>
  <c r="O109" i="7" s="1"/>
  <c r="O107" i="6"/>
  <c r="O107" i="7" s="1"/>
  <c r="O105" i="6"/>
  <c r="O105" i="7" s="1"/>
  <c r="O103" i="6"/>
  <c r="O103" i="7" s="1"/>
  <c r="O101" i="6"/>
  <c r="O101" i="7" s="1"/>
  <c r="O99" i="6"/>
  <c r="O99" i="7" s="1"/>
  <c r="O97" i="6"/>
  <c r="O97" i="7" s="1"/>
  <c r="O95" i="6"/>
  <c r="O95" i="7"/>
  <c r="O93" i="6"/>
  <c r="O93" i="7" s="1"/>
  <c r="O91" i="6"/>
  <c r="O91" i="7" s="1"/>
  <c r="O89" i="6"/>
  <c r="O89" i="7" s="1"/>
  <c r="O87" i="6"/>
  <c r="O87" i="7" s="1"/>
  <c r="O85" i="6"/>
  <c r="O85" i="7" s="1"/>
  <c r="O83" i="6"/>
  <c r="O83" i="7" s="1"/>
  <c r="O81" i="6"/>
  <c r="O81" i="7" s="1"/>
  <c r="O79" i="6"/>
  <c r="O79" i="7"/>
  <c r="O77" i="6"/>
  <c r="O77" i="7" s="1"/>
  <c r="O75" i="6"/>
  <c r="O75" i="7" s="1"/>
  <c r="O73" i="6"/>
  <c r="O73" i="7" s="1"/>
  <c r="O71" i="6"/>
  <c r="O71" i="7"/>
  <c r="O66" i="6"/>
  <c r="O62" i="6"/>
  <c r="O62" i="7" s="1"/>
  <c r="O58" i="6"/>
  <c r="O58" i="7" s="1"/>
  <c r="O54" i="6"/>
  <c r="O50" i="6"/>
  <c r="O50" i="7" s="1"/>
  <c r="O46" i="6"/>
  <c r="O46" i="7" s="1"/>
  <c r="O42" i="6"/>
  <c r="O38" i="6"/>
  <c r="O38" i="7" s="1"/>
  <c r="O34" i="6"/>
  <c r="O34" i="7" s="1"/>
  <c r="O30" i="6"/>
  <c r="O26" i="6"/>
  <c r="O26" i="7" s="1"/>
  <c r="O22" i="6"/>
  <c r="O22" i="7" s="1"/>
  <c r="O18" i="6"/>
  <c r="O14" i="6"/>
  <c r="O14" i="7" s="1"/>
  <c r="O10" i="6"/>
  <c r="O10" i="7" s="1"/>
  <c r="O6" i="6"/>
  <c r="O15" i="6"/>
  <c r="O15" i="7" s="1"/>
  <c r="O12" i="6"/>
  <c r="O12" i="7" s="1"/>
  <c r="O63" i="6"/>
  <c r="O63" i="7" s="1"/>
  <c r="O59" i="6"/>
  <c r="O59" i="7" s="1"/>
  <c r="O55" i="6"/>
  <c r="O55" i="7" s="1"/>
  <c r="O51" i="6"/>
  <c r="O51" i="7" s="1"/>
  <c r="O47" i="6"/>
  <c r="O47" i="7" s="1"/>
  <c r="O43" i="6"/>
  <c r="O43" i="7" s="1"/>
  <c r="O39" i="6"/>
  <c r="O39" i="7" s="1"/>
  <c r="O35" i="6"/>
  <c r="O35" i="7" s="1"/>
  <c r="O31" i="6"/>
  <c r="O31" i="7" s="1"/>
  <c r="O27" i="6"/>
  <c r="O27" i="7" s="1"/>
  <c r="O23" i="6"/>
  <c r="O23" i="7" s="1"/>
  <c r="O19" i="6"/>
  <c r="O19" i="7" s="1"/>
  <c r="O11" i="6"/>
  <c r="O11" i="7" s="1"/>
  <c r="O7" i="6"/>
  <c r="O7" i="7" s="1"/>
  <c r="O8" i="6"/>
  <c r="O8" i="7" s="1"/>
  <c r="O155" i="6"/>
  <c r="O155" i="7" s="1"/>
  <c r="O152" i="6"/>
  <c r="O152" i="7" s="1"/>
  <c r="O139" i="6"/>
  <c r="O139" i="7" s="1"/>
  <c r="O136" i="6"/>
  <c r="O136" i="7" s="1"/>
  <c r="O123" i="6"/>
  <c r="O123" i="7" s="1"/>
  <c r="O70" i="6"/>
  <c r="O70" i="7" s="1"/>
  <c r="O67" i="6"/>
  <c r="O67" i="7" s="1"/>
  <c r="O64" i="6"/>
  <c r="O64" i="7" s="1"/>
  <c r="O60" i="6"/>
  <c r="O60" i="7" s="1"/>
  <c r="O56" i="6"/>
  <c r="O56" i="7"/>
  <c r="O52" i="6"/>
  <c r="O52" i="7" s="1"/>
  <c r="O48" i="6"/>
  <c r="O48" i="7" s="1"/>
  <c r="O44" i="6"/>
  <c r="O44" i="7" s="1"/>
  <c r="O40" i="6"/>
  <c r="O40" i="7" s="1"/>
  <c r="O36" i="6"/>
  <c r="O36" i="7" s="1"/>
  <c r="O32" i="6"/>
  <c r="O32" i="7" s="1"/>
  <c r="O28" i="6"/>
  <c r="O28" i="7" s="1"/>
  <c r="O24" i="6"/>
  <c r="O24" i="7"/>
  <c r="O20" i="6"/>
  <c r="O20" i="7" s="1"/>
  <c r="O16" i="6"/>
  <c r="O16" i="7" s="1"/>
  <c r="O9" i="6"/>
  <c r="O9" i="7" s="1"/>
  <c r="S508" i="6"/>
  <c r="S508" i="7"/>
  <c r="S504" i="6"/>
  <c r="S504" i="7" s="1"/>
  <c r="S500" i="6"/>
  <c r="S500" i="7" s="1"/>
  <c r="S496" i="6"/>
  <c r="S496" i="7"/>
  <c r="S492" i="6"/>
  <c r="S492" i="7" s="1"/>
  <c r="S488" i="6"/>
  <c r="S488" i="7" s="1"/>
  <c r="S484" i="6"/>
  <c r="S484" i="7" s="1"/>
  <c r="S480" i="6"/>
  <c r="S480" i="7" s="1"/>
  <c r="S476" i="6"/>
  <c r="S476" i="7" s="1"/>
  <c r="S472" i="6"/>
  <c r="S472" i="7" s="1"/>
  <c r="S468" i="6"/>
  <c r="S468" i="7" s="1"/>
  <c r="S464" i="6"/>
  <c r="S464" i="7" s="1"/>
  <c r="S460" i="6"/>
  <c r="S460" i="7" s="1"/>
  <c r="S456" i="6"/>
  <c r="S456" i="7" s="1"/>
  <c r="S452" i="6"/>
  <c r="S452" i="7" s="1"/>
  <c r="S448" i="6"/>
  <c r="S448" i="7" s="1"/>
  <c r="S444" i="6"/>
  <c r="S444" i="7" s="1"/>
  <c r="S440" i="6"/>
  <c r="S440" i="7" s="1"/>
  <c r="S436" i="6"/>
  <c r="S436" i="7" s="1"/>
  <c r="S432" i="6"/>
  <c r="S432" i="7" s="1"/>
  <c r="S428" i="6"/>
  <c r="S428" i="7"/>
  <c r="S424" i="6"/>
  <c r="S424" i="7" s="1"/>
  <c r="S420" i="6"/>
  <c r="S420" i="7" s="1"/>
  <c r="S416" i="6"/>
  <c r="S416" i="7" s="1"/>
  <c r="S509" i="6"/>
  <c r="S509" i="7" s="1"/>
  <c r="S505" i="6"/>
  <c r="S505" i="7" s="1"/>
  <c r="S501" i="6"/>
  <c r="S501" i="7" s="1"/>
  <c r="S497" i="6"/>
  <c r="S497" i="7" s="1"/>
  <c r="S493" i="6"/>
  <c r="S493" i="7" s="1"/>
  <c r="S489" i="6"/>
  <c r="S489" i="7" s="1"/>
  <c r="S485" i="6"/>
  <c r="S485" i="7"/>
  <c r="S481" i="6"/>
  <c r="S481" i="7" s="1"/>
  <c r="S477" i="6"/>
  <c r="S477" i="7" s="1"/>
  <c r="S473" i="6"/>
  <c r="S473" i="7" s="1"/>
  <c r="S469" i="6"/>
  <c r="S469" i="7" s="1"/>
  <c r="S506" i="6"/>
  <c r="S506" i="7" s="1"/>
  <c r="S502" i="6"/>
  <c r="S502" i="7" s="1"/>
  <c r="S498" i="6"/>
  <c r="S498" i="7" s="1"/>
  <c r="S494" i="6"/>
  <c r="S494" i="7" s="1"/>
  <c r="S490" i="6"/>
  <c r="S490" i="7" s="1"/>
  <c r="S486" i="6"/>
  <c r="S486" i="7" s="1"/>
  <c r="S482" i="6"/>
  <c r="S482" i="7" s="1"/>
  <c r="S478" i="6"/>
  <c r="S478" i="7"/>
  <c r="S474" i="6"/>
  <c r="S474" i="7"/>
  <c r="S470" i="6"/>
  <c r="S470" i="7" s="1"/>
  <c r="S466" i="6"/>
  <c r="S466" i="7" s="1"/>
  <c r="S462" i="6"/>
  <c r="S462" i="7" s="1"/>
  <c r="S458" i="6"/>
  <c r="S458" i="7" s="1"/>
  <c r="S454" i="6"/>
  <c r="S454" i="7" s="1"/>
  <c r="S450" i="6"/>
  <c r="S450" i="7" s="1"/>
  <c r="S446" i="6"/>
  <c r="S446" i="7" s="1"/>
  <c r="S442" i="6"/>
  <c r="S442" i="7" s="1"/>
  <c r="S438" i="6"/>
  <c r="S438" i="7" s="1"/>
  <c r="S434" i="6"/>
  <c r="S434" i="7" s="1"/>
  <c r="S430" i="6"/>
  <c r="S430" i="7" s="1"/>
  <c r="S426" i="6"/>
  <c r="S426" i="7" s="1"/>
  <c r="S422" i="6"/>
  <c r="S422" i="7" s="1"/>
  <c r="S418" i="6"/>
  <c r="S418" i="7" s="1"/>
  <c r="S507" i="6"/>
  <c r="S507" i="7" s="1"/>
  <c r="S499" i="6"/>
  <c r="S499" i="7" s="1"/>
  <c r="S491" i="6"/>
  <c r="S491" i="7" s="1"/>
  <c r="S483" i="6"/>
  <c r="S483" i="7" s="1"/>
  <c r="S475" i="6"/>
  <c r="S475" i="7" s="1"/>
  <c r="S467" i="6"/>
  <c r="S467" i="7" s="1"/>
  <c r="S465" i="6"/>
  <c r="S465" i="7" s="1"/>
  <c r="S463" i="6"/>
  <c r="S463" i="7" s="1"/>
  <c r="S461" i="6"/>
  <c r="S461" i="7" s="1"/>
  <c r="S459" i="6"/>
  <c r="S459" i="7" s="1"/>
  <c r="S457" i="6"/>
  <c r="S457" i="7" s="1"/>
  <c r="S455" i="6"/>
  <c r="S455" i="7" s="1"/>
  <c r="S453" i="6"/>
  <c r="S453" i="7" s="1"/>
  <c r="S451" i="6"/>
  <c r="S451" i="7" s="1"/>
  <c r="S449" i="6"/>
  <c r="S449" i="7" s="1"/>
  <c r="S447" i="6"/>
  <c r="S447" i="7" s="1"/>
  <c r="S445" i="6"/>
  <c r="S445" i="7" s="1"/>
  <c r="S443" i="6"/>
  <c r="S443" i="7" s="1"/>
  <c r="S441" i="6"/>
  <c r="S441" i="7" s="1"/>
  <c r="S439" i="6"/>
  <c r="S439" i="7" s="1"/>
  <c r="S437" i="6"/>
  <c r="S437" i="7" s="1"/>
  <c r="S435" i="6"/>
  <c r="S435" i="7" s="1"/>
  <c r="S433" i="6"/>
  <c r="S433" i="7" s="1"/>
  <c r="S431" i="6"/>
  <c r="S431" i="7" s="1"/>
  <c r="S429" i="6"/>
  <c r="S429" i="7" s="1"/>
  <c r="S427" i="6"/>
  <c r="S427" i="7" s="1"/>
  <c r="S425" i="6"/>
  <c r="S425" i="7" s="1"/>
  <c r="S423" i="6"/>
  <c r="S423" i="7" s="1"/>
  <c r="S421" i="6"/>
  <c r="S421" i="7" s="1"/>
  <c r="S419" i="6"/>
  <c r="S419" i="7" s="1"/>
  <c r="S412" i="6"/>
  <c r="S412" i="7" s="1"/>
  <c r="S408" i="6"/>
  <c r="S408" i="7" s="1"/>
  <c r="S404" i="6"/>
  <c r="S404" i="7" s="1"/>
  <c r="S400" i="6"/>
  <c r="S400" i="7" s="1"/>
  <c r="S396" i="6"/>
  <c r="S396" i="7" s="1"/>
  <c r="S392" i="6"/>
  <c r="S392" i="7" s="1"/>
  <c r="S388" i="6"/>
  <c r="S388" i="7" s="1"/>
  <c r="S384" i="6"/>
  <c r="S384" i="7" s="1"/>
  <c r="S380" i="6"/>
  <c r="S380" i="7" s="1"/>
  <c r="S376" i="6"/>
  <c r="S376" i="7" s="1"/>
  <c r="S372" i="6"/>
  <c r="S372" i="7" s="1"/>
  <c r="S368" i="6"/>
  <c r="S368" i="7" s="1"/>
  <c r="S364" i="6"/>
  <c r="S364" i="7" s="1"/>
  <c r="S360" i="6"/>
  <c r="S360" i="7" s="1"/>
  <c r="S356" i="6"/>
  <c r="S356" i="7" s="1"/>
  <c r="S352" i="6"/>
  <c r="S352" i="7" s="1"/>
  <c r="S348" i="6"/>
  <c r="S348" i="7" s="1"/>
  <c r="S344" i="6"/>
  <c r="S344" i="7" s="1"/>
  <c r="S340" i="6"/>
  <c r="S340" i="7" s="1"/>
  <c r="S336" i="6"/>
  <c r="S336" i="7" s="1"/>
  <c r="S332" i="6"/>
  <c r="S332" i="7" s="1"/>
  <c r="S413" i="6"/>
  <c r="S413" i="7" s="1"/>
  <c r="S409" i="6"/>
  <c r="S409" i="7" s="1"/>
  <c r="S405" i="6"/>
  <c r="S405" i="7" s="1"/>
  <c r="S401" i="6"/>
  <c r="S401" i="7" s="1"/>
  <c r="S397" i="6"/>
  <c r="S397" i="7" s="1"/>
  <c r="S393" i="6"/>
  <c r="S393" i="7" s="1"/>
  <c r="S389" i="6"/>
  <c r="S389" i="7" s="1"/>
  <c r="S385" i="6"/>
  <c r="S385" i="7" s="1"/>
  <c r="S381" i="6"/>
  <c r="S381" i="7" s="1"/>
  <c r="S377" i="6"/>
  <c r="S377" i="7" s="1"/>
  <c r="S373" i="6"/>
  <c r="S373" i="7" s="1"/>
  <c r="S369" i="6"/>
  <c r="S369" i="7" s="1"/>
  <c r="S365" i="6"/>
  <c r="S365" i="7" s="1"/>
  <c r="S361" i="6"/>
  <c r="S361" i="7" s="1"/>
  <c r="S357" i="6"/>
  <c r="S357" i="7" s="1"/>
  <c r="S353" i="6"/>
  <c r="S353" i="7" s="1"/>
  <c r="S349" i="6"/>
  <c r="S349" i="7" s="1"/>
  <c r="S345" i="6"/>
  <c r="S345" i="7" s="1"/>
  <c r="S341" i="6"/>
  <c r="S341" i="7" s="1"/>
  <c r="S503" i="6"/>
  <c r="S503" i="7" s="1"/>
  <c r="S495" i="6"/>
  <c r="S495" i="7" s="1"/>
  <c r="S487" i="6"/>
  <c r="S487" i="7" s="1"/>
  <c r="S479" i="6"/>
  <c r="S479" i="7" s="1"/>
  <c r="S471" i="6"/>
  <c r="S471" i="7" s="1"/>
  <c r="S414" i="6"/>
  <c r="S414" i="7" s="1"/>
  <c r="S410" i="6"/>
  <c r="S410" i="7" s="1"/>
  <c r="S406" i="6"/>
  <c r="S406" i="7" s="1"/>
  <c r="S402" i="6"/>
  <c r="S402" i="7" s="1"/>
  <c r="S398" i="6"/>
  <c r="S398" i="7" s="1"/>
  <c r="S394" i="6"/>
  <c r="S394" i="7"/>
  <c r="S390" i="6"/>
  <c r="S390" i="7" s="1"/>
  <c r="S386" i="6"/>
  <c r="S386" i="7" s="1"/>
  <c r="S382" i="6"/>
  <c r="S382" i="7" s="1"/>
  <c r="S378" i="6"/>
  <c r="S378" i="7" s="1"/>
  <c r="S374" i="6"/>
  <c r="S374" i="7" s="1"/>
  <c r="S370" i="6"/>
  <c r="S370" i="7" s="1"/>
  <c r="S366" i="6"/>
  <c r="S366" i="7" s="1"/>
  <c r="S417" i="6"/>
  <c r="S417" i="7" s="1"/>
  <c r="S411" i="6"/>
  <c r="S411" i="7" s="1"/>
  <c r="S403" i="6"/>
  <c r="S403" i="7" s="1"/>
  <c r="S395" i="6"/>
  <c r="S395" i="7" s="1"/>
  <c r="S387" i="6"/>
  <c r="S387" i="7" s="1"/>
  <c r="S379" i="6"/>
  <c r="S379" i="7"/>
  <c r="S371" i="6"/>
  <c r="S371" i="7" s="1"/>
  <c r="S333" i="6"/>
  <c r="S333" i="7" s="1"/>
  <c r="S328" i="6"/>
  <c r="S328" i="7" s="1"/>
  <c r="S324" i="6"/>
  <c r="S324" i="7" s="1"/>
  <c r="S320" i="6"/>
  <c r="S320" i="7" s="1"/>
  <c r="S316" i="6"/>
  <c r="S316" i="7" s="1"/>
  <c r="S312" i="6"/>
  <c r="S312" i="7" s="1"/>
  <c r="S308" i="6"/>
  <c r="S308" i="7" s="1"/>
  <c r="S304" i="6"/>
  <c r="S304" i="7" s="1"/>
  <c r="S300" i="6"/>
  <c r="S300" i="7" s="1"/>
  <c r="S296" i="6"/>
  <c r="S296" i="7" s="1"/>
  <c r="S292" i="6"/>
  <c r="S292" i="7" s="1"/>
  <c r="S288" i="6"/>
  <c r="S288" i="7" s="1"/>
  <c r="S284" i="6"/>
  <c r="S284" i="7" s="1"/>
  <c r="S280" i="6"/>
  <c r="S280" i="7" s="1"/>
  <c r="S276" i="6"/>
  <c r="S276" i="7" s="1"/>
  <c r="S272" i="6"/>
  <c r="S272" i="7" s="1"/>
  <c r="S268" i="6"/>
  <c r="S268" i="7" s="1"/>
  <c r="S264" i="6"/>
  <c r="S264" i="7" s="1"/>
  <c r="S260" i="6"/>
  <c r="S260" i="7" s="1"/>
  <c r="S256" i="6"/>
  <c r="S256" i="7" s="1"/>
  <c r="S252" i="6"/>
  <c r="S252" i="7" s="1"/>
  <c r="S248" i="6"/>
  <c r="S248" i="7" s="1"/>
  <c r="S244" i="6"/>
  <c r="S244" i="7" s="1"/>
  <c r="S240" i="6"/>
  <c r="S240" i="7" s="1"/>
  <c r="S236" i="6"/>
  <c r="S236" i="7" s="1"/>
  <c r="S232" i="6"/>
  <c r="S232" i="7" s="1"/>
  <c r="S228" i="6"/>
  <c r="S228" i="7" s="1"/>
  <c r="S224" i="6"/>
  <c r="S224" i="7" s="1"/>
  <c r="S220" i="6"/>
  <c r="S220" i="7" s="1"/>
  <c r="S216" i="6"/>
  <c r="S216" i="7" s="1"/>
  <c r="S212" i="6"/>
  <c r="S212" i="7" s="1"/>
  <c r="S208" i="6"/>
  <c r="S208" i="7" s="1"/>
  <c r="S204" i="6"/>
  <c r="S204" i="7" s="1"/>
  <c r="S200" i="6"/>
  <c r="S200" i="7" s="1"/>
  <c r="S196" i="6"/>
  <c r="S196" i="7" s="1"/>
  <c r="S338" i="6"/>
  <c r="S338" i="7" s="1"/>
  <c r="S335" i="6"/>
  <c r="S335" i="7" s="1"/>
  <c r="S330" i="6"/>
  <c r="S330" i="7" s="1"/>
  <c r="S325" i="6"/>
  <c r="S325" i="7" s="1"/>
  <c r="S321" i="6"/>
  <c r="S321" i="7" s="1"/>
  <c r="S317" i="6"/>
  <c r="S317" i="7"/>
  <c r="S313" i="6"/>
  <c r="S313" i="7" s="1"/>
  <c r="S309" i="6"/>
  <c r="S309" i="7" s="1"/>
  <c r="S305" i="6"/>
  <c r="S305" i="7" s="1"/>
  <c r="S301" i="6"/>
  <c r="S301" i="7" s="1"/>
  <c r="S297" i="6"/>
  <c r="S297" i="7" s="1"/>
  <c r="S293" i="6"/>
  <c r="S293" i="7" s="1"/>
  <c r="S289" i="6"/>
  <c r="S289" i="7" s="1"/>
  <c r="S285" i="6"/>
  <c r="S285" i="7" s="1"/>
  <c r="S281" i="6"/>
  <c r="S281" i="7" s="1"/>
  <c r="S277" i="6"/>
  <c r="S277" i="7" s="1"/>
  <c r="S273" i="6"/>
  <c r="S273" i="7" s="1"/>
  <c r="S269" i="6"/>
  <c r="S269" i="7" s="1"/>
  <c r="S265" i="6"/>
  <c r="S265" i="7" s="1"/>
  <c r="S261" i="6"/>
  <c r="S261" i="7" s="1"/>
  <c r="S257" i="6"/>
  <c r="S257" i="7" s="1"/>
  <c r="S253" i="6"/>
  <c r="S253" i="7" s="1"/>
  <c r="S249" i="6"/>
  <c r="S249" i="7" s="1"/>
  <c r="S245" i="6"/>
  <c r="S245" i="7" s="1"/>
  <c r="S241" i="6"/>
  <c r="S241" i="7" s="1"/>
  <c r="S237" i="6"/>
  <c r="S237" i="7" s="1"/>
  <c r="S233" i="6"/>
  <c r="S233" i="7" s="1"/>
  <c r="S229" i="6"/>
  <c r="S229" i="7" s="1"/>
  <c r="S225" i="6"/>
  <c r="S225" i="7" s="1"/>
  <c r="S221" i="6"/>
  <c r="S221" i="7" s="1"/>
  <c r="S217" i="6"/>
  <c r="S217" i="7" s="1"/>
  <c r="S213" i="6"/>
  <c r="S213" i="7" s="1"/>
  <c r="S209" i="6"/>
  <c r="S209" i="7"/>
  <c r="S205" i="6"/>
  <c r="S205" i="7" s="1"/>
  <c r="S201" i="6"/>
  <c r="S201" i="7" s="1"/>
  <c r="S197" i="6"/>
  <c r="S197" i="7" s="1"/>
  <c r="S193" i="6"/>
  <c r="S193" i="7" s="1"/>
  <c r="S189" i="6"/>
  <c r="S189" i="7" s="1"/>
  <c r="S173" i="6"/>
  <c r="S173" i="7" s="1"/>
  <c r="S169" i="6"/>
  <c r="S169" i="7" s="1"/>
  <c r="S165" i="6"/>
  <c r="S165" i="7" s="1"/>
  <c r="S161" i="6"/>
  <c r="S161" i="7" s="1"/>
  <c r="S157" i="6"/>
  <c r="S157" i="7" s="1"/>
  <c r="S153" i="6"/>
  <c r="S153" i="7"/>
  <c r="S149" i="6"/>
  <c r="S149" i="7" s="1"/>
  <c r="S145" i="6"/>
  <c r="S145" i="7" s="1"/>
  <c r="S141" i="6"/>
  <c r="S141" i="7" s="1"/>
  <c r="S137" i="6"/>
  <c r="S137" i="7" s="1"/>
  <c r="S133" i="6"/>
  <c r="S133" i="7" s="1"/>
  <c r="S129" i="6"/>
  <c r="S129" i="7" s="1"/>
  <c r="S125" i="6"/>
  <c r="S125" i="7" s="1"/>
  <c r="S415" i="6"/>
  <c r="S415" i="7" s="1"/>
  <c r="S407" i="6"/>
  <c r="S407" i="7" s="1"/>
  <c r="S399" i="6"/>
  <c r="S399" i="7" s="1"/>
  <c r="S391" i="6"/>
  <c r="S391" i="7" s="1"/>
  <c r="S383" i="6"/>
  <c r="S383" i="7" s="1"/>
  <c r="S375" i="6"/>
  <c r="S375" i="7" s="1"/>
  <c r="S367" i="6"/>
  <c r="S367" i="7" s="1"/>
  <c r="S337" i="6"/>
  <c r="S337" i="7" s="1"/>
  <c r="S329" i="6"/>
  <c r="S329" i="7" s="1"/>
  <c r="S326" i="6"/>
  <c r="S326" i="7" s="1"/>
  <c r="S322" i="6"/>
  <c r="S322" i="7" s="1"/>
  <c r="S318" i="6"/>
  <c r="S318" i="7" s="1"/>
  <c r="S314" i="6"/>
  <c r="S314" i="7" s="1"/>
  <c r="S363" i="6"/>
  <c r="S363" i="7" s="1"/>
  <c r="S362" i="6"/>
  <c r="S362" i="7" s="1"/>
  <c r="S359" i="6"/>
  <c r="S359" i="7" s="1"/>
  <c r="S358" i="6"/>
  <c r="S358" i="7" s="1"/>
  <c r="S355" i="6"/>
  <c r="S355" i="7" s="1"/>
  <c r="S354" i="6"/>
  <c r="S354" i="7" s="1"/>
  <c r="S351" i="6"/>
  <c r="S351" i="7" s="1"/>
  <c r="S350" i="6"/>
  <c r="S350" i="7" s="1"/>
  <c r="S347" i="6"/>
  <c r="S347" i="7" s="1"/>
  <c r="S346" i="6"/>
  <c r="S346" i="7" s="1"/>
  <c r="S343" i="6"/>
  <c r="S343" i="7" s="1"/>
  <c r="S342" i="6"/>
  <c r="S342" i="7" s="1"/>
  <c r="S339" i="6"/>
  <c r="S339" i="7" s="1"/>
  <c r="S334" i="6"/>
  <c r="S334" i="7" s="1"/>
  <c r="S331" i="6"/>
  <c r="S331" i="7" s="1"/>
  <c r="S327" i="6"/>
  <c r="S327" i="7" s="1"/>
  <c r="S323" i="6"/>
  <c r="S323" i="7" s="1"/>
  <c r="S319" i="6"/>
  <c r="S319" i="7" s="1"/>
  <c r="S315" i="6"/>
  <c r="S315" i="7" s="1"/>
  <c r="S311" i="6"/>
  <c r="S311" i="7" s="1"/>
  <c r="S307" i="6"/>
  <c r="S307" i="7" s="1"/>
  <c r="S303" i="6"/>
  <c r="S303" i="7"/>
  <c r="S299" i="6"/>
  <c r="S299" i="7" s="1"/>
  <c r="S295" i="6"/>
  <c r="S295" i="7" s="1"/>
  <c r="S291" i="6"/>
  <c r="S291" i="7" s="1"/>
  <c r="S287" i="6"/>
  <c r="S287" i="7" s="1"/>
  <c r="S283" i="6"/>
  <c r="S283" i="7" s="1"/>
  <c r="S279" i="6"/>
  <c r="S279" i="7" s="1"/>
  <c r="S275" i="6"/>
  <c r="S275" i="7" s="1"/>
  <c r="S271" i="6"/>
  <c r="S271" i="7" s="1"/>
  <c r="S267" i="6"/>
  <c r="S267" i="7" s="1"/>
  <c r="S263" i="6"/>
  <c r="S263" i="7" s="1"/>
  <c r="S259" i="6"/>
  <c r="S259" i="7" s="1"/>
  <c r="S255" i="6"/>
  <c r="S255" i="7" s="1"/>
  <c r="S251" i="6"/>
  <c r="S251" i="7" s="1"/>
  <c r="S247" i="6"/>
  <c r="S247" i="7"/>
  <c r="S243" i="6"/>
  <c r="S243" i="7" s="1"/>
  <c r="S239" i="6"/>
  <c r="S239" i="7" s="1"/>
  <c r="S235" i="6"/>
  <c r="S235" i="7" s="1"/>
  <c r="S231" i="6"/>
  <c r="S231" i="7" s="1"/>
  <c r="S227" i="6"/>
  <c r="S227" i="7" s="1"/>
  <c r="S223" i="6"/>
  <c r="S223" i="7" s="1"/>
  <c r="S219" i="6"/>
  <c r="S219" i="7" s="1"/>
  <c r="S215" i="6"/>
  <c r="S215" i="7" s="1"/>
  <c r="S211" i="6"/>
  <c r="S211" i="7" s="1"/>
  <c r="S207" i="6"/>
  <c r="S207" i="7" s="1"/>
  <c r="S203" i="6"/>
  <c r="S203" i="7" s="1"/>
  <c r="S199" i="6"/>
  <c r="S199" i="7" s="1"/>
  <c r="S195" i="6"/>
  <c r="S195" i="7" s="1"/>
  <c r="S191" i="6"/>
  <c r="S191" i="7" s="1"/>
  <c r="S187" i="6"/>
  <c r="S187" i="7" s="1"/>
  <c r="S171" i="6"/>
  <c r="S171" i="7" s="1"/>
  <c r="S167" i="6"/>
  <c r="S167" i="7" s="1"/>
  <c r="S163" i="6"/>
  <c r="S163" i="7"/>
  <c r="S159" i="6"/>
  <c r="S159" i="7" s="1"/>
  <c r="S306" i="6"/>
  <c r="S306" i="7" s="1"/>
  <c r="S298" i="6"/>
  <c r="S298" i="7" s="1"/>
  <c r="S290" i="6"/>
  <c r="S290" i="7" s="1"/>
  <c r="S282" i="6"/>
  <c r="S282" i="7" s="1"/>
  <c r="S274" i="6"/>
  <c r="S274" i="7" s="1"/>
  <c r="S266" i="6"/>
  <c r="S266" i="7" s="1"/>
  <c r="S258" i="6"/>
  <c r="S258" i="7" s="1"/>
  <c r="S250" i="6"/>
  <c r="S250" i="7" s="1"/>
  <c r="S242" i="6"/>
  <c r="S242" i="7" s="1"/>
  <c r="S234" i="6"/>
  <c r="S226" i="6"/>
  <c r="S226" i="7" s="1"/>
  <c r="S218" i="6"/>
  <c r="S218" i="7" s="1"/>
  <c r="S210" i="6"/>
  <c r="S202" i="6"/>
  <c r="S202" i="7" s="1"/>
  <c r="S194" i="6"/>
  <c r="S194" i="7" s="1"/>
  <c r="S192" i="6"/>
  <c r="S192" i="7" s="1"/>
  <c r="S190" i="6"/>
  <c r="S190" i="7" s="1"/>
  <c r="S188" i="6"/>
  <c r="S188" i="7" s="1"/>
  <c r="S186" i="6"/>
  <c r="S172" i="6"/>
  <c r="S172" i="7" s="1"/>
  <c r="S170" i="6"/>
  <c r="S170" i="7" s="1"/>
  <c r="S168" i="6"/>
  <c r="S168" i="7" s="1"/>
  <c r="S166" i="6"/>
  <c r="S166" i="7"/>
  <c r="S164" i="6"/>
  <c r="S164" i="7" s="1"/>
  <c r="S162" i="6"/>
  <c r="S160" i="6"/>
  <c r="S160" i="7" s="1"/>
  <c r="S158" i="6"/>
  <c r="S158" i="7" s="1"/>
  <c r="S155" i="6"/>
  <c r="S155" i="7" s="1"/>
  <c r="S152" i="6"/>
  <c r="S152" i="7" s="1"/>
  <c r="S147" i="6"/>
  <c r="S147" i="7" s="1"/>
  <c r="S144" i="6"/>
  <c r="S144" i="7" s="1"/>
  <c r="S139" i="6"/>
  <c r="S139" i="7" s="1"/>
  <c r="S136" i="6"/>
  <c r="S136" i="7" s="1"/>
  <c r="S131" i="6"/>
  <c r="S131" i="7" s="1"/>
  <c r="S128" i="6"/>
  <c r="S128" i="7" s="1"/>
  <c r="S123" i="6"/>
  <c r="S123" i="7" s="1"/>
  <c r="S120" i="6"/>
  <c r="S120" i="7" s="1"/>
  <c r="S116" i="6"/>
  <c r="S116" i="7" s="1"/>
  <c r="S112" i="6"/>
  <c r="S112" i="7" s="1"/>
  <c r="S108" i="6"/>
  <c r="S108" i="7" s="1"/>
  <c r="S104" i="6"/>
  <c r="S104" i="7" s="1"/>
  <c r="S100" i="6"/>
  <c r="S100" i="7"/>
  <c r="S96" i="6"/>
  <c r="S96" i="7" s="1"/>
  <c r="S92" i="6"/>
  <c r="S92" i="7" s="1"/>
  <c r="S88" i="6"/>
  <c r="S88" i="7" s="1"/>
  <c r="S84" i="6"/>
  <c r="S84" i="7" s="1"/>
  <c r="S80" i="6"/>
  <c r="S80" i="7" s="1"/>
  <c r="S76" i="6"/>
  <c r="S76" i="7" s="1"/>
  <c r="S72" i="6"/>
  <c r="S72" i="7" s="1"/>
  <c r="S68" i="6"/>
  <c r="S68" i="7" s="1"/>
  <c r="S154" i="6"/>
  <c r="S154" i="7" s="1"/>
  <c r="S146" i="6"/>
  <c r="S146" i="7" s="1"/>
  <c r="S138" i="6"/>
  <c r="S130" i="6"/>
  <c r="S130" i="7" s="1"/>
  <c r="S122" i="6"/>
  <c r="S122" i="7" s="1"/>
  <c r="S121" i="6"/>
  <c r="S121" i="7" s="1"/>
  <c r="S310" i="6"/>
  <c r="S310" i="7" s="1"/>
  <c r="S302" i="6"/>
  <c r="S302" i="7" s="1"/>
  <c r="S294" i="6"/>
  <c r="S294" i="7" s="1"/>
  <c r="S286" i="6"/>
  <c r="S286" i="7" s="1"/>
  <c r="S278" i="6"/>
  <c r="S278" i="7" s="1"/>
  <c r="S270" i="6"/>
  <c r="S270" i="7" s="1"/>
  <c r="S262" i="6"/>
  <c r="S262" i="7" s="1"/>
  <c r="S254" i="6"/>
  <c r="S254" i="7" s="1"/>
  <c r="S246" i="6"/>
  <c r="S246" i="7" s="1"/>
  <c r="S238" i="6"/>
  <c r="S238" i="7" s="1"/>
  <c r="S230" i="6"/>
  <c r="S230" i="7" s="1"/>
  <c r="S222" i="6"/>
  <c r="S214" i="6"/>
  <c r="S214" i="7" s="1"/>
  <c r="S206" i="6"/>
  <c r="S206" i="7" s="1"/>
  <c r="S198" i="6"/>
  <c r="S156" i="6"/>
  <c r="S156" i="7" s="1"/>
  <c r="S151" i="6"/>
  <c r="S151" i="7" s="1"/>
  <c r="S148" i="6"/>
  <c r="S148" i="7" s="1"/>
  <c r="S143" i="6"/>
  <c r="S143" i="7" s="1"/>
  <c r="S140" i="6"/>
  <c r="S140" i="7" s="1"/>
  <c r="S135" i="6"/>
  <c r="S135" i="7" s="1"/>
  <c r="S132" i="6"/>
  <c r="S132" i="7" s="1"/>
  <c r="S127" i="6"/>
  <c r="S127" i="7" s="1"/>
  <c r="S124" i="6"/>
  <c r="S124" i="7" s="1"/>
  <c r="S118" i="6"/>
  <c r="S118" i="7" s="1"/>
  <c r="S114" i="6"/>
  <c r="S110" i="6"/>
  <c r="S110" i="7" s="1"/>
  <c r="S106" i="6"/>
  <c r="S106" i="7" s="1"/>
  <c r="S102" i="6"/>
  <c r="S98" i="6"/>
  <c r="S98" i="7" s="1"/>
  <c r="S94" i="6"/>
  <c r="S94" i="7"/>
  <c r="S90" i="6"/>
  <c r="S86" i="6"/>
  <c r="S86" i="7" s="1"/>
  <c r="S82" i="6"/>
  <c r="S82" i="7" s="1"/>
  <c r="S78" i="6"/>
  <c r="S74" i="6"/>
  <c r="S74" i="7" s="1"/>
  <c r="S70" i="6"/>
  <c r="S70" i="7" s="1"/>
  <c r="S67" i="6"/>
  <c r="S67" i="7" s="1"/>
  <c r="S65" i="6"/>
  <c r="S65" i="7" s="1"/>
  <c r="S61" i="6"/>
  <c r="S61" i="7" s="1"/>
  <c r="S57" i="6"/>
  <c r="S57" i="7" s="1"/>
  <c r="S53" i="6"/>
  <c r="S53" i="7" s="1"/>
  <c r="S49" i="6"/>
  <c r="S49" i="7" s="1"/>
  <c r="S45" i="6"/>
  <c r="S45" i="7" s="1"/>
  <c r="S41" i="6"/>
  <c r="S41" i="7" s="1"/>
  <c r="S37" i="6"/>
  <c r="S37" i="7" s="1"/>
  <c r="S33" i="6"/>
  <c r="S33" i="7" s="1"/>
  <c r="S29" i="6"/>
  <c r="S29" i="7" s="1"/>
  <c r="S25" i="6"/>
  <c r="S25" i="7" s="1"/>
  <c r="S21" i="6"/>
  <c r="S21" i="7" s="1"/>
  <c r="S17" i="6"/>
  <c r="S17" i="7" s="1"/>
  <c r="S13" i="6"/>
  <c r="S13" i="7" s="1"/>
  <c r="S150" i="6"/>
  <c r="S134" i="6"/>
  <c r="S134" i="7" s="1"/>
  <c r="S69" i="6"/>
  <c r="S69" i="7" s="1"/>
  <c r="S66" i="6"/>
  <c r="S62" i="6"/>
  <c r="S62" i="7" s="1"/>
  <c r="S58" i="6"/>
  <c r="S58" i="7" s="1"/>
  <c r="S54" i="6"/>
  <c r="S50" i="6"/>
  <c r="S50" i="7" s="1"/>
  <c r="S46" i="6"/>
  <c r="S46" i="7" s="1"/>
  <c r="S42" i="6"/>
  <c r="S38" i="6"/>
  <c r="S38" i="7" s="1"/>
  <c r="S34" i="6"/>
  <c r="S34" i="7" s="1"/>
  <c r="S30" i="6"/>
  <c r="S26" i="6"/>
  <c r="S26" i="7" s="1"/>
  <c r="S22" i="6"/>
  <c r="S22" i="7" s="1"/>
  <c r="S18" i="6"/>
  <c r="S14" i="6"/>
  <c r="S14" i="7" s="1"/>
  <c r="S10" i="6"/>
  <c r="S10" i="7" s="1"/>
  <c r="S6" i="6"/>
  <c r="S11" i="6"/>
  <c r="S11" i="7" s="1"/>
  <c r="S7" i="6"/>
  <c r="S7" i="7" s="1"/>
  <c r="S12" i="6"/>
  <c r="S12" i="7" s="1"/>
  <c r="S8" i="6"/>
  <c r="S8" i="7" s="1"/>
  <c r="S9" i="6"/>
  <c r="S9" i="7" s="1"/>
  <c r="S63" i="6"/>
  <c r="S63" i="7" s="1"/>
  <c r="S59" i="6"/>
  <c r="S59" i="7" s="1"/>
  <c r="S55" i="6"/>
  <c r="S55" i="7" s="1"/>
  <c r="S51" i="6"/>
  <c r="S51" i="7" s="1"/>
  <c r="S47" i="6"/>
  <c r="S47" i="7" s="1"/>
  <c r="S43" i="6"/>
  <c r="S43" i="7" s="1"/>
  <c r="S39" i="6"/>
  <c r="S39" i="7" s="1"/>
  <c r="S35" i="6"/>
  <c r="S35" i="7" s="1"/>
  <c r="S31" i="6"/>
  <c r="S31" i="7" s="1"/>
  <c r="S27" i="6"/>
  <c r="S27" i="7" s="1"/>
  <c r="S23" i="6"/>
  <c r="S23" i="7" s="1"/>
  <c r="S19" i="6"/>
  <c r="S19" i="7" s="1"/>
  <c r="S15" i="6"/>
  <c r="S15" i="7" s="1"/>
  <c r="S142" i="6"/>
  <c r="S142" i="7" s="1"/>
  <c r="S126" i="6"/>
  <c r="S119" i="6"/>
  <c r="S119" i="7" s="1"/>
  <c r="S117" i="6"/>
  <c r="S117" i="7" s="1"/>
  <c r="S115" i="6"/>
  <c r="S115" i="7" s="1"/>
  <c r="S113" i="6"/>
  <c r="S113" i="7" s="1"/>
  <c r="S111" i="6"/>
  <c r="S111" i="7"/>
  <c r="S109" i="6"/>
  <c r="S109" i="7" s="1"/>
  <c r="S107" i="6"/>
  <c r="S107" i="7" s="1"/>
  <c r="S105" i="6"/>
  <c r="S105" i="7" s="1"/>
  <c r="S103" i="6"/>
  <c r="S103" i="7" s="1"/>
  <c r="S101" i="6"/>
  <c r="S101" i="7" s="1"/>
  <c r="S99" i="6"/>
  <c r="S99" i="7" s="1"/>
  <c r="S97" i="6"/>
  <c r="S97" i="7" s="1"/>
  <c r="S95" i="6"/>
  <c r="S95" i="7" s="1"/>
  <c r="S93" i="6"/>
  <c r="S93" i="7" s="1"/>
  <c r="S91" i="6"/>
  <c r="S91" i="7" s="1"/>
  <c r="S89" i="6"/>
  <c r="S89" i="7" s="1"/>
  <c r="S87" i="6"/>
  <c r="S87" i="7"/>
  <c r="S85" i="6"/>
  <c r="S85" i="7" s="1"/>
  <c r="S83" i="6"/>
  <c r="S83" i="7" s="1"/>
  <c r="S81" i="6"/>
  <c r="S81" i="7" s="1"/>
  <c r="S79" i="6"/>
  <c r="S79" i="7" s="1"/>
  <c r="S77" i="6"/>
  <c r="S77" i="7" s="1"/>
  <c r="S75" i="6"/>
  <c r="S75" i="7" s="1"/>
  <c r="S73" i="6"/>
  <c r="S73" i="7" s="1"/>
  <c r="S71" i="6"/>
  <c r="S71" i="7" s="1"/>
  <c r="S64" i="6"/>
  <c r="S64" i="7" s="1"/>
  <c r="S60" i="6"/>
  <c r="S60" i="7" s="1"/>
  <c r="S56" i="6"/>
  <c r="S56" i="7" s="1"/>
  <c r="S52" i="6"/>
  <c r="S52" i="7" s="1"/>
  <c r="S48" i="6"/>
  <c r="S48" i="7" s="1"/>
  <c r="S44" i="6"/>
  <c r="S44" i="7"/>
  <c r="S40" i="6"/>
  <c r="S40" i="7" s="1"/>
  <c r="S36" i="6"/>
  <c r="S36" i="7" s="1"/>
  <c r="S32" i="6"/>
  <c r="S32" i="7" s="1"/>
  <c r="S28" i="6"/>
  <c r="S28" i="7" s="1"/>
  <c r="S24" i="6"/>
  <c r="S24" i="7" s="1"/>
  <c r="S20" i="6"/>
  <c r="S20" i="7" s="1"/>
  <c r="S16" i="6"/>
  <c r="S16" i="7" s="1"/>
  <c r="AA508" i="6"/>
  <c r="AA508" i="7" s="1"/>
  <c r="AA504" i="6"/>
  <c r="AA504" i="7" s="1"/>
  <c r="AA500" i="6"/>
  <c r="AA500" i="7" s="1"/>
  <c r="AA496" i="6"/>
  <c r="AA496" i="7" s="1"/>
  <c r="AA492" i="6"/>
  <c r="AA492" i="7" s="1"/>
  <c r="AA488" i="6"/>
  <c r="AA488" i="7" s="1"/>
  <c r="AA484" i="6"/>
  <c r="AA484" i="7" s="1"/>
  <c r="AA480" i="6"/>
  <c r="AA480" i="7" s="1"/>
  <c r="AA476" i="6"/>
  <c r="AA476" i="7" s="1"/>
  <c r="AA472" i="6"/>
  <c r="AA472" i="7" s="1"/>
  <c r="AA468" i="6"/>
  <c r="AA468" i="7" s="1"/>
  <c r="AA464" i="6"/>
  <c r="AA464" i="7" s="1"/>
  <c r="AA460" i="6"/>
  <c r="AA460" i="7" s="1"/>
  <c r="AA456" i="6"/>
  <c r="AA456" i="7" s="1"/>
  <c r="AA452" i="6"/>
  <c r="AA452" i="7" s="1"/>
  <c r="AA448" i="6"/>
  <c r="AA448" i="7" s="1"/>
  <c r="AA444" i="6"/>
  <c r="AA444" i="7" s="1"/>
  <c r="AA440" i="6"/>
  <c r="AA440" i="7" s="1"/>
  <c r="AA436" i="6"/>
  <c r="AA436" i="7" s="1"/>
  <c r="AA432" i="6"/>
  <c r="AA432" i="7" s="1"/>
  <c r="AA428" i="6"/>
  <c r="AA428" i="7" s="1"/>
  <c r="AA424" i="6"/>
  <c r="AA424" i="7" s="1"/>
  <c r="AA420" i="6"/>
  <c r="AA420" i="7" s="1"/>
  <c r="AA416" i="6"/>
  <c r="AA416" i="7" s="1"/>
  <c r="AA509" i="6"/>
  <c r="AA509" i="7" s="1"/>
  <c r="AA505" i="6"/>
  <c r="AA505" i="7" s="1"/>
  <c r="AA501" i="6"/>
  <c r="AA501" i="7" s="1"/>
  <c r="AA497" i="6"/>
  <c r="AA497" i="7" s="1"/>
  <c r="AA493" i="6"/>
  <c r="AA493" i="7" s="1"/>
  <c r="AA489" i="6"/>
  <c r="AA489" i="7" s="1"/>
  <c r="AA485" i="6"/>
  <c r="AA485" i="7" s="1"/>
  <c r="AA481" i="6"/>
  <c r="AA481" i="7" s="1"/>
  <c r="AA477" i="6"/>
  <c r="AA477" i="7" s="1"/>
  <c r="AA473" i="6"/>
  <c r="AA473" i="7" s="1"/>
  <c r="AA469" i="6"/>
  <c r="AA469" i="7" s="1"/>
  <c r="AA506" i="6"/>
  <c r="AA506" i="7" s="1"/>
  <c r="AA502" i="6"/>
  <c r="AA502" i="7" s="1"/>
  <c r="AA498" i="6"/>
  <c r="AA498" i="7" s="1"/>
  <c r="AA494" i="6"/>
  <c r="AA494" i="7" s="1"/>
  <c r="AA490" i="6"/>
  <c r="AA490" i="7" s="1"/>
  <c r="AA486" i="6"/>
  <c r="AA486" i="7" s="1"/>
  <c r="AA482" i="6"/>
  <c r="AA482" i="7" s="1"/>
  <c r="AA478" i="6"/>
  <c r="AA478" i="7" s="1"/>
  <c r="AA474" i="6"/>
  <c r="AA474" i="7" s="1"/>
  <c r="AA470" i="6"/>
  <c r="AA470" i="7" s="1"/>
  <c r="AA466" i="6"/>
  <c r="AA466" i="7" s="1"/>
  <c r="AA462" i="6"/>
  <c r="AA462" i="7" s="1"/>
  <c r="AA458" i="6"/>
  <c r="AA458" i="7" s="1"/>
  <c r="AA454" i="6"/>
  <c r="AA454" i="7" s="1"/>
  <c r="AA450" i="6"/>
  <c r="AA450" i="7" s="1"/>
  <c r="AA446" i="6"/>
  <c r="AA446" i="7" s="1"/>
  <c r="AA442" i="6"/>
  <c r="AA442" i="7" s="1"/>
  <c r="AA438" i="6"/>
  <c r="AA438" i="7" s="1"/>
  <c r="AA434" i="6"/>
  <c r="AA434" i="7" s="1"/>
  <c r="AA430" i="6"/>
  <c r="AA430" i="7" s="1"/>
  <c r="AA426" i="6"/>
  <c r="AA426" i="7" s="1"/>
  <c r="AA422" i="6"/>
  <c r="AA422" i="7" s="1"/>
  <c r="AA418" i="6"/>
  <c r="AA418" i="7" s="1"/>
  <c r="AA503" i="6"/>
  <c r="AA503" i="7" s="1"/>
  <c r="AA495" i="6"/>
  <c r="AA495" i="7" s="1"/>
  <c r="AA487" i="6"/>
  <c r="AA487" i="7" s="1"/>
  <c r="AA479" i="6"/>
  <c r="AA479" i="7" s="1"/>
  <c r="AA471" i="6"/>
  <c r="AA471" i="7" s="1"/>
  <c r="AA465" i="6"/>
  <c r="AA465" i="7" s="1"/>
  <c r="AA463" i="6"/>
  <c r="AA463" i="7" s="1"/>
  <c r="AA461" i="6"/>
  <c r="AA461" i="7" s="1"/>
  <c r="AA459" i="6"/>
  <c r="AA459" i="7" s="1"/>
  <c r="AA457" i="6"/>
  <c r="AA457" i="7" s="1"/>
  <c r="AA455" i="6"/>
  <c r="AA455" i="7" s="1"/>
  <c r="AA453" i="6"/>
  <c r="AA453" i="7" s="1"/>
  <c r="AA451" i="6"/>
  <c r="AA451" i="7" s="1"/>
  <c r="AA449" i="6"/>
  <c r="AA449" i="7" s="1"/>
  <c r="AA447" i="6"/>
  <c r="AA447" i="7" s="1"/>
  <c r="AA445" i="6"/>
  <c r="AA445" i="7" s="1"/>
  <c r="AA443" i="6"/>
  <c r="AA443" i="7" s="1"/>
  <c r="AA441" i="6"/>
  <c r="AA441" i="7" s="1"/>
  <c r="AA439" i="6"/>
  <c r="AA439" i="7" s="1"/>
  <c r="AA437" i="6"/>
  <c r="AA437" i="7" s="1"/>
  <c r="AA435" i="6"/>
  <c r="AA435" i="7" s="1"/>
  <c r="AA433" i="6"/>
  <c r="AA433" i="7" s="1"/>
  <c r="AA431" i="6"/>
  <c r="AA431" i="7" s="1"/>
  <c r="AA429" i="6"/>
  <c r="AA429" i="7" s="1"/>
  <c r="AA427" i="6"/>
  <c r="AA427" i="7" s="1"/>
  <c r="AA425" i="6"/>
  <c r="AA425" i="7" s="1"/>
  <c r="AA423" i="6"/>
  <c r="AA423" i="7" s="1"/>
  <c r="AA421" i="6"/>
  <c r="AA421" i="7" s="1"/>
  <c r="AA419" i="6"/>
  <c r="AA419" i="7" s="1"/>
  <c r="AA415" i="6"/>
  <c r="AA415" i="7" s="1"/>
  <c r="AA412" i="6"/>
  <c r="AA412" i="7" s="1"/>
  <c r="AA408" i="6"/>
  <c r="AA408" i="7" s="1"/>
  <c r="AA404" i="6"/>
  <c r="AA404" i="7" s="1"/>
  <c r="AA400" i="6"/>
  <c r="AA400" i="7" s="1"/>
  <c r="AA396" i="6"/>
  <c r="AA396" i="7" s="1"/>
  <c r="AA392" i="6"/>
  <c r="AA392" i="7" s="1"/>
  <c r="AA388" i="6"/>
  <c r="AA388" i="7" s="1"/>
  <c r="AA384" i="6"/>
  <c r="AA384" i="7" s="1"/>
  <c r="AA380" i="6"/>
  <c r="AA380" i="7" s="1"/>
  <c r="AA376" i="6"/>
  <c r="AA376" i="7" s="1"/>
  <c r="AA372" i="6"/>
  <c r="AA372" i="7" s="1"/>
  <c r="AA368" i="6"/>
  <c r="AA368" i="7" s="1"/>
  <c r="AA364" i="6"/>
  <c r="AA364" i="7" s="1"/>
  <c r="AA360" i="6"/>
  <c r="AA360" i="7" s="1"/>
  <c r="AA356" i="6"/>
  <c r="AA356" i="7" s="1"/>
  <c r="AA352" i="6"/>
  <c r="AA352" i="7" s="1"/>
  <c r="AA348" i="6"/>
  <c r="AA348" i="7" s="1"/>
  <c r="AA344" i="6"/>
  <c r="AA344" i="7" s="1"/>
  <c r="AA340" i="6"/>
  <c r="AA340" i="7" s="1"/>
  <c r="AA336" i="6"/>
  <c r="AA336" i="7" s="1"/>
  <c r="AA332" i="6"/>
  <c r="AA332" i="7" s="1"/>
  <c r="AA417" i="6"/>
  <c r="AA417" i="7" s="1"/>
  <c r="AA413" i="6"/>
  <c r="AA413" i="7" s="1"/>
  <c r="AA409" i="6"/>
  <c r="AA409" i="7" s="1"/>
  <c r="AA405" i="6"/>
  <c r="AA405" i="7" s="1"/>
  <c r="AA401" i="6"/>
  <c r="AA401" i="7" s="1"/>
  <c r="AA397" i="6"/>
  <c r="AA397" i="7" s="1"/>
  <c r="AA393" i="6"/>
  <c r="AA393" i="7" s="1"/>
  <c r="AA389" i="6"/>
  <c r="AA389" i="7" s="1"/>
  <c r="AA385" i="6"/>
  <c r="AA385" i="7" s="1"/>
  <c r="AA381" i="6"/>
  <c r="AA381" i="7" s="1"/>
  <c r="AA377" i="6"/>
  <c r="AA377" i="7" s="1"/>
  <c r="AA373" i="6"/>
  <c r="AA373" i="7" s="1"/>
  <c r="AA369" i="6"/>
  <c r="AA369" i="7" s="1"/>
  <c r="AA365" i="6"/>
  <c r="AA365" i="7" s="1"/>
  <c r="AA361" i="6"/>
  <c r="AA361" i="7" s="1"/>
  <c r="AA357" i="6"/>
  <c r="AA357" i="7" s="1"/>
  <c r="AA353" i="6"/>
  <c r="AA353" i="7" s="1"/>
  <c r="AA349" i="6"/>
  <c r="AA349" i="7" s="1"/>
  <c r="AA345" i="6"/>
  <c r="AA345" i="7" s="1"/>
  <c r="AA341" i="6"/>
  <c r="AA341" i="7" s="1"/>
  <c r="AA507" i="6"/>
  <c r="AA507" i="7" s="1"/>
  <c r="AA499" i="6"/>
  <c r="AA499" i="7" s="1"/>
  <c r="AA491" i="6"/>
  <c r="AA491" i="7" s="1"/>
  <c r="AA483" i="6"/>
  <c r="AA483" i="7" s="1"/>
  <c r="AA475" i="6"/>
  <c r="AA475" i="7" s="1"/>
  <c r="AA467" i="6"/>
  <c r="AA467" i="7" s="1"/>
  <c r="AA414" i="6"/>
  <c r="AA414" i="7" s="1"/>
  <c r="AA410" i="6"/>
  <c r="AA410" i="7" s="1"/>
  <c r="AA406" i="6"/>
  <c r="AA406" i="7" s="1"/>
  <c r="AA402" i="6"/>
  <c r="AA402" i="7" s="1"/>
  <c r="AA398" i="6"/>
  <c r="AA398" i="7" s="1"/>
  <c r="AA394" i="6"/>
  <c r="AA394" i="7" s="1"/>
  <c r="AA390" i="6"/>
  <c r="AA390" i="7" s="1"/>
  <c r="AA386" i="6"/>
  <c r="AA386" i="7" s="1"/>
  <c r="AA382" i="6"/>
  <c r="AA382" i="7" s="1"/>
  <c r="AA378" i="6"/>
  <c r="AA378" i="7" s="1"/>
  <c r="AA374" i="6"/>
  <c r="AA374" i="7" s="1"/>
  <c r="AA370" i="6"/>
  <c r="AA370" i="7" s="1"/>
  <c r="AA366" i="6"/>
  <c r="AA366" i="7" s="1"/>
  <c r="AA407" i="6"/>
  <c r="AA407" i="7" s="1"/>
  <c r="AA399" i="6"/>
  <c r="AA399" i="7" s="1"/>
  <c r="AA391" i="6"/>
  <c r="AA391" i="7" s="1"/>
  <c r="AA383" i="6"/>
  <c r="AA383" i="7" s="1"/>
  <c r="AA375" i="6"/>
  <c r="AA375" i="7" s="1"/>
  <c r="AA367" i="6"/>
  <c r="AA367" i="7" s="1"/>
  <c r="AA337" i="6"/>
  <c r="AA337" i="7" s="1"/>
  <c r="AA329" i="6"/>
  <c r="AA329" i="7" s="1"/>
  <c r="AA328" i="6"/>
  <c r="AA328" i="7" s="1"/>
  <c r="AA324" i="6"/>
  <c r="AA324" i="7" s="1"/>
  <c r="AA320" i="6"/>
  <c r="AA320" i="7" s="1"/>
  <c r="AA316" i="6"/>
  <c r="AA316" i="7" s="1"/>
  <c r="AA312" i="6"/>
  <c r="AA312" i="7" s="1"/>
  <c r="AA308" i="6"/>
  <c r="AA308" i="7" s="1"/>
  <c r="AA304" i="6"/>
  <c r="AA304" i="7" s="1"/>
  <c r="AA300" i="6"/>
  <c r="AA300" i="7" s="1"/>
  <c r="AA296" i="6"/>
  <c r="AA296" i="7" s="1"/>
  <c r="AA292" i="6"/>
  <c r="AA292" i="7" s="1"/>
  <c r="AA288" i="6"/>
  <c r="AA288" i="7" s="1"/>
  <c r="AA284" i="6"/>
  <c r="AA284" i="7" s="1"/>
  <c r="AA280" i="6"/>
  <c r="AA280" i="7" s="1"/>
  <c r="AA276" i="6"/>
  <c r="AA276" i="7" s="1"/>
  <c r="AA272" i="6"/>
  <c r="AA272" i="7" s="1"/>
  <c r="AA268" i="6"/>
  <c r="AA268" i="7" s="1"/>
  <c r="AA264" i="6"/>
  <c r="AA264" i="7" s="1"/>
  <c r="AA260" i="6"/>
  <c r="AA260" i="7" s="1"/>
  <c r="AA256" i="6"/>
  <c r="AA256" i="7" s="1"/>
  <c r="AA252" i="6"/>
  <c r="AA252" i="7" s="1"/>
  <c r="AA248" i="6"/>
  <c r="AA248" i="7" s="1"/>
  <c r="AA244" i="6"/>
  <c r="AA244" i="7" s="1"/>
  <c r="AA240" i="6"/>
  <c r="AA240" i="7" s="1"/>
  <c r="AA236" i="6"/>
  <c r="AA236" i="7" s="1"/>
  <c r="AA232" i="6"/>
  <c r="AA232" i="7" s="1"/>
  <c r="AA228" i="6"/>
  <c r="AA228" i="7" s="1"/>
  <c r="AA224" i="6"/>
  <c r="AA224" i="7" s="1"/>
  <c r="AA220" i="6"/>
  <c r="AA220" i="7" s="1"/>
  <c r="AA216" i="6"/>
  <c r="AA216" i="7"/>
  <c r="AA212" i="6"/>
  <c r="AA212" i="7" s="1"/>
  <c r="AA208" i="6"/>
  <c r="AA208" i="7" s="1"/>
  <c r="AA204" i="6"/>
  <c r="AA204" i="7" s="1"/>
  <c r="AA200" i="6"/>
  <c r="AA200" i="7" s="1"/>
  <c r="AA196" i="6"/>
  <c r="AA196" i="7" s="1"/>
  <c r="AA334" i="6"/>
  <c r="AA334" i="7" s="1"/>
  <c r="AA331" i="6"/>
  <c r="AA331" i="7" s="1"/>
  <c r="AA325" i="6"/>
  <c r="AA325" i="7" s="1"/>
  <c r="AA321" i="6"/>
  <c r="AA321" i="7" s="1"/>
  <c r="AA317" i="6"/>
  <c r="AA317" i="7" s="1"/>
  <c r="AA313" i="6"/>
  <c r="AA313" i="7" s="1"/>
  <c r="AA309" i="6"/>
  <c r="AA309" i="7" s="1"/>
  <c r="AA305" i="6"/>
  <c r="AA305" i="7" s="1"/>
  <c r="AA301" i="6"/>
  <c r="AA301" i="7" s="1"/>
  <c r="AA297" i="6"/>
  <c r="AA297" i="7" s="1"/>
  <c r="AA293" i="6"/>
  <c r="AA293" i="7" s="1"/>
  <c r="AA289" i="6"/>
  <c r="AA289" i="7" s="1"/>
  <c r="AA285" i="6"/>
  <c r="AA285" i="7" s="1"/>
  <c r="AA281" i="6"/>
  <c r="AA281" i="7" s="1"/>
  <c r="AA277" i="6"/>
  <c r="AA277" i="7" s="1"/>
  <c r="AA273" i="6"/>
  <c r="AA273" i="7" s="1"/>
  <c r="AA269" i="6"/>
  <c r="AA269" i="7" s="1"/>
  <c r="AA265" i="6"/>
  <c r="AA265" i="7" s="1"/>
  <c r="AA261" i="6"/>
  <c r="AA261" i="7" s="1"/>
  <c r="AA257" i="6"/>
  <c r="AA257" i="7" s="1"/>
  <c r="AA253" i="6"/>
  <c r="AA253" i="7" s="1"/>
  <c r="AA249" i="6"/>
  <c r="AA249" i="7" s="1"/>
  <c r="AA245" i="6"/>
  <c r="AA245" i="7" s="1"/>
  <c r="AA241" i="6"/>
  <c r="AA241" i="7" s="1"/>
  <c r="AA237" i="6"/>
  <c r="AA237" i="7" s="1"/>
  <c r="AA233" i="6"/>
  <c r="AA233" i="7" s="1"/>
  <c r="AA229" i="6"/>
  <c r="AA229" i="7" s="1"/>
  <c r="AA225" i="6"/>
  <c r="AA225" i="7" s="1"/>
  <c r="AA221" i="6"/>
  <c r="AA221" i="7" s="1"/>
  <c r="AA217" i="6"/>
  <c r="AA217" i="7" s="1"/>
  <c r="AA213" i="6"/>
  <c r="AA213" i="7" s="1"/>
  <c r="AA209" i="6"/>
  <c r="AA209" i="7" s="1"/>
  <c r="AA205" i="6"/>
  <c r="AA205" i="7" s="1"/>
  <c r="AA201" i="6"/>
  <c r="AA201" i="7" s="1"/>
  <c r="AA197" i="6"/>
  <c r="AA197" i="7" s="1"/>
  <c r="AA193" i="6"/>
  <c r="AA193" i="7" s="1"/>
  <c r="AA189" i="6"/>
  <c r="AA189" i="7" s="1"/>
  <c r="AA173" i="6"/>
  <c r="AA173" i="7" s="1"/>
  <c r="AA169" i="6"/>
  <c r="AA169" i="7" s="1"/>
  <c r="AA165" i="6"/>
  <c r="AA165" i="7" s="1"/>
  <c r="AA161" i="6"/>
  <c r="AA161" i="7" s="1"/>
  <c r="AA157" i="6"/>
  <c r="AA157" i="7"/>
  <c r="AA153" i="6"/>
  <c r="AA153" i="7" s="1"/>
  <c r="AA149" i="6"/>
  <c r="AA149" i="7" s="1"/>
  <c r="AA145" i="6"/>
  <c r="AA145" i="7" s="1"/>
  <c r="AA141" i="6"/>
  <c r="AA141" i="7" s="1"/>
  <c r="AA137" i="6"/>
  <c r="AA137" i="7" s="1"/>
  <c r="AA133" i="6"/>
  <c r="AA133" i="7" s="1"/>
  <c r="AA129" i="6"/>
  <c r="AA129" i="7" s="1"/>
  <c r="AA125" i="6"/>
  <c r="AA125" i="7" s="1"/>
  <c r="AA411" i="6"/>
  <c r="AA411" i="7" s="1"/>
  <c r="AA403" i="6"/>
  <c r="AA403" i="7" s="1"/>
  <c r="AA395" i="6"/>
  <c r="AA395" i="7" s="1"/>
  <c r="AA387" i="6"/>
  <c r="AA387" i="7" s="1"/>
  <c r="AA379" i="6"/>
  <c r="AA379" i="7" s="1"/>
  <c r="AA371" i="6"/>
  <c r="AA371" i="7" s="1"/>
  <c r="AA333" i="6"/>
  <c r="AA333" i="7" s="1"/>
  <c r="AA326" i="6"/>
  <c r="AA326" i="7" s="1"/>
  <c r="AA322" i="6"/>
  <c r="AA322" i="7" s="1"/>
  <c r="AA318" i="6"/>
  <c r="AA318" i="7"/>
  <c r="AA314" i="6"/>
  <c r="AA314" i="7" s="1"/>
  <c r="AA363" i="6"/>
  <c r="AA363" i="7" s="1"/>
  <c r="AA362" i="6"/>
  <c r="AA362" i="7" s="1"/>
  <c r="AA359" i="6"/>
  <c r="AA359" i="7" s="1"/>
  <c r="AA358" i="6"/>
  <c r="AA358" i="7" s="1"/>
  <c r="AA355" i="6"/>
  <c r="AA355" i="7" s="1"/>
  <c r="AA354" i="6"/>
  <c r="AA354" i="7" s="1"/>
  <c r="AA351" i="6"/>
  <c r="AA351" i="7" s="1"/>
  <c r="AA350" i="6"/>
  <c r="AA350" i="7" s="1"/>
  <c r="AA347" i="6"/>
  <c r="AA347" i="7" s="1"/>
  <c r="AA346" i="6"/>
  <c r="AA346" i="7" s="1"/>
  <c r="AA343" i="6"/>
  <c r="AA343" i="7" s="1"/>
  <c r="AA342" i="6"/>
  <c r="AA342" i="7" s="1"/>
  <c r="AA339" i="6"/>
  <c r="AA339" i="7" s="1"/>
  <c r="AA338" i="6"/>
  <c r="AA338" i="7" s="1"/>
  <c r="AA335" i="6"/>
  <c r="AA335" i="7" s="1"/>
  <c r="AA330" i="6"/>
  <c r="AA330" i="7" s="1"/>
  <c r="AA327" i="6"/>
  <c r="AA327" i="7" s="1"/>
  <c r="AA323" i="6"/>
  <c r="AA323" i="7" s="1"/>
  <c r="AA319" i="6"/>
  <c r="AA319" i="7" s="1"/>
  <c r="AA315" i="6"/>
  <c r="AA315" i="7" s="1"/>
  <c r="AA311" i="6"/>
  <c r="AA311" i="7" s="1"/>
  <c r="AA307" i="6"/>
  <c r="AA307" i="7" s="1"/>
  <c r="AA303" i="6"/>
  <c r="AA303" i="7" s="1"/>
  <c r="AA299" i="6"/>
  <c r="AA299" i="7"/>
  <c r="AA295" i="6"/>
  <c r="AA295" i="7" s="1"/>
  <c r="AA291" i="6"/>
  <c r="AA291" i="7" s="1"/>
  <c r="AA287" i="6"/>
  <c r="AA287" i="7" s="1"/>
  <c r="AA283" i="6"/>
  <c r="AA283" i="7" s="1"/>
  <c r="AA279" i="6"/>
  <c r="AA279" i="7" s="1"/>
  <c r="AA275" i="6"/>
  <c r="AA275" i="7" s="1"/>
  <c r="AA271" i="6"/>
  <c r="AA271" i="7" s="1"/>
  <c r="AA267" i="6"/>
  <c r="AA267" i="7" s="1"/>
  <c r="AA263" i="6"/>
  <c r="AA263" i="7" s="1"/>
  <c r="AA259" i="6"/>
  <c r="AA259" i="7" s="1"/>
  <c r="AA255" i="6"/>
  <c r="AA255" i="7" s="1"/>
  <c r="AA251" i="6"/>
  <c r="AA251" i="7" s="1"/>
  <c r="AA247" i="6"/>
  <c r="AA247" i="7" s="1"/>
  <c r="AA243" i="6"/>
  <c r="AA243" i="7" s="1"/>
  <c r="AA239" i="6"/>
  <c r="AA239" i="7" s="1"/>
  <c r="AA235" i="6"/>
  <c r="AA235" i="7" s="1"/>
  <c r="AA231" i="6"/>
  <c r="AA231" i="7" s="1"/>
  <c r="AA227" i="6"/>
  <c r="AA227" i="7" s="1"/>
  <c r="AA223" i="6"/>
  <c r="AA223" i="7" s="1"/>
  <c r="AA219" i="6"/>
  <c r="AA219" i="7" s="1"/>
  <c r="AA215" i="6"/>
  <c r="AA215" i="7" s="1"/>
  <c r="AA211" i="6"/>
  <c r="AA211" i="7" s="1"/>
  <c r="AA207" i="6"/>
  <c r="AA207" i="7" s="1"/>
  <c r="AA203" i="6"/>
  <c r="AA203" i="7" s="1"/>
  <c r="AA199" i="6"/>
  <c r="AA199" i="7" s="1"/>
  <c r="AA195" i="6"/>
  <c r="AA195" i="7" s="1"/>
  <c r="AA191" i="6"/>
  <c r="AA191" i="7" s="1"/>
  <c r="AA187" i="6"/>
  <c r="AA187" i="7" s="1"/>
  <c r="AA171" i="6"/>
  <c r="AA171" i="7" s="1"/>
  <c r="AA167" i="6"/>
  <c r="AA167" i="7" s="1"/>
  <c r="AA163" i="6"/>
  <c r="AA163" i="7" s="1"/>
  <c r="AA159" i="6"/>
  <c r="AA159" i="7" s="1"/>
  <c r="AA310" i="6"/>
  <c r="AA310" i="7" s="1"/>
  <c r="AA302" i="6"/>
  <c r="AA302" i="7" s="1"/>
  <c r="AA294" i="6"/>
  <c r="AA294" i="7" s="1"/>
  <c r="AA286" i="6"/>
  <c r="AA286" i="7" s="1"/>
  <c r="AA278" i="6"/>
  <c r="AA278" i="7" s="1"/>
  <c r="AA270" i="6"/>
  <c r="AA270" i="7" s="1"/>
  <c r="AA262" i="6"/>
  <c r="AA262" i="7" s="1"/>
  <c r="AA254" i="6"/>
  <c r="AA254" i="7" s="1"/>
  <c r="AA246" i="6"/>
  <c r="AA246" i="7" s="1"/>
  <c r="AA238" i="6"/>
  <c r="AA238" i="7" s="1"/>
  <c r="AA230" i="6"/>
  <c r="AA230" i="7" s="1"/>
  <c r="AA222" i="6"/>
  <c r="AA214" i="6"/>
  <c r="AA214" i="7" s="1"/>
  <c r="AA206" i="6"/>
  <c r="AA206" i="7" s="1"/>
  <c r="AA198" i="6"/>
  <c r="AA194" i="6"/>
  <c r="AA194" i="7" s="1"/>
  <c r="AA192" i="6"/>
  <c r="AA192" i="7" s="1"/>
  <c r="AA190" i="6"/>
  <c r="AA190" i="7" s="1"/>
  <c r="AA188" i="6"/>
  <c r="AA188" i="7" s="1"/>
  <c r="AA186" i="6"/>
  <c r="AA172" i="6"/>
  <c r="AA172" i="7" s="1"/>
  <c r="AA170" i="6"/>
  <c r="AA170" i="7" s="1"/>
  <c r="AA168" i="6"/>
  <c r="AA168" i="7" s="1"/>
  <c r="AA166" i="6"/>
  <c r="AA166" i="7" s="1"/>
  <c r="AA164" i="6"/>
  <c r="AA164" i="7" s="1"/>
  <c r="AA162" i="6"/>
  <c r="AA160" i="6"/>
  <c r="AA160" i="7" s="1"/>
  <c r="AA158" i="6"/>
  <c r="AA158" i="7" s="1"/>
  <c r="AA156" i="6"/>
  <c r="AA156" i="7" s="1"/>
  <c r="AA151" i="6"/>
  <c r="AA151" i="7" s="1"/>
  <c r="AA148" i="6"/>
  <c r="AA148" i="7" s="1"/>
  <c r="AA143" i="6"/>
  <c r="AA143" i="7" s="1"/>
  <c r="AA140" i="6"/>
  <c r="AA140" i="7" s="1"/>
  <c r="AA135" i="6"/>
  <c r="AA135" i="7" s="1"/>
  <c r="AA132" i="6"/>
  <c r="AA132" i="7" s="1"/>
  <c r="AA127" i="6"/>
  <c r="AA127" i="7" s="1"/>
  <c r="AA124" i="6"/>
  <c r="AA124" i="7" s="1"/>
  <c r="AA120" i="6"/>
  <c r="AA120" i="7" s="1"/>
  <c r="AA116" i="6"/>
  <c r="AA116" i="7" s="1"/>
  <c r="AA112" i="6"/>
  <c r="AA112" i="7" s="1"/>
  <c r="AA108" i="6"/>
  <c r="AA108" i="7" s="1"/>
  <c r="AA104" i="6"/>
  <c r="AA104" i="7" s="1"/>
  <c r="AA100" i="6"/>
  <c r="AA100" i="7" s="1"/>
  <c r="AA96" i="6"/>
  <c r="AA96" i="7" s="1"/>
  <c r="AA92" i="6"/>
  <c r="AA92" i="7" s="1"/>
  <c r="AA88" i="6"/>
  <c r="AA88" i="7" s="1"/>
  <c r="AA84" i="6"/>
  <c r="AA84" i="7" s="1"/>
  <c r="AA80" i="6"/>
  <c r="AA80" i="7" s="1"/>
  <c r="AA76" i="6"/>
  <c r="AA76" i="7" s="1"/>
  <c r="AA72" i="6"/>
  <c r="AA72" i="7" s="1"/>
  <c r="AA68" i="6"/>
  <c r="AA68" i="7" s="1"/>
  <c r="AA150" i="6"/>
  <c r="AA142" i="6"/>
  <c r="AA142" i="7" s="1"/>
  <c r="AA134" i="6"/>
  <c r="AA134" i="7" s="1"/>
  <c r="AA126" i="6"/>
  <c r="AA121" i="6"/>
  <c r="AA121" i="7" s="1"/>
  <c r="AA306" i="6"/>
  <c r="AA306" i="7" s="1"/>
  <c r="AA298" i="6"/>
  <c r="AA298" i="7" s="1"/>
  <c r="AA290" i="6"/>
  <c r="AA290" i="7" s="1"/>
  <c r="AA282" i="6"/>
  <c r="AA282" i="7" s="1"/>
  <c r="AA274" i="6"/>
  <c r="AA274" i="7" s="1"/>
  <c r="AA266" i="6"/>
  <c r="AA266" i="7" s="1"/>
  <c r="AA258" i="6"/>
  <c r="AA258" i="7" s="1"/>
  <c r="AA250" i="6"/>
  <c r="AA250" i="7" s="1"/>
  <c r="AA242" i="6"/>
  <c r="AA242" i="7" s="1"/>
  <c r="AA234" i="6"/>
  <c r="AA226" i="6"/>
  <c r="AA226" i="7" s="1"/>
  <c r="AA218" i="6"/>
  <c r="AA218" i="7" s="1"/>
  <c r="AA210" i="6"/>
  <c r="AA202" i="6"/>
  <c r="AA202" i="7" s="1"/>
  <c r="AA155" i="6"/>
  <c r="AA155" i="7" s="1"/>
  <c r="AA152" i="6"/>
  <c r="AA152" i="7" s="1"/>
  <c r="AA147" i="6"/>
  <c r="AA147" i="7" s="1"/>
  <c r="AA144" i="6"/>
  <c r="AA144" i="7" s="1"/>
  <c r="AA139" i="6"/>
  <c r="AA139" i="7" s="1"/>
  <c r="AA136" i="6"/>
  <c r="AA136" i="7" s="1"/>
  <c r="AA131" i="6"/>
  <c r="AA131" i="7" s="1"/>
  <c r="AA128" i="6"/>
  <c r="AA128" i="7" s="1"/>
  <c r="AA123" i="6"/>
  <c r="AA123" i="7" s="1"/>
  <c r="AA118" i="6"/>
  <c r="AA118" i="7" s="1"/>
  <c r="AA114" i="6"/>
  <c r="AA110" i="6"/>
  <c r="AA110" i="7" s="1"/>
  <c r="AA106" i="6"/>
  <c r="AA106" i="7" s="1"/>
  <c r="AA102" i="6"/>
  <c r="AA98" i="6"/>
  <c r="AA98" i="7" s="1"/>
  <c r="AA94" i="6"/>
  <c r="AA94" i="7" s="1"/>
  <c r="AA90" i="6"/>
  <c r="AA86" i="6"/>
  <c r="AA86" i="7"/>
  <c r="AA82" i="6"/>
  <c r="AA82" i="7" s="1"/>
  <c r="AA78" i="6"/>
  <c r="AA74" i="6"/>
  <c r="AA74" i="7" s="1"/>
  <c r="AA146" i="6"/>
  <c r="AA146" i="7" s="1"/>
  <c r="AA130" i="6"/>
  <c r="AA130" i="7" s="1"/>
  <c r="AA65" i="6"/>
  <c r="AA65" i="7" s="1"/>
  <c r="AA61" i="6"/>
  <c r="AA61" i="7" s="1"/>
  <c r="AA57" i="6"/>
  <c r="AA57" i="7" s="1"/>
  <c r="AA53" i="6"/>
  <c r="AA53" i="7" s="1"/>
  <c r="AA49" i="6"/>
  <c r="AA49" i="7" s="1"/>
  <c r="AA45" i="6"/>
  <c r="AA45" i="7"/>
  <c r="AA41" i="6"/>
  <c r="AA41" i="7" s="1"/>
  <c r="AA37" i="6"/>
  <c r="AA37" i="7" s="1"/>
  <c r="AA33" i="6"/>
  <c r="AA33" i="7" s="1"/>
  <c r="AA29" i="6"/>
  <c r="AA29" i="7" s="1"/>
  <c r="AA25" i="6"/>
  <c r="AA25" i="7" s="1"/>
  <c r="AA21" i="6"/>
  <c r="AA21" i="7" s="1"/>
  <c r="AA17" i="6"/>
  <c r="AA17" i="7" s="1"/>
  <c r="AA13" i="6"/>
  <c r="AA13" i="7" s="1"/>
  <c r="AA119" i="6"/>
  <c r="AA119" i="7" s="1"/>
  <c r="AA66" i="6"/>
  <c r="AA62" i="6"/>
  <c r="AA62" i="7"/>
  <c r="AA58" i="6"/>
  <c r="AA58" i="7" s="1"/>
  <c r="AA54" i="6"/>
  <c r="AA50" i="6"/>
  <c r="AA50" i="7" s="1"/>
  <c r="AA46" i="6"/>
  <c r="AA46" i="7" s="1"/>
  <c r="AA42" i="6"/>
  <c r="AA38" i="6"/>
  <c r="AA38" i="7" s="1"/>
  <c r="AA34" i="6"/>
  <c r="AA34" i="7" s="1"/>
  <c r="AA30" i="6"/>
  <c r="AA26" i="6"/>
  <c r="AA26" i="7" s="1"/>
  <c r="AA22" i="6"/>
  <c r="AA22" i="7" s="1"/>
  <c r="AA18" i="6"/>
  <c r="AA14" i="6"/>
  <c r="AA14" i="7" s="1"/>
  <c r="AA10" i="6"/>
  <c r="AA10" i="7" s="1"/>
  <c r="AA6" i="6"/>
  <c r="AA11" i="6"/>
  <c r="AA11" i="7" s="1"/>
  <c r="AA7" i="6"/>
  <c r="AA7" i="7" s="1"/>
  <c r="AA12" i="6"/>
  <c r="AA12" i="7" s="1"/>
  <c r="AA8" i="6"/>
  <c r="AA8" i="7" s="1"/>
  <c r="AA154" i="6"/>
  <c r="AA154" i="7" s="1"/>
  <c r="AA138" i="6"/>
  <c r="AA122" i="6"/>
  <c r="AA122" i="7" s="1"/>
  <c r="AA70" i="6"/>
  <c r="AA70" i="7" s="1"/>
  <c r="AA67" i="6"/>
  <c r="AA67" i="7" s="1"/>
  <c r="AA63" i="6"/>
  <c r="AA63" i="7" s="1"/>
  <c r="AA59" i="6"/>
  <c r="AA59" i="7" s="1"/>
  <c r="AA55" i="6"/>
  <c r="AA55" i="7" s="1"/>
  <c r="AA51" i="6"/>
  <c r="AA51" i="7" s="1"/>
  <c r="AA47" i="6"/>
  <c r="AA47" i="7" s="1"/>
  <c r="AA43" i="6"/>
  <c r="AA43" i="7" s="1"/>
  <c r="AA39" i="6"/>
  <c r="AA39" i="7" s="1"/>
  <c r="AA35" i="6"/>
  <c r="AA35" i="7" s="1"/>
  <c r="AA31" i="6"/>
  <c r="AA31" i="7" s="1"/>
  <c r="AA27" i="6"/>
  <c r="AA27" i="7" s="1"/>
  <c r="AA23" i="6"/>
  <c r="AA23" i="7" s="1"/>
  <c r="AA19" i="6"/>
  <c r="AA19" i="7" s="1"/>
  <c r="AA15" i="6"/>
  <c r="AA15" i="7" s="1"/>
  <c r="AA117" i="6"/>
  <c r="AA117" i="7" s="1"/>
  <c r="AA115" i="6"/>
  <c r="AA115" i="7" s="1"/>
  <c r="AA113" i="6"/>
  <c r="AA113" i="7" s="1"/>
  <c r="AA111" i="6"/>
  <c r="AA111" i="7" s="1"/>
  <c r="AA109" i="6"/>
  <c r="AA109" i="7" s="1"/>
  <c r="AA107" i="6"/>
  <c r="AA107" i="7" s="1"/>
  <c r="AA105" i="6"/>
  <c r="AA105" i="7" s="1"/>
  <c r="AA103" i="6"/>
  <c r="AA103" i="7" s="1"/>
  <c r="AA101" i="6"/>
  <c r="AA101" i="7" s="1"/>
  <c r="AA99" i="6"/>
  <c r="AA99" i="7" s="1"/>
  <c r="AA97" i="6"/>
  <c r="AA97" i="7" s="1"/>
  <c r="AA95" i="6"/>
  <c r="AA95" i="7" s="1"/>
  <c r="AA93" i="6"/>
  <c r="AA93" i="7" s="1"/>
  <c r="AA91" i="6"/>
  <c r="AA91" i="7" s="1"/>
  <c r="AA89" i="6"/>
  <c r="AA89" i="7" s="1"/>
  <c r="AA87" i="6"/>
  <c r="AA87" i="7" s="1"/>
  <c r="AA85" i="6"/>
  <c r="AA85" i="7" s="1"/>
  <c r="AA83" i="6"/>
  <c r="AA83" i="7" s="1"/>
  <c r="AA81" i="6"/>
  <c r="AA81" i="7" s="1"/>
  <c r="AA79" i="6"/>
  <c r="AA79" i="7" s="1"/>
  <c r="AA77" i="6"/>
  <c r="AA77" i="7" s="1"/>
  <c r="AA75" i="6"/>
  <c r="AA75" i="7" s="1"/>
  <c r="AA73" i="6"/>
  <c r="AA73" i="7" s="1"/>
  <c r="AA71" i="6"/>
  <c r="AA71" i="7" s="1"/>
  <c r="AA69" i="6"/>
  <c r="AA69" i="7" s="1"/>
  <c r="AA64" i="6"/>
  <c r="AA64" i="7" s="1"/>
  <c r="AA60" i="6"/>
  <c r="AA60" i="7" s="1"/>
  <c r="AA56" i="6"/>
  <c r="AA56" i="7"/>
  <c r="AA52" i="6"/>
  <c r="AA52" i="7" s="1"/>
  <c r="AA48" i="6"/>
  <c r="AA48" i="7" s="1"/>
  <c r="AA44" i="6"/>
  <c r="AA44" i="7"/>
  <c r="AA40" i="6"/>
  <c r="AA40" i="7" s="1"/>
  <c r="AA36" i="6"/>
  <c r="AA36" i="7" s="1"/>
  <c r="AA32" i="6"/>
  <c r="AA32" i="7" s="1"/>
  <c r="AA28" i="6"/>
  <c r="AA28" i="7" s="1"/>
  <c r="AA24" i="6"/>
  <c r="AA24" i="7" s="1"/>
  <c r="AA20" i="6"/>
  <c r="AA20" i="7" s="1"/>
  <c r="AA16" i="6"/>
  <c r="AA16" i="7" s="1"/>
  <c r="AA9" i="6"/>
  <c r="AA9" i="7" s="1"/>
  <c r="AE509" i="6"/>
  <c r="AE509" i="7"/>
  <c r="AE505" i="6"/>
  <c r="AE505" i="7" s="1"/>
  <c r="AE501" i="6"/>
  <c r="AE501" i="7" s="1"/>
  <c r="AE497" i="6"/>
  <c r="AE497" i="7" s="1"/>
  <c r="AE493" i="6"/>
  <c r="AE493" i="7" s="1"/>
  <c r="AE489" i="6"/>
  <c r="AE489" i="7" s="1"/>
  <c r="AE485" i="6"/>
  <c r="AE485" i="7" s="1"/>
  <c r="AE481" i="6"/>
  <c r="AE481" i="7" s="1"/>
  <c r="AE477" i="6"/>
  <c r="AE477" i="7" s="1"/>
  <c r="AE473" i="6"/>
  <c r="AE473" i="7" s="1"/>
  <c r="AE469" i="6"/>
  <c r="AE469" i="7" s="1"/>
  <c r="AE465" i="6"/>
  <c r="AE465" i="7" s="1"/>
  <c r="AE461" i="6"/>
  <c r="AE461" i="7" s="1"/>
  <c r="AE457" i="6"/>
  <c r="AE457" i="7" s="1"/>
  <c r="AE453" i="6"/>
  <c r="AE453" i="7" s="1"/>
  <c r="AE449" i="6"/>
  <c r="AE449" i="7" s="1"/>
  <c r="AE445" i="6"/>
  <c r="AE445" i="7" s="1"/>
  <c r="AE441" i="6"/>
  <c r="AE441" i="7" s="1"/>
  <c r="AE437" i="6"/>
  <c r="AE437" i="7" s="1"/>
  <c r="AE433" i="6"/>
  <c r="AE433" i="7" s="1"/>
  <c r="AE429" i="6"/>
  <c r="AE429" i="7" s="1"/>
  <c r="AE425" i="6"/>
  <c r="AE425" i="7" s="1"/>
  <c r="AE412" i="6"/>
  <c r="AE412" i="7" s="1"/>
  <c r="AE392" i="6"/>
  <c r="AE392" i="7" s="1"/>
  <c r="AE381" i="6"/>
  <c r="AE381" i="7" s="1"/>
  <c r="AE365" i="6"/>
  <c r="AE365" i="7" s="1"/>
  <c r="AE348" i="6"/>
  <c r="AE348" i="7" s="1"/>
  <c r="AE334" i="6"/>
  <c r="AE334" i="7" s="1"/>
  <c r="AE319" i="6"/>
  <c r="AE319" i="7" s="1"/>
  <c r="AE302" i="6"/>
  <c r="AE302" i="7" s="1"/>
  <c r="AE290" i="6"/>
  <c r="AE290" i="7" s="1"/>
  <c r="AE277" i="6"/>
  <c r="AE277" i="7" s="1"/>
  <c r="AE262" i="6"/>
  <c r="AE262" i="7" s="1"/>
  <c r="AE247" i="6"/>
  <c r="AE247" i="7" s="1"/>
  <c r="AE230" i="6"/>
  <c r="AE230" i="7" s="1"/>
  <c r="AE211" i="6"/>
  <c r="AE211" i="7" s="1"/>
  <c r="AE198" i="6"/>
  <c r="AE416" i="6"/>
  <c r="AE416" i="7" s="1"/>
  <c r="AE399" i="6"/>
  <c r="AE399" i="7" s="1"/>
  <c r="AE379" i="6"/>
  <c r="AE379" i="7" s="1"/>
  <c r="AE355" i="6"/>
  <c r="AE355" i="7" s="1"/>
  <c r="AE340" i="6"/>
  <c r="AE340" i="7" s="1"/>
  <c r="AE316" i="6"/>
  <c r="AE316" i="7" s="1"/>
  <c r="AE298" i="6"/>
  <c r="AE298" i="7" s="1"/>
  <c r="AE282" i="6"/>
  <c r="AE282" i="7" s="1"/>
  <c r="AE263" i="6"/>
  <c r="AE263" i="7" s="1"/>
  <c r="AE244" i="6"/>
  <c r="AE244" i="7" s="1"/>
  <c r="AE226" i="6"/>
  <c r="AE226" i="7" s="1"/>
  <c r="AE191" i="6"/>
  <c r="AE191" i="7" s="1"/>
  <c r="AE410" i="6"/>
  <c r="AE410" i="7" s="1"/>
  <c r="AE397" i="6"/>
  <c r="AE397" i="7" s="1"/>
  <c r="AE384" i="6"/>
  <c r="AE384" i="7" s="1"/>
  <c r="AE372" i="6"/>
  <c r="AE372" i="7" s="1"/>
  <c r="AE356" i="6"/>
  <c r="AE356" i="7" s="1"/>
  <c r="AE339" i="6"/>
  <c r="AE339" i="7" s="1"/>
  <c r="AE322" i="6"/>
  <c r="AE322" i="7" s="1"/>
  <c r="AE308" i="6"/>
  <c r="AE308" i="7" s="1"/>
  <c r="AE288" i="6"/>
  <c r="AE288" i="7" s="1"/>
  <c r="AE266" i="6"/>
  <c r="AE266" i="7" s="1"/>
  <c r="AE254" i="6"/>
  <c r="AE254" i="7" s="1"/>
  <c r="AE241" i="6"/>
  <c r="AE241" i="7" s="1"/>
  <c r="AE224" i="6"/>
  <c r="AE224" i="7" s="1"/>
  <c r="AE212" i="6"/>
  <c r="AE212" i="7" s="1"/>
  <c r="AE199" i="6"/>
  <c r="AE199" i="7" s="1"/>
  <c r="AE413" i="6"/>
  <c r="AE413" i="7" s="1"/>
  <c r="AE400" i="6"/>
  <c r="AE400" i="7" s="1"/>
  <c r="AE378" i="6"/>
  <c r="AE378" i="7" s="1"/>
  <c r="AE364" i="6"/>
  <c r="AE364" i="7" s="1"/>
  <c r="AE351" i="6"/>
  <c r="AE351" i="7" s="1"/>
  <c r="AE333" i="6"/>
  <c r="AE333" i="7" s="1"/>
  <c r="AE324" i="6"/>
  <c r="AE324" i="7" s="1"/>
  <c r="AE306" i="6"/>
  <c r="AE306" i="7" s="1"/>
  <c r="AE293" i="6"/>
  <c r="AE293" i="7" s="1"/>
  <c r="AE275" i="6"/>
  <c r="AE275" i="7" s="1"/>
  <c r="AE265" i="6"/>
  <c r="AE265" i="7" s="1"/>
  <c r="AE248" i="6"/>
  <c r="AE248" i="7" s="1"/>
  <c r="AE235" i="6"/>
  <c r="AE235" i="7" s="1"/>
  <c r="AE222" i="6"/>
  <c r="AE210" i="6"/>
  <c r="AE197" i="6"/>
  <c r="AE197" i="7" s="1"/>
  <c r="AE189" i="6"/>
  <c r="AE189" i="7" s="1"/>
  <c r="AE173" i="6"/>
  <c r="AE173" i="7" s="1"/>
  <c r="AE169" i="6"/>
  <c r="AE169" i="7" s="1"/>
  <c r="AE165" i="6"/>
  <c r="AE165" i="7" s="1"/>
  <c r="AE161" i="6"/>
  <c r="AE161" i="7" s="1"/>
  <c r="AE157" i="6"/>
  <c r="AE157" i="7" s="1"/>
  <c r="AE153" i="6"/>
  <c r="AE153" i="7" s="1"/>
  <c r="AE149" i="6"/>
  <c r="AE149" i="7" s="1"/>
  <c r="AE145" i="6"/>
  <c r="AE145" i="7" s="1"/>
  <c r="AE141" i="6"/>
  <c r="AE141" i="7" s="1"/>
  <c r="AE137" i="6"/>
  <c r="AE137" i="7" s="1"/>
  <c r="AE133" i="6"/>
  <c r="AE133" i="7" s="1"/>
  <c r="AE129" i="6"/>
  <c r="AE129" i="7" s="1"/>
  <c r="AE125" i="6"/>
  <c r="AE125" i="7" s="1"/>
  <c r="AE121" i="6"/>
  <c r="AE121" i="7" s="1"/>
  <c r="AE117" i="6"/>
  <c r="AE117" i="7" s="1"/>
  <c r="AE113" i="6"/>
  <c r="AE113" i="7" s="1"/>
  <c r="AE109" i="6"/>
  <c r="AE109" i="7" s="1"/>
  <c r="AE105" i="6"/>
  <c r="AE105" i="7" s="1"/>
  <c r="AE101" i="6"/>
  <c r="AE101" i="7" s="1"/>
  <c r="AE97" i="6"/>
  <c r="AE97" i="7" s="1"/>
  <c r="AE93" i="6"/>
  <c r="AE93" i="7" s="1"/>
  <c r="AE89" i="6"/>
  <c r="AE89" i="7" s="1"/>
  <c r="AE85" i="6"/>
  <c r="AE85" i="7" s="1"/>
  <c r="AE81" i="6"/>
  <c r="AE81" i="7" s="1"/>
  <c r="AE77" i="6"/>
  <c r="AE77" i="7" s="1"/>
  <c r="AE73" i="6"/>
  <c r="AE73" i="7" s="1"/>
  <c r="AE69" i="6"/>
  <c r="AE69" i="7" s="1"/>
  <c r="AE65" i="6"/>
  <c r="AE65" i="7" s="1"/>
  <c r="AE61" i="6"/>
  <c r="AE61" i="7" s="1"/>
  <c r="AE57" i="6"/>
  <c r="AE57" i="7" s="1"/>
  <c r="AE53" i="6"/>
  <c r="AE53" i="7" s="1"/>
  <c r="AE49" i="6"/>
  <c r="AE49" i="7" s="1"/>
  <c r="AE45" i="6"/>
  <c r="AE45" i="7" s="1"/>
  <c r="AE41" i="6"/>
  <c r="AE41" i="7" s="1"/>
  <c r="AE37" i="6"/>
  <c r="AE37" i="7" s="1"/>
  <c r="AE33" i="6"/>
  <c r="AE33" i="7" s="1"/>
  <c r="AE29" i="6"/>
  <c r="AE29" i="7" s="1"/>
  <c r="AE25" i="6"/>
  <c r="AE25" i="7" s="1"/>
  <c r="AE21" i="6"/>
  <c r="AE21" i="7" s="1"/>
  <c r="AE9" i="6"/>
  <c r="AE9" i="7" s="1"/>
  <c r="AE13" i="6"/>
  <c r="AE13" i="7" s="1"/>
  <c r="AE17" i="6"/>
  <c r="AE17" i="7" s="1"/>
  <c r="AE508" i="6"/>
  <c r="AE508" i="7" s="1"/>
  <c r="AE504" i="6"/>
  <c r="AE504" i="7" s="1"/>
  <c r="AE500" i="6"/>
  <c r="AE500" i="7" s="1"/>
  <c r="AE496" i="6"/>
  <c r="AE496" i="7" s="1"/>
  <c r="AE492" i="6"/>
  <c r="AE492" i="7" s="1"/>
  <c r="AE488" i="6"/>
  <c r="AE488" i="7" s="1"/>
  <c r="AE484" i="6"/>
  <c r="AE484" i="7" s="1"/>
  <c r="AE480" i="6"/>
  <c r="AE480" i="7" s="1"/>
  <c r="AE476" i="6"/>
  <c r="AE476" i="7" s="1"/>
  <c r="AE472" i="6"/>
  <c r="AE472" i="7" s="1"/>
  <c r="AE468" i="6"/>
  <c r="AE468" i="7" s="1"/>
  <c r="AE464" i="6"/>
  <c r="AE464" i="7" s="1"/>
  <c r="AE460" i="6"/>
  <c r="AE460" i="7" s="1"/>
  <c r="AE456" i="6"/>
  <c r="AE456" i="7" s="1"/>
  <c r="AE452" i="6"/>
  <c r="AE452" i="7" s="1"/>
  <c r="AE448" i="6"/>
  <c r="AE448" i="7" s="1"/>
  <c r="AE444" i="6"/>
  <c r="AE444" i="7" s="1"/>
  <c r="AE440" i="6"/>
  <c r="AE440" i="7" s="1"/>
  <c r="AE436" i="6"/>
  <c r="AE436" i="7" s="1"/>
  <c r="AE432" i="6"/>
  <c r="AE432" i="7" s="1"/>
  <c r="AE428" i="6"/>
  <c r="AE428" i="7" s="1"/>
  <c r="AE423" i="6"/>
  <c r="AE423" i="7" s="1"/>
  <c r="AE403" i="6"/>
  <c r="AE403" i="7" s="1"/>
  <c r="AE388" i="6"/>
  <c r="AE388" i="7" s="1"/>
  <c r="AE376" i="6"/>
  <c r="AE376" i="7" s="1"/>
  <c r="AE361" i="6"/>
  <c r="AE361" i="7" s="1"/>
  <c r="AE344" i="6"/>
  <c r="AE344" i="7" s="1"/>
  <c r="AE330" i="6"/>
  <c r="AE330" i="7" s="1"/>
  <c r="AE314" i="6"/>
  <c r="AE314" i="7" s="1"/>
  <c r="AE300" i="6"/>
  <c r="AE300" i="7" s="1"/>
  <c r="AE287" i="6"/>
  <c r="AE287" i="7" s="1"/>
  <c r="AE276" i="6"/>
  <c r="AE276" i="7" s="1"/>
  <c r="AE259" i="6"/>
  <c r="AE259" i="7" s="1"/>
  <c r="AE243" i="6"/>
  <c r="AE243" i="7" s="1"/>
  <c r="AE225" i="6"/>
  <c r="AE225" i="7" s="1"/>
  <c r="AE206" i="6"/>
  <c r="AE206" i="7" s="1"/>
  <c r="AE193" i="6"/>
  <c r="AE193" i="7" s="1"/>
  <c r="AE411" i="6"/>
  <c r="AE411" i="7" s="1"/>
  <c r="AE395" i="6"/>
  <c r="AE395" i="7" s="1"/>
  <c r="AE371" i="6"/>
  <c r="AE371" i="7" s="1"/>
  <c r="AE352" i="6"/>
  <c r="AE352" i="7" s="1"/>
  <c r="AE336" i="6"/>
  <c r="AE336" i="7" s="1"/>
  <c r="AE312" i="6"/>
  <c r="AE312" i="7" s="1"/>
  <c r="AE296" i="6"/>
  <c r="AE296" i="7" s="1"/>
  <c r="AE279" i="6"/>
  <c r="AE279" i="7" s="1"/>
  <c r="AE255" i="6"/>
  <c r="AE255" i="7" s="1"/>
  <c r="AE237" i="6"/>
  <c r="AE237" i="7" s="1"/>
  <c r="AE221" i="6"/>
  <c r="AE221" i="7" s="1"/>
  <c r="AE421" i="6"/>
  <c r="AE421" i="7" s="1"/>
  <c r="AE407" i="6"/>
  <c r="AE407" i="7" s="1"/>
  <c r="AE394" i="6"/>
  <c r="AE394" i="7" s="1"/>
  <c r="AE380" i="6"/>
  <c r="AE380" i="7" s="1"/>
  <c r="AE367" i="6"/>
  <c r="AE367" i="7" s="1"/>
  <c r="AE353" i="6"/>
  <c r="AE353" i="7" s="1"/>
  <c r="AE335" i="6"/>
  <c r="AE335" i="7" s="1"/>
  <c r="AE318" i="6"/>
  <c r="AE318" i="7" s="1"/>
  <c r="AE303" i="6"/>
  <c r="AE303" i="7" s="1"/>
  <c r="AE283" i="6"/>
  <c r="AE283" i="7" s="1"/>
  <c r="AE264" i="6"/>
  <c r="AE264" i="7" s="1"/>
  <c r="AE250" i="6"/>
  <c r="AE250" i="7" s="1"/>
  <c r="AE236" i="6"/>
  <c r="AE236" i="7" s="1"/>
  <c r="AE219" i="6"/>
  <c r="AE219" i="7" s="1"/>
  <c r="AE207" i="6"/>
  <c r="AE207" i="7" s="1"/>
  <c r="AE196" i="6"/>
  <c r="AE196" i="7" s="1"/>
  <c r="AE409" i="6"/>
  <c r="AE409" i="7" s="1"/>
  <c r="AE393" i="6"/>
  <c r="AE393" i="7" s="1"/>
  <c r="AE373" i="6"/>
  <c r="AE373" i="7" s="1"/>
  <c r="AE359" i="6"/>
  <c r="AE359" i="7" s="1"/>
  <c r="AE345" i="6"/>
  <c r="AE345" i="7" s="1"/>
  <c r="AE331" i="6"/>
  <c r="AE331" i="7" s="1"/>
  <c r="AE320" i="6"/>
  <c r="AE320" i="7" s="1"/>
  <c r="AE304" i="6"/>
  <c r="AE304" i="7" s="1"/>
  <c r="AE289" i="6"/>
  <c r="AE289" i="7" s="1"/>
  <c r="AE274" i="6"/>
  <c r="AE274" i="7" s="1"/>
  <c r="AE261" i="6"/>
  <c r="AE261" i="7" s="1"/>
  <c r="AE242" i="6"/>
  <c r="AE242" i="7" s="1"/>
  <c r="AE228" i="6"/>
  <c r="AE228" i="7" s="1"/>
  <c r="AE218" i="6"/>
  <c r="AE218" i="7" s="1"/>
  <c r="AE208" i="6"/>
  <c r="AE208" i="7" s="1"/>
  <c r="AE194" i="6"/>
  <c r="AE194" i="7" s="1"/>
  <c r="AE188" i="6"/>
  <c r="AE188" i="7" s="1"/>
  <c r="AE172" i="6"/>
  <c r="AE172" i="7" s="1"/>
  <c r="AE168" i="6"/>
  <c r="AE168" i="7" s="1"/>
  <c r="AE164" i="6"/>
  <c r="AE164" i="7" s="1"/>
  <c r="AE160" i="6"/>
  <c r="AE160" i="7" s="1"/>
  <c r="AE156" i="6"/>
  <c r="AE156" i="7" s="1"/>
  <c r="AE152" i="6"/>
  <c r="AE152" i="7" s="1"/>
  <c r="AE148" i="6"/>
  <c r="AE148" i="7" s="1"/>
  <c r="AE144" i="6"/>
  <c r="AE144" i="7" s="1"/>
  <c r="AE140" i="6"/>
  <c r="AE140" i="7" s="1"/>
  <c r="AE136" i="6"/>
  <c r="AE136" i="7" s="1"/>
  <c r="AE132" i="6"/>
  <c r="AE132" i="7" s="1"/>
  <c r="AE128" i="6"/>
  <c r="AE128" i="7" s="1"/>
  <c r="AE124" i="6"/>
  <c r="AE124" i="7" s="1"/>
  <c r="AE120" i="6"/>
  <c r="AE120" i="7" s="1"/>
  <c r="AE116" i="6"/>
  <c r="AE116" i="7" s="1"/>
  <c r="AE112" i="6"/>
  <c r="AE112" i="7" s="1"/>
  <c r="AE108" i="6"/>
  <c r="AE108" i="7" s="1"/>
  <c r="AE104" i="6"/>
  <c r="AE104" i="7" s="1"/>
  <c r="AE100" i="6"/>
  <c r="AE100" i="7" s="1"/>
  <c r="AE96" i="6"/>
  <c r="AE96" i="7" s="1"/>
  <c r="AE92" i="6"/>
  <c r="AE92" i="7" s="1"/>
  <c r="AE88" i="6"/>
  <c r="AE88" i="7" s="1"/>
  <c r="AE84" i="6"/>
  <c r="AE84" i="7" s="1"/>
  <c r="AE80" i="6"/>
  <c r="AE80" i="7" s="1"/>
  <c r="AE76" i="6"/>
  <c r="AE76" i="7" s="1"/>
  <c r="AE72" i="6"/>
  <c r="AE72" i="7" s="1"/>
  <c r="AE68" i="6"/>
  <c r="AE68" i="7" s="1"/>
  <c r="AE64" i="6"/>
  <c r="AE64" i="7" s="1"/>
  <c r="AE60" i="6"/>
  <c r="AE60" i="7" s="1"/>
  <c r="AE56" i="6"/>
  <c r="AE56" i="7"/>
  <c r="AE52" i="6"/>
  <c r="AE52" i="7" s="1"/>
  <c r="AE48" i="6"/>
  <c r="AE48" i="7" s="1"/>
  <c r="AE44" i="6"/>
  <c r="AE44" i="7" s="1"/>
  <c r="AE40" i="6"/>
  <c r="AE40" i="7" s="1"/>
  <c r="AE36" i="6"/>
  <c r="AE36" i="7" s="1"/>
  <c r="AE32" i="6"/>
  <c r="AE32" i="7" s="1"/>
  <c r="AE28" i="6"/>
  <c r="AE28" i="7" s="1"/>
  <c r="AE24" i="6"/>
  <c r="AE24" i="7" s="1"/>
  <c r="AE6" i="6"/>
  <c r="AE10" i="6"/>
  <c r="AE10" i="7"/>
  <c r="AE14" i="6"/>
  <c r="AE14" i="7" s="1"/>
  <c r="AE18" i="6"/>
  <c r="AE507" i="6"/>
  <c r="AE507" i="7" s="1"/>
  <c r="AE503" i="6"/>
  <c r="AE503" i="7" s="1"/>
  <c r="AE499" i="6"/>
  <c r="AE499" i="7" s="1"/>
  <c r="AE495" i="6"/>
  <c r="AE495" i="7" s="1"/>
  <c r="AE491" i="6"/>
  <c r="AE491" i="7" s="1"/>
  <c r="AE487" i="6"/>
  <c r="AE487" i="7" s="1"/>
  <c r="AE483" i="6"/>
  <c r="AE483" i="7" s="1"/>
  <c r="AE479" i="6"/>
  <c r="AE479" i="7" s="1"/>
  <c r="AE475" i="6"/>
  <c r="AE475" i="7"/>
  <c r="AE471" i="6"/>
  <c r="AE471" i="7" s="1"/>
  <c r="AE467" i="6"/>
  <c r="AE467" i="7" s="1"/>
  <c r="AE463" i="6"/>
  <c r="AE463" i="7" s="1"/>
  <c r="AE459" i="6"/>
  <c r="AE459" i="7" s="1"/>
  <c r="AE455" i="6"/>
  <c r="AE455" i="7" s="1"/>
  <c r="AE451" i="6"/>
  <c r="AE451" i="7" s="1"/>
  <c r="AE447" i="6"/>
  <c r="AE447" i="7" s="1"/>
  <c r="AE443" i="6"/>
  <c r="AE443" i="7" s="1"/>
  <c r="AE439" i="6"/>
  <c r="AE439" i="7" s="1"/>
  <c r="AE435" i="6"/>
  <c r="AE435" i="7" s="1"/>
  <c r="AE431" i="6"/>
  <c r="AE431" i="7" s="1"/>
  <c r="AE427" i="6"/>
  <c r="AE427" i="7" s="1"/>
  <c r="AE418" i="6"/>
  <c r="AE418" i="7" s="1"/>
  <c r="AE401" i="6"/>
  <c r="AE401" i="7" s="1"/>
  <c r="AE386" i="6"/>
  <c r="AE386" i="7" s="1"/>
  <c r="AE374" i="6"/>
  <c r="AE374" i="7" s="1"/>
  <c r="AE358" i="6"/>
  <c r="AE358" i="7" s="1"/>
  <c r="AE342" i="6"/>
  <c r="AE342" i="7" s="1"/>
  <c r="AE327" i="6"/>
  <c r="AE327" i="7" s="1"/>
  <c r="AE307" i="6"/>
  <c r="AE307" i="7" s="1"/>
  <c r="AE297" i="6"/>
  <c r="AE297" i="7" s="1"/>
  <c r="AE285" i="6"/>
  <c r="AE285" i="7" s="1"/>
  <c r="AE273" i="6"/>
  <c r="AE273" i="7" s="1"/>
  <c r="AE256" i="6"/>
  <c r="AE256" i="7" s="1"/>
  <c r="AE238" i="6"/>
  <c r="AE238" i="7" s="1"/>
  <c r="AE220" i="6"/>
  <c r="AE220" i="7" s="1"/>
  <c r="AE203" i="6"/>
  <c r="AE203" i="7"/>
  <c r="AE424" i="6"/>
  <c r="AE424" i="7"/>
  <c r="AE408" i="6"/>
  <c r="AE408" i="7" s="1"/>
  <c r="AE391" i="6"/>
  <c r="AE391" i="7" s="1"/>
  <c r="AE366" i="6"/>
  <c r="AE366" i="7" s="1"/>
  <c r="AE347" i="6"/>
  <c r="AE347" i="7"/>
  <c r="AE325" i="6"/>
  <c r="AE325" i="7"/>
  <c r="AE311" i="6"/>
  <c r="AE311" i="7"/>
  <c r="AE291" i="6"/>
  <c r="AE291" i="7" s="1"/>
  <c r="AE270" i="6"/>
  <c r="AE270" i="7" s="1"/>
  <c r="AE251" i="6"/>
  <c r="AE251" i="7" s="1"/>
  <c r="AE234" i="6"/>
  <c r="AE209" i="6"/>
  <c r="AE209" i="7" s="1"/>
  <c r="AE420" i="6"/>
  <c r="AE420" i="7" s="1"/>
  <c r="AE404" i="6"/>
  <c r="AE404" i="7" s="1"/>
  <c r="AE390" i="6"/>
  <c r="AE390" i="7" s="1"/>
  <c r="AE377" i="6"/>
  <c r="AE377" i="7" s="1"/>
  <c r="AE363" i="6"/>
  <c r="AE363" i="7" s="1"/>
  <c r="AE349" i="6"/>
  <c r="AE349" i="7" s="1"/>
  <c r="AE332" i="6"/>
  <c r="AE332" i="7" s="1"/>
  <c r="AE317" i="6"/>
  <c r="AE317" i="7" s="1"/>
  <c r="AE301" i="6"/>
  <c r="AE301" i="7" s="1"/>
  <c r="AE278" i="6"/>
  <c r="AE278" i="7" s="1"/>
  <c r="AE260" i="6"/>
  <c r="AE260" i="7" s="1"/>
  <c r="AE246" i="6"/>
  <c r="AE246" i="7" s="1"/>
  <c r="AE233" i="6"/>
  <c r="AE233" i="7" s="1"/>
  <c r="AE217" i="6"/>
  <c r="AE217" i="7" s="1"/>
  <c r="AE205" i="6"/>
  <c r="AE205" i="7" s="1"/>
  <c r="AE422" i="6"/>
  <c r="AE422" i="7" s="1"/>
  <c r="AE406" i="6"/>
  <c r="AE406" i="7" s="1"/>
  <c r="AE389" i="6"/>
  <c r="AE389" i="7" s="1"/>
  <c r="AE370" i="6"/>
  <c r="AE370" i="7" s="1"/>
  <c r="AE357" i="6"/>
  <c r="AE357" i="7" s="1"/>
  <c r="AE341" i="6"/>
  <c r="AE341" i="7" s="1"/>
  <c r="AE328" i="6"/>
  <c r="AE328" i="7" s="1"/>
  <c r="AE313" i="6"/>
  <c r="AE313" i="7" s="1"/>
  <c r="AE299" i="6"/>
  <c r="AE299" i="7" s="1"/>
  <c r="AE284" i="6"/>
  <c r="AE284" i="7" s="1"/>
  <c r="AE271" i="6"/>
  <c r="AE271" i="7" s="1"/>
  <c r="AE258" i="6"/>
  <c r="AE258" i="7" s="1"/>
  <c r="AE240" i="6"/>
  <c r="AE240" i="7" s="1"/>
  <c r="AE227" i="6"/>
  <c r="AE227" i="7" s="1"/>
  <c r="AE215" i="6"/>
  <c r="AE215" i="7" s="1"/>
  <c r="AE204" i="6"/>
  <c r="AE204" i="7" s="1"/>
  <c r="AE192" i="6"/>
  <c r="AE192" i="7" s="1"/>
  <c r="AE187" i="6"/>
  <c r="AE187" i="7" s="1"/>
  <c r="AE171" i="6"/>
  <c r="AE171" i="7" s="1"/>
  <c r="AE167" i="6"/>
  <c r="AE167" i="7" s="1"/>
  <c r="AE163" i="6"/>
  <c r="AE163" i="7" s="1"/>
  <c r="AE159" i="6"/>
  <c r="AE159" i="7" s="1"/>
  <c r="AE155" i="6"/>
  <c r="AE155" i="7" s="1"/>
  <c r="AE151" i="6"/>
  <c r="AE151" i="7" s="1"/>
  <c r="AE147" i="6"/>
  <c r="AE147" i="7" s="1"/>
  <c r="AE143" i="6"/>
  <c r="AE143" i="7" s="1"/>
  <c r="AE139" i="6"/>
  <c r="AE139" i="7" s="1"/>
  <c r="AE135" i="6"/>
  <c r="AE135" i="7" s="1"/>
  <c r="AE131" i="6"/>
  <c r="AE131" i="7" s="1"/>
  <c r="AE127" i="6"/>
  <c r="AE127" i="7" s="1"/>
  <c r="AE123" i="6"/>
  <c r="AE123" i="7" s="1"/>
  <c r="AE119" i="6"/>
  <c r="AE119" i="7" s="1"/>
  <c r="AE115" i="6"/>
  <c r="AE115" i="7" s="1"/>
  <c r="AE111" i="6"/>
  <c r="AE111" i="7" s="1"/>
  <c r="AE107" i="6"/>
  <c r="AE107" i="7" s="1"/>
  <c r="AE103" i="6"/>
  <c r="AE103" i="7" s="1"/>
  <c r="AE99" i="6"/>
  <c r="AE99" i="7" s="1"/>
  <c r="AE95" i="6"/>
  <c r="AE95" i="7" s="1"/>
  <c r="AE91" i="6"/>
  <c r="AE91" i="7" s="1"/>
  <c r="AE87" i="6"/>
  <c r="AE87" i="7" s="1"/>
  <c r="AE83" i="6"/>
  <c r="AE83" i="7" s="1"/>
  <c r="AE79" i="6"/>
  <c r="AE79" i="7" s="1"/>
  <c r="AE75" i="6"/>
  <c r="AE75" i="7" s="1"/>
  <c r="AE71" i="6"/>
  <c r="AE71" i="7" s="1"/>
  <c r="AE67" i="6"/>
  <c r="AE67" i="7" s="1"/>
  <c r="AE63" i="6"/>
  <c r="AE63" i="7" s="1"/>
  <c r="AE59" i="6"/>
  <c r="AE59" i="7" s="1"/>
  <c r="AE55" i="6"/>
  <c r="AE55" i="7" s="1"/>
  <c r="AE51" i="6"/>
  <c r="AE51" i="7" s="1"/>
  <c r="AE47" i="6"/>
  <c r="AE47" i="7" s="1"/>
  <c r="AE43" i="6"/>
  <c r="AE43" i="7" s="1"/>
  <c r="AE39" i="6"/>
  <c r="AE39" i="7" s="1"/>
  <c r="AE35" i="6"/>
  <c r="AE35" i="7" s="1"/>
  <c r="AE31" i="6"/>
  <c r="AE31" i="7" s="1"/>
  <c r="AE27" i="6"/>
  <c r="AE27" i="7" s="1"/>
  <c r="AE23" i="6"/>
  <c r="AE23" i="7" s="1"/>
  <c r="AE7" i="6"/>
  <c r="AE7" i="7" s="1"/>
  <c r="AE11" i="6"/>
  <c r="AE11" i="7" s="1"/>
  <c r="AE15" i="6"/>
  <c r="AE15" i="7"/>
  <c r="AE19" i="6"/>
  <c r="AE19" i="7" s="1"/>
  <c r="AE506" i="6"/>
  <c r="AE506" i="7" s="1"/>
  <c r="AE502" i="6"/>
  <c r="AE502" i="7" s="1"/>
  <c r="AE498" i="6"/>
  <c r="AE498" i="7"/>
  <c r="AE494" i="6"/>
  <c r="AE494" i="7" s="1"/>
  <c r="AE490" i="6"/>
  <c r="AE490" i="7" s="1"/>
  <c r="AE486" i="6"/>
  <c r="AE486" i="7" s="1"/>
  <c r="AE482" i="6"/>
  <c r="AE482" i="7" s="1"/>
  <c r="AE478" i="6"/>
  <c r="AE478" i="7" s="1"/>
  <c r="AE474" i="6"/>
  <c r="AE474" i="7" s="1"/>
  <c r="AE470" i="6"/>
  <c r="AE470" i="7" s="1"/>
  <c r="AE466" i="6"/>
  <c r="AE466" i="7" s="1"/>
  <c r="AE462" i="6"/>
  <c r="AE462" i="7"/>
  <c r="AE458" i="6"/>
  <c r="AE458" i="7" s="1"/>
  <c r="AE454" i="6"/>
  <c r="AE454" i="7" s="1"/>
  <c r="AE450" i="6"/>
  <c r="AE450" i="7" s="1"/>
  <c r="AE446" i="6"/>
  <c r="AE446" i="7" s="1"/>
  <c r="AE442" i="6"/>
  <c r="AE442" i="7" s="1"/>
  <c r="AE438" i="6"/>
  <c r="AE438" i="7" s="1"/>
  <c r="AE434" i="6"/>
  <c r="AE434" i="7" s="1"/>
  <c r="AE430" i="6"/>
  <c r="AE430" i="7" s="1"/>
  <c r="AE426" i="6"/>
  <c r="AE426" i="7" s="1"/>
  <c r="AE414" i="6"/>
  <c r="AE414" i="7" s="1"/>
  <c r="AE396" i="6"/>
  <c r="AE396" i="7" s="1"/>
  <c r="AE383" i="6"/>
  <c r="AE383" i="7" s="1"/>
  <c r="AE369" i="6"/>
  <c r="AE369" i="7" s="1"/>
  <c r="AE350" i="6"/>
  <c r="AE350" i="7" s="1"/>
  <c r="AE338" i="6"/>
  <c r="AE338" i="7" s="1"/>
  <c r="AE323" i="6"/>
  <c r="AE323" i="7" s="1"/>
  <c r="AE305" i="6"/>
  <c r="AE305" i="7" s="1"/>
  <c r="AE292" i="6"/>
  <c r="AE292" i="7" s="1"/>
  <c r="AE280" i="6"/>
  <c r="AE280" i="7" s="1"/>
  <c r="AE267" i="6"/>
  <c r="AE267" i="7"/>
  <c r="AE252" i="6"/>
  <c r="AE252" i="7" s="1"/>
  <c r="AE232" i="6"/>
  <c r="AE232" i="7" s="1"/>
  <c r="AE216" i="6"/>
  <c r="AE216" i="7" s="1"/>
  <c r="AE201" i="6"/>
  <c r="AE201" i="7" s="1"/>
  <c r="AE419" i="6"/>
  <c r="AE419" i="7" s="1"/>
  <c r="AE405" i="6"/>
  <c r="AE405" i="7" s="1"/>
  <c r="AE385" i="6"/>
  <c r="AE385" i="7" s="1"/>
  <c r="AE360" i="6"/>
  <c r="AE360" i="7"/>
  <c r="AE343" i="6"/>
  <c r="AE343" i="7" s="1"/>
  <c r="AE321" i="6"/>
  <c r="AE321" i="7" s="1"/>
  <c r="AE309" i="6"/>
  <c r="AE309" i="7" s="1"/>
  <c r="AE286" i="6"/>
  <c r="AE286" i="7" s="1"/>
  <c r="AE268" i="6"/>
  <c r="AE268" i="7" s="1"/>
  <c r="AE249" i="6"/>
  <c r="AE249" i="7" s="1"/>
  <c r="AE231" i="6"/>
  <c r="AE231" i="7" s="1"/>
  <c r="AE195" i="6"/>
  <c r="AE195" i="7" s="1"/>
  <c r="AE417" i="6"/>
  <c r="AE417" i="7" s="1"/>
  <c r="AE398" i="6"/>
  <c r="AE398" i="7" s="1"/>
  <c r="AE387" i="6"/>
  <c r="AE387" i="7" s="1"/>
  <c r="AE375" i="6"/>
  <c r="AE375" i="7" s="1"/>
  <c r="AE362" i="6"/>
  <c r="AE362" i="7" s="1"/>
  <c r="AE346" i="6"/>
  <c r="AE346" i="7"/>
  <c r="AE329" i="6"/>
  <c r="AE329" i="7" s="1"/>
  <c r="AE315" i="6"/>
  <c r="AE315" i="7" s="1"/>
  <c r="AE294" i="6"/>
  <c r="AE294" i="7" s="1"/>
  <c r="AE272" i="6"/>
  <c r="AE272" i="7"/>
  <c r="AE257" i="6"/>
  <c r="AE257" i="7"/>
  <c r="AE245" i="6"/>
  <c r="AE245" i="7"/>
  <c r="AE229" i="6"/>
  <c r="AE229" i="7" s="1"/>
  <c r="AE214" i="6"/>
  <c r="AE214" i="7" s="1"/>
  <c r="AE202" i="6"/>
  <c r="AE202" i="7" s="1"/>
  <c r="AE415" i="6"/>
  <c r="AE415" i="7" s="1"/>
  <c r="AE402" i="6"/>
  <c r="AE402" i="7"/>
  <c r="AE382" i="6"/>
  <c r="AE382" i="7"/>
  <c r="AE368" i="6"/>
  <c r="AE368" i="7" s="1"/>
  <c r="AE354" i="6"/>
  <c r="AE354" i="7" s="1"/>
  <c r="AE337" i="6"/>
  <c r="AE337" i="7"/>
  <c r="AE326" i="6"/>
  <c r="AE326" i="7" s="1"/>
  <c r="AE310" i="6"/>
  <c r="AE310" i="7" s="1"/>
  <c r="AE295" i="6"/>
  <c r="AE295" i="7" s="1"/>
  <c r="AE281" i="6"/>
  <c r="AE281" i="7" s="1"/>
  <c r="AE269" i="6"/>
  <c r="AE269" i="7" s="1"/>
  <c r="AE253" i="6"/>
  <c r="AE253" i="7" s="1"/>
  <c r="AE239" i="6"/>
  <c r="AE239" i="7" s="1"/>
  <c r="AE223" i="6"/>
  <c r="AE223" i="7" s="1"/>
  <c r="AE213" i="6"/>
  <c r="AE213" i="7" s="1"/>
  <c r="AE200" i="6"/>
  <c r="AE200" i="7" s="1"/>
  <c r="AE190" i="6"/>
  <c r="AE190" i="7" s="1"/>
  <c r="AE186" i="6"/>
  <c r="AE170" i="6"/>
  <c r="AE170" i="7" s="1"/>
  <c r="AE166" i="6"/>
  <c r="AE166" i="7" s="1"/>
  <c r="AE162" i="6"/>
  <c r="AE158" i="6"/>
  <c r="AE158" i="7" s="1"/>
  <c r="AE154" i="6"/>
  <c r="AE154" i="7" s="1"/>
  <c r="AE150" i="6"/>
  <c r="AE146" i="6"/>
  <c r="AE146" i="7" s="1"/>
  <c r="AE142" i="6"/>
  <c r="AE142" i="7" s="1"/>
  <c r="AE138" i="6"/>
  <c r="AE134" i="6"/>
  <c r="AE134" i="7" s="1"/>
  <c r="AE130" i="6"/>
  <c r="AE130" i="7" s="1"/>
  <c r="AE126" i="6"/>
  <c r="AE122" i="6"/>
  <c r="AE122" i="7" s="1"/>
  <c r="AE118" i="6"/>
  <c r="AE118" i="7" s="1"/>
  <c r="AE114" i="6"/>
  <c r="AE110" i="6"/>
  <c r="AE110" i="7" s="1"/>
  <c r="AE106" i="6"/>
  <c r="AE106" i="7" s="1"/>
  <c r="AE102" i="6"/>
  <c r="AE98" i="6"/>
  <c r="AE98" i="7" s="1"/>
  <c r="AE94" i="6"/>
  <c r="AE94" i="7" s="1"/>
  <c r="AE90" i="6"/>
  <c r="AE86" i="6"/>
  <c r="AE86" i="7" s="1"/>
  <c r="AE82" i="6"/>
  <c r="AE82" i="7" s="1"/>
  <c r="AE78" i="6"/>
  <c r="AE74" i="6"/>
  <c r="AE74" i="7" s="1"/>
  <c r="AE70" i="6"/>
  <c r="AE70" i="7" s="1"/>
  <c r="AE66" i="6"/>
  <c r="AE62" i="6"/>
  <c r="AE62" i="7" s="1"/>
  <c r="AE58" i="6"/>
  <c r="AE58" i="7"/>
  <c r="AE54" i="6"/>
  <c r="AE50" i="6"/>
  <c r="AE50" i="7" s="1"/>
  <c r="AE46" i="6"/>
  <c r="AE46" i="7" s="1"/>
  <c r="AE42" i="6"/>
  <c r="AE38" i="6"/>
  <c r="AE38" i="7" s="1"/>
  <c r="AE34" i="6"/>
  <c r="AE34" i="7" s="1"/>
  <c r="AE30" i="6"/>
  <c r="AE26" i="6"/>
  <c r="AE26" i="7" s="1"/>
  <c r="AE22" i="6"/>
  <c r="AE22" i="7" s="1"/>
  <c r="AE8" i="6"/>
  <c r="AE8" i="7" s="1"/>
  <c r="AE12" i="6"/>
  <c r="AE12" i="7" s="1"/>
  <c r="AE16" i="6"/>
  <c r="AE16" i="7" s="1"/>
  <c r="AE20" i="6"/>
  <c r="AE20" i="7" s="1"/>
  <c r="D506" i="6"/>
  <c r="D506" i="7" s="1"/>
  <c r="D502" i="6"/>
  <c r="D502" i="7" s="1"/>
  <c r="D498" i="6"/>
  <c r="D498" i="7" s="1"/>
  <c r="D494" i="6"/>
  <c r="D490" i="6"/>
  <c r="D490" i="7" s="1"/>
  <c r="D486" i="6"/>
  <c r="D486" i="7" s="1"/>
  <c r="D482" i="6"/>
  <c r="D482" i="7" s="1"/>
  <c r="D478" i="6"/>
  <c r="D478" i="7" s="1"/>
  <c r="D474" i="6"/>
  <c r="D474" i="7" s="1"/>
  <c r="D470" i="6"/>
  <c r="D470" i="7" s="1"/>
  <c r="D466" i="6"/>
  <c r="D466" i="7" s="1"/>
  <c r="D462" i="6"/>
  <c r="D462" i="7" s="1"/>
  <c r="D458" i="6"/>
  <c r="D458" i="7" s="1"/>
  <c r="D454" i="6"/>
  <c r="D454" i="7" s="1"/>
  <c r="D450" i="6"/>
  <c r="D450" i="7" s="1"/>
  <c r="D446" i="6"/>
  <c r="D446" i="7" s="1"/>
  <c r="D442" i="6"/>
  <c r="D442" i="7" s="1"/>
  <c r="D438" i="6"/>
  <c r="D438" i="7" s="1"/>
  <c r="D434" i="6"/>
  <c r="D434" i="7" s="1"/>
  <c r="D430" i="6"/>
  <c r="D430" i="7" s="1"/>
  <c r="D426" i="6"/>
  <c r="D426" i="7" s="1"/>
  <c r="D422" i="6"/>
  <c r="D422" i="7" s="1"/>
  <c r="D418" i="6"/>
  <c r="D418" i="7" s="1"/>
  <c r="D507" i="6"/>
  <c r="D507" i="7" s="1"/>
  <c r="D503" i="6"/>
  <c r="D503" i="7" s="1"/>
  <c r="D499" i="6"/>
  <c r="D499" i="7" s="1"/>
  <c r="D495" i="6"/>
  <c r="D495" i="7" s="1"/>
  <c r="D491" i="6"/>
  <c r="D487" i="6"/>
  <c r="D487" i="7" s="1"/>
  <c r="D483" i="6"/>
  <c r="D483" i="7" s="1"/>
  <c r="D479" i="6"/>
  <c r="D479" i="7" s="1"/>
  <c r="D475" i="6"/>
  <c r="D475" i="7" s="1"/>
  <c r="D471" i="6"/>
  <c r="D471" i="7" s="1"/>
  <c r="D467" i="6"/>
  <c r="D467" i="7" s="1"/>
  <c r="D508" i="6"/>
  <c r="D508" i="7" s="1"/>
  <c r="D504" i="6"/>
  <c r="D504" i="7" s="1"/>
  <c r="D500" i="6"/>
  <c r="D500" i="7" s="1"/>
  <c r="D496" i="6"/>
  <c r="D496" i="7" s="1"/>
  <c r="D492" i="6"/>
  <c r="D488" i="6"/>
  <c r="D488" i="7" s="1"/>
  <c r="D484" i="6"/>
  <c r="D484" i="7" s="1"/>
  <c r="D480" i="6"/>
  <c r="D480" i="7" s="1"/>
  <c r="D476" i="6"/>
  <c r="D476" i="7" s="1"/>
  <c r="D472" i="6"/>
  <c r="D472" i="7" s="1"/>
  <c r="D468" i="6"/>
  <c r="D468" i="7" s="1"/>
  <c r="D464" i="6"/>
  <c r="D464" i="7" s="1"/>
  <c r="D460" i="6"/>
  <c r="D460" i="7" s="1"/>
  <c r="D456" i="6"/>
  <c r="D456" i="7" s="1"/>
  <c r="D452" i="6"/>
  <c r="D452" i="7" s="1"/>
  <c r="D448" i="6"/>
  <c r="D448" i="7" s="1"/>
  <c r="D444" i="6"/>
  <c r="D444" i="7" s="1"/>
  <c r="D440" i="6"/>
  <c r="D440" i="7" s="1"/>
  <c r="D436" i="6"/>
  <c r="D436" i="7" s="1"/>
  <c r="D432" i="6"/>
  <c r="D432" i="7" s="1"/>
  <c r="D428" i="6"/>
  <c r="D428" i="7" s="1"/>
  <c r="D424" i="6"/>
  <c r="D424" i="7" s="1"/>
  <c r="D420" i="6"/>
  <c r="D420" i="7" s="1"/>
  <c r="D505" i="6"/>
  <c r="D505" i="7" s="1"/>
  <c r="D497" i="6"/>
  <c r="D497" i="7" s="1"/>
  <c r="D489" i="6"/>
  <c r="D481" i="6"/>
  <c r="D481" i="7" s="1"/>
  <c r="D473" i="6"/>
  <c r="D473" i="7" s="1"/>
  <c r="D416" i="6"/>
  <c r="D416" i="7" s="1"/>
  <c r="D414" i="6"/>
  <c r="D414" i="7" s="1"/>
  <c r="D410" i="6"/>
  <c r="D410" i="7" s="1"/>
  <c r="D406" i="6"/>
  <c r="D406" i="7" s="1"/>
  <c r="D402" i="6"/>
  <c r="D402" i="7" s="1"/>
  <c r="D398" i="6"/>
  <c r="D398" i="7" s="1"/>
  <c r="D394" i="6"/>
  <c r="D394" i="7" s="1"/>
  <c r="D390" i="6"/>
  <c r="D390" i="7" s="1"/>
  <c r="D386" i="6"/>
  <c r="D386" i="7" s="1"/>
  <c r="D382" i="6"/>
  <c r="D382" i="7" s="1"/>
  <c r="D378" i="6"/>
  <c r="D378" i="7" s="1"/>
  <c r="D374" i="6"/>
  <c r="D374" i="7" s="1"/>
  <c r="D370" i="6"/>
  <c r="D370" i="7" s="1"/>
  <c r="D366" i="6"/>
  <c r="D366" i="7" s="1"/>
  <c r="D362" i="6"/>
  <c r="D362" i="7" s="1"/>
  <c r="D358" i="6"/>
  <c r="D358" i="7" s="1"/>
  <c r="D354" i="6"/>
  <c r="D354" i="7" s="1"/>
  <c r="D350" i="6"/>
  <c r="D346" i="6"/>
  <c r="D342" i="6"/>
  <c r="D342" i="7" s="1"/>
  <c r="D338" i="6"/>
  <c r="D338" i="7" s="1"/>
  <c r="D334" i="6"/>
  <c r="D334" i="7" s="1"/>
  <c r="D330" i="6"/>
  <c r="D330" i="7" s="1"/>
  <c r="D415" i="6"/>
  <c r="D415" i="7" s="1"/>
  <c r="D411" i="6"/>
  <c r="D411" i="7" s="1"/>
  <c r="D407" i="6"/>
  <c r="D407" i="7" s="1"/>
  <c r="D403" i="6"/>
  <c r="D403" i="7" s="1"/>
  <c r="D399" i="6"/>
  <c r="D399" i="7" s="1"/>
  <c r="D395" i="6"/>
  <c r="D395" i="7" s="1"/>
  <c r="D391" i="6"/>
  <c r="D391" i="7" s="1"/>
  <c r="D387" i="6"/>
  <c r="D387" i="7" s="1"/>
  <c r="D383" i="6"/>
  <c r="D383" i="7" s="1"/>
  <c r="D379" i="6"/>
  <c r="D379" i="7" s="1"/>
  <c r="D375" i="6"/>
  <c r="D375" i="7" s="1"/>
  <c r="D371" i="6"/>
  <c r="D371" i="7" s="1"/>
  <c r="D367" i="6"/>
  <c r="D367" i="7" s="1"/>
  <c r="D363" i="6"/>
  <c r="D363" i="7" s="1"/>
  <c r="D359" i="6"/>
  <c r="D359" i="7" s="1"/>
  <c r="D355" i="6"/>
  <c r="D355" i="7" s="1"/>
  <c r="D351" i="6"/>
  <c r="D351" i="7" s="1"/>
  <c r="D347" i="6"/>
  <c r="D343" i="6"/>
  <c r="D343" i="7" s="1"/>
  <c r="D509" i="6"/>
  <c r="D509" i="7" s="1"/>
  <c r="D501" i="6"/>
  <c r="D501" i="7" s="1"/>
  <c r="D493" i="6"/>
  <c r="D493" i="7" s="1"/>
  <c r="D485" i="6"/>
  <c r="D485" i="7" s="1"/>
  <c r="D477" i="6"/>
  <c r="D477" i="7" s="1"/>
  <c r="D469" i="6"/>
  <c r="D469" i="7" s="1"/>
  <c r="D465" i="6"/>
  <c r="D465" i="7" s="1"/>
  <c r="D463" i="6"/>
  <c r="D463" i="7" s="1"/>
  <c r="D461" i="6"/>
  <c r="D461" i="7" s="1"/>
  <c r="D459" i="6"/>
  <c r="D459" i="7" s="1"/>
  <c r="D457" i="6"/>
  <c r="D457" i="7" s="1"/>
  <c r="D455" i="6"/>
  <c r="D455" i="7" s="1"/>
  <c r="D453" i="6"/>
  <c r="D453" i="7" s="1"/>
  <c r="D451" i="6"/>
  <c r="D451" i="7" s="1"/>
  <c r="D449" i="6"/>
  <c r="D449" i="7" s="1"/>
  <c r="D447" i="6"/>
  <c r="D447" i="7" s="1"/>
  <c r="D445" i="6"/>
  <c r="D445" i="7" s="1"/>
  <c r="D443" i="6"/>
  <c r="D443" i="7" s="1"/>
  <c r="D441" i="6"/>
  <c r="D441" i="7" s="1"/>
  <c r="D439" i="6"/>
  <c r="D439" i="7" s="1"/>
  <c r="D437" i="6"/>
  <c r="D437" i="7" s="1"/>
  <c r="D435" i="6"/>
  <c r="D435" i="7" s="1"/>
  <c r="D433" i="6"/>
  <c r="D433" i="7" s="1"/>
  <c r="D431" i="6"/>
  <c r="D431" i="7" s="1"/>
  <c r="D429" i="6"/>
  <c r="D429" i="7" s="1"/>
  <c r="D427" i="6"/>
  <c r="D427" i="7" s="1"/>
  <c r="D425" i="6"/>
  <c r="D425" i="7" s="1"/>
  <c r="D423" i="6"/>
  <c r="D423" i="7" s="1"/>
  <c r="D421" i="6"/>
  <c r="D421" i="7" s="1"/>
  <c r="D419" i="6"/>
  <c r="D419" i="7" s="1"/>
  <c r="D412" i="6"/>
  <c r="D412" i="7" s="1"/>
  <c r="D408" i="6"/>
  <c r="D408" i="7" s="1"/>
  <c r="D404" i="6"/>
  <c r="D404" i="7" s="1"/>
  <c r="D400" i="6"/>
  <c r="D400" i="7" s="1"/>
  <c r="D396" i="6"/>
  <c r="D396" i="7" s="1"/>
  <c r="D392" i="6"/>
  <c r="D392" i="7" s="1"/>
  <c r="D388" i="6"/>
  <c r="D388" i="7" s="1"/>
  <c r="D384" i="6"/>
  <c r="D384" i="7" s="1"/>
  <c r="D380" i="6"/>
  <c r="D380" i="7" s="1"/>
  <c r="D376" i="6"/>
  <c r="D376" i="7" s="1"/>
  <c r="D372" i="6"/>
  <c r="D372" i="7" s="1"/>
  <c r="D368" i="6"/>
  <c r="D368" i="7" s="1"/>
  <c r="D409" i="6"/>
  <c r="D409" i="7" s="1"/>
  <c r="D401" i="6"/>
  <c r="D401" i="7" s="1"/>
  <c r="D393" i="6"/>
  <c r="D393" i="7" s="1"/>
  <c r="D385" i="6"/>
  <c r="D385" i="7" s="1"/>
  <c r="D377" i="6"/>
  <c r="D377" i="7" s="1"/>
  <c r="D369" i="6"/>
  <c r="D369" i="7" s="1"/>
  <c r="D365" i="6"/>
  <c r="D365" i="7" s="1"/>
  <c r="D364" i="6"/>
  <c r="D364" i="7" s="1"/>
  <c r="D361" i="6"/>
  <c r="D361" i="7" s="1"/>
  <c r="D360" i="6"/>
  <c r="D360" i="7" s="1"/>
  <c r="D357" i="6"/>
  <c r="D357" i="7" s="1"/>
  <c r="D356" i="6"/>
  <c r="D356" i="7" s="1"/>
  <c r="D353" i="6"/>
  <c r="D352" i="6"/>
  <c r="D352" i="7" s="1"/>
  <c r="D349" i="6"/>
  <c r="D349" i="7" s="1"/>
  <c r="D348" i="6"/>
  <c r="D348" i="7" s="1"/>
  <c r="D345" i="6"/>
  <c r="D345" i="7" s="1"/>
  <c r="D344" i="6"/>
  <c r="D341" i="6"/>
  <c r="D341" i="7" s="1"/>
  <c r="D340" i="6"/>
  <c r="D340" i="7" s="1"/>
  <c r="D333" i="6"/>
  <c r="D333" i="7" s="1"/>
  <c r="D326" i="6"/>
  <c r="D326" i="7" s="1"/>
  <c r="D322" i="6"/>
  <c r="D322" i="7" s="1"/>
  <c r="D318" i="6"/>
  <c r="D318" i="7" s="1"/>
  <c r="D314" i="6"/>
  <c r="D314" i="7" s="1"/>
  <c r="D310" i="6"/>
  <c r="D310" i="7" s="1"/>
  <c r="D306" i="6"/>
  <c r="D306" i="7" s="1"/>
  <c r="D302" i="6"/>
  <c r="D302" i="7" s="1"/>
  <c r="D298" i="6"/>
  <c r="D298" i="7" s="1"/>
  <c r="D294" i="6"/>
  <c r="D294" i="7" s="1"/>
  <c r="D290" i="6"/>
  <c r="D290" i="7" s="1"/>
  <c r="D286" i="6"/>
  <c r="D286" i="7" s="1"/>
  <c r="D282" i="6"/>
  <c r="D282" i="7" s="1"/>
  <c r="D278" i="6"/>
  <c r="D278" i="7" s="1"/>
  <c r="D274" i="6"/>
  <c r="D274" i="7" s="1"/>
  <c r="D270" i="6"/>
  <c r="D270" i="7" s="1"/>
  <c r="D266" i="6"/>
  <c r="D266" i="7" s="1"/>
  <c r="D262" i="6"/>
  <c r="D262" i="7" s="1"/>
  <c r="D258" i="6"/>
  <c r="D258" i="7" s="1"/>
  <c r="D254" i="6"/>
  <c r="D254" i="7" s="1"/>
  <c r="D250" i="6"/>
  <c r="D250" i="7" s="1"/>
  <c r="D246" i="6"/>
  <c r="D246" i="7" s="1"/>
  <c r="D242" i="6"/>
  <c r="D242" i="7" s="1"/>
  <c r="D238" i="6"/>
  <c r="D238" i="7" s="1"/>
  <c r="D234" i="6"/>
  <c r="D230" i="6"/>
  <c r="D230" i="7" s="1"/>
  <c r="D226" i="6"/>
  <c r="D226" i="7" s="1"/>
  <c r="D222" i="6"/>
  <c r="D222" i="7" s="1"/>
  <c r="D218" i="6"/>
  <c r="D218" i="7" s="1"/>
  <c r="D214" i="6"/>
  <c r="D214" i="7"/>
  <c r="D210" i="6"/>
  <c r="D206" i="6"/>
  <c r="D206" i="7" s="1"/>
  <c r="D202" i="6"/>
  <c r="D202" i="7" s="1"/>
  <c r="D198" i="6"/>
  <c r="D198" i="7" s="1"/>
  <c r="D335" i="6"/>
  <c r="D335" i="7" s="1"/>
  <c r="D332" i="6"/>
  <c r="D332" i="7" s="1"/>
  <c r="D327" i="6"/>
  <c r="D327" i="7" s="1"/>
  <c r="D323" i="6"/>
  <c r="D323" i="7" s="1"/>
  <c r="D319" i="6"/>
  <c r="D319" i="7" s="1"/>
  <c r="D315" i="6"/>
  <c r="D315" i="7" s="1"/>
  <c r="D311" i="6"/>
  <c r="D311" i="7" s="1"/>
  <c r="D307" i="6"/>
  <c r="D307" i="7" s="1"/>
  <c r="D303" i="6"/>
  <c r="D303" i="7" s="1"/>
  <c r="D299" i="6"/>
  <c r="D299" i="7"/>
  <c r="D295" i="6"/>
  <c r="D295" i="7" s="1"/>
  <c r="D291" i="6"/>
  <c r="D291" i="7" s="1"/>
  <c r="D287" i="6"/>
  <c r="D287" i="7" s="1"/>
  <c r="D283" i="6"/>
  <c r="D283" i="7" s="1"/>
  <c r="D279" i="6"/>
  <c r="D279" i="7" s="1"/>
  <c r="D275" i="6"/>
  <c r="D275" i="7" s="1"/>
  <c r="D271" i="6"/>
  <c r="D271" i="7" s="1"/>
  <c r="D267" i="6"/>
  <c r="D267" i="7" s="1"/>
  <c r="D263" i="6"/>
  <c r="D263" i="7" s="1"/>
  <c r="D259" i="6"/>
  <c r="D259" i="7" s="1"/>
  <c r="D255" i="6"/>
  <c r="D255" i="7" s="1"/>
  <c r="D251" i="6"/>
  <c r="D251" i="7" s="1"/>
  <c r="D247" i="6"/>
  <c r="D247" i="7" s="1"/>
  <c r="D243" i="6"/>
  <c r="D243" i="7" s="1"/>
  <c r="D239" i="6"/>
  <c r="D239" i="7" s="1"/>
  <c r="D235" i="6"/>
  <c r="D235" i="7" s="1"/>
  <c r="D231" i="6"/>
  <c r="D231" i="7" s="1"/>
  <c r="D227" i="6"/>
  <c r="D227" i="7" s="1"/>
  <c r="D223" i="6"/>
  <c r="D223" i="7" s="1"/>
  <c r="D219" i="6"/>
  <c r="D219" i="7" s="1"/>
  <c r="D215" i="6"/>
  <c r="D215" i="7" s="1"/>
  <c r="D211" i="6"/>
  <c r="D211" i="7" s="1"/>
  <c r="D207" i="6"/>
  <c r="D207" i="7" s="1"/>
  <c r="D203" i="6"/>
  <c r="D203" i="7" s="1"/>
  <c r="D199" i="6"/>
  <c r="D199" i="7" s="1"/>
  <c r="D195" i="6"/>
  <c r="D195" i="7"/>
  <c r="D191" i="6"/>
  <c r="D191" i="7" s="1"/>
  <c r="D187" i="6"/>
  <c r="D187" i="7" s="1"/>
  <c r="D171" i="7"/>
  <c r="D167" i="7"/>
  <c r="D159" i="7"/>
  <c r="D155" i="7"/>
  <c r="D151" i="7"/>
  <c r="D147" i="7"/>
  <c r="D143" i="7"/>
  <c r="D139" i="7"/>
  <c r="D135" i="7"/>
  <c r="D131" i="7"/>
  <c r="D127" i="7"/>
  <c r="D123" i="7"/>
  <c r="D417" i="6"/>
  <c r="D417" i="7" s="1"/>
  <c r="D413" i="6"/>
  <c r="D413" i="7" s="1"/>
  <c r="D405" i="6"/>
  <c r="D405" i="7" s="1"/>
  <c r="D397" i="6"/>
  <c r="D397" i="7" s="1"/>
  <c r="D389" i="6"/>
  <c r="D389" i="7" s="1"/>
  <c r="D381" i="6"/>
  <c r="D381" i="7" s="1"/>
  <c r="D373" i="6"/>
  <c r="D373" i="7" s="1"/>
  <c r="D337" i="6"/>
  <c r="D337" i="7" s="1"/>
  <c r="D328" i="6"/>
  <c r="D328" i="7" s="1"/>
  <c r="D324" i="6"/>
  <c r="D324" i="7" s="1"/>
  <c r="D320" i="6"/>
  <c r="D320" i="7" s="1"/>
  <c r="D316" i="6"/>
  <c r="D316" i="7" s="1"/>
  <c r="D339" i="6"/>
  <c r="D339" i="7" s="1"/>
  <c r="D336" i="6"/>
  <c r="D336" i="7" s="1"/>
  <c r="D331" i="6"/>
  <c r="D331" i="7" s="1"/>
  <c r="D329" i="6"/>
  <c r="D329" i="7" s="1"/>
  <c r="D325" i="6"/>
  <c r="D325" i="7" s="1"/>
  <c r="D321" i="6"/>
  <c r="D321" i="7" s="1"/>
  <c r="D317" i="6"/>
  <c r="D317" i="7" s="1"/>
  <c r="D313" i="6"/>
  <c r="D313" i="7" s="1"/>
  <c r="D309" i="6"/>
  <c r="D309" i="7" s="1"/>
  <c r="D305" i="6"/>
  <c r="D305" i="7" s="1"/>
  <c r="D301" i="6"/>
  <c r="D301" i="7" s="1"/>
  <c r="D297" i="6"/>
  <c r="D297" i="7" s="1"/>
  <c r="D293" i="6"/>
  <c r="D293" i="7" s="1"/>
  <c r="D289" i="6"/>
  <c r="D289" i="7"/>
  <c r="D285" i="6"/>
  <c r="D285" i="7" s="1"/>
  <c r="D281" i="6"/>
  <c r="D281" i="7" s="1"/>
  <c r="D277" i="6"/>
  <c r="D277" i="7" s="1"/>
  <c r="D273" i="6"/>
  <c r="D273" i="7" s="1"/>
  <c r="D269" i="6"/>
  <c r="D269" i="7" s="1"/>
  <c r="D265" i="6"/>
  <c r="D265" i="7" s="1"/>
  <c r="D261" i="6"/>
  <c r="D261" i="7" s="1"/>
  <c r="D257" i="6"/>
  <c r="D257" i="7" s="1"/>
  <c r="D253" i="6"/>
  <c r="D253" i="7"/>
  <c r="D249" i="6"/>
  <c r="D249" i="7" s="1"/>
  <c r="D245" i="6"/>
  <c r="D245" i="7" s="1"/>
  <c r="D241" i="6"/>
  <c r="D241" i="7" s="1"/>
  <c r="D237" i="6"/>
  <c r="D237" i="7" s="1"/>
  <c r="D233" i="6"/>
  <c r="D233" i="7" s="1"/>
  <c r="D229" i="6"/>
  <c r="D229" i="7" s="1"/>
  <c r="D225" i="6"/>
  <c r="D225" i="7" s="1"/>
  <c r="D221" i="6"/>
  <c r="D221" i="7" s="1"/>
  <c r="D217" i="6"/>
  <c r="D217" i="7" s="1"/>
  <c r="D213" i="6"/>
  <c r="D213" i="7" s="1"/>
  <c r="D209" i="6"/>
  <c r="D205" i="6"/>
  <c r="D205" i="7" s="1"/>
  <c r="D201" i="6"/>
  <c r="D201" i="7" s="1"/>
  <c r="D197" i="6"/>
  <c r="D193" i="6"/>
  <c r="D193" i="7" s="1"/>
  <c r="D189" i="6"/>
  <c r="D189" i="7"/>
  <c r="D173" i="7"/>
  <c r="D169" i="7"/>
  <c r="D161" i="7"/>
  <c r="D312" i="6"/>
  <c r="D312" i="7" s="1"/>
  <c r="D304" i="6"/>
  <c r="D304" i="7" s="1"/>
  <c r="D296" i="6"/>
  <c r="D296" i="7" s="1"/>
  <c r="D288" i="6"/>
  <c r="D288" i="7" s="1"/>
  <c r="D280" i="6"/>
  <c r="D280" i="7" s="1"/>
  <c r="D272" i="6"/>
  <c r="D272" i="7" s="1"/>
  <c r="D264" i="6"/>
  <c r="D264" i="7" s="1"/>
  <c r="D256" i="6"/>
  <c r="D256" i="7" s="1"/>
  <c r="D248" i="6"/>
  <c r="D248" i="7" s="1"/>
  <c r="D240" i="6"/>
  <c r="D240" i="7" s="1"/>
  <c r="D232" i="6"/>
  <c r="D232" i="7" s="1"/>
  <c r="D224" i="6"/>
  <c r="D224" i="7" s="1"/>
  <c r="D216" i="6"/>
  <c r="D216" i="7" s="1"/>
  <c r="D208" i="6"/>
  <c r="D208" i="7" s="1"/>
  <c r="D200" i="6"/>
  <c r="D200" i="7" s="1"/>
  <c r="D157" i="7"/>
  <c r="D152" i="7"/>
  <c r="D149" i="7"/>
  <c r="D144" i="7"/>
  <c r="D141" i="7"/>
  <c r="D136" i="7"/>
  <c r="D133" i="7"/>
  <c r="D125" i="7"/>
  <c r="D118" i="7"/>
  <c r="D110" i="7"/>
  <c r="D106" i="7"/>
  <c r="D98" i="7"/>
  <c r="D94" i="7"/>
  <c r="D86" i="7"/>
  <c r="D82" i="7"/>
  <c r="D74" i="7"/>
  <c r="D70" i="7"/>
  <c r="D154" i="7"/>
  <c r="D122" i="7"/>
  <c r="D119" i="7"/>
  <c r="D308" i="6"/>
  <c r="D308" i="7" s="1"/>
  <c r="D300" i="6"/>
  <c r="D300" i="7" s="1"/>
  <c r="D292" i="6"/>
  <c r="D292" i="7" s="1"/>
  <c r="D284" i="6"/>
  <c r="D284" i="7" s="1"/>
  <c r="D276" i="6"/>
  <c r="D276" i="7" s="1"/>
  <c r="D268" i="6"/>
  <c r="D268" i="7" s="1"/>
  <c r="D260" i="6"/>
  <c r="D260" i="7" s="1"/>
  <c r="D252" i="6"/>
  <c r="D252" i="7" s="1"/>
  <c r="D244" i="6"/>
  <c r="D244" i="7" s="1"/>
  <c r="D236" i="6"/>
  <c r="D236" i="7" s="1"/>
  <c r="D228" i="6"/>
  <c r="D228" i="7" s="1"/>
  <c r="D220" i="6"/>
  <c r="D220" i="7" s="1"/>
  <c r="D212" i="6"/>
  <c r="D212" i="7" s="1"/>
  <c r="D204" i="6"/>
  <c r="D204" i="7" s="1"/>
  <c r="D196" i="6"/>
  <c r="D196" i="7" s="1"/>
  <c r="D194" i="6"/>
  <c r="D194" i="7" s="1"/>
  <c r="D192" i="6"/>
  <c r="D190" i="6"/>
  <c r="D190" i="7" s="1"/>
  <c r="D188" i="6"/>
  <c r="D188" i="7" s="1"/>
  <c r="D186" i="6"/>
  <c r="D172" i="7"/>
  <c r="D170" i="7"/>
  <c r="D168" i="7"/>
  <c r="D166" i="7"/>
  <c r="D164" i="7"/>
  <c r="D156" i="7"/>
  <c r="D153" i="7"/>
  <c r="D145" i="7"/>
  <c r="D140" i="7"/>
  <c r="D137" i="7"/>
  <c r="D132" i="7"/>
  <c r="D129" i="7"/>
  <c r="D120" i="7"/>
  <c r="D116" i="7"/>
  <c r="D112" i="7"/>
  <c r="D108" i="7"/>
  <c r="D104" i="7"/>
  <c r="D100" i="7"/>
  <c r="D96" i="7"/>
  <c r="D92" i="7"/>
  <c r="D88" i="7"/>
  <c r="D84" i="7"/>
  <c r="D80" i="7"/>
  <c r="D76" i="7"/>
  <c r="D72" i="7"/>
  <c r="D63" i="6"/>
  <c r="D63" i="7" s="1"/>
  <c r="D59" i="6"/>
  <c r="D59" i="7" s="1"/>
  <c r="D55" i="6"/>
  <c r="D55" i="7"/>
  <c r="D51" i="6"/>
  <c r="D47" i="6"/>
  <c r="D47" i="7" s="1"/>
  <c r="D43" i="6"/>
  <c r="D43" i="7" s="1"/>
  <c r="D39" i="6"/>
  <c r="D39" i="7" s="1"/>
  <c r="D35" i="6"/>
  <c r="D35" i="7" s="1"/>
  <c r="D31" i="6"/>
  <c r="D31" i="7" s="1"/>
  <c r="D27" i="6"/>
  <c r="D27" i="7" s="1"/>
  <c r="D23" i="6"/>
  <c r="D23" i="7" s="1"/>
  <c r="D19" i="6"/>
  <c r="D19" i="7" s="1"/>
  <c r="D15" i="6"/>
  <c r="D15" i="7" s="1"/>
  <c r="D11" i="6"/>
  <c r="D11" i="7" s="1"/>
  <c r="D142" i="7"/>
  <c r="D121" i="7"/>
  <c r="D117" i="7"/>
  <c r="D115" i="7"/>
  <c r="D113" i="7"/>
  <c r="D111" i="7"/>
  <c r="D109" i="7"/>
  <c r="D107" i="7"/>
  <c r="D101" i="7"/>
  <c r="D99" i="7"/>
  <c r="D97" i="7"/>
  <c r="D91" i="7"/>
  <c r="D89" i="7"/>
  <c r="D87" i="7"/>
  <c r="D81" i="7"/>
  <c r="D79" i="7"/>
  <c r="D77" i="7"/>
  <c r="D75" i="7"/>
  <c r="D73" i="7"/>
  <c r="D64" i="6"/>
  <c r="D64" i="7" s="1"/>
  <c r="D60" i="6"/>
  <c r="D60" i="7" s="1"/>
  <c r="D56" i="6"/>
  <c r="D56" i="7" s="1"/>
  <c r="D52" i="6"/>
  <c r="D52" i="7" s="1"/>
  <c r="D48" i="6"/>
  <c r="D44" i="6"/>
  <c r="D44" i="7" s="1"/>
  <c r="D40" i="6"/>
  <c r="D40" i="7" s="1"/>
  <c r="D36" i="6"/>
  <c r="D36" i="7" s="1"/>
  <c r="D32" i="6"/>
  <c r="D32" i="7" s="1"/>
  <c r="D28" i="6"/>
  <c r="D28" i="7" s="1"/>
  <c r="D24" i="6"/>
  <c r="D24" i="7" s="1"/>
  <c r="D20" i="6"/>
  <c r="D20" i="7" s="1"/>
  <c r="D16" i="6"/>
  <c r="D16" i="7" s="1"/>
  <c r="D12" i="6"/>
  <c r="D12" i="7" s="1"/>
  <c r="D8" i="6"/>
  <c r="D8" i="7" s="1"/>
  <c r="D13" i="6"/>
  <c r="D13" i="7" s="1"/>
  <c r="D9" i="6"/>
  <c r="D9" i="7" s="1"/>
  <c r="D14" i="6"/>
  <c r="D14" i="7" s="1"/>
  <c r="D6" i="6"/>
  <c r="D7" i="6"/>
  <c r="D7" i="7" s="1"/>
  <c r="D71" i="7"/>
  <c r="D68" i="7"/>
  <c r="D65" i="6"/>
  <c r="D65" i="7" s="1"/>
  <c r="D61" i="6"/>
  <c r="D61" i="7" s="1"/>
  <c r="D57" i="6"/>
  <c r="D57" i="7" s="1"/>
  <c r="D53" i="6"/>
  <c r="D53" i="7" s="1"/>
  <c r="D49" i="6"/>
  <c r="D49" i="7" s="1"/>
  <c r="D45" i="6"/>
  <c r="D45" i="7"/>
  <c r="D41" i="6"/>
  <c r="D41" i="7" s="1"/>
  <c r="D37" i="6"/>
  <c r="D37" i="7" s="1"/>
  <c r="D33" i="6"/>
  <c r="D33" i="7" s="1"/>
  <c r="D29" i="6"/>
  <c r="D29" i="7" s="1"/>
  <c r="D25" i="6"/>
  <c r="D25" i="7" s="1"/>
  <c r="D21" i="6"/>
  <c r="D21" i="7" s="1"/>
  <c r="D17" i="6"/>
  <c r="D17" i="7" s="1"/>
  <c r="D10" i="6"/>
  <c r="D10" i="7" s="1"/>
  <c r="D134" i="7"/>
  <c r="D62" i="6"/>
  <c r="D62" i="7" s="1"/>
  <c r="D58" i="6"/>
  <c r="D58" i="7" s="1"/>
  <c r="D54" i="6"/>
  <c r="D50" i="6"/>
  <c r="D50" i="7" s="1"/>
  <c r="D46" i="6"/>
  <c r="D46" i="7" s="1"/>
  <c r="D42" i="6"/>
  <c r="D38" i="6"/>
  <c r="D38" i="7" s="1"/>
  <c r="D34" i="6"/>
  <c r="D34" i="7" s="1"/>
  <c r="D30" i="6"/>
  <c r="D26" i="6"/>
  <c r="D26" i="7" s="1"/>
  <c r="D22" i="6"/>
  <c r="D22" i="7" s="1"/>
  <c r="D18" i="6"/>
  <c r="L22" i="6"/>
  <c r="L22" i="7" s="1"/>
  <c r="L17" i="6"/>
  <c r="L17" i="7" s="1"/>
  <c r="L21" i="6"/>
  <c r="L21" i="7" s="1"/>
  <c r="L501" i="6"/>
  <c r="L501" i="7" s="1"/>
  <c r="L485" i="6"/>
  <c r="L485" i="7" s="1"/>
  <c r="L469" i="6"/>
  <c r="L469" i="7" s="1"/>
  <c r="L453" i="6"/>
  <c r="L453" i="7" s="1"/>
  <c r="L437" i="6"/>
  <c r="L437" i="7" s="1"/>
  <c r="L421" i="6"/>
  <c r="L421" i="7" s="1"/>
  <c r="L405" i="6"/>
  <c r="L405" i="7" s="1"/>
  <c r="L389" i="6"/>
  <c r="L389" i="7" s="1"/>
  <c r="L373" i="6"/>
  <c r="L373" i="7" s="1"/>
  <c r="L500" i="6"/>
  <c r="L500" i="7" s="1"/>
  <c r="L484" i="6"/>
  <c r="L484" i="7"/>
  <c r="L468" i="6"/>
  <c r="L468" i="7" s="1"/>
  <c r="L452" i="6"/>
  <c r="L452" i="7" s="1"/>
  <c r="L436" i="6"/>
  <c r="L436" i="7" s="1"/>
  <c r="L420" i="6"/>
  <c r="L420" i="7" s="1"/>
  <c r="L404" i="6"/>
  <c r="L404" i="7" s="1"/>
  <c r="L388" i="6"/>
  <c r="L388" i="7" s="1"/>
  <c r="L372" i="6"/>
  <c r="L372" i="7" s="1"/>
  <c r="L499" i="6"/>
  <c r="L499" i="7" s="1"/>
  <c r="L483" i="6"/>
  <c r="L483" i="7"/>
  <c r="L467" i="6"/>
  <c r="L467" i="7" s="1"/>
  <c r="L451" i="6"/>
  <c r="L451" i="7" s="1"/>
  <c r="L435" i="6"/>
  <c r="L435" i="7" s="1"/>
  <c r="L419" i="6"/>
  <c r="L419" i="7" s="1"/>
  <c r="L403" i="6"/>
  <c r="L403" i="7" s="1"/>
  <c r="L387" i="6"/>
  <c r="L387" i="7" s="1"/>
  <c r="L371" i="6"/>
  <c r="L371" i="7" s="1"/>
  <c r="L498" i="6"/>
  <c r="L498" i="7" s="1"/>
  <c r="L482" i="6"/>
  <c r="L482" i="7" s="1"/>
  <c r="L466" i="6"/>
  <c r="L466" i="7" s="1"/>
  <c r="L450" i="6"/>
  <c r="L450" i="7" s="1"/>
  <c r="L434" i="6"/>
  <c r="L434" i="7" s="1"/>
  <c r="L418" i="6"/>
  <c r="L418" i="7" s="1"/>
  <c r="L402" i="6"/>
  <c r="L402" i="7" s="1"/>
  <c r="L386" i="6"/>
  <c r="L386" i="7" s="1"/>
  <c r="L370" i="6"/>
  <c r="L370" i="7" s="1"/>
  <c r="L357" i="6"/>
  <c r="L357" i="7" s="1"/>
  <c r="L341" i="6"/>
  <c r="L341" i="7" s="1"/>
  <c r="L325" i="6"/>
  <c r="L325" i="7" s="1"/>
  <c r="L309" i="6"/>
  <c r="L309" i="7" s="1"/>
  <c r="L293" i="6"/>
  <c r="L293" i="7" s="1"/>
  <c r="L277" i="6"/>
  <c r="L277" i="7" s="1"/>
  <c r="L261" i="6"/>
  <c r="L261" i="7" s="1"/>
  <c r="L245" i="6"/>
  <c r="L245" i="7" s="1"/>
  <c r="L229" i="6"/>
  <c r="L229" i="7" s="1"/>
  <c r="L213" i="6"/>
  <c r="L213" i="7" s="1"/>
  <c r="L197" i="6"/>
  <c r="L197" i="7" s="1"/>
  <c r="L53" i="6"/>
  <c r="L53" i="7" s="1"/>
  <c r="L37" i="6"/>
  <c r="L37" i="7" s="1"/>
  <c r="L360" i="6"/>
  <c r="L360" i="7" s="1"/>
  <c r="L344" i="6"/>
  <c r="L344" i="7" s="1"/>
  <c r="L328" i="6"/>
  <c r="L328" i="7" s="1"/>
  <c r="L312" i="6"/>
  <c r="L312" i="7" s="1"/>
  <c r="L296" i="6"/>
  <c r="L296" i="7" s="1"/>
  <c r="L280" i="6"/>
  <c r="L280" i="7" s="1"/>
  <c r="L264" i="6"/>
  <c r="L264" i="7" s="1"/>
  <c r="L248" i="6"/>
  <c r="L248" i="7" s="1"/>
  <c r="L232" i="6"/>
  <c r="L232" i="7" s="1"/>
  <c r="L216" i="6"/>
  <c r="L216" i="7" s="1"/>
  <c r="L200" i="6"/>
  <c r="L200" i="7" s="1"/>
  <c r="L72" i="7"/>
  <c r="L56" i="6"/>
  <c r="L56" i="7" s="1"/>
  <c r="L40" i="6"/>
  <c r="L40" i="7" s="1"/>
  <c r="L363" i="6"/>
  <c r="L363" i="7" s="1"/>
  <c r="L347" i="6"/>
  <c r="L347" i="7" s="1"/>
  <c r="L331" i="6"/>
  <c r="L331" i="7" s="1"/>
  <c r="L315" i="6"/>
  <c r="L315" i="7" s="1"/>
  <c r="L299" i="6"/>
  <c r="L299" i="7" s="1"/>
  <c r="L283" i="6"/>
  <c r="L283" i="7" s="1"/>
  <c r="L267" i="6"/>
  <c r="L267" i="7" s="1"/>
  <c r="L251" i="6"/>
  <c r="L251" i="7" s="1"/>
  <c r="L235" i="6"/>
  <c r="L235" i="7" s="1"/>
  <c r="L219" i="6"/>
  <c r="L219" i="7" s="1"/>
  <c r="L203" i="6"/>
  <c r="L203" i="7" s="1"/>
  <c r="L187" i="6"/>
  <c r="L187" i="7" s="1"/>
  <c r="L75" i="7"/>
  <c r="L59" i="6"/>
  <c r="L59" i="7" s="1"/>
  <c r="L43" i="6"/>
  <c r="L43" i="7" s="1"/>
  <c r="L27" i="6"/>
  <c r="L27" i="7" s="1"/>
  <c r="L350" i="6"/>
  <c r="L350" i="7" s="1"/>
  <c r="L334" i="6"/>
  <c r="L334" i="7" s="1"/>
  <c r="L318" i="6"/>
  <c r="L318" i="7" s="1"/>
  <c r="L302" i="6"/>
  <c r="L302" i="7" s="1"/>
  <c r="L286" i="6"/>
  <c r="L286" i="7" s="1"/>
  <c r="L270" i="6"/>
  <c r="L270" i="7" s="1"/>
  <c r="L254" i="6"/>
  <c r="L254" i="7" s="1"/>
  <c r="L238" i="6"/>
  <c r="L238" i="7" s="1"/>
  <c r="L222" i="6"/>
  <c r="L206" i="6"/>
  <c r="L206" i="7" s="1"/>
  <c r="L190" i="6"/>
  <c r="L190" i="7" s="1"/>
  <c r="L62" i="6"/>
  <c r="L62" i="7" s="1"/>
  <c r="L46" i="6"/>
  <c r="L46" i="7" s="1"/>
  <c r="L30" i="6"/>
  <c r="L11" i="6"/>
  <c r="L11" i="7" s="1"/>
  <c r="L19" i="6"/>
  <c r="L19" i="7" s="1"/>
  <c r="L12" i="6"/>
  <c r="L12" i="7" s="1"/>
  <c r="L20" i="6"/>
  <c r="L20" i="7" s="1"/>
  <c r="L6" i="6"/>
  <c r="L14" i="6"/>
  <c r="L14" i="7" s="1"/>
  <c r="L497" i="6"/>
  <c r="L497" i="7" s="1"/>
  <c r="L481" i="6"/>
  <c r="L481" i="7" s="1"/>
  <c r="L465" i="6"/>
  <c r="L465" i="7" s="1"/>
  <c r="L449" i="6"/>
  <c r="L449" i="7" s="1"/>
  <c r="L433" i="6"/>
  <c r="L433" i="7" s="1"/>
  <c r="L417" i="6"/>
  <c r="L417" i="7" s="1"/>
  <c r="L401" i="6"/>
  <c r="L401" i="7" s="1"/>
  <c r="L385" i="6"/>
  <c r="L385" i="7" s="1"/>
  <c r="L369" i="6"/>
  <c r="L369" i="7" s="1"/>
  <c r="L496" i="6"/>
  <c r="L496" i="7" s="1"/>
  <c r="L480" i="6"/>
  <c r="L480" i="7" s="1"/>
  <c r="L464" i="6"/>
  <c r="L464" i="7" s="1"/>
  <c r="L448" i="6"/>
  <c r="L448" i="7" s="1"/>
  <c r="L432" i="6"/>
  <c r="L432" i="7" s="1"/>
  <c r="L416" i="6"/>
  <c r="L416" i="7" s="1"/>
  <c r="L400" i="6"/>
  <c r="L400" i="7" s="1"/>
  <c r="L384" i="6"/>
  <c r="L384" i="7" s="1"/>
  <c r="L368" i="6"/>
  <c r="L368" i="7" s="1"/>
  <c r="L495" i="6"/>
  <c r="L495" i="7" s="1"/>
  <c r="L479" i="6"/>
  <c r="L479" i="7" s="1"/>
  <c r="L463" i="6"/>
  <c r="L463" i="7" s="1"/>
  <c r="L447" i="6"/>
  <c r="L447" i="7" s="1"/>
  <c r="L431" i="6"/>
  <c r="L431" i="7" s="1"/>
  <c r="L415" i="6"/>
  <c r="L415" i="7" s="1"/>
  <c r="L399" i="6"/>
  <c r="L399" i="7" s="1"/>
  <c r="L383" i="6"/>
  <c r="L383" i="7" s="1"/>
  <c r="L367" i="6"/>
  <c r="L367" i="7" s="1"/>
  <c r="L494" i="6"/>
  <c r="L494" i="7" s="1"/>
  <c r="L478" i="6"/>
  <c r="L478" i="7" s="1"/>
  <c r="L462" i="6"/>
  <c r="L462" i="7" s="1"/>
  <c r="L446" i="6"/>
  <c r="L446" i="7" s="1"/>
  <c r="L430" i="6"/>
  <c r="L430" i="7" s="1"/>
  <c r="L414" i="6"/>
  <c r="L414" i="7" s="1"/>
  <c r="L398" i="6"/>
  <c r="L398" i="7" s="1"/>
  <c r="L382" i="6"/>
  <c r="L382" i="7" s="1"/>
  <c r="L366" i="6"/>
  <c r="L366" i="7" s="1"/>
  <c r="L353" i="6"/>
  <c r="L353" i="7" s="1"/>
  <c r="L337" i="6"/>
  <c r="L337" i="7" s="1"/>
  <c r="L321" i="6"/>
  <c r="L321" i="7" s="1"/>
  <c r="L305" i="6"/>
  <c r="L305" i="7" s="1"/>
  <c r="L289" i="6"/>
  <c r="L289" i="7" s="1"/>
  <c r="L273" i="6"/>
  <c r="L273" i="7" s="1"/>
  <c r="L257" i="6"/>
  <c r="L257" i="7" s="1"/>
  <c r="L241" i="6"/>
  <c r="L241" i="7" s="1"/>
  <c r="L225" i="6"/>
  <c r="L225" i="7" s="1"/>
  <c r="L209" i="6"/>
  <c r="L209" i="7" s="1"/>
  <c r="L193" i="6"/>
  <c r="L193" i="7" s="1"/>
  <c r="L113" i="7"/>
  <c r="L65" i="6"/>
  <c r="L65" i="7" s="1"/>
  <c r="L49" i="6"/>
  <c r="L49" i="7" s="1"/>
  <c r="L33" i="6"/>
  <c r="L33" i="7" s="1"/>
  <c r="L356" i="6"/>
  <c r="L356" i="7" s="1"/>
  <c r="L340" i="6"/>
  <c r="L340" i="7" s="1"/>
  <c r="L324" i="6"/>
  <c r="L324" i="7" s="1"/>
  <c r="L308" i="6"/>
  <c r="L308" i="7" s="1"/>
  <c r="L292" i="6"/>
  <c r="L292" i="7" s="1"/>
  <c r="L276" i="6"/>
  <c r="L276" i="7" s="1"/>
  <c r="L260" i="6"/>
  <c r="L260" i="7" s="1"/>
  <c r="L244" i="6"/>
  <c r="L244" i="7" s="1"/>
  <c r="L228" i="6"/>
  <c r="L228" i="7" s="1"/>
  <c r="L212" i="6"/>
  <c r="L212" i="7" s="1"/>
  <c r="L196" i="6"/>
  <c r="L196" i="7" s="1"/>
  <c r="L84" i="7"/>
  <c r="L52" i="6"/>
  <c r="L52" i="7" s="1"/>
  <c r="L36" i="6"/>
  <c r="L36" i="7" s="1"/>
  <c r="L359" i="6"/>
  <c r="L359" i="7" s="1"/>
  <c r="L343" i="6"/>
  <c r="L343" i="7" s="1"/>
  <c r="L327" i="6"/>
  <c r="L327" i="7" s="1"/>
  <c r="L311" i="6"/>
  <c r="L311" i="7" s="1"/>
  <c r="L295" i="6"/>
  <c r="L295" i="7" s="1"/>
  <c r="L279" i="6"/>
  <c r="L279" i="7" s="1"/>
  <c r="L263" i="6"/>
  <c r="L263" i="7" s="1"/>
  <c r="L247" i="6"/>
  <c r="L247" i="7" s="1"/>
  <c r="L231" i="6"/>
  <c r="L231" i="7" s="1"/>
  <c r="L215" i="6"/>
  <c r="L215" i="7" s="1"/>
  <c r="L199" i="6"/>
  <c r="L199" i="7" s="1"/>
  <c r="L71" i="7"/>
  <c r="L55" i="6"/>
  <c r="L55" i="7" s="1"/>
  <c r="L39" i="6"/>
  <c r="L39" i="7"/>
  <c r="L362" i="6"/>
  <c r="L362" i="7"/>
  <c r="L346" i="6"/>
  <c r="L346" i="7" s="1"/>
  <c r="L330" i="6"/>
  <c r="L330" i="7" s="1"/>
  <c r="L314" i="6"/>
  <c r="L314" i="7" s="1"/>
  <c r="L298" i="6"/>
  <c r="L298" i="7" s="1"/>
  <c r="L282" i="6"/>
  <c r="L282" i="7" s="1"/>
  <c r="L266" i="6"/>
  <c r="L266" i="7" s="1"/>
  <c r="L250" i="6"/>
  <c r="L250" i="7" s="1"/>
  <c r="L234" i="6"/>
  <c r="L218" i="6"/>
  <c r="L218" i="7" s="1"/>
  <c r="L202" i="6"/>
  <c r="L202" i="7" s="1"/>
  <c r="L186" i="6"/>
  <c r="L74" i="7"/>
  <c r="L58" i="6"/>
  <c r="L58" i="7" s="1"/>
  <c r="L42" i="6"/>
  <c r="L26" i="6"/>
  <c r="L26" i="7"/>
  <c r="L25" i="6"/>
  <c r="L25" i="7" s="1"/>
  <c r="L509" i="6"/>
  <c r="L509" i="7" s="1"/>
  <c r="L493" i="6"/>
  <c r="L493" i="7" s="1"/>
  <c r="L477" i="6"/>
  <c r="L477" i="7" s="1"/>
  <c r="L461" i="6"/>
  <c r="L461" i="7" s="1"/>
  <c r="L445" i="6"/>
  <c r="L445" i="7" s="1"/>
  <c r="L429" i="6"/>
  <c r="L429" i="7" s="1"/>
  <c r="L413" i="6"/>
  <c r="L413" i="7" s="1"/>
  <c r="L397" i="6"/>
  <c r="L397" i="7"/>
  <c r="L381" i="6"/>
  <c r="L381" i="7" s="1"/>
  <c r="L508" i="6"/>
  <c r="L508" i="7" s="1"/>
  <c r="L492" i="6"/>
  <c r="L492" i="7" s="1"/>
  <c r="L476" i="6"/>
  <c r="L476" i="7" s="1"/>
  <c r="L460" i="6"/>
  <c r="L460" i="7" s="1"/>
  <c r="L444" i="6"/>
  <c r="L444" i="7" s="1"/>
  <c r="L428" i="6"/>
  <c r="L428" i="7" s="1"/>
  <c r="L412" i="6"/>
  <c r="L412" i="7"/>
  <c r="L396" i="6"/>
  <c r="L396" i="7" s="1"/>
  <c r="L380" i="6"/>
  <c r="L380" i="7" s="1"/>
  <c r="L507" i="6"/>
  <c r="L507" i="7" s="1"/>
  <c r="L491" i="6"/>
  <c r="L491" i="7" s="1"/>
  <c r="L475" i="6"/>
  <c r="L475" i="7" s="1"/>
  <c r="L459" i="6"/>
  <c r="L459" i="7" s="1"/>
  <c r="L443" i="6"/>
  <c r="L443" i="7" s="1"/>
  <c r="L427" i="6"/>
  <c r="L427" i="7" s="1"/>
  <c r="L411" i="6"/>
  <c r="L411" i="7" s="1"/>
  <c r="L395" i="6"/>
  <c r="L395" i="7" s="1"/>
  <c r="L379" i="6"/>
  <c r="L379" i="7" s="1"/>
  <c r="L506" i="6"/>
  <c r="L506" i="7" s="1"/>
  <c r="L490" i="6"/>
  <c r="L490" i="7" s="1"/>
  <c r="L474" i="6"/>
  <c r="L474" i="7" s="1"/>
  <c r="L458" i="6"/>
  <c r="L458" i="7" s="1"/>
  <c r="L442" i="6"/>
  <c r="L442" i="7" s="1"/>
  <c r="L426" i="6"/>
  <c r="L426" i="7" s="1"/>
  <c r="L410" i="6"/>
  <c r="L410" i="7" s="1"/>
  <c r="L394" i="6"/>
  <c r="L394" i="7" s="1"/>
  <c r="L378" i="6"/>
  <c r="L378" i="7" s="1"/>
  <c r="L365" i="6"/>
  <c r="L365" i="7" s="1"/>
  <c r="L349" i="6"/>
  <c r="L349" i="7" s="1"/>
  <c r="L333" i="6"/>
  <c r="L333" i="7" s="1"/>
  <c r="L317" i="6"/>
  <c r="L317" i="7" s="1"/>
  <c r="L301" i="6"/>
  <c r="L301" i="7" s="1"/>
  <c r="L285" i="6"/>
  <c r="L285" i="7" s="1"/>
  <c r="L269" i="6"/>
  <c r="L269" i="7" s="1"/>
  <c r="L253" i="6"/>
  <c r="L253" i="7" s="1"/>
  <c r="L237" i="6"/>
  <c r="L237" i="7" s="1"/>
  <c r="L221" i="6"/>
  <c r="L221" i="7" s="1"/>
  <c r="L205" i="6"/>
  <c r="L205" i="7" s="1"/>
  <c r="L189" i="6"/>
  <c r="L189" i="7" s="1"/>
  <c r="L77" i="7"/>
  <c r="L61" i="6"/>
  <c r="L61" i="7" s="1"/>
  <c r="L45" i="6"/>
  <c r="L45" i="7" s="1"/>
  <c r="L29" i="6"/>
  <c r="L29" i="7" s="1"/>
  <c r="L352" i="6"/>
  <c r="L352" i="7" s="1"/>
  <c r="L336" i="6"/>
  <c r="L336" i="7" s="1"/>
  <c r="L320" i="6"/>
  <c r="L320" i="7" s="1"/>
  <c r="L304" i="6"/>
  <c r="L304" i="7" s="1"/>
  <c r="L288" i="6"/>
  <c r="L288" i="7" s="1"/>
  <c r="L272" i="6"/>
  <c r="L272" i="7" s="1"/>
  <c r="L256" i="6"/>
  <c r="L256" i="7" s="1"/>
  <c r="L240" i="6"/>
  <c r="L240" i="7" s="1"/>
  <c r="L224" i="6"/>
  <c r="L224" i="7" s="1"/>
  <c r="L208" i="6"/>
  <c r="L208" i="7" s="1"/>
  <c r="L192" i="6"/>
  <c r="L192" i="7" s="1"/>
  <c r="L64" i="6"/>
  <c r="L64" i="7" s="1"/>
  <c r="L48" i="6"/>
  <c r="L48" i="7" s="1"/>
  <c r="L32" i="6"/>
  <c r="L32" i="7" s="1"/>
  <c r="L355" i="6"/>
  <c r="L355" i="7" s="1"/>
  <c r="L339" i="6"/>
  <c r="L339" i="7"/>
  <c r="L323" i="6"/>
  <c r="L323" i="7" s="1"/>
  <c r="L307" i="6"/>
  <c r="L307" i="7" s="1"/>
  <c r="L291" i="6"/>
  <c r="L291" i="7"/>
  <c r="L275" i="6"/>
  <c r="L275" i="7" s="1"/>
  <c r="L259" i="6"/>
  <c r="L259" i="7" s="1"/>
  <c r="L243" i="6"/>
  <c r="L243" i="7" s="1"/>
  <c r="L227" i="6"/>
  <c r="L227" i="7"/>
  <c r="L211" i="6"/>
  <c r="L211" i="7" s="1"/>
  <c r="L195" i="6"/>
  <c r="L195" i="7" s="1"/>
  <c r="L51" i="6"/>
  <c r="L51" i="7" s="1"/>
  <c r="L35" i="6"/>
  <c r="L35" i="7" s="1"/>
  <c r="L358" i="6"/>
  <c r="L358" i="7" s="1"/>
  <c r="L342" i="6"/>
  <c r="L342" i="7" s="1"/>
  <c r="L326" i="6"/>
  <c r="L326" i="7" s="1"/>
  <c r="L310" i="6"/>
  <c r="L310" i="7" s="1"/>
  <c r="L294" i="6"/>
  <c r="L294" i="7" s="1"/>
  <c r="L278" i="6"/>
  <c r="L278" i="7" s="1"/>
  <c r="L262" i="6"/>
  <c r="L262" i="7" s="1"/>
  <c r="L246" i="6"/>
  <c r="L246" i="7" s="1"/>
  <c r="L230" i="6"/>
  <c r="L230" i="7" s="1"/>
  <c r="L214" i="6"/>
  <c r="L214" i="7" s="1"/>
  <c r="L198" i="6"/>
  <c r="L54" i="6"/>
  <c r="L38" i="6"/>
  <c r="L38" i="7" s="1"/>
  <c r="L7" i="6"/>
  <c r="L7" i="7" s="1"/>
  <c r="L15" i="6"/>
  <c r="L15" i="7" s="1"/>
  <c r="L23" i="6"/>
  <c r="L23" i="7" s="1"/>
  <c r="L8" i="6"/>
  <c r="L8" i="7" s="1"/>
  <c r="L16" i="6"/>
  <c r="L16" i="7" s="1"/>
  <c r="L24" i="6"/>
  <c r="L24" i="7"/>
  <c r="L9" i="6"/>
  <c r="L9" i="7" s="1"/>
  <c r="L13" i="6"/>
  <c r="L13" i="7" s="1"/>
  <c r="L10" i="6"/>
  <c r="L10" i="7" s="1"/>
  <c r="L18" i="6"/>
  <c r="L505" i="6"/>
  <c r="L505" i="7" s="1"/>
  <c r="L489" i="6"/>
  <c r="L489" i="7" s="1"/>
  <c r="L473" i="6"/>
  <c r="L473" i="7" s="1"/>
  <c r="L457" i="6"/>
  <c r="L457" i="7" s="1"/>
  <c r="L441" i="6"/>
  <c r="L441" i="7" s="1"/>
  <c r="L425" i="6"/>
  <c r="L425" i="7" s="1"/>
  <c r="L409" i="6"/>
  <c r="L409" i="7"/>
  <c r="L393" i="6"/>
  <c r="L393" i="7" s="1"/>
  <c r="L377" i="6"/>
  <c r="L377" i="7" s="1"/>
  <c r="L504" i="6"/>
  <c r="L504" i="7" s="1"/>
  <c r="L488" i="6"/>
  <c r="L488" i="7" s="1"/>
  <c r="L472" i="6"/>
  <c r="L472" i="7" s="1"/>
  <c r="L456" i="6"/>
  <c r="L456" i="7" s="1"/>
  <c r="L440" i="6"/>
  <c r="L440" i="7" s="1"/>
  <c r="L424" i="6"/>
  <c r="L424" i="7" s="1"/>
  <c r="L408" i="6"/>
  <c r="L408" i="7" s="1"/>
  <c r="L392" i="6"/>
  <c r="L392" i="7" s="1"/>
  <c r="L376" i="6"/>
  <c r="L376" i="7" s="1"/>
  <c r="L503" i="6"/>
  <c r="L503" i="7" s="1"/>
  <c r="L487" i="6"/>
  <c r="L487" i="7" s="1"/>
  <c r="L471" i="6"/>
  <c r="L471" i="7" s="1"/>
  <c r="L455" i="6"/>
  <c r="L455" i="7" s="1"/>
  <c r="L439" i="6"/>
  <c r="L439" i="7" s="1"/>
  <c r="L423" i="6"/>
  <c r="L423" i="7" s="1"/>
  <c r="L407" i="6"/>
  <c r="L407" i="7" s="1"/>
  <c r="L391" i="6"/>
  <c r="L391" i="7" s="1"/>
  <c r="L375" i="6"/>
  <c r="L375" i="7" s="1"/>
  <c r="L502" i="6"/>
  <c r="L502" i="7" s="1"/>
  <c r="L486" i="6"/>
  <c r="L486" i="7" s="1"/>
  <c r="L470" i="6"/>
  <c r="L470" i="7" s="1"/>
  <c r="L454" i="6"/>
  <c r="L454" i="7" s="1"/>
  <c r="L438" i="6"/>
  <c r="L438" i="7" s="1"/>
  <c r="L422" i="6"/>
  <c r="L422" i="7" s="1"/>
  <c r="L406" i="6"/>
  <c r="L406" i="7" s="1"/>
  <c r="L390" i="6"/>
  <c r="L390" i="7" s="1"/>
  <c r="L374" i="6"/>
  <c r="L374" i="7" s="1"/>
  <c r="L361" i="6"/>
  <c r="L361" i="7" s="1"/>
  <c r="L345" i="6"/>
  <c r="L345" i="7" s="1"/>
  <c r="L329" i="6"/>
  <c r="L329" i="7" s="1"/>
  <c r="L313" i="6"/>
  <c r="L313" i="7" s="1"/>
  <c r="L297" i="6"/>
  <c r="L297" i="7" s="1"/>
  <c r="L281" i="6"/>
  <c r="L281" i="7" s="1"/>
  <c r="L265" i="6"/>
  <c r="L265" i="7" s="1"/>
  <c r="L249" i="6"/>
  <c r="L249" i="7" s="1"/>
  <c r="L233" i="6"/>
  <c r="L233" i="7" s="1"/>
  <c r="L217" i="6"/>
  <c r="L217" i="7" s="1"/>
  <c r="L201" i="6"/>
  <c r="L201" i="7" s="1"/>
  <c r="L153" i="7"/>
  <c r="L105" i="7"/>
  <c r="L73" i="7"/>
  <c r="L57" i="6"/>
  <c r="L57" i="7" s="1"/>
  <c r="L41" i="6"/>
  <c r="L41" i="7" s="1"/>
  <c r="L364" i="6"/>
  <c r="L364" i="7" s="1"/>
  <c r="L348" i="6"/>
  <c r="L348" i="7" s="1"/>
  <c r="L332" i="6"/>
  <c r="L332" i="7" s="1"/>
  <c r="L316" i="6"/>
  <c r="L316" i="7" s="1"/>
  <c r="L300" i="6"/>
  <c r="L300" i="7" s="1"/>
  <c r="L284" i="6"/>
  <c r="L284" i="7" s="1"/>
  <c r="L268" i="6"/>
  <c r="L268" i="7" s="1"/>
  <c r="L252" i="6"/>
  <c r="L252" i="7" s="1"/>
  <c r="L236" i="6"/>
  <c r="L236" i="7" s="1"/>
  <c r="L220" i="6"/>
  <c r="L220" i="7" s="1"/>
  <c r="L204" i="6"/>
  <c r="L204" i="7" s="1"/>
  <c r="L188" i="6"/>
  <c r="L188" i="7" s="1"/>
  <c r="L60" i="6"/>
  <c r="L60" i="7" s="1"/>
  <c r="L44" i="6"/>
  <c r="L44" i="7" s="1"/>
  <c r="L28" i="6"/>
  <c r="L28" i="7" s="1"/>
  <c r="L351" i="6"/>
  <c r="L351" i="7" s="1"/>
  <c r="L335" i="6"/>
  <c r="L335" i="7" s="1"/>
  <c r="L319" i="6"/>
  <c r="L319" i="7" s="1"/>
  <c r="L303" i="6"/>
  <c r="L303" i="7" s="1"/>
  <c r="L287" i="6"/>
  <c r="L287" i="7" s="1"/>
  <c r="L271" i="6"/>
  <c r="L271" i="7" s="1"/>
  <c r="L255" i="6"/>
  <c r="L255" i="7" s="1"/>
  <c r="L239" i="6"/>
  <c r="L239" i="7" s="1"/>
  <c r="L223" i="6"/>
  <c r="L223" i="7" s="1"/>
  <c r="L207" i="6"/>
  <c r="L207" i="7" s="1"/>
  <c r="L191" i="6"/>
  <c r="L191" i="7" s="1"/>
  <c r="L63" i="6"/>
  <c r="L63" i="7" s="1"/>
  <c r="L47" i="6"/>
  <c r="L47" i="7" s="1"/>
  <c r="L31" i="6"/>
  <c r="L31" i="7" s="1"/>
  <c r="L354" i="6"/>
  <c r="L354" i="7" s="1"/>
  <c r="L338" i="6"/>
  <c r="L338" i="7" s="1"/>
  <c r="L322" i="6"/>
  <c r="L322" i="7" s="1"/>
  <c r="L306" i="6"/>
  <c r="L306" i="7" s="1"/>
  <c r="L290" i="6"/>
  <c r="L290" i="7" s="1"/>
  <c r="L274" i="6"/>
  <c r="L274" i="7" s="1"/>
  <c r="L258" i="6"/>
  <c r="L258" i="7" s="1"/>
  <c r="L242" i="6"/>
  <c r="L242" i="7" s="1"/>
  <c r="L226" i="6"/>
  <c r="L226" i="7" s="1"/>
  <c r="L210" i="6"/>
  <c r="L194" i="6"/>
  <c r="L194" i="7" s="1"/>
  <c r="L130" i="7"/>
  <c r="L98" i="7"/>
  <c r="L82" i="7"/>
  <c r="L50" i="6"/>
  <c r="L50" i="7" s="1"/>
  <c r="L34" i="6"/>
  <c r="L34" i="7" s="1"/>
  <c r="AB509" i="6"/>
  <c r="AB509" i="7" s="1"/>
  <c r="AB505" i="6"/>
  <c r="AB505" i="7" s="1"/>
  <c r="AB501" i="6"/>
  <c r="AB501" i="7" s="1"/>
  <c r="AB497" i="6"/>
  <c r="AB497" i="7" s="1"/>
  <c r="AB493" i="6"/>
  <c r="AB493" i="7" s="1"/>
  <c r="AB489" i="6"/>
  <c r="AB489" i="7"/>
  <c r="AB485" i="6"/>
  <c r="AB485" i="7" s="1"/>
  <c r="AB481" i="6"/>
  <c r="AB481" i="7" s="1"/>
  <c r="AB477" i="6"/>
  <c r="AB477" i="7" s="1"/>
  <c r="AB473" i="6"/>
  <c r="AB473" i="7" s="1"/>
  <c r="AB469" i="6"/>
  <c r="AB469" i="7" s="1"/>
  <c r="AB465" i="6"/>
  <c r="AB465" i="7" s="1"/>
  <c r="AB461" i="6"/>
  <c r="AB461" i="7" s="1"/>
  <c r="AB457" i="6"/>
  <c r="AB457" i="7" s="1"/>
  <c r="AB453" i="6"/>
  <c r="AB453" i="7" s="1"/>
  <c r="AB449" i="6"/>
  <c r="AB449" i="7" s="1"/>
  <c r="AB445" i="6"/>
  <c r="AB445" i="7" s="1"/>
  <c r="AB441" i="6"/>
  <c r="AB441" i="7" s="1"/>
  <c r="AB437" i="6"/>
  <c r="AB437" i="7" s="1"/>
  <c r="AB433" i="6"/>
  <c r="AB433" i="7" s="1"/>
  <c r="AB429" i="6"/>
  <c r="AB429" i="7"/>
  <c r="AB425" i="6"/>
  <c r="AB425" i="7" s="1"/>
  <c r="AB421" i="6"/>
  <c r="AB421" i="7" s="1"/>
  <c r="AB417" i="6"/>
  <c r="AB417" i="7" s="1"/>
  <c r="AB506" i="6"/>
  <c r="AB506" i="7" s="1"/>
  <c r="AB502" i="6"/>
  <c r="AB502" i="7" s="1"/>
  <c r="AB498" i="6"/>
  <c r="AB498" i="7" s="1"/>
  <c r="AB494" i="6"/>
  <c r="AB494" i="7" s="1"/>
  <c r="AB490" i="6"/>
  <c r="AB490" i="7"/>
  <c r="AB486" i="6"/>
  <c r="AB486" i="7"/>
  <c r="AB482" i="6"/>
  <c r="AB482" i="7" s="1"/>
  <c r="AB478" i="6"/>
  <c r="AB478" i="7" s="1"/>
  <c r="AB474" i="6"/>
  <c r="AB474" i="7" s="1"/>
  <c r="AB470" i="6"/>
  <c r="AB470" i="7" s="1"/>
  <c r="AB466" i="6"/>
  <c r="AB466" i="7" s="1"/>
  <c r="AB507" i="6"/>
  <c r="AB507" i="7" s="1"/>
  <c r="AB503" i="6"/>
  <c r="AB503" i="7"/>
  <c r="AB499" i="6"/>
  <c r="AB499" i="7"/>
  <c r="AB495" i="6"/>
  <c r="AB495" i="7" s="1"/>
  <c r="AB491" i="6"/>
  <c r="AB491" i="7" s="1"/>
  <c r="AB487" i="6"/>
  <c r="AB487" i="7" s="1"/>
  <c r="AB483" i="6"/>
  <c r="AB483" i="7" s="1"/>
  <c r="AB479" i="6"/>
  <c r="AB479" i="7" s="1"/>
  <c r="AB475" i="6"/>
  <c r="AB475" i="7" s="1"/>
  <c r="AB471" i="6"/>
  <c r="AB471" i="7"/>
  <c r="AB467" i="6"/>
  <c r="AB467" i="7"/>
  <c r="AB463" i="6"/>
  <c r="AB463" i="7" s="1"/>
  <c r="AB459" i="6"/>
  <c r="AB459" i="7" s="1"/>
  <c r="AB455" i="6"/>
  <c r="AB455" i="7" s="1"/>
  <c r="AB451" i="6"/>
  <c r="AB451" i="7" s="1"/>
  <c r="AB447" i="6"/>
  <c r="AB447" i="7" s="1"/>
  <c r="AB443" i="6"/>
  <c r="AB443" i="7" s="1"/>
  <c r="AB439" i="6"/>
  <c r="AB439" i="7" s="1"/>
  <c r="AB435" i="6"/>
  <c r="AB435" i="7"/>
  <c r="AB431" i="6"/>
  <c r="AB431" i="7" s="1"/>
  <c r="AB427" i="6"/>
  <c r="AB427" i="7" s="1"/>
  <c r="AB423" i="6"/>
  <c r="AB423" i="7" s="1"/>
  <c r="AB419" i="6"/>
  <c r="AB419" i="7" s="1"/>
  <c r="AB464" i="6"/>
  <c r="AB464" i="7" s="1"/>
  <c r="AB462" i="6"/>
  <c r="AB462" i="7" s="1"/>
  <c r="AB460" i="6"/>
  <c r="AB460" i="7" s="1"/>
  <c r="AB458" i="6"/>
  <c r="AB458" i="7" s="1"/>
  <c r="AB456" i="6"/>
  <c r="AB456" i="7" s="1"/>
  <c r="AB454" i="6"/>
  <c r="AB454" i="7" s="1"/>
  <c r="AB452" i="6"/>
  <c r="AB452" i="7" s="1"/>
  <c r="AB450" i="6"/>
  <c r="AB450" i="7" s="1"/>
  <c r="AB448" i="6"/>
  <c r="AB448" i="7" s="1"/>
  <c r="AB446" i="6"/>
  <c r="AB446" i="7" s="1"/>
  <c r="AB444" i="6"/>
  <c r="AB444" i="7"/>
  <c r="AB442" i="6"/>
  <c r="AB442" i="7" s="1"/>
  <c r="AB440" i="6"/>
  <c r="AB440" i="7" s="1"/>
  <c r="AB438" i="6"/>
  <c r="AB438" i="7" s="1"/>
  <c r="AB436" i="6"/>
  <c r="AB436" i="7" s="1"/>
  <c r="AB434" i="6"/>
  <c r="AB434" i="7" s="1"/>
  <c r="AB432" i="6"/>
  <c r="AB432" i="7" s="1"/>
  <c r="AB430" i="6"/>
  <c r="AB430" i="7" s="1"/>
  <c r="AB428" i="6"/>
  <c r="AB428" i="7"/>
  <c r="AB426" i="6"/>
  <c r="AB426" i="7"/>
  <c r="AB424" i="6"/>
  <c r="AB424" i="7" s="1"/>
  <c r="AB422" i="6"/>
  <c r="AB422" i="7" s="1"/>
  <c r="AB420" i="6"/>
  <c r="AB420" i="7" s="1"/>
  <c r="AB418" i="6"/>
  <c r="AB418" i="7" s="1"/>
  <c r="AB413" i="6"/>
  <c r="AB413" i="7" s="1"/>
  <c r="AB409" i="6"/>
  <c r="AB409" i="7" s="1"/>
  <c r="AB405" i="6"/>
  <c r="AB405" i="7"/>
  <c r="AB401" i="6"/>
  <c r="AB401" i="7"/>
  <c r="AB397" i="6"/>
  <c r="AB397" i="7" s="1"/>
  <c r="AB393" i="6"/>
  <c r="AB393" i="7" s="1"/>
  <c r="AB389" i="6"/>
  <c r="AB389" i="7" s="1"/>
  <c r="AB385" i="6"/>
  <c r="AB385" i="7" s="1"/>
  <c r="AB381" i="6"/>
  <c r="AB381" i="7" s="1"/>
  <c r="AB377" i="6"/>
  <c r="AB377" i="7" s="1"/>
  <c r="AB373" i="6"/>
  <c r="AB373" i="7"/>
  <c r="AB369" i="6"/>
  <c r="AB369" i="7"/>
  <c r="AB365" i="6"/>
  <c r="AB365" i="7" s="1"/>
  <c r="AB361" i="6"/>
  <c r="AB361" i="7" s="1"/>
  <c r="AB357" i="6"/>
  <c r="AB357" i="7" s="1"/>
  <c r="AB353" i="6"/>
  <c r="AB353" i="7" s="1"/>
  <c r="AB349" i="6"/>
  <c r="AB349" i="7" s="1"/>
  <c r="AB345" i="6"/>
  <c r="AB345" i="7" s="1"/>
  <c r="AB341" i="6"/>
  <c r="AB341" i="7" s="1"/>
  <c r="AB337" i="6"/>
  <c r="AB337" i="7"/>
  <c r="AB333" i="6"/>
  <c r="AB333" i="7" s="1"/>
  <c r="AB329" i="6"/>
  <c r="AB329" i="7" s="1"/>
  <c r="AB504" i="6"/>
  <c r="AB504" i="7" s="1"/>
  <c r="AB496" i="6"/>
  <c r="AB496" i="7" s="1"/>
  <c r="AB488" i="6"/>
  <c r="AB488" i="7" s="1"/>
  <c r="AB480" i="6"/>
  <c r="AB480" i="7" s="1"/>
  <c r="AB472" i="6"/>
  <c r="AB472" i="7" s="1"/>
  <c r="AB414" i="6"/>
  <c r="AB414" i="7" s="1"/>
  <c r="AB410" i="6"/>
  <c r="AB410" i="7" s="1"/>
  <c r="AB406" i="6"/>
  <c r="AB406" i="7" s="1"/>
  <c r="AB402" i="6"/>
  <c r="AB402" i="7" s="1"/>
  <c r="AB398" i="6"/>
  <c r="AB398" i="7" s="1"/>
  <c r="AB394" i="6"/>
  <c r="AB394" i="7" s="1"/>
  <c r="AB390" i="6"/>
  <c r="AB390" i="7" s="1"/>
  <c r="AB386" i="6"/>
  <c r="AB386" i="7"/>
  <c r="AB382" i="6"/>
  <c r="AB382" i="7" s="1"/>
  <c r="AB378" i="6"/>
  <c r="AB378" i="7" s="1"/>
  <c r="AB374" i="6"/>
  <c r="AB374" i="7" s="1"/>
  <c r="AB370" i="6"/>
  <c r="AB370" i="7" s="1"/>
  <c r="AB366" i="6"/>
  <c r="AB366" i="7" s="1"/>
  <c r="AB362" i="6"/>
  <c r="AB362" i="7" s="1"/>
  <c r="AB358" i="6"/>
  <c r="AB358" i="7" s="1"/>
  <c r="AB354" i="6"/>
  <c r="AB354" i="7"/>
  <c r="AB350" i="6"/>
  <c r="AB350" i="7"/>
  <c r="AB346" i="6"/>
  <c r="AB346" i="7" s="1"/>
  <c r="AB342" i="6"/>
  <c r="AB342" i="7" s="1"/>
  <c r="AB416" i="6"/>
  <c r="AB416" i="7" s="1"/>
  <c r="AB411" i="6"/>
  <c r="AB411" i="7" s="1"/>
  <c r="AB407" i="6"/>
  <c r="AB407" i="7" s="1"/>
  <c r="AB403" i="6"/>
  <c r="AB403" i="7" s="1"/>
  <c r="AB399" i="6"/>
  <c r="AB399" i="7"/>
  <c r="AB395" i="6"/>
  <c r="AB395" i="7"/>
  <c r="AB391" i="6"/>
  <c r="AB391" i="7" s="1"/>
  <c r="AB387" i="6"/>
  <c r="AB387" i="7" s="1"/>
  <c r="AB383" i="6"/>
  <c r="AB383" i="7" s="1"/>
  <c r="AB379" i="6"/>
  <c r="AB379" i="7" s="1"/>
  <c r="AB375" i="6"/>
  <c r="AB375" i="7" s="1"/>
  <c r="AB371" i="6"/>
  <c r="AB371" i="7" s="1"/>
  <c r="AB367" i="6"/>
  <c r="AB367" i="7"/>
  <c r="AB415" i="6"/>
  <c r="AB415" i="7"/>
  <c r="AB334" i="6"/>
  <c r="AB334" i="7" s="1"/>
  <c r="AB331" i="6"/>
  <c r="AB331" i="7" s="1"/>
  <c r="AB325" i="6"/>
  <c r="AB325" i="7" s="1"/>
  <c r="AB321" i="6"/>
  <c r="AB321" i="7" s="1"/>
  <c r="AB317" i="6"/>
  <c r="AB317" i="7" s="1"/>
  <c r="AB313" i="6"/>
  <c r="AB313" i="7" s="1"/>
  <c r="AB309" i="6"/>
  <c r="AB309" i="7" s="1"/>
  <c r="AB305" i="6"/>
  <c r="AB305" i="7"/>
  <c r="AB301" i="6"/>
  <c r="AB301" i="7" s="1"/>
  <c r="AB297" i="6"/>
  <c r="AB297" i="7" s="1"/>
  <c r="AB293" i="6"/>
  <c r="AB293" i="7" s="1"/>
  <c r="AB289" i="6"/>
  <c r="AB289" i="7" s="1"/>
  <c r="AB285" i="6"/>
  <c r="AB285" i="7" s="1"/>
  <c r="AB281" i="6"/>
  <c r="AB281" i="7" s="1"/>
  <c r="AB277" i="6"/>
  <c r="AB277" i="7" s="1"/>
  <c r="AB273" i="6"/>
  <c r="AB273" i="7" s="1"/>
  <c r="AB269" i="6"/>
  <c r="AB269" i="7" s="1"/>
  <c r="AB265" i="6"/>
  <c r="AB265" i="7" s="1"/>
  <c r="AB261" i="6"/>
  <c r="AB261" i="7" s="1"/>
  <c r="AB257" i="6"/>
  <c r="AB257" i="7" s="1"/>
  <c r="AB253" i="6"/>
  <c r="AB253" i="7" s="1"/>
  <c r="AB249" i="6"/>
  <c r="AB249" i="7" s="1"/>
  <c r="AB245" i="6"/>
  <c r="AB245" i="7"/>
  <c r="AB241" i="6"/>
  <c r="AB241" i="7" s="1"/>
  <c r="AB237" i="6"/>
  <c r="AB237" i="7" s="1"/>
  <c r="AB233" i="6"/>
  <c r="AB233" i="7" s="1"/>
  <c r="AB229" i="6"/>
  <c r="AB229" i="7" s="1"/>
  <c r="AB225" i="6"/>
  <c r="AB225" i="7" s="1"/>
  <c r="AB221" i="6"/>
  <c r="AB221" i="7" s="1"/>
  <c r="AB217" i="6"/>
  <c r="AB217" i="7" s="1"/>
  <c r="AB213" i="6"/>
  <c r="AB213" i="7" s="1"/>
  <c r="AB209" i="6"/>
  <c r="AB209" i="7" s="1"/>
  <c r="AB205" i="6"/>
  <c r="AB205" i="7" s="1"/>
  <c r="AB201" i="6"/>
  <c r="AB201" i="7" s="1"/>
  <c r="AB197" i="6"/>
  <c r="AB197" i="7" s="1"/>
  <c r="AB408" i="6"/>
  <c r="AB408" i="7" s="1"/>
  <c r="AB400" i="6"/>
  <c r="AB400" i="7" s="1"/>
  <c r="AB392" i="6"/>
  <c r="AB392" i="7" s="1"/>
  <c r="AB384" i="6"/>
  <c r="AB384" i="7" s="1"/>
  <c r="AB376" i="6"/>
  <c r="AB376" i="7" s="1"/>
  <c r="AB368" i="6"/>
  <c r="AB368" i="7" s="1"/>
  <c r="AB336" i="6"/>
  <c r="AB336" i="7" s="1"/>
  <c r="AB326" i="6"/>
  <c r="AB326" i="7" s="1"/>
  <c r="AB322" i="6"/>
  <c r="AB322" i="7" s="1"/>
  <c r="AB318" i="6"/>
  <c r="AB318" i="7" s="1"/>
  <c r="AB314" i="6"/>
  <c r="AB314" i="7" s="1"/>
  <c r="AB310" i="6"/>
  <c r="AB310" i="7" s="1"/>
  <c r="AB306" i="6"/>
  <c r="AB306" i="7" s="1"/>
  <c r="AB302" i="6"/>
  <c r="AB302" i="7" s="1"/>
  <c r="AB298" i="6"/>
  <c r="AB298" i="7" s="1"/>
  <c r="AB294" i="6"/>
  <c r="AB294" i="7" s="1"/>
  <c r="AB290" i="6"/>
  <c r="AB290" i="7" s="1"/>
  <c r="AB286" i="6"/>
  <c r="AB286" i="7" s="1"/>
  <c r="AB282" i="6"/>
  <c r="AB282" i="7" s="1"/>
  <c r="AB278" i="6"/>
  <c r="AB278" i="7" s="1"/>
  <c r="AB274" i="6"/>
  <c r="AB274" i="7" s="1"/>
  <c r="AB270" i="6"/>
  <c r="AB270" i="7" s="1"/>
  <c r="AB266" i="6"/>
  <c r="AB266" i="7" s="1"/>
  <c r="AB262" i="6"/>
  <c r="AB262" i="7" s="1"/>
  <c r="AB258" i="6"/>
  <c r="AB258" i="7" s="1"/>
  <c r="AB254" i="6"/>
  <c r="AB254" i="7" s="1"/>
  <c r="AB250" i="6"/>
  <c r="AB250" i="7" s="1"/>
  <c r="AB246" i="6"/>
  <c r="AB246" i="7" s="1"/>
  <c r="AB242" i="6"/>
  <c r="AB242" i="7" s="1"/>
  <c r="AB238" i="6"/>
  <c r="AB238" i="7" s="1"/>
  <c r="AB234" i="6"/>
  <c r="AB230" i="6"/>
  <c r="AB230" i="7" s="1"/>
  <c r="AB226" i="6"/>
  <c r="AB226" i="7" s="1"/>
  <c r="AB222" i="6"/>
  <c r="AB218" i="6"/>
  <c r="AB218" i="7" s="1"/>
  <c r="AB214" i="6"/>
  <c r="AB214" i="7" s="1"/>
  <c r="AB210" i="6"/>
  <c r="AB206" i="6"/>
  <c r="AB206" i="7" s="1"/>
  <c r="AB202" i="6"/>
  <c r="AB202" i="7" s="1"/>
  <c r="AB198" i="6"/>
  <c r="AB198" i="7" s="1"/>
  <c r="AB194" i="6"/>
  <c r="AB194" i="7" s="1"/>
  <c r="AB190" i="6"/>
  <c r="AB190" i="7" s="1"/>
  <c r="AB186" i="6"/>
  <c r="AB170" i="6"/>
  <c r="AB170" i="7" s="1"/>
  <c r="AB166" i="6"/>
  <c r="AB166" i="7" s="1"/>
  <c r="AB162" i="6"/>
  <c r="AB158" i="6"/>
  <c r="AB158" i="7" s="1"/>
  <c r="AB154" i="6"/>
  <c r="AB154" i="7" s="1"/>
  <c r="AB150" i="6"/>
  <c r="AB146" i="6"/>
  <c r="AB146" i="7" s="1"/>
  <c r="AB142" i="6"/>
  <c r="AB142" i="7" s="1"/>
  <c r="AB138" i="6"/>
  <c r="AB134" i="6"/>
  <c r="AB134" i="7" s="1"/>
  <c r="AB130" i="6"/>
  <c r="AB130" i="7" s="1"/>
  <c r="AB126" i="6"/>
  <c r="AB126" i="7" s="1"/>
  <c r="AB122" i="6"/>
  <c r="AB122" i="7" s="1"/>
  <c r="AB364" i="6"/>
  <c r="AB364" i="7" s="1"/>
  <c r="AB363" i="6"/>
  <c r="AB363" i="7" s="1"/>
  <c r="AB360" i="6"/>
  <c r="AB360" i="7" s="1"/>
  <c r="AB359" i="6"/>
  <c r="AB359" i="7" s="1"/>
  <c r="AB356" i="6"/>
  <c r="AB356" i="7" s="1"/>
  <c r="AB355" i="6"/>
  <c r="AB355" i="7" s="1"/>
  <c r="AB352" i="6"/>
  <c r="AB352" i="7" s="1"/>
  <c r="AB351" i="6"/>
  <c r="AB351" i="7" s="1"/>
  <c r="AB348" i="6"/>
  <c r="AB348" i="7"/>
  <c r="AB347" i="6"/>
  <c r="AB347" i="7" s="1"/>
  <c r="AB344" i="6"/>
  <c r="AB344" i="7" s="1"/>
  <c r="AB343" i="6"/>
  <c r="AB343" i="7" s="1"/>
  <c r="AB340" i="6"/>
  <c r="AB340" i="7" s="1"/>
  <c r="AB339" i="6"/>
  <c r="AB339" i="7" s="1"/>
  <c r="AB338" i="6"/>
  <c r="AB338" i="7" s="1"/>
  <c r="AB335" i="6"/>
  <c r="AB335" i="7" s="1"/>
  <c r="AB330" i="6"/>
  <c r="AB330" i="7" s="1"/>
  <c r="AB327" i="6"/>
  <c r="AB327" i="7" s="1"/>
  <c r="AB323" i="6"/>
  <c r="AB323" i="7" s="1"/>
  <c r="AB319" i="6"/>
  <c r="AB319" i="7" s="1"/>
  <c r="AB315" i="6"/>
  <c r="AB315" i="7" s="1"/>
  <c r="AB508" i="6"/>
  <c r="AB508" i="7" s="1"/>
  <c r="AB500" i="6"/>
  <c r="AB500" i="7" s="1"/>
  <c r="AB492" i="6"/>
  <c r="AB492" i="7" s="1"/>
  <c r="AB484" i="6"/>
  <c r="AB484" i="7" s="1"/>
  <c r="AB476" i="6"/>
  <c r="AB476" i="7" s="1"/>
  <c r="AB468" i="6"/>
  <c r="AB468" i="7" s="1"/>
  <c r="AB412" i="6"/>
  <c r="AB412" i="7" s="1"/>
  <c r="AB404" i="6"/>
  <c r="AB404" i="7" s="1"/>
  <c r="AB396" i="6"/>
  <c r="AB396" i="7" s="1"/>
  <c r="AB388" i="6"/>
  <c r="AB388" i="7" s="1"/>
  <c r="AB380" i="6"/>
  <c r="AB380" i="7" s="1"/>
  <c r="AB372" i="6"/>
  <c r="AB372" i="7" s="1"/>
  <c r="AB332" i="6"/>
  <c r="AB332" i="7" s="1"/>
  <c r="AB328" i="6"/>
  <c r="AB328" i="7" s="1"/>
  <c r="AB324" i="6"/>
  <c r="AB324" i="7" s="1"/>
  <c r="AB320" i="6"/>
  <c r="AB320" i="7" s="1"/>
  <c r="AB316" i="6"/>
  <c r="AB316" i="7" s="1"/>
  <c r="AB312" i="6"/>
  <c r="AB312" i="7" s="1"/>
  <c r="AB308" i="6"/>
  <c r="AB308" i="7" s="1"/>
  <c r="AB304" i="6"/>
  <c r="AB304" i="7" s="1"/>
  <c r="AB300" i="6"/>
  <c r="AB300" i="7" s="1"/>
  <c r="AB296" i="6"/>
  <c r="AB296" i="7" s="1"/>
  <c r="AB292" i="6"/>
  <c r="AB292" i="7" s="1"/>
  <c r="AB288" i="6"/>
  <c r="AB288" i="7" s="1"/>
  <c r="AB284" i="6"/>
  <c r="AB284" i="7" s="1"/>
  <c r="AB280" i="6"/>
  <c r="AB280" i="7" s="1"/>
  <c r="AB276" i="6"/>
  <c r="AB276" i="7" s="1"/>
  <c r="AB272" i="6"/>
  <c r="AB272" i="7" s="1"/>
  <c r="AB268" i="6"/>
  <c r="AB268" i="7" s="1"/>
  <c r="AB264" i="6"/>
  <c r="AB264" i="7" s="1"/>
  <c r="AB260" i="6"/>
  <c r="AB260" i="7" s="1"/>
  <c r="AB256" i="6"/>
  <c r="AB256" i="7"/>
  <c r="AB252" i="6"/>
  <c r="AB252" i="7" s="1"/>
  <c r="AB248" i="6"/>
  <c r="AB248" i="7" s="1"/>
  <c r="AB244" i="6"/>
  <c r="AB244" i="7" s="1"/>
  <c r="AB240" i="6"/>
  <c r="AB240" i="7" s="1"/>
  <c r="AB236" i="6"/>
  <c r="AB236" i="7" s="1"/>
  <c r="AB232" i="6"/>
  <c r="AB232" i="7" s="1"/>
  <c r="AB228" i="6"/>
  <c r="AB228" i="7" s="1"/>
  <c r="AB224" i="6"/>
  <c r="AB224" i="7" s="1"/>
  <c r="AB220" i="6"/>
  <c r="AB220" i="7" s="1"/>
  <c r="AB216" i="6"/>
  <c r="AB216" i="7" s="1"/>
  <c r="AB212" i="6"/>
  <c r="AB212" i="7" s="1"/>
  <c r="AB208" i="6"/>
  <c r="AB208" i="7" s="1"/>
  <c r="AB204" i="6"/>
  <c r="AB204" i="7"/>
  <c r="AB200" i="6"/>
  <c r="AB200" i="7" s="1"/>
  <c r="AB196" i="6"/>
  <c r="AB196" i="7" s="1"/>
  <c r="AB192" i="6"/>
  <c r="AB192" i="7" s="1"/>
  <c r="AB188" i="6"/>
  <c r="AB188" i="7" s="1"/>
  <c r="AB172" i="6"/>
  <c r="AB172" i="7" s="1"/>
  <c r="AB168" i="6"/>
  <c r="AB168" i="7" s="1"/>
  <c r="AB164" i="6"/>
  <c r="AB164" i="7" s="1"/>
  <c r="AB160" i="6"/>
  <c r="AB160" i="7" s="1"/>
  <c r="AB195" i="6"/>
  <c r="AB195" i="7" s="1"/>
  <c r="AB193" i="6"/>
  <c r="AB193" i="7"/>
  <c r="AB191" i="6"/>
  <c r="AB191" i="7" s="1"/>
  <c r="AB189" i="6"/>
  <c r="AB189" i="7" s="1"/>
  <c r="AB187" i="6"/>
  <c r="AB187" i="7" s="1"/>
  <c r="AB173" i="6"/>
  <c r="AB173" i="7" s="1"/>
  <c r="AB171" i="6"/>
  <c r="AB171" i="7" s="1"/>
  <c r="AB169" i="6"/>
  <c r="AB169" i="7" s="1"/>
  <c r="AB167" i="6"/>
  <c r="AB167" i="7" s="1"/>
  <c r="AB165" i="6"/>
  <c r="AB165" i="7" s="1"/>
  <c r="AB163" i="6"/>
  <c r="AB163" i="7" s="1"/>
  <c r="AB161" i="6"/>
  <c r="AB161" i="7" s="1"/>
  <c r="AB159" i="6"/>
  <c r="AB159" i="7" s="1"/>
  <c r="AB157" i="6"/>
  <c r="AB157" i="7" s="1"/>
  <c r="AB153" i="6"/>
  <c r="AB153" i="7" s="1"/>
  <c r="AB145" i="6"/>
  <c r="AB145" i="7" s="1"/>
  <c r="AB137" i="6"/>
  <c r="AB137" i="7" s="1"/>
  <c r="AB129" i="6"/>
  <c r="AB129" i="7" s="1"/>
  <c r="AB121" i="6"/>
  <c r="AB121" i="7" s="1"/>
  <c r="AB117" i="6"/>
  <c r="AB117" i="7" s="1"/>
  <c r="AB113" i="6"/>
  <c r="AB113" i="7" s="1"/>
  <c r="AB109" i="6"/>
  <c r="AB109" i="7" s="1"/>
  <c r="AB105" i="6"/>
  <c r="AB105" i="7" s="1"/>
  <c r="AB101" i="6"/>
  <c r="AB101" i="7" s="1"/>
  <c r="AB97" i="6"/>
  <c r="AB97" i="7" s="1"/>
  <c r="AB93" i="6"/>
  <c r="AB93" i="7" s="1"/>
  <c r="AB89" i="6"/>
  <c r="AB89" i="7" s="1"/>
  <c r="AB85" i="6"/>
  <c r="AB85" i="7" s="1"/>
  <c r="AB81" i="6"/>
  <c r="AB81" i="7" s="1"/>
  <c r="AB77" i="6"/>
  <c r="AB77" i="7" s="1"/>
  <c r="AB73" i="6"/>
  <c r="AB73" i="7" s="1"/>
  <c r="AB69" i="6"/>
  <c r="AB69" i="7" s="1"/>
  <c r="AB311" i="6"/>
  <c r="AB311" i="7"/>
  <c r="AB303" i="6"/>
  <c r="AB303" i="7"/>
  <c r="AB295" i="6"/>
  <c r="AB295" i="7" s="1"/>
  <c r="AB287" i="6"/>
  <c r="AB287" i="7" s="1"/>
  <c r="AB279" i="6"/>
  <c r="AB279" i="7" s="1"/>
  <c r="AB271" i="6"/>
  <c r="AB271" i="7" s="1"/>
  <c r="AB263" i="6"/>
  <c r="AB263" i="7" s="1"/>
  <c r="AB255" i="6"/>
  <c r="AB255" i="7" s="1"/>
  <c r="AB247" i="6"/>
  <c r="AB247" i="7" s="1"/>
  <c r="AB239" i="6"/>
  <c r="AB239" i="7" s="1"/>
  <c r="AB231" i="6"/>
  <c r="AB231" i="7" s="1"/>
  <c r="AB223" i="6"/>
  <c r="AB223" i="7" s="1"/>
  <c r="AB215" i="6"/>
  <c r="AB215" i="7" s="1"/>
  <c r="AB207" i="6"/>
  <c r="AB207" i="7" s="1"/>
  <c r="AB199" i="6"/>
  <c r="AB199" i="7" s="1"/>
  <c r="AB155" i="6"/>
  <c r="AB155" i="7" s="1"/>
  <c r="AB152" i="6"/>
  <c r="AB152" i="7" s="1"/>
  <c r="AB147" i="6"/>
  <c r="AB147" i="7" s="1"/>
  <c r="AB144" i="6"/>
  <c r="AB144" i="7" s="1"/>
  <c r="AB139" i="6"/>
  <c r="AB139" i="7" s="1"/>
  <c r="AB136" i="6"/>
  <c r="AB136" i="7" s="1"/>
  <c r="AB131" i="6"/>
  <c r="AB131" i="7" s="1"/>
  <c r="AB128" i="6"/>
  <c r="AB128" i="7"/>
  <c r="AB123" i="6"/>
  <c r="AB123" i="7"/>
  <c r="AB118" i="6"/>
  <c r="AB118" i="7" s="1"/>
  <c r="AB149" i="6"/>
  <c r="AB149" i="7" s="1"/>
  <c r="AB141" i="6"/>
  <c r="AB141" i="7"/>
  <c r="AB133" i="6"/>
  <c r="AB133" i="7" s="1"/>
  <c r="AB125" i="6"/>
  <c r="AB125" i="7" s="1"/>
  <c r="AB119" i="6"/>
  <c r="AB119" i="7" s="1"/>
  <c r="AB115" i="6"/>
  <c r="AB115" i="7" s="1"/>
  <c r="AB111" i="6"/>
  <c r="AB111" i="7" s="1"/>
  <c r="AB107" i="6"/>
  <c r="AB107" i="7" s="1"/>
  <c r="AB103" i="6"/>
  <c r="AB103" i="7" s="1"/>
  <c r="AB99" i="6"/>
  <c r="AB99" i="7" s="1"/>
  <c r="AB95" i="6"/>
  <c r="AB95" i="7" s="1"/>
  <c r="AB91" i="6"/>
  <c r="AB91" i="7" s="1"/>
  <c r="AB87" i="6"/>
  <c r="AB87" i="7" s="1"/>
  <c r="AB83" i="6"/>
  <c r="AB83" i="7" s="1"/>
  <c r="AB79" i="6"/>
  <c r="AB79" i="7" s="1"/>
  <c r="AB75" i="6"/>
  <c r="AB75" i="7" s="1"/>
  <c r="AB71" i="6"/>
  <c r="AB71" i="7" s="1"/>
  <c r="AB307" i="6"/>
  <c r="AB307" i="7" s="1"/>
  <c r="AB299" i="6"/>
  <c r="AB299" i="7" s="1"/>
  <c r="AB291" i="6"/>
  <c r="AB291" i="7" s="1"/>
  <c r="AB283" i="6"/>
  <c r="AB283" i="7" s="1"/>
  <c r="AB275" i="6"/>
  <c r="AB275" i="7" s="1"/>
  <c r="AB267" i="6"/>
  <c r="AB267" i="7" s="1"/>
  <c r="AB259" i="6"/>
  <c r="AB259" i="7" s="1"/>
  <c r="AB251" i="6"/>
  <c r="AB251" i="7" s="1"/>
  <c r="AB243" i="6"/>
  <c r="AB243" i="7" s="1"/>
  <c r="AB235" i="6"/>
  <c r="AB235" i="7" s="1"/>
  <c r="AB227" i="6"/>
  <c r="AB227" i="7" s="1"/>
  <c r="AB219" i="6"/>
  <c r="AB219" i="7" s="1"/>
  <c r="AB211" i="6"/>
  <c r="AB211" i="7" s="1"/>
  <c r="AB203" i="6"/>
  <c r="AB203" i="7" s="1"/>
  <c r="AB143" i="6"/>
  <c r="AB143" i="7" s="1"/>
  <c r="AB127" i="6"/>
  <c r="AB127" i="7" s="1"/>
  <c r="AB68" i="6"/>
  <c r="AB68" i="7" s="1"/>
  <c r="AB66" i="6"/>
  <c r="AB62" i="6"/>
  <c r="AB62" i="7" s="1"/>
  <c r="AB58" i="6"/>
  <c r="AB58" i="7" s="1"/>
  <c r="AB54" i="6"/>
  <c r="AB50" i="6"/>
  <c r="AB50" i="7" s="1"/>
  <c r="AB46" i="6"/>
  <c r="AB46" i="7" s="1"/>
  <c r="AB42" i="6"/>
  <c r="AB38" i="6"/>
  <c r="AB38" i="7" s="1"/>
  <c r="AB34" i="6"/>
  <c r="AB34" i="7" s="1"/>
  <c r="AB30" i="6"/>
  <c r="AB26" i="6"/>
  <c r="AB26" i="7" s="1"/>
  <c r="AB22" i="6"/>
  <c r="AB22" i="7" s="1"/>
  <c r="AB18" i="6"/>
  <c r="AB14" i="6"/>
  <c r="AB14" i="7" s="1"/>
  <c r="AB148" i="6"/>
  <c r="AB148" i="7" s="1"/>
  <c r="AB132" i="6"/>
  <c r="AB132" i="7" s="1"/>
  <c r="AB70" i="6"/>
  <c r="AB70" i="7" s="1"/>
  <c r="AB67" i="6"/>
  <c r="AB67" i="7" s="1"/>
  <c r="AB63" i="6"/>
  <c r="AB63" i="7" s="1"/>
  <c r="AB59" i="6"/>
  <c r="AB59" i="7" s="1"/>
  <c r="AB55" i="6"/>
  <c r="AB55" i="7" s="1"/>
  <c r="AB51" i="6"/>
  <c r="AB51" i="7" s="1"/>
  <c r="AB47" i="6"/>
  <c r="AB47" i="7" s="1"/>
  <c r="AB43" i="6"/>
  <c r="AB43" i="7" s="1"/>
  <c r="AB39" i="6"/>
  <c r="AB39" i="7" s="1"/>
  <c r="AB35" i="6"/>
  <c r="AB35" i="7" s="1"/>
  <c r="AB31" i="6"/>
  <c r="AB31" i="7" s="1"/>
  <c r="AB27" i="6"/>
  <c r="AB27" i="7" s="1"/>
  <c r="AB23" i="6"/>
  <c r="AB23" i="7" s="1"/>
  <c r="AB19" i="6"/>
  <c r="AB19" i="7" s="1"/>
  <c r="AB15" i="6"/>
  <c r="AB15" i="7" s="1"/>
  <c r="AB11" i="6"/>
  <c r="AB11" i="7" s="1"/>
  <c r="AB7" i="6"/>
  <c r="AB7" i="7" s="1"/>
  <c r="AB16" i="6"/>
  <c r="AB16" i="7" s="1"/>
  <c r="AB13" i="6"/>
  <c r="AB13" i="7" s="1"/>
  <c r="AB9" i="6"/>
  <c r="AB9" i="7" s="1"/>
  <c r="AB151" i="6"/>
  <c r="AB151" i="7" s="1"/>
  <c r="AB135" i="6"/>
  <c r="AB135" i="7" s="1"/>
  <c r="AB120" i="6"/>
  <c r="AB120" i="7" s="1"/>
  <c r="AB64" i="6"/>
  <c r="AB64" i="7" s="1"/>
  <c r="AB60" i="6"/>
  <c r="AB60" i="7" s="1"/>
  <c r="AB56" i="6"/>
  <c r="AB56" i="7" s="1"/>
  <c r="AB52" i="6"/>
  <c r="AB52" i="7" s="1"/>
  <c r="AB48" i="6"/>
  <c r="AB48" i="7" s="1"/>
  <c r="AB44" i="6"/>
  <c r="AB44" i="7" s="1"/>
  <c r="AB40" i="6"/>
  <c r="AB40" i="7" s="1"/>
  <c r="AB36" i="6"/>
  <c r="AB36" i="7" s="1"/>
  <c r="AB32" i="6"/>
  <c r="AB32" i="7" s="1"/>
  <c r="AB28" i="6"/>
  <c r="AB28" i="7" s="1"/>
  <c r="AB24" i="6"/>
  <c r="AB24" i="7" s="1"/>
  <c r="AB20" i="6"/>
  <c r="AB20" i="7" s="1"/>
  <c r="AB12" i="6"/>
  <c r="AB12" i="7" s="1"/>
  <c r="AB8" i="6"/>
  <c r="AB8" i="7"/>
  <c r="AB156" i="6"/>
  <c r="AB156" i="7" s="1"/>
  <c r="AB140" i="6"/>
  <c r="AB140" i="7" s="1"/>
  <c r="AB124" i="6"/>
  <c r="AB124" i="7" s="1"/>
  <c r="AB116" i="6"/>
  <c r="AB116" i="7" s="1"/>
  <c r="AB114" i="6"/>
  <c r="AB112" i="6"/>
  <c r="AB112" i="7" s="1"/>
  <c r="AB110" i="6"/>
  <c r="AB110" i="7" s="1"/>
  <c r="AB108" i="6"/>
  <c r="AB108" i="7" s="1"/>
  <c r="AB106" i="6"/>
  <c r="AB106" i="7" s="1"/>
  <c r="AB104" i="6"/>
  <c r="AB104" i="7" s="1"/>
  <c r="AB102" i="6"/>
  <c r="AB100" i="6"/>
  <c r="AB100" i="7" s="1"/>
  <c r="AB98" i="6"/>
  <c r="AB98" i="7" s="1"/>
  <c r="AB96" i="6"/>
  <c r="AB96" i="7" s="1"/>
  <c r="AB94" i="6"/>
  <c r="AB94" i="7" s="1"/>
  <c r="AB92" i="6"/>
  <c r="AB92" i="7" s="1"/>
  <c r="AB90" i="6"/>
  <c r="AB88" i="6"/>
  <c r="AB88" i="7" s="1"/>
  <c r="AB86" i="6"/>
  <c r="AB86" i="7" s="1"/>
  <c r="AB84" i="6"/>
  <c r="AB84" i="7" s="1"/>
  <c r="AB82" i="6"/>
  <c r="AB82" i="7" s="1"/>
  <c r="AB80" i="6"/>
  <c r="AB80" i="7" s="1"/>
  <c r="AB78" i="6"/>
  <c r="AB76" i="6"/>
  <c r="AB76" i="7" s="1"/>
  <c r="AB74" i="6"/>
  <c r="AB74" i="7" s="1"/>
  <c r="AB72" i="6"/>
  <c r="AB72" i="7" s="1"/>
  <c r="AB65" i="6"/>
  <c r="AB65" i="7" s="1"/>
  <c r="AB61" i="6"/>
  <c r="AB61" i="7" s="1"/>
  <c r="AB57" i="6"/>
  <c r="AB57" i="7" s="1"/>
  <c r="AB53" i="6"/>
  <c r="AB53" i="7" s="1"/>
  <c r="AB49" i="6"/>
  <c r="AB49" i="7" s="1"/>
  <c r="AB45" i="6"/>
  <c r="AB45" i="7" s="1"/>
  <c r="AB41" i="6"/>
  <c r="AB41" i="7" s="1"/>
  <c r="AB37" i="6"/>
  <c r="AB37" i="7" s="1"/>
  <c r="AB33" i="6"/>
  <c r="AB33" i="7" s="1"/>
  <c r="AB29" i="6"/>
  <c r="AB29" i="7" s="1"/>
  <c r="AB25" i="6"/>
  <c r="AB25" i="7" s="1"/>
  <c r="AB21" i="6"/>
  <c r="AB21" i="7" s="1"/>
  <c r="AB17" i="6"/>
  <c r="AB17" i="7" s="1"/>
  <c r="AB10" i="6"/>
  <c r="AB10" i="7" s="1"/>
  <c r="AB6" i="6"/>
  <c r="H423" i="6"/>
  <c r="H423" i="7" s="1"/>
  <c r="H432" i="6"/>
  <c r="H432" i="7" s="1"/>
  <c r="H402" i="6"/>
  <c r="H402" i="7" s="1"/>
  <c r="H350" i="6"/>
  <c r="H350" i="7" s="1"/>
  <c r="H399" i="6"/>
  <c r="H399" i="7" s="1"/>
  <c r="H380" i="6"/>
  <c r="H380" i="7" s="1"/>
  <c r="H241" i="6"/>
  <c r="H241" i="7" s="1"/>
  <c r="H336" i="6"/>
  <c r="H336" i="7" s="1"/>
  <c r="H282" i="6"/>
  <c r="H282" i="7" s="1"/>
  <c r="H230" i="6"/>
  <c r="H230" i="7" s="1"/>
  <c r="H363" i="6"/>
  <c r="H363" i="7" s="1"/>
  <c r="H332" i="6"/>
  <c r="H332" i="7" s="1"/>
  <c r="H280" i="6"/>
  <c r="H280" i="7" s="1"/>
  <c r="H228" i="6"/>
  <c r="H228" i="7" s="1"/>
  <c r="H192" i="6"/>
  <c r="H192" i="7" s="1"/>
  <c r="H267" i="6"/>
  <c r="H267" i="7" s="1"/>
  <c r="H219" i="7"/>
  <c r="H271" i="6"/>
  <c r="H271" i="7" s="1"/>
  <c r="H215" i="7"/>
  <c r="H50" i="6"/>
  <c r="H50" i="7" s="1"/>
  <c r="H55" i="6"/>
  <c r="H55" i="7" s="1"/>
  <c r="H39" i="6"/>
  <c r="H39" i="7" s="1"/>
  <c r="H27" i="6"/>
  <c r="H27" i="7" s="1"/>
  <c r="H15" i="6"/>
  <c r="H15" i="7" s="1"/>
  <c r="H12" i="6"/>
  <c r="H12" i="7" s="1"/>
  <c r="H48" i="6"/>
  <c r="H48" i="7" s="1"/>
  <c r="H36" i="6"/>
  <c r="H36" i="7" s="1"/>
  <c r="H8" i="6"/>
  <c r="H8" i="7" s="1"/>
  <c r="H53" i="6"/>
  <c r="H53" i="7" s="1"/>
  <c r="H41" i="6"/>
  <c r="H41" i="7" s="1"/>
  <c r="H25" i="6"/>
  <c r="H25" i="7" s="1"/>
  <c r="P509" i="6"/>
  <c r="P509" i="7" s="1"/>
  <c r="P505" i="6"/>
  <c r="P505" i="7" s="1"/>
  <c r="P501" i="6"/>
  <c r="P501" i="7" s="1"/>
  <c r="P497" i="6"/>
  <c r="P497" i="7" s="1"/>
  <c r="P493" i="6"/>
  <c r="P493" i="7" s="1"/>
  <c r="P489" i="6"/>
  <c r="P489" i="7" s="1"/>
  <c r="P485" i="6"/>
  <c r="P485" i="7" s="1"/>
  <c r="P481" i="6"/>
  <c r="P481" i="7" s="1"/>
  <c r="P477" i="6"/>
  <c r="P477" i="7" s="1"/>
  <c r="P473" i="6"/>
  <c r="P473" i="7" s="1"/>
  <c r="P469" i="6"/>
  <c r="P469" i="7" s="1"/>
  <c r="P465" i="6"/>
  <c r="P465" i="7" s="1"/>
  <c r="P461" i="6"/>
  <c r="P461" i="7" s="1"/>
  <c r="P457" i="6"/>
  <c r="P457" i="7" s="1"/>
  <c r="P453" i="6"/>
  <c r="P453" i="7" s="1"/>
  <c r="P449" i="6"/>
  <c r="P449" i="7" s="1"/>
  <c r="P445" i="6"/>
  <c r="P445" i="7" s="1"/>
  <c r="P441" i="6"/>
  <c r="P441" i="7" s="1"/>
  <c r="P437" i="6"/>
  <c r="P437" i="7" s="1"/>
  <c r="P433" i="6"/>
  <c r="P433" i="7" s="1"/>
  <c r="P429" i="6"/>
  <c r="P429" i="7" s="1"/>
  <c r="P425" i="6"/>
  <c r="P425" i="7" s="1"/>
  <c r="P421" i="6"/>
  <c r="P421" i="7" s="1"/>
  <c r="P417" i="6"/>
  <c r="P417" i="7" s="1"/>
  <c r="P506" i="6"/>
  <c r="P506" i="7" s="1"/>
  <c r="P502" i="6"/>
  <c r="P502" i="7" s="1"/>
  <c r="P498" i="6"/>
  <c r="P498" i="7" s="1"/>
  <c r="P494" i="6"/>
  <c r="P494" i="7" s="1"/>
  <c r="P490" i="6"/>
  <c r="P490" i="7" s="1"/>
  <c r="P486" i="6"/>
  <c r="P486" i="7" s="1"/>
  <c r="P482" i="6"/>
  <c r="P482" i="7" s="1"/>
  <c r="P478" i="6"/>
  <c r="P478" i="7" s="1"/>
  <c r="P474" i="6"/>
  <c r="P474" i="7" s="1"/>
  <c r="P470" i="6"/>
  <c r="P470" i="7" s="1"/>
  <c r="P466" i="6"/>
  <c r="P466" i="7" s="1"/>
  <c r="P507" i="6"/>
  <c r="P507" i="7" s="1"/>
  <c r="P503" i="6"/>
  <c r="P503" i="7" s="1"/>
  <c r="P499" i="6"/>
  <c r="P499" i="7" s="1"/>
  <c r="P495" i="6"/>
  <c r="P495" i="7" s="1"/>
  <c r="P491" i="6"/>
  <c r="P491" i="7" s="1"/>
  <c r="P487" i="6"/>
  <c r="P487" i="7" s="1"/>
  <c r="P483" i="6"/>
  <c r="P483" i="7" s="1"/>
  <c r="P479" i="6"/>
  <c r="P479" i="7" s="1"/>
  <c r="P475" i="6"/>
  <c r="P475" i="7" s="1"/>
  <c r="P471" i="6"/>
  <c r="P471" i="7"/>
  <c r="P467" i="6"/>
  <c r="P467" i="7" s="1"/>
  <c r="P463" i="6"/>
  <c r="P463" i="7" s="1"/>
  <c r="P459" i="6"/>
  <c r="P459" i="7"/>
  <c r="P455" i="6"/>
  <c r="P455" i="7" s="1"/>
  <c r="P451" i="6"/>
  <c r="P451" i="7" s="1"/>
  <c r="P447" i="6"/>
  <c r="P447" i="7" s="1"/>
  <c r="P443" i="6"/>
  <c r="P443" i="7" s="1"/>
  <c r="P439" i="6"/>
  <c r="P439" i="7" s="1"/>
  <c r="P435" i="6"/>
  <c r="P435" i="7" s="1"/>
  <c r="P431" i="6"/>
  <c r="P431" i="7" s="1"/>
  <c r="P427" i="6"/>
  <c r="P427" i="7" s="1"/>
  <c r="P423" i="6"/>
  <c r="P423" i="7" s="1"/>
  <c r="P419" i="6"/>
  <c r="P419" i="7" s="1"/>
  <c r="P504" i="6"/>
  <c r="P504" i="7" s="1"/>
  <c r="P496" i="6"/>
  <c r="P496" i="7"/>
  <c r="P488" i="6"/>
  <c r="P488" i="7" s="1"/>
  <c r="P480" i="6"/>
  <c r="P480" i="7" s="1"/>
  <c r="P472" i="6"/>
  <c r="P472" i="7" s="1"/>
  <c r="P413" i="6"/>
  <c r="P413" i="7" s="1"/>
  <c r="P409" i="6"/>
  <c r="P409" i="7" s="1"/>
  <c r="P405" i="6"/>
  <c r="P405" i="7" s="1"/>
  <c r="P401" i="6"/>
  <c r="P401" i="7" s="1"/>
  <c r="P397" i="6"/>
  <c r="P397" i="7" s="1"/>
  <c r="P393" i="6"/>
  <c r="P393" i="7" s="1"/>
  <c r="P389" i="6"/>
  <c r="P389" i="7" s="1"/>
  <c r="P385" i="6"/>
  <c r="P385" i="7" s="1"/>
  <c r="P381" i="6"/>
  <c r="P381" i="7" s="1"/>
  <c r="P377" i="6"/>
  <c r="P377" i="7" s="1"/>
  <c r="P373" i="6"/>
  <c r="P373" i="7" s="1"/>
  <c r="P369" i="6"/>
  <c r="P369" i="7" s="1"/>
  <c r="P365" i="6"/>
  <c r="P365" i="7" s="1"/>
  <c r="P361" i="6"/>
  <c r="P361" i="7" s="1"/>
  <c r="P357" i="6"/>
  <c r="P357" i="7" s="1"/>
  <c r="P353" i="6"/>
  <c r="P353" i="7" s="1"/>
  <c r="P349" i="6"/>
  <c r="P349" i="7" s="1"/>
  <c r="P345" i="6"/>
  <c r="P345" i="7" s="1"/>
  <c r="P341" i="6"/>
  <c r="P341" i="7" s="1"/>
  <c r="P337" i="6"/>
  <c r="P337" i="7" s="1"/>
  <c r="P333" i="6"/>
  <c r="P333" i="7"/>
  <c r="P329" i="6"/>
  <c r="P329" i="7" s="1"/>
  <c r="P414" i="6"/>
  <c r="P414" i="7" s="1"/>
  <c r="P410" i="6"/>
  <c r="P410" i="7" s="1"/>
  <c r="P406" i="6"/>
  <c r="P406" i="7" s="1"/>
  <c r="P402" i="6"/>
  <c r="P402" i="7" s="1"/>
  <c r="P398" i="6"/>
  <c r="P398" i="7" s="1"/>
  <c r="P394" i="6"/>
  <c r="P394" i="7" s="1"/>
  <c r="P390" i="6"/>
  <c r="P390" i="7" s="1"/>
  <c r="P386" i="6"/>
  <c r="P386" i="7" s="1"/>
  <c r="P382" i="6"/>
  <c r="P382" i="7" s="1"/>
  <c r="P378" i="6"/>
  <c r="P378" i="7" s="1"/>
  <c r="P374" i="6"/>
  <c r="P374" i="7" s="1"/>
  <c r="P370" i="6"/>
  <c r="P370" i="7" s="1"/>
  <c r="P366" i="6"/>
  <c r="P366" i="7" s="1"/>
  <c r="P362" i="6"/>
  <c r="P362" i="7" s="1"/>
  <c r="P358" i="6"/>
  <c r="P358" i="7" s="1"/>
  <c r="P354" i="6"/>
  <c r="P354" i="7" s="1"/>
  <c r="P350" i="6"/>
  <c r="P350" i="7" s="1"/>
  <c r="P346" i="6"/>
  <c r="P346" i="7" s="1"/>
  <c r="P342" i="6"/>
  <c r="P342" i="7" s="1"/>
  <c r="P508" i="6"/>
  <c r="P508" i="7" s="1"/>
  <c r="P500" i="6"/>
  <c r="P500" i="7" s="1"/>
  <c r="P492" i="6"/>
  <c r="P492" i="7" s="1"/>
  <c r="P484" i="6"/>
  <c r="P484" i="7" s="1"/>
  <c r="P476" i="6"/>
  <c r="P476" i="7" s="1"/>
  <c r="P468" i="6"/>
  <c r="P468" i="7" s="1"/>
  <c r="P464" i="6"/>
  <c r="P464" i="7" s="1"/>
  <c r="P462" i="6"/>
  <c r="P462" i="7" s="1"/>
  <c r="P460" i="6"/>
  <c r="P460" i="7" s="1"/>
  <c r="P458" i="6"/>
  <c r="P458" i="7" s="1"/>
  <c r="P456" i="6"/>
  <c r="P456" i="7" s="1"/>
  <c r="P454" i="6"/>
  <c r="P454" i="7" s="1"/>
  <c r="P452" i="6"/>
  <c r="P452" i="7" s="1"/>
  <c r="P450" i="6"/>
  <c r="P450" i="7" s="1"/>
  <c r="P448" i="6"/>
  <c r="P448" i="7" s="1"/>
  <c r="P446" i="6"/>
  <c r="P446" i="7" s="1"/>
  <c r="P444" i="6"/>
  <c r="P444" i="7" s="1"/>
  <c r="P442" i="6"/>
  <c r="P442" i="7" s="1"/>
  <c r="P440" i="6"/>
  <c r="P440" i="7" s="1"/>
  <c r="P438" i="6"/>
  <c r="P438" i="7" s="1"/>
  <c r="P436" i="6"/>
  <c r="P436" i="7" s="1"/>
  <c r="P434" i="6"/>
  <c r="P434" i="7" s="1"/>
  <c r="P432" i="6"/>
  <c r="P432" i="7" s="1"/>
  <c r="P430" i="6"/>
  <c r="P430" i="7" s="1"/>
  <c r="P428" i="6"/>
  <c r="P428" i="7" s="1"/>
  <c r="P426" i="6"/>
  <c r="P426" i="7" s="1"/>
  <c r="P424" i="6"/>
  <c r="P424" i="7" s="1"/>
  <c r="P422" i="6"/>
  <c r="P422" i="7" s="1"/>
  <c r="P420" i="6"/>
  <c r="P420" i="7" s="1"/>
  <c r="P418" i="6"/>
  <c r="P418" i="7" s="1"/>
  <c r="P415" i="6"/>
  <c r="P415" i="7" s="1"/>
  <c r="P411" i="6"/>
  <c r="P411" i="7" s="1"/>
  <c r="P407" i="6"/>
  <c r="P407" i="7" s="1"/>
  <c r="P403" i="6"/>
  <c r="P403" i="7" s="1"/>
  <c r="P399" i="6"/>
  <c r="P399" i="7" s="1"/>
  <c r="P395" i="6"/>
  <c r="P395" i="7" s="1"/>
  <c r="P391" i="6"/>
  <c r="P391" i="7" s="1"/>
  <c r="P387" i="6"/>
  <c r="P387" i="7" s="1"/>
  <c r="P383" i="6"/>
  <c r="P383" i="7" s="1"/>
  <c r="P379" i="6"/>
  <c r="P379" i="7" s="1"/>
  <c r="P375" i="6"/>
  <c r="P375" i="7" s="1"/>
  <c r="P371" i="6"/>
  <c r="P371" i="7" s="1"/>
  <c r="P367" i="6"/>
  <c r="P367" i="7" s="1"/>
  <c r="P408" i="6"/>
  <c r="P408" i="7" s="1"/>
  <c r="P400" i="6"/>
  <c r="P400" i="7" s="1"/>
  <c r="P392" i="6"/>
  <c r="P392" i="7" s="1"/>
  <c r="P384" i="6"/>
  <c r="P384" i="7" s="1"/>
  <c r="P376" i="6"/>
  <c r="P376" i="7" s="1"/>
  <c r="P368" i="6"/>
  <c r="P368" i="7" s="1"/>
  <c r="P364" i="6"/>
  <c r="P364" i="7" s="1"/>
  <c r="P363" i="6"/>
  <c r="P363" i="7" s="1"/>
  <c r="P360" i="6"/>
  <c r="P360" i="7" s="1"/>
  <c r="P359" i="6"/>
  <c r="P359" i="7" s="1"/>
  <c r="P356" i="6"/>
  <c r="P356" i="7" s="1"/>
  <c r="P355" i="6"/>
  <c r="P355" i="7" s="1"/>
  <c r="P352" i="6"/>
  <c r="P352" i="7" s="1"/>
  <c r="P351" i="6"/>
  <c r="P351" i="7" s="1"/>
  <c r="P348" i="6"/>
  <c r="P348" i="7" s="1"/>
  <c r="P347" i="6"/>
  <c r="P347" i="7" s="1"/>
  <c r="P344" i="6"/>
  <c r="P344" i="7" s="1"/>
  <c r="P343" i="6"/>
  <c r="P343" i="7" s="1"/>
  <c r="P340" i="6"/>
  <c r="P340" i="7" s="1"/>
  <c r="P332" i="6"/>
  <c r="P332" i="7" s="1"/>
  <c r="P325" i="6"/>
  <c r="P325" i="7" s="1"/>
  <c r="P321" i="6"/>
  <c r="P321" i="7" s="1"/>
  <c r="P317" i="6"/>
  <c r="P317" i="7" s="1"/>
  <c r="P313" i="6"/>
  <c r="P313" i="7" s="1"/>
  <c r="P309" i="6"/>
  <c r="P309" i="7" s="1"/>
  <c r="P305" i="6"/>
  <c r="P305" i="7" s="1"/>
  <c r="P301" i="6"/>
  <c r="P301" i="7" s="1"/>
  <c r="P297" i="6"/>
  <c r="P297" i="7" s="1"/>
  <c r="P293" i="6"/>
  <c r="P293" i="7" s="1"/>
  <c r="P289" i="6"/>
  <c r="P289" i="7" s="1"/>
  <c r="P285" i="6"/>
  <c r="P285" i="7" s="1"/>
  <c r="P281" i="6"/>
  <c r="P281" i="7" s="1"/>
  <c r="P277" i="6"/>
  <c r="P277" i="7" s="1"/>
  <c r="P273" i="6"/>
  <c r="P273" i="7" s="1"/>
  <c r="P269" i="6"/>
  <c r="P269" i="7" s="1"/>
  <c r="P265" i="6"/>
  <c r="P265" i="7" s="1"/>
  <c r="P261" i="6"/>
  <c r="P261" i="7" s="1"/>
  <c r="P257" i="6"/>
  <c r="P257" i="7" s="1"/>
  <c r="P253" i="6"/>
  <c r="P253" i="7" s="1"/>
  <c r="P249" i="6"/>
  <c r="P249" i="7" s="1"/>
  <c r="P245" i="6"/>
  <c r="P245" i="7" s="1"/>
  <c r="P241" i="6"/>
  <c r="P241" i="7" s="1"/>
  <c r="P237" i="6"/>
  <c r="P237" i="7" s="1"/>
  <c r="P233" i="6"/>
  <c r="P233" i="7" s="1"/>
  <c r="P229" i="6"/>
  <c r="P229" i="7" s="1"/>
  <c r="P225" i="6"/>
  <c r="P225" i="7" s="1"/>
  <c r="P221" i="6"/>
  <c r="P221" i="7" s="1"/>
  <c r="P217" i="6"/>
  <c r="P217" i="7" s="1"/>
  <c r="P213" i="6"/>
  <c r="P213" i="7" s="1"/>
  <c r="P209" i="6"/>
  <c r="P209" i="7" s="1"/>
  <c r="P205" i="6"/>
  <c r="P205" i="7" s="1"/>
  <c r="P201" i="6"/>
  <c r="P201" i="7"/>
  <c r="P197" i="6"/>
  <c r="P197" i="7" s="1"/>
  <c r="P416" i="6"/>
  <c r="P416" i="7" s="1"/>
  <c r="P339" i="6"/>
  <c r="P339" i="7" s="1"/>
  <c r="P334" i="6"/>
  <c r="P334" i="7" s="1"/>
  <c r="P331" i="6"/>
  <c r="P331" i="7" s="1"/>
  <c r="P326" i="6"/>
  <c r="P326" i="7" s="1"/>
  <c r="P322" i="6"/>
  <c r="P322" i="7" s="1"/>
  <c r="P318" i="6"/>
  <c r="P318" i="7" s="1"/>
  <c r="P314" i="6"/>
  <c r="P314" i="7" s="1"/>
  <c r="P310" i="6"/>
  <c r="P310" i="7" s="1"/>
  <c r="P306" i="6"/>
  <c r="P306" i="7" s="1"/>
  <c r="P302" i="6"/>
  <c r="P302" i="7"/>
  <c r="P298" i="6"/>
  <c r="P298" i="7" s="1"/>
  <c r="P294" i="6"/>
  <c r="P294" i="7" s="1"/>
  <c r="P290" i="6"/>
  <c r="P290" i="7" s="1"/>
  <c r="P286" i="6"/>
  <c r="P286" i="7" s="1"/>
  <c r="P282" i="6"/>
  <c r="P282" i="7" s="1"/>
  <c r="P278" i="6"/>
  <c r="P278" i="7" s="1"/>
  <c r="P274" i="6"/>
  <c r="P274" i="7" s="1"/>
  <c r="P270" i="6"/>
  <c r="P270" i="7" s="1"/>
  <c r="P266" i="6"/>
  <c r="P266" i="7" s="1"/>
  <c r="P262" i="6"/>
  <c r="P262" i="7" s="1"/>
  <c r="P258" i="6"/>
  <c r="P258" i="7" s="1"/>
  <c r="P254" i="6"/>
  <c r="P254" i="7" s="1"/>
  <c r="P250" i="6"/>
  <c r="P250" i="7" s="1"/>
  <c r="P246" i="6"/>
  <c r="P246" i="7" s="1"/>
  <c r="P242" i="6"/>
  <c r="P242" i="7" s="1"/>
  <c r="P238" i="6"/>
  <c r="P238" i="7" s="1"/>
  <c r="P234" i="6"/>
  <c r="P230" i="6"/>
  <c r="P230" i="7" s="1"/>
  <c r="P226" i="6"/>
  <c r="P222" i="6"/>
  <c r="P222" i="7" s="1"/>
  <c r="P218" i="6"/>
  <c r="P218" i="7" s="1"/>
  <c r="P214" i="6"/>
  <c r="P214" i="7" s="1"/>
  <c r="P210" i="6"/>
  <c r="P210" i="7" s="1"/>
  <c r="P206" i="6"/>
  <c r="P206" i="7" s="1"/>
  <c r="P202" i="6"/>
  <c r="P202" i="7" s="1"/>
  <c r="P198" i="6"/>
  <c r="P198" i="7" s="1"/>
  <c r="P194" i="6"/>
  <c r="P194" i="7" s="1"/>
  <c r="P190" i="6"/>
  <c r="P190" i="7" s="1"/>
  <c r="P186" i="6"/>
  <c r="P170" i="6"/>
  <c r="P170" i="7" s="1"/>
  <c r="P166" i="6"/>
  <c r="P166" i="7" s="1"/>
  <c r="P162" i="6"/>
  <c r="P158" i="6"/>
  <c r="P158" i="7" s="1"/>
  <c r="P154" i="6"/>
  <c r="P154" i="7" s="1"/>
  <c r="P150" i="6"/>
  <c r="P146" i="6"/>
  <c r="P146" i="7" s="1"/>
  <c r="P142" i="6"/>
  <c r="P142" i="7" s="1"/>
  <c r="P138" i="6"/>
  <c r="P138" i="7" s="1"/>
  <c r="P134" i="6"/>
  <c r="P134" i="7" s="1"/>
  <c r="P130" i="6"/>
  <c r="P130" i="7" s="1"/>
  <c r="P126" i="6"/>
  <c r="P122" i="6"/>
  <c r="P122" i="7" s="1"/>
  <c r="P412" i="6"/>
  <c r="P412" i="7" s="1"/>
  <c r="P404" i="6"/>
  <c r="P404" i="7" s="1"/>
  <c r="P396" i="6"/>
  <c r="P396" i="7" s="1"/>
  <c r="P388" i="6"/>
  <c r="P388" i="7" s="1"/>
  <c r="P380" i="6"/>
  <c r="P380" i="7" s="1"/>
  <c r="P372" i="6"/>
  <c r="P372" i="7" s="1"/>
  <c r="P336" i="6"/>
  <c r="P336" i="7" s="1"/>
  <c r="P327" i="6"/>
  <c r="P327" i="7" s="1"/>
  <c r="P323" i="6"/>
  <c r="P323" i="7" s="1"/>
  <c r="P319" i="6"/>
  <c r="P319" i="7" s="1"/>
  <c r="P315" i="6"/>
  <c r="P315" i="7" s="1"/>
  <c r="P338" i="6"/>
  <c r="P338" i="7" s="1"/>
  <c r="P335" i="6"/>
  <c r="P335" i="7"/>
  <c r="P330" i="6"/>
  <c r="P330" i="7" s="1"/>
  <c r="P328" i="6"/>
  <c r="P328" i="7" s="1"/>
  <c r="P324" i="6"/>
  <c r="P324" i="7" s="1"/>
  <c r="P320" i="6"/>
  <c r="P320" i="7" s="1"/>
  <c r="P316" i="6"/>
  <c r="P316" i="7" s="1"/>
  <c r="P312" i="6"/>
  <c r="P312" i="7" s="1"/>
  <c r="P308" i="6"/>
  <c r="P308" i="7" s="1"/>
  <c r="P304" i="6"/>
  <c r="P304" i="7" s="1"/>
  <c r="P300" i="6"/>
  <c r="P300" i="7" s="1"/>
  <c r="P296" i="6"/>
  <c r="P296" i="7" s="1"/>
  <c r="P292" i="6"/>
  <c r="P292" i="7" s="1"/>
  <c r="P288" i="6"/>
  <c r="P288" i="7" s="1"/>
  <c r="P284" i="6"/>
  <c r="P284" i="7" s="1"/>
  <c r="P280" i="6"/>
  <c r="P280" i="7" s="1"/>
  <c r="P276" i="6"/>
  <c r="P276" i="7" s="1"/>
  <c r="P272" i="6"/>
  <c r="P272" i="7" s="1"/>
  <c r="P268" i="6"/>
  <c r="P268" i="7" s="1"/>
  <c r="P264" i="6"/>
  <c r="P264" i="7" s="1"/>
  <c r="P260" i="6"/>
  <c r="P260" i="7" s="1"/>
  <c r="P256" i="6"/>
  <c r="P256" i="7" s="1"/>
  <c r="P252" i="6"/>
  <c r="P252" i="7" s="1"/>
  <c r="P248" i="6"/>
  <c r="P248" i="7" s="1"/>
  <c r="P244" i="6"/>
  <c r="P244" i="7" s="1"/>
  <c r="P240" i="6"/>
  <c r="P240" i="7" s="1"/>
  <c r="P236" i="6"/>
  <c r="P236" i="7" s="1"/>
  <c r="P232" i="6"/>
  <c r="P232" i="7" s="1"/>
  <c r="P228" i="6"/>
  <c r="P228" i="7" s="1"/>
  <c r="P224" i="6"/>
  <c r="P224" i="7" s="1"/>
  <c r="P220" i="6"/>
  <c r="P220" i="7" s="1"/>
  <c r="P216" i="6"/>
  <c r="P216" i="7" s="1"/>
  <c r="P212" i="6"/>
  <c r="P212" i="7" s="1"/>
  <c r="P208" i="6"/>
  <c r="P208" i="7" s="1"/>
  <c r="P204" i="6"/>
  <c r="P204" i="7" s="1"/>
  <c r="P200" i="6"/>
  <c r="P200" i="7" s="1"/>
  <c r="P196" i="6"/>
  <c r="P196" i="7" s="1"/>
  <c r="P192" i="6"/>
  <c r="P192" i="7" s="1"/>
  <c r="P188" i="6"/>
  <c r="P188" i="7" s="1"/>
  <c r="P172" i="6"/>
  <c r="P172" i="7" s="1"/>
  <c r="P168" i="6"/>
  <c r="P168" i="7" s="1"/>
  <c r="P164" i="6"/>
  <c r="P164" i="7" s="1"/>
  <c r="P160" i="6"/>
  <c r="P160" i="7" s="1"/>
  <c r="P311" i="6"/>
  <c r="P311" i="7" s="1"/>
  <c r="P303" i="6"/>
  <c r="P303" i="7" s="1"/>
  <c r="P295" i="6"/>
  <c r="P295" i="7" s="1"/>
  <c r="P287" i="6"/>
  <c r="P287" i="7" s="1"/>
  <c r="P279" i="6"/>
  <c r="P279" i="7" s="1"/>
  <c r="P271" i="6"/>
  <c r="P271" i="7" s="1"/>
  <c r="P263" i="6"/>
  <c r="P263" i="7" s="1"/>
  <c r="P255" i="6"/>
  <c r="P255" i="7" s="1"/>
  <c r="P247" i="6"/>
  <c r="P247" i="7" s="1"/>
  <c r="P239" i="6"/>
  <c r="P239" i="7" s="1"/>
  <c r="P231" i="6"/>
  <c r="P231" i="7" s="1"/>
  <c r="P223" i="6"/>
  <c r="P223" i="7" s="1"/>
  <c r="P215" i="6"/>
  <c r="P215" i="7" s="1"/>
  <c r="P207" i="6"/>
  <c r="P207" i="7" s="1"/>
  <c r="P199" i="6"/>
  <c r="P199" i="7" s="1"/>
  <c r="P156" i="6"/>
  <c r="P156" i="7" s="1"/>
  <c r="P151" i="6"/>
  <c r="P151" i="7" s="1"/>
  <c r="P148" i="6"/>
  <c r="P148" i="7" s="1"/>
  <c r="P143" i="6"/>
  <c r="P143" i="7" s="1"/>
  <c r="P140" i="6"/>
  <c r="P140" i="7" s="1"/>
  <c r="P135" i="6"/>
  <c r="P135" i="7" s="1"/>
  <c r="P132" i="6"/>
  <c r="P132" i="7" s="1"/>
  <c r="P127" i="6"/>
  <c r="P127" i="7"/>
  <c r="P124" i="6"/>
  <c r="P124" i="7" s="1"/>
  <c r="P121" i="6"/>
  <c r="P121" i="7" s="1"/>
  <c r="P117" i="6"/>
  <c r="P117" i="7" s="1"/>
  <c r="P113" i="6"/>
  <c r="P113" i="7" s="1"/>
  <c r="P109" i="6"/>
  <c r="P109" i="7" s="1"/>
  <c r="P105" i="6"/>
  <c r="P105" i="7" s="1"/>
  <c r="P101" i="6"/>
  <c r="P101" i="7" s="1"/>
  <c r="P97" i="6"/>
  <c r="P97" i="7" s="1"/>
  <c r="P93" i="6"/>
  <c r="P93" i="7" s="1"/>
  <c r="P89" i="6"/>
  <c r="P89" i="7" s="1"/>
  <c r="P85" i="6"/>
  <c r="P85" i="7" s="1"/>
  <c r="P81" i="6"/>
  <c r="P81" i="7" s="1"/>
  <c r="P77" i="6"/>
  <c r="P77" i="7" s="1"/>
  <c r="P73" i="6"/>
  <c r="P73" i="7"/>
  <c r="P69" i="6"/>
  <c r="P69" i="7" s="1"/>
  <c r="P153" i="6"/>
  <c r="P153" i="7" s="1"/>
  <c r="P145" i="6"/>
  <c r="P145" i="7" s="1"/>
  <c r="P137" i="6"/>
  <c r="P137" i="7" s="1"/>
  <c r="P129" i="6"/>
  <c r="P129" i="7" s="1"/>
  <c r="P118" i="6"/>
  <c r="P118" i="7" s="1"/>
  <c r="P307" i="6"/>
  <c r="P307" i="7" s="1"/>
  <c r="P299" i="6"/>
  <c r="P299" i="7" s="1"/>
  <c r="P291" i="6"/>
  <c r="P291" i="7" s="1"/>
  <c r="P283" i="6"/>
  <c r="P283" i="7" s="1"/>
  <c r="P275" i="6"/>
  <c r="P275" i="7" s="1"/>
  <c r="P267" i="6"/>
  <c r="P267" i="7" s="1"/>
  <c r="P259" i="6"/>
  <c r="P259" i="7" s="1"/>
  <c r="P251" i="6"/>
  <c r="P251" i="7" s="1"/>
  <c r="P243" i="6"/>
  <c r="P243" i="7" s="1"/>
  <c r="P235" i="6"/>
  <c r="P235" i="7" s="1"/>
  <c r="P227" i="6"/>
  <c r="P227" i="7" s="1"/>
  <c r="P219" i="6"/>
  <c r="P219" i="7"/>
  <c r="P211" i="6"/>
  <c r="P211" i="7" s="1"/>
  <c r="P203" i="6"/>
  <c r="P203" i="7" s="1"/>
  <c r="P195" i="6"/>
  <c r="P195" i="7"/>
  <c r="P193" i="6"/>
  <c r="P193" i="7" s="1"/>
  <c r="P191" i="6"/>
  <c r="P191" i="7" s="1"/>
  <c r="P189" i="6"/>
  <c r="P189" i="7" s="1"/>
  <c r="P187" i="6"/>
  <c r="P187" i="7" s="1"/>
  <c r="P173" i="6"/>
  <c r="P173" i="7"/>
  <c r="P171" i="6"/>
  <c r="P171" i="7" s="1"/>
  <c r="P169" i="6"/>
  <c r="P169" i="7" s="1"/>
  <c r="P167" i="6"/>
  <c r="P167" i="7"/>
  <c r="P165" i="6"/>
  <c r="P165" i="7" s="1"/>
  <c r="P163" i="6"/>
  <c r="P163" i="7" s="1"/>
  <c r="P161" i="6"/>
  <c r="P161" i="7" s="1"/>
  <c r="P159" i="6"/>
  <c r="P159" i="7" s="1"/>
  <c r="P155" i="6"/>
  <c r="P155" i="7" s="1"/>
  <c r="P152" i="6"/>
  <c r="P152" i="7" s="1"/>
  <c r="P147" i="6"/>
  <c r="P147" i="7" s="1"/>
  <c r="P144" i="6"/>
  <c r="P144" i="7" s="1"/>
  <c r="P139" i="6"/>
  <c r="P139" i="7" s="1"/>
  <c r="P136" i="6"/>
  <c r="P136" i="7" s="1"/>
  <c r="P131" i="6"/>
  <c r="P131" i="7" s="1"/>
  <c r="P128" i="6"/>
  <c r="P128" i="7" s="1"/>
  <c r="P123" i="6"/>
  <c r="P123" i="7" s="1"/>
  <c r="P119" i="6"/>
  <c r="P119" i="7" s="1"/>
  <c r="P115" i="6"/>
  <c r="P115" i="7" s="1"/>
  <c r="P111" i="6"/>
  <c r="P111" i="7" s="1"/>
  <c r="P107" i="6"/>
  <c r="P107" i="7" s="1"/>
  <c r="P103" i="6"/>
  <c r="P103" i="7" s="1"/>
  <c r="P99" i="6"/>
  <c r="P99" i="7" s="1"/>
  <c r="P95" i="6"/>
  <c r="P95" i="7" s="1"/>
  <c r="P91" i="6"/>
  <c r="P91" i="7" s="1"/>
  <c r="P87" i="6"/>
  <c r="P87" i="7" s="1"/>
  <c r="P83" i="6"/>
  <c r="P83" i="7" s="1"/>
  <c r="P79" i="6"/>
  <c r="P79" i="7" s="1"/>
  <c r="P75" i="6"/>
  <c r="P75" i="7" s="1"/>
  <c r="P71" i="6"/>
  <c r="P71" i="7" s="1"/>
  <c r="P157" i="6"/>
  <c r="P157" i="7" s="1"/>
  <c r="P141" i="6"/>
  <c r="P141" i="7" s="1"/>
  <c r="P125" i="6"/>
  <c r="P125" i="7" s="1"/>
  <c r="P66" i="6"/>
  <c r="P62" i="6"/>
  <c r="P62" i="7"/>
  <c r="P58" i="6"/>
  <c r="P58" i="7"/>
  <c r="P54" i="6"/>
  <c r="P50" i="6"/>
  <c r="P50" i="7" s="1"/>
  <c r="P46" i="6"/>
  <c r="P46" i="7" s="1"/>
  <c r="P42" i="6"/>
  <c r="P38" i="6"/>
  <c r="P38" i="7" s="1"/>
  <c r="P34" i="6"/>
  <c r="P34" i="7" s="1"/>
  <c r="P30" i="6"/>
  <c r="AB6" i="17" s="1"/>
  <c r="P26" i="6"/>
  <c r="P26" i="7" s="1"/>
  <c r="P22" i="6"/>
  <c r="P22" i="7" s="1"/>
  <c r="P18" i="6"/>
  <c r="P14" i="6"/>
  <c r="P14" i="7" s="1"/>
  <c r="P120" i="6"/>
  <c r="P120" i="7" s="1"/>
  <c r="P116" i="6"/>
  <c r="P116" i="7" s="1"/>
  <c r="P114" i="6"/>
  <c r="P112" i="6"/>
  <c r="P112" i="7" s="1"/>
  <c r="P110" i="6"/>
  <c r="P110" i="7" s="1"/>
  <c r="P108" i="6"/>
  <c r="P108" i="7" s="1"/>
  <c r="P106" i="6"/>
  <c r="P106" i="7" s="1"/>
  <c r="P104" i="6"/>
  <c r="P104" i="7" s="1"/>
  <c r="P102" i="6"/>
  <c r="P100" i="6"/>
  <c r="P100" i="7" s="1"/>
  <c r="P98" i="6"/>
  <c r="P98" i="7" s="1"/>
  <c r="P96" i="6"/>
  <c r="P96" i="7" s="1"/>
  <c r="P94" i="6"/>
  <c r="P94" i="7" s="1"/>
  <c r="P92" i="6"/>
  <c r="P92" i="7" s="1"/>
  <c r="P90" i="6"/>
  <c r="P88" i="6"/>
  <c r="P88" i="7" s="1"/>
  <c r="P86" i="6"/>
  <c r="P86" i="7" s="1"/>
  <c r="P84" i="6"/>
  <c r="P84" i="7" s="1"/>
  <c r="P82" i="6"/>
  <c r="P82" i="7" s="1"/>
  <c r="P80" i="6"/>
  <c r="P80" i="7" s="1"/>
  <c r="P78" i="6"/>
  <c r="P76" i="6"/>
  <c r="P76" i="7" s="1"/>
  <c r="P74" i="6"/>
  <c r="P74" i="7"/>
  <c r="P72" i="6"/>
  <c r="P72" i="7"/>
  <c r="P68" i="6"/>
  <c r="P68" i="7" s="1"/>
  <c r="P63" i="6"/>
  <c r="P63" i="7" s="1"/>
  <c r="P59" i="6"/>
  <c r="P59" i="7" s="1"/>
  <c r="P55" i="6"/>
  <c r="P55" i="7" s="1"/>
  <c r="P51" i="6"/>
  <c r="P51" i="7" s="1"/>
  <c r="P47" i="6"/>
  <c r="P47" i="7" s="1"/>
  <c r="P43" i="6"/>
  <c r="P43" i="7" s="1"/>
  <c r="P39" i="6"/>
  <c r="P39" i="7" s="1"/>
  <c r="P35" i="6"/>
  <c r="P35" i="7" s="1"/>
  <c r="P31" i="6"/>
  <c r="P31" i="7" s="1"/>
  <c r="P27" i="6"/>
  <c r="P27" i="7" s="1"/>
  <c r="P23" i="6"/>
  <c r="P23" i="7" s="1"/>
  <c r="P19" i="6"/>
  <c r="P19" i="7" s="1"/>
  <c r="P15" i="6"/>
  <c r="P15" i="7" s="1"/>
  <c r="P11" i="6"/>
  <c r="P11" i="7" s="1"/>
  <c r="P7" i="6"/>
  <c r="P7" i="7" s="1"/>
  <c r="P12" i="6"/>
  <c r="P12" i="7" s="1"/>
  <c r="P8" i="6"/>
  <c r="P8" i="7" s="1"/>
  <c r="P149" i="6"/>
  <c r="P149" i="7" s="1"/>
  <c r="P133" i="6"/>
  <c r="P133" i="7" s="1"/>
  <c r="P70" i="6"/>
  <c r="P70" i="7" s="1"/>
  <c r="P67" i="6"/>
  <c r="P67" i="7" s="1"/>
  <c r="P64" i="6"/>
  <c r="P64" i="7"/>
  <c r="P60" i="6"/>
  <c r="P60" i="7" s="1"/>
  <c r="P56" i="6"/>
  <c r="P56" i="7" s="1"/>
  <c r="P52" i="6"/>
  <c r="P52" i="7" s="1"/>
  <c r="P48" i="6"/>
  <c r="P48" i="7" s="1"/>
  <c r="P44" i="6"/>
  <c r="P44" i="7" s="1"/>
  <c r="P40" i="6"/>
  <c r="P40" i="7" s="1"/>
  <c r="P36" i="6"/>
  <c r="P36" i="7" s="1"/>
  <c r="P32" i="6"/>
  <c r="P32" i="7" s="1"/>
  <c r="P28" i="6"/>
  <c r="P28" i="7"/>
  <c r="P24" i="6"/>
  <c r="P24" i="7" s="1"/>
  <c r="P20" i="6"/>
  <c r="P20" i="7" s="1"/>
  <c r="P16" i="6"/>
  <c r="P16" i="7" s="1"/>
  <c r="P13" i="6"/>
  <c r="P13" i="7" s="1"/>
  <c r="P9" i="6"/>
  <c r="P9" i="7" s="1"/>
  <c r="P65" i="6"/>
  <c r="P65" i="7" s="1"/>
  <c r="P61" i="6"/>
  <c r="P61" i="7" s="1"/>
  <c r="P57" i="6"/>
  <c r="P57" i="7"/>
  <c r="P53" i="6"/>
  <c r="P53" i="7"/>
  <c r="P49" i="6"/>
  <c r="P49" i="7" s="1"/>
  <c r="P45" i="6"/>
  <c r="P45" i="7" s="1"/>
  <c r="P41" i="6"/>
  <c r="P41" i="7" s="1"/>
  <c r="P37" i="6"/>
  <c r="P37" i="7" s="1"/>
  <c r="P33" i="6"/>
  <c r="P33" i="7" s="1"/>
  <c r="P29" i="6"/>
  <c r="P29" i="7" s="1"/>
  <c r="P25" i="6"/>
  <c r="P25" i="7" s="1"/>
  <c r="P21" i="6"/>
  <c r="P21" i="7" s="1"/>
  <c r="P17" i="6"/>
  <c r="P17" i="7" s="1"/>
  <c r="P10" i="6"/>
  <c r="P10" i="7" s="1"/>
  <c r="P6" i="6"/>
  <c r="E507" i="6"/>
  <c r="E507" i="7" s="1"/>
  <c r="E503" i="6"/>
  <c r="E503" i="7" s="1"/>
  <c r="E499" i="6"/>
  <c r="E499" i="7" s="1"/>
  <c r="E495" i="6"/>
  <c r="E495" i="7" s="1"/>
  <c r="E491" i="6"/>
  <c r="E491" i="7" s="1"/>
  <c r="E487" i="6"/>
  <c r="E487" i="7" s="1"/>
  <c r="E483" i="6"/>
  <c r="E483" i="7" s="1"/>
  <c r="E479" i="6"/>
  <c r="E479" i="7" s="1"/>
  <c r="E475" i="6"/>
  <c r="E475" i="7" s="1"/>
  <c r="E471" i="6"/>
  <c r="E471" i="7"/>
  <c r="E467" i="6"/>
  <c r="E467" i="7"/>
  <c r="E463" i="6"/>
  <c r="E463" i="7"/>
  <c r="E459" i="6"/>
  <c r="E459" i="7" s="1"/>
  <c r="E455" i="6"/>
  <c r="E455" i="7" s="1"/>
  <c r="E451" i="6"/>
  <c r="E451" i="7" s="1"/>
  <c r="E447" i="6"/>
  <c r="E447" i="7" s="1"/>
  <c r="E443" i="6"/>
  <c r="E443" i="7" s="1"/>
  <c r="E439" i="6"/>
  <c r="E439" i="7" s="1"/>
  <c r="E435" i="6"/>
  <c r="E435" i="7" s="1"/>
  <c r="E431" i="6"/>
  <c r="E431" i="7" s="1"/>
  <c r="E427" i="6"/>
  <c r="E427" i="7" s="1"/>
  <c r="E423" i="6"/>
  <c r="E423" i="7" s="1"/>
  <c r="E419" i="6"/>
  <c r="E419" i="7" s="1"/>
  <c r="E508" i="6"/>
  <c r="E508" i="7" s="1"/>
  <c r="E504" i="6"/>
  <c r="E504" i="7" s="1"/>
  <c r="E500" i="6"/>
  <c r="E500" i="7" s="1"/>
  <c r="E496" i="6"/>
  <c r="E496" i="7" s="1"/>
  <c r="E492" i="6"/>
  <c r="E492" i="7" s="1"/>
  <c r="E488" i="6"/>
  <c r="E488" i="7" s="1"/>
  <c r="E484" i="6"/>
  <c r="E484" i="7" s="1"/>
  <c r="E480" i="6"/>
  <c r="E480" i="7" s="1"/>
  <c r="E476" i="6"/>
  <c r="E476" i="7" s="1"/>
  <c r="E472" i="6"/>
  <c r="E472" i="7" s="1"/>
  <c r="E468" i="6"/>
  <c r="E468" i="7" s="1"/>
  <c r="E509" i="6"/>
  <c r="E509" i="7" s="1"/>
  <c r="E505" i="6"/>
  <c r="E505" i="7" s="1"/>
  <c r="E501" i="6"/>
  <c r="E501" i="7" s="1"/>
  <c r="E497" i="6"/>
  <c r="E497" i="7" s="1"/>
  <c r="E493" i="6"/>
  <c r="E493" i="7" s="1"/>
  <c r="E489" i="6"/>
  <c r="E489" i="7" s="1"/>
  <c r="E485" i="6"/>
  <c r="E485" i="7" s="1"/>
  <c r="E481" i="6"/>
  <c r="E481" i="7" s="1"/>
  <c r="E477" i="6"/>
  <c r="E477" i="7" s="1"/>
  <c r="E473" i="6"/>
  <c r="E473" i="7" s="1"/>
  <c r="E469" i="6"/>
  <c r="E469" i="7" s="1"/>
  <c r="E465" i="6"/>
  <c r="E465" i="7" s="1"/>
  <c r="E461" i="6"/>
  <c r="E461" i="7" s="1"/>
  <c r="E457" i="6"/>
  <c r="E457" i="7" s="1"/>
  <c r="E453" i="6"/>
  <c r="E453" i="7" s="1"/>
  <c r="E449" i="6"/>
  <c r="E449" i="7" s="1"/>
  <c r="E445" i="6"/>
  <c r="E445" i="7" s="1"/>
  <c r="E441" i="6"/>
  <c r="E441" i="7" s="1"/>
  <c r="E437" i="6"/>
  <c r="E437" i="7" s="1"/>
  <c r="E433" i="6"/>
  <c r="E433" i="7" s="1"/>
  <c r="E429" i="6"/>
  <c r="E429" i="7" s="1"/>
  <c r="E425" i="6"/>
  <c r="E425" i="7" s="1"/>
  <c r="E421" i="6"/>
  <c r="E421" i="7" s="1"/>
  <c r="E415" i="6"/>
  <c r="E415" i="7" s="1"/>
  <c r="E411" i="6"/>
  <c r="E411" i="7" s="1"/>
  <c r="E407" i="6"/>
  <c r="E407" i="7"/>
  <c r="E403" i="6"/>
  <c r="E403" i="7" s="1"/>
  <c r="E399" i="6"/>
  <c r="E399" i="7" s="1"/>
  <c r="E395" i="6"/>
  <c r="E395" i="7" s="1"/>
  <c r="E391" i="6"/>
  <c r="E391" i="7" s="1"/>
  <c r="E387" i="6"/>
  <c r="E387" i="7" s="1"/>
  <c r="E383" i="6"/>
  <c r="E383" i="7" s="1"/>
  <c r="E379" i="6"/>
  <c r="E379" i="7" s="1"/>
  <c r="E375" i="6"/>
  <c r="E375" i="7" s="1"/>
  <c r="E371" i="6"/>
  <c r="E371" i="7" s="1"/>
  <c r="E367" i="6"/>
  <c r="E367" i="7" s="1"/>
  <c r="E363" i="6"/>
  <c r="E363" i="7" s="1"/>
  <c r="E359" i="6"/>
  <c r="E359" i="7" s="1"/>
  <c r="E355" i="6"/>
  <c r="E355" i="7" s="1"/>
  <c r="E351" i="6"/>
  <c r="E351" i="7" s="1"/>
  <c r="E347" i="6"/>
  <c r="E347" i="7" s="1"/>
  <c r="E343" i="6"/>
  <c r="E343" i="7" s="1"/>
  <c r="E339" i="6"/>
  <c r="E339" i="7" s="1"/>
  <c r="E335" i="6"/>
  <c r="E335" i="7" s="1"/>
  <c r="E331" i="6"/>
  <c r="E331" i="7" s="1"/>
  <c r="E506" i="6"/>
  <c r="E506" i="7" s="1"/>
  <c r="E498" i="6"/>
  <c r="E498" i="7" s="1"/>
  <c r="E490" i="6"/>
  <c r="E490" i="7" s="1"/>
  <c r="E482" i="6"/>
  <c r="E482" i="7" s="1"/>
  <c r="E474" i="6"/>
  <c r="E474" i="7"/>
  <c r="E466" i="6"/>
  <c r="E466" i="7" s="1"/>
  <c r="E464" i="6"/>
  <c r="E464" i="7" s="1"/>
  <c r="E462" i="6"/>
  <c r="E462" i="7" s="1"/>
  <c r="E460" i="6"/>
  <c r="E460" i="7" s="1"/>
  <c r="E458" i="6"/>
  <c r="E458" i="7" s="1"/>
  <c r="E456" i="6"/>
  <c r="E456" i="7" s="1"/>
  <c r="E454" i="6"/>
  <c r="E454" i="7" s="1"/>
  <c r="E452" i="6"/>
  <c r="E452" i="7" s="1"/>
  <c r="E450" i="6"/>
  <c r="E450" i="7" s="1"/>
  <c r="E448" i="6"/>
  <c r="E448" i="7" s="1"/>
  <c r="E446" i="6"/>
  <c r="E446" i="7" s="1"/>
  <c r="E444" i="6"/>
  <c r="E444" i="7" s="1"/>
  <c r="E442" i="6"/>
  <c r="E442" i="7" s="1"/>
  <c r="E440" i="6"/>
  <c r="E440" i="7" s="1"/>
  <c r="E438" i="6"/>
  <c r="E438" i="7" s="1"/>
  <c r="E436" i="6"/>
  <c r="E436" i="7" s="1"/>
  <c r="E434" i="6"/>
  <c r="E434" i="7" s="1"/>
  <c r="E432" i="6"/>
  <c r="E432" i="7" s="1"/>
  <c r="E430" i="6"/>
  <c r="E430" i="7" s="1"/>
  <c r="E428" i="6"/>
  <c r="E428" i="7" s="1"/>
  <c r="E426" i="6"/>
  <c r="E426" i="7" s="1"/>
  <c r="E424" i="6"/>
  <c r="E424" i="7" s="1"/>
  <c r="E422" i="6"/>
  <c r="E422" i="7" s="1"/>
  <c r="E420" i="6"/>
  <c r="E420" i="7" s="1"/>
  <c r="E418" i="6"/>
  <c r="E418" i="7" s="1"/>
  <c r="E412" i="6"/>
  <c r="E412" i="7" s="1"/>
  <c r="E408" i="6"/>
  <c r="E408" i="7" s="1"/>
  <c r="E404" i="6"/>
  <c r="E404" i="7" s="1"/>
  <c r="E400" i="6"/>
  <c r="E400" i="7" s="1"/>
  <c r="E396" i="6"/>
  <c r="E396" i="7" s="1"/>
  <c r="E392" i="6"/>
  <c r="E392" i="7" s="1"/>
  <c r="E388" i="6"/>
  <c r="E388" i="7" s="1"/>
  <c r="E384" i="6"/>
  <c r="E384" i="7" s="1"/>
  <c r="E380" i="6"/>
  <c r="E380" i="7" s="1"/>
  <c r="E376" i="6"/>
  <c r="E376" i="7" s="1"/>
  <c r="E372" i="6"/>
  <c r="E372" i="7" s="1"/>
  <c r="E368" i="6"/>
  <c r="E368" i="7" s="1"/>
  <c r="E364" i="6"/>
  <c r="E364" i="7" s="1"/>
  <c r="E360" i="6"/>
  <c r="E360" i="7" s="1"/>
  <c r="E356" i="6"/>
  <c r="E356" i="7" s="1"/>
  <c r="E352" i="6"/>
  <c r="E352" i="7" s="1"/>
  <c r="E348" i="6"/>
  <c r="E348" i="7" s="1"/>
  <c r="E344" i="6"/>
  <c r="E344" i="7" s="1"/>
  <c r="E340" i="6"/>
  <c r="E340" i="7" s="1"/>
  <c r="E417" i="6"/>
  <c r="E417" i="7" s="1"/>
  <c r="E413" i="6"/>
  <c r="E413" i="7" s="1"/>
  <c r="E409" i="6"/>
  <c r="E409" i="7" s="1"/>
  <c r="E405" i="6"/>
  <c r="E405" i="7" s="1"/>
  <c r="E401" i="6"/>
  <c r="E401" i="7" s="1"/>
  <c r="E397" i="6"/>
  <c r="E397" i="7" s="1"/>
  <c r="E393" i="6"/>
  <c r="E393" i="7" s="1"/>
  <c r="E389" i="6"/>
  <c r="E389" i="7" s="1"/>
  <c r="E385" i="6"/>
  <c r="E385" i="7" s="1"/>
  <c r="E381" i="6"/>
  <c r="E381" i="7" s="1"/>
  <c r="E377" i="6"/>
  <c r="E377" i="7" s="1"/>
  <c r="E373" i="6"/>
  <c r="E373" i="7" s="1"/>
  <c r="E369" i="6"/>
  <c r="E369" i="7" s="1"/>
  <c r="E502" i="6"/>
  <c r="E502" i="7" s="1"/>
  <c r="E494" i="6"/>
  <c r="E494" i="7" s="1"/>
  <c r="E486" i="6"/>
  <c r="E486" i="7"/>
  <c r="E478" i="6"/>
  <c r="E478" i="7" s="1"/>
  <c r="E470" i="6"/>
  <c r="E470" i="7" s="1"/>
  <c r="E362" i="6"/>
  <c r="E362" i="7" s="1"/>
  <c r="E358" i="6"/>
  <c r="E358" i="7" s="1"/>
  <c r="E354" i="6"/>
  <c r="E354" i="7" s="1"/>
  <c r="E350" i="6"/>
  <c r="E350" i="7" s="1"/>
  <c r="E346" i="6"/>
  <c r="E346" i="7" s="1"/>
  <c r="E342" i="6"/>
  <c r="E342" i="7" s="1"/>
  <c r="E338" i="6"/>
  <c r="E338" i="7" s="1"/>
  <c r="E332" i="6"/>
  <c r="E332" i="7" s="1"/>
  <c r="E330" i="6"/>
  <c r="E330" i="7" s="1"/>
  <c r="E327" i="6"/>
  <c r="E327" i="7" s="1"/>
  <c r="E323" i="6"/>
  <c r="E323" i="7" s="1"/>
  <c r="E319" i="6"/>
  <c r="E319" i="7" s="1"/>
  <c r="E315" i="6"/>
  <c r="E315" i="7" s="1"/>
  <c r="E311" i="6"/>
  <c r="E311" i="7" s="1"/>
  <c r="E307" i="6"/>
  <c r="E307" i="7" s="1"/>
  <c r="E303" i="6"/>
  <c r="E303" i="7" s="1"/>
  <c r="E299" i="6"/>
  <c r="E299" i="7" s="1"/>
  <c r="E295" i="6"/>
  <c r="E295" i="7" s="1"/>
  <c r="E291" i="6"/>
  <c r="E291" i="7" s="1"/>
  <c r="E287" i="6"/>
  <c r="E287" i="7" s="1"/>
  <c r="E283" i="6"/>
  <c r="E283" i="7" s="1"/>
  <c r="E279" i="6"/>
  <c r="E279" i="7" s="1"/>
  <c r="E275" i="6"/>
  <c r="E275" i="7" s="1"/>
  <c r="E271" i="6"/>
  <c r="E271" i="7" s="1"/>
  <c r="E267" i="6"/>
  <c r="E267" i="7" s="1"/>
  <c r="E263" i="6"/>
  <c r="E263" i="7" s="1"/>
  <c r="E259" i="6"/>
  <c r="E259" i="7" s="1"/>
  <c r="E255" i="6"/>
  <c r="E255" i="7" s="1"/>
  <c r="E251" i="6"/>
  <c r="E251" i="7" s="1"/>
  <c r="E247" i="6"/>
  <c r="E247" i="7" s="1"/>
  <c r="E243" i="6"/>
  <c r="E243" i="7" s="1"/>
  <c r="E239" i="6"/>
  <c r="E239" i="7" s="1"/>
  <c r="E235" i="6"/>
  <c r="E235" i="7" s="1"/>
  <c r="E231" i="6"/>
  <c r="E231" i="7" s="1"/>
  <c r="E227" i="6"/>
  <c r="E227" i="7" s="1"/>
  <c r="E223" i="6"/>
  <c r="E219" i="7"/>
  <c r="E215" i="7"/>
  <c r="E211" i="7"/>
  <c r="E207" i="7"/>
  <c r="E203" i="7"/>
  <c r="E199" i="7"/>
  <c r="E410" i="6"/>
  <c r="E410" i="7" s="1"/>
  <c r="E402" i="6"/>
  <c r="E402" i="7" s="1"/>
  <c r="E394" i="6"/>
  <c r="E394" i="7" s="1"/>
  <c r="E386" i="6"/>
  <c r="E386" i="7" s="1"/>
  <c r="E378" i="6"/>
  <c r="E378" i="7" s="1"/>
  <c r="E370" i="6"/>
  <c r="E370" i="7" s="1"/>
  <c r="E337" i="6"/>
  <c r="E337" i="7" s="1"/>
  <c r="E328" i="6"/>
  <c r="E328" i="7" s="1"/>
  <c r="E324" i="6"/>
  <c r="E324" i="7" s="1"/>
  <c r="E320" i="6"/>
  <c r="E320" i="7" s="1"/>
  <c r="E316" i="6"/>
  <c r="E316" i="7" s="1"/>
  <c r="E312" i="6"/>
  <c r="E312" i="7" s="1"/>
  <c r="E308" i="6"/>
  <c r="E308" i="7" s="1"/>
  <c r="E304" i="6"/>
  <c r="E304" i="7" s="1"/>
  <c r="E300" i="6"/>
  <c r="E300" i="7" s="1"/>
  <c r="E296" i="6"/>
  <c r="E296" i="7" s="1"/>
  <c r="E292" i="6"/>
  <c r="E292" i="7" s="1"/>
  <c r="E288" i="6"/>
  <c r="E288" i="7" s="1"/>
  <c r="E284" i="6"/>
  <c r="E284" i="7" s="1"/>
  <c r="E280" i="6"/>
  <c r="E280" i="7" s="1"/>
  <c r="E276" i="6"/>
  <c r="E276" i="7" s="1"/>
  <c r="E272" i="6"/>
  <c r="E272" i="7" s="1"/>
  <c r="E268" i="6"/>
  <c r="E268" i="7" s="1"/>
  <c r="E264" i="6"/>
  <c r="E264" i="7" s="1"/>
  <c r="E260" i="6"/>
  <c r="E260" i="7" s="1"/>
  <c r="E256" i="6"/>
  <c r="E256" i="7" s="1"/>
  <c r="E252" i="6"/>
  <c r="E252" i="7" s="1"/>
  <c r="E248" i="6"/>
  <c r="E248" i="7" s="1"/>
  <c r="E244" i="6"/>
  <c r="E244" i="7" s="1"/>
  <c r="E240" i="6"/>
  <c r="E240" i="7" s="1"/>
  <c r="E236" i="6"/>
  <c r="E236" i="7" s="1"/>
  <c r="E232" i="6"/>
  <c r="E228" i="6"/>
  <c r="E228" i="7" s="1"/>
  <c r="E224" i="6"/>
  <c r="E220" i="7"/>
  <c r="E216" i="7"/>
  <c r="E212" i="7"/>
  <c r="E208" i="7"/>
  <c r="E204" i="7"/>
  <c r="E200" i="7"/>
  <c r="E196" i="7"/>
  <c r="E192" i="6"/>
  <c r="E192" i="7" s="1"/>
  <c r="E188" i="6"/>
  <c r="E188" i="7" s="1"/>
  <c r="E168" i="7"/>
  <c r="E132" i="7"/>
  <c r="E336" i="6"/>
  <c r="E336" i="7" s="1"/>
  <c r="E334" i="6"/>
  <c r="E334" i="7" s="1"/>
  <c r="E329" i="6"/>
  <c r="E329" i="7" s="1"/>
  <c r="E325" i="6"/>
  <c r="E325" i="7" s="1"/>
  <c r="E321" i="6"/>
  <c r="E321" i="7" s="1"/>
  <c r="E317" i="6"/>
  <c r="E317" i="7" s="1"/>
  <c r="E313" i="6"/>
  <c r="E313" i="7" s="1"/>
  <c r="E416" i="6"/>
  <c r="E416" i="7" s="1"/>
  <c r="E414" i="6"/>
  <c r="E414" i="7" s="1"/>
  <c r="E406" i="6"/>
  <c r="E406" i="7" s="1"/>
  <c r="E398" i="6"/>
  <c r="E398" i="7" s="1"/>
  <c r="E390" i="6"/>
  <c r="E390" i="7" s="1"/>
  <c r="E382" i="6"/>
  <c r="E382" i="7" s="1"/>
  <c r="E374" i="6"/>
  <c r="E374" i="7" s="1"/>
  <c r="E366" i="6"/>
  <c r="E366" i="7" s="1"/>
  <c r="E365" i="6"/>
  <c r="E365" i="7" s="1"/>
  <c r="E361" i="6"/>
  <c r="E361" i="7" s="1"/>
  <c r="E357" i="6"/>
  <c r="E357" i="7" s="1"/>
  <c r="E353" i="6"/>
  <c r="E353" i="7" s="1"/>
  <c r="E349" i="6"/>
  <c r="E349" i="7" s="1"/>
  <c r="E345" i="6"/>
  <c r="E345" i="7" s="1"/>
  <c r="E341" i="6"/>
  <c r="E341" i="7" s="1"/>
  <c r="E333" i="6"/>
  <c r="E333" i="7" s="1"/>
  <c r="E326" i="6"/>
  <c r="E326" i="7" s="1"/>
  <c r="E322" i="6"/>
  <c r="E322" i="7" s="1"/>
  <c r="E318" i="6"/>
  <c r="E318" i="7" s="1"/>
  <c r="E314" i="6"/>
  <c r="E314" i="7" s="1"/>
  <c r="E310" i="6"/>
  <c r="E310" i="7" s="1"/>
  <c r="E306" i="6"/>
  <c r="E306" i="7" s="1"/>
  <c r="E302" i="6"/>
  <c r="E302" i="7" s="1"/>
  <c r="E298" i="6"/>
  <c r="E298" i="7" s="1"/>
  <c r="E294" i="6"/>
  <c r="E294" i="7" s="1"/>
  <c r="E290" i="6"/>
  <c r="E290" i="7" s="1"/>
  <c r="E286" i="6"/>
  <c r="E286" i="7" s="1"/>
  <c r="E282" i="6"/>
  <c r="E282" i="7" s="1"/>
  <c r="E278" i="6"/>
  <c r="E278" i="7" s="1"/>
  <c r="E274" i="6"/>
  <c r="E274" i="7" s="1"/>
  <c r="E270" i="6"/>
  <c r="E270" i="7" s="1"/>
  <c r="E266" i="6"/>
  <c r="E266" i="7" s="1"/>
  <c r="E262" i="6"/>
  <c r="E262" i="7" s="1"/>
  <c r="E258" i="6"/>
  <c r="E258" i="7" s="1"/>
  <c r="E254" i="6"/>
  <c r="E254" i="7" s="1"/>
  <c r="E250" i="6"/>
  <c r="E250" i="7" s="1"/>
  <c r="E246" i="6"/>
  <c r="E246" i="7" s="1"/>
  <c r="E242" i="6"/>
  <c r="E242" i="7" s="1"/>
  <c r="E238" i="6"/>
  <c r="E238" i="7" s="1"/>
  <c r="E234" i="6"/>
  <c r="E230" i="6"/>
  <c r="E230" i="7" s="1"/>
  <c r="E226" i="6"/>
  <c r="E226" i="7" s="1"/>
  <c r="E222" i="6"/>
  <c r="E218" i="7"/>
  <c r="E214" i="7"/>
  <c r="E206" i="7"/>
  <c r="E202" i="7"/>
  <c r="E198" i="7"/>
  <c r="E194" i="6"/>
  <c r="E194" i="7" s="1"/>
  <c r="E190" i="6"/>
  <c r="E190" i="7" s="1"/>
  <c r="E186" i="6"/>
  <c r="E186" i="7" s="1"/>
  <c r="E166" i="7"/>
  <c r="E122" i="7"/>
  <c r="E107" i="7"/>
  <c r="E103" i="7"/>
  <c r="E95" i="7"/>
  <c r="E91" i="7"/>
  <c r="E87" i="7"/>
  <c r="E83" i="7"/>
  <c r="E71" i="7"/>
  <c r="E67" i="7"/>
  <c r="E305" i="6"/>
  <c r="E305" i="7" s="1"/>
  <c r="E297" i="6"/>
  <c r="E297" i="7" s="1"/>
  <c r="E289" i="6"/>
  <c r="E289" i="7" s="1"/>
  <c r="E281" i="6"/>
  <c r="E281" i="7"/>
  <c r="E273" i="6"/>
  <c r="E273" i="7"/>
  <c r="E265" i="6"/>
  <c r="E265" i="7"/>
  <c r="E257" i="6"/>
  <c r="E257" i="7" s="1"/>
  <c r="E249" i="6"/>
  <c r="E249" i="7" s="1"/>
  <c r="E241" i="6"/>
  <c r="E241" i="7" s="1"/>
  <c r="E233" i="6"/>
  <c r="E225" i="6"/>
  <c r="E225" i="7" s="1"/>
  <c r="E217" i="7"/>
  <c r="E209" i="7"/>
  <c r="E201" i="7"/>
  <c r="E195" i="7"/>
  <c r="E193" i="6"/>
  <c r="E193" i="7" s="1"/>
  <c r="E191" i="6"/>
  <c r="E191" i="7" s="1"/>
  <c r="E189" i="6"/>
  <c r="E189" i="7" s="1"/>
  <c r="E187" i="6"/>
  <c r="E187" i="7" s="1"/>
  <c r="E163" i="7"/>
  <c r="E161" i="7"/>
  <c r="E151" i="7"/>
  <c r="E127" i="7"/>
  <c r="E109" i="7"/>
  <c r="E97" i="7"/>
  <c r="E89" i="7"/>
  <c r="E77" i="7"/>
  <c r="E73" i="7"/>
  <c r="E84" i="7"/>
  <c r="E80" i="7"/>
  <c r="E74" i="7"/>
  <c r="E69" i="7"/>
  <c r="E64" i="6"/>
  <c r="E64" i="7" s="1"/>
  <c r="E60" i="6"/>
  <c r="E60" i="7" s="1"/>
  <c r="E56" i="6"/>
  <c r="E56" i="7" s="1"/>
  <c r="E52" i="6"/>
  <c r="E52" i="7" s="1"/>
  <c r="E48" i="6"/>
  <c r="E48" i="7" s="1"/>
  <c r="E44" i="6"/>
  <c r="E44" i="7" s="1"/>
  <c r="E40" i="6"/>
  <c r="E40" i="7" s="1"/>
  <c r="E36" i="6"/>
  <c r="E36" i="7" s="1"/>
  <c r="E32" i="6"/>
  <c r="E32" i="7" s="1"/>
  <c r="E28" i="6"/>
  <c r="E28" i="7" s="1"/>
  <c r="E24" i="6"/>
  <c r="E24" i="7"/>
  <c r="E20" i="6"/>
  <c r="E20" i="7" s="1"/>
  <c r="E16" i="6"/>
  <c r="E16" i="7" s="1"/>
  <c r="E12" i="6"/>
  <c r="E12" i="7" s="1"/>
  <c r="E309" i="6"/>
  <c r="E309" i="7" s="1"/>
  <c r="E301" i="6"/>
  <c r="E301" i="7" s="1"/>
  <c r="E293" i="6"/>
  <c r="E293" i="7" s="1"/>
  <c r="E285" i="6"/>
  <c r="E285" i="7" s="1"/>
  <c r="E277" i="6"/>
  <c r="E277" i="7" s="1"/>
  <c r="E269" i="6"/>
  <c r="E269" i="7" s="1"/>
  <c r="E261" i="6"/>
  <c r="E261" i="7" s="1"/>
  <c r="E253" i="6"/>
  <c r="E253" i="7" s="1"/>
  <c r="E245" i="6"/>
  <c r="E245" i="7" s="1"/>
  <c r="E237" i="6"/>
  <c r="E237" i="7" s="1"/>
  <c r="E229" i="6"/>
  <c r="E229" i="7" s="1"/>
  <c r="E221" i="7"/>
  <c r="E213" i="7"/>
  <c r="E205" i="7"/>
  <c r="E197" i="7"/>
  <c r="E139" i="7"/>
  <c r="E68" i="7"/>
  <c r="E65" i="6"/>
  <c r="E65" i="7" s="1"/>
  <c r="E61" i="6"/>
  <c r="E61" i="7" s="1"/>
  <c r="E57" i="6"/>
  <c r="E57" i="7" s="1"/>
  <c r="E53" i="6"/>
  <c r="E53" i="7" s="1"/>
  <c r="E49" i="6"/>
  <c r="E49" i="7" s="1"/>
  <c r="E45" i="6"/>
  <c r="E45" i="7" s="1"/>
  <c r="E41" i="6"/>
  <c r="E41" i="7" s="1"/>
  <c r="E37" i="6"/>
  <c r="E37" i="7" s="1"/>
  <c r="E33" i="6"/>
  <c r="E33" i="7" s="1"/>
  <c r="E29" i="6"/>
  <c r="E29" i="7" s="1"/>
  <c r="E25" i="6"/>
  <c r="E25" i="7" s="1"/>
  <c r="E21" i="6"/>
  <c r="E21" i="7" s="1"/>
  <c r="E17" i="6"/>
  <c r="E17" i="7" s="1"/>
  <c r="E13" i="6"/>
  <c r="E13" i="7" s="1"/>
  <c r="E9" i="6"/>
  <c r="E9" i="7" s="1"/>
  <c r="E15" i="6"/>
  <c r="E15" i="7" s="1"/>
  <c r="E11" i="6"/>
  <c r="E11" i="7" s="1"/>
  <c r="E7" i="6"/>
  <c r="E7" i="7" s="1"/>
  <c r="E8" i="6"/>
  <c r="E8" i="7" s="1"/>
  <c r="E62" i="6"/>
  <c r="E62" i="7" s="1"/>
  <c r="E58" i="6"/>
  <c r="E58" i="7" s="1"/>
  <c r="E54" i="6"/>
  <c r="E50" i="6"/>
  <c r="E50" i="7" s="1"/>
  <c r="E46" i="6"/>
  <c r="E46" i="7" s="1"/>
  <c r="E42" i="6"/>
  <c r="E38" i="6"/>
  <c r="E38" i="7" s="1"/>
  <c r="E34" i="6"/>
  <c r="E34" i="7" s="1"/>
  <c r="E30" i="6"/>
  <c r="E26" i="6"/>
  <c r="E26" i="7" s="1"/>
  <c r="E22" i="6"/>
  <c r="E22" i="7" s="1"/>
  <c r="E18" i="6"/>
  <c r="E14" i="6"/>
  <c r="E14" i="7" s="1"/>
  <c r="E10" i="6"/>
  <c r="E10" i="7" s="1"/>
  <c r="E6" i="6"/>
  <c r="E131" i="7"/>
  <c r="E70" i="7"/>
  <c r="E63" i="6"/>
  <c r="E63" i="7" s="1"/>
  <c r="E59" i="6"/>
  <c r="E59" i="7" s="1"/>
  <c r="E55" i="6"/>
  <c r="E55" i="7" s="1"/>
  <c r="E51" i="6"/>
  <c r="E51" i="7" s="1"/>
  <c r="E47" i="6"/>
  <c r="E47" i="7" s="1"/>
  <c r="E43" i="6"/>
  <c r="E43" i="7" s="1"/>
  <c r="E39" i="6"/>
  <c r="E39" i="7" s="1"/>
  <c r="E35" i="6"/>
  <c r="E35" i="7" s="1"/>
  <c r="E31" i="6"/>
  <c r="E31" i="7" s="1"/>
  <c r="E27" i="6"/>
  <c r="E27" i="7" s="1"/>
  <c r="E23" i="6"/>
  <c r="E23" i="7" s="1"/>
  <c r="E19" i="6"/>
  <c r="E19" i="7" s="1"/>
  <c r="I26" i="6"/>
  <c r="I26" i="7" s="1"/>
  <c r="I508" i="6"/>
  <c r="I508" i="7" s="1"/>
  <c r="I492" i="6"/>
  <c r="I492" i="7" s="1"/>
  <c r="I476" i="6"/>
  <c r="I476" i="7" s="1"/>
  <c r="I460" i="6"/>
  <c r="I460" i="7" s="1"/>
  <c r="I444" i="6"/>
  <c r="I444" i="7" s="1"/>
  <c r="I428" i="6"/>
  <c r="I428" i="7" s="1"/>
  <c r="I412" i="6"/>
  <c r="I412" i="7" s="1"/>
  <c r="I396" i="6"/>
  <c r="I396" i="7" s="1"/>
  <c r="I380" i="6"/>
  <c r="I380" i="7" s="1"/>
  <c r="I509" i="6"/>
  <c r="I509" i="7" s="1"/>
  <c r="I493" i="6"/>
  <c r="I493" i="7" s="1"/>
  <c r="I477" i="6"/>
  <c r="I477" i="7" s="1"/>
  <c r="I461" i="6"/>
  <c r="I461" i="7" s="1"/>
  <c r="I445" i="6"/>
  <c r="I445" i="7" s="1"/>
  <c r="I429" i="6"/>
  <c r="I429" i="7" s="1"/>
  <c r="I413" i="6"/>
  <c r="I413" i="7" s="1"/>
  <c r="I397" i="6"/>
  <c r="I397" i="7" s="1"/>
  <c r="I381" i="6"/>
  <c r="I381" i="7" s="1"/>
  <c r="I365" i="6"/>
  <c r="I365" i="7" s="1"/>
  <c r="I494" i="6"/>
  <c r="I494" i="7" s="1"/>
  <c r="I478" i="6"/>
  <c r="I478" i="7" s="1"/>
  <c r="I462" i="6"/>
  <c r="I462" i="7" s="1"/>
  <c r="I446" i="6"/>
  <c r="I446" i="7" s="1"/>
  <c r="I430" i="6"/>
  <c r="I430" i="7" s="1"/>
  <c r="I414" i="6"/>
  <c r="I414" i="7" s="1"/>
  <c r="I398" i="6"/>
  <c r="I398" i="7" s="1"/>
  <c r="I382" i="6"/>
  <c r="I382" i="7" s="1"/>
  <c r="I366" i="6"/>
  <c r="I366" i="7" s="1"/>
  <c r="I499" i="6"/>
  <c r="I499" i="7" s="1"/>
  <c r="I483" i="6"/>
  <c r="I483" i="7" s="1"/>
  <c r="I467" i="6"/>
  <c r="I467" i="7" s="1"/>
  <c r="I451" i="6"/>
  <c r="I451" i="7" s="1"/>
  <c r="I435" i="6"/>
  <c r="I435" i="7" s="1"/>
  <c r="I419" i="6"/>
  <c r="I419" i="7" s="1"/>
  <c r="I403" i="6"/>
  <c r="I403" i="7" s="1"/>
  <c r="I387" i="6"/>
  <c r="I387" i="7" s="1"/>
  <c r="I371" i="6"/>
  <c r="I371" i="7" s="1"/>
  <c r="I355" i="6"/>
  <c r="I355" i="7" s="1"/>
  <c r="I339" i="6"/>
  <c r="I339" i="7" s="1"/>
  <c r="I323" i="6"/>
  <c r="I323" i="7" s="1"/>
  <c r="I307" i="6"/>
  <c r="I307" i="7" s="1"/>
  <c r="I291" i="6"/>
  <c r="I291" i="7" s="1"/>
  <c r="I275" i="6"/>
  <c r="I275" i="7" s="1"/>
  <c r="I259" i="6"/>
  <c r="I259" i="7" s="1"/>
  <c r="I243" i="6"/>
  <c r="I243" i="7" s="1"/>
  <c r="I227" i="6"/>
  <c r="I227" i="7" s="1"/>
  <c r="I211" i="6"/>
  <c r="I211" i="7" s="1"/>
  <c r="I195" i="6"/>
  <c r="I195" i="7" s="1"/>
  <c r="I51" i="6"/>
  <c r="I51" i="7"/>
  <c r="I35" i="6"/>
  <c r="I35" i="7" s="1"/>
  <c r="I356" i="6"/>
  <c r="I356" i="7" s="1"/>
  <c r="I340" i="6"/>
  <c r="I340" i="7" s="1"/>
  <c r="I324" i="6"/>
  <c r="I324" i="7" s="1"/>
  <c r="I308" i="6"/>
  <c r="I308" i="7" s="1"/>
  <c r="I292" i="6"/>
  <c r="I292" i="7" s="1"/>
  <c r="I276" i="6"/>
  <c r="I276" i="7" s="1"/>
  <c r="I260" i="6"/>
  <c r="I260" i="7" s="1"/>
  <c r="I244" i="6"/>
  <c r="I244" i="7" s="1"/>
  <c r="I228" i="6"/>
  <c r="I228" i="7" s="1"/>
  <c r="I212" i="6"/>
  <c r="I212" i="7" s="1"/>
  <c r="I196" i="6"/>
  <c r="I196" i="7" s="1"/>
  <c r="I52" i="6"/>
  <c r="I52" i="7" s="1"/>
  <c r="I363" i="6"/>
  <c r="I363" i="7" s="1"/>
  <c r="I349" i="6"/>
  <c r="I349" i="7" s="1"/>
  <c r="I333" i="6"/>
  <c r="I333" i="7" s="1"/>
  <c r="I317" i="6"/>
  <c r="I317" i="7" s="1"/>
  <c r="I301" i="6"/>
  <c r="I301" i="7" s="1"/>
  <c r="I285" i="6"/>
  <c r="I285" i="7" s="1"/>
  <c r="I269" i="6"/>
  <c r="I269" i="7" s="1"/>
  <c r="I253" i="6"/>
  <c r="I253" i="7" s="1"/>
  <c r="I237" i="6"/>
  <c r="I237" i="7" s="1"/>
  <c r="I221" i="6"/>
  <c r="I221" i="7" s="1"/>
  <c r="I205" i="6"/>
  <c r="I205" i="7" s="1"/>
  <c r="I189" i="6"/>
  <c r="I189" i="7" s="1"/>
  <c r="I61" i="6"/>
  <c r="I61" i="7" s="1"/>
  <c r="I45" i="6"/>
  <c r="I45" i="7" s="1"/>
  <c r="I354" i="6"/>
  <c r="I354" i="7" s="1"/>
  <c r="I338" i="6"/>
  <c r="I338" i="7" s="1"/>
  <c r="I322" i="6"/>
  <c r="I322" i="7" s="1"/>
  <c r="I306" i="6"/>
  <c r="I306" i="7" s="1"/>
  <c r="I290" i="6"/>
  <c r="I290" i="7" s="1"/>
  <c r="I274" i="6"/>
  <c r="I274" i="7" s="1"/>
  <c r="I258" i="6"/>
  <c r="I258" i="7" s="1"/>
  <c r="I242" i="6"/>
  <c r="I242" i="7" s="1"/>
  <c r="I226" i="6"/>
  <c r="I226" i="7" s="1"/>
  <c r="I210" i="6"/>
  <c r="I210" i="7" s="1"/>
  <c r="I194" i="6"/>
  <c r="I194" i="7" s="1"/>
  <c r="I11" i="6"/>
  <c r="I11" i="7" s="1"/>
  <c r="I28" i="6"/>
  <c r="I28" i="7" s="1"/>
  <c r="I36" i="6"/>
  <c r="I36" i="7" s="1"/>
  <c r="I18" i="6"/>
  <c r="I18" i="7" s="1"/>
  <c r="I50" i="6"/>
  <c r="I50" i="7" s="1"/>
  <c r="I8" i="6"/>
  <c r="I8" i="7" s="1"/>
  <c r="I15" i="6"/>
  <c r="I15" i="7" s="1"/>
  <c r="I13" i="6"/>
  <c r="I13" i="7" s="1"/>
  <c r="I21" i="6"/>
  <c r="I21" i="7" s="1"/>
  <c r="I46" i="6"/>
  <c r="I46" i="7" s="1"/>
  <c r="I62" i="6"/>
  <c r="I62" i="7" s="1"/>
  <c r="I504" i="6"/>
  <c r="I504" i="7" s="1"/>
  <c r="I488" i="6"/>
  <c r="I488" i="7" s="1"/>
  <c r="I472" i="6"/>
  <c r="I472" i="7" s="1"/>
  <c r="I456" i="6"/>
  <c r="I456" i="7" s="1"/>
  <c r="I440" i="6"/>
  <c r="I440" i="7" s="1"/>
  <c r="I424" i="6"/>
  <c r="I424" i="7" s="1"/>
  <c r="I408" i="6"/>
  <c r="I408" i="7" s="1"/>
  <c r="I392" i="6"/>
  <c r="I392" i="7" s="1"/>
  <c r="I376" i="6"/>
  <c r="I376" i="7" s="1"/>
  <c r="I505" i="6"/>
  <c r="I505" i="7" s="1"/>
  <c r="I489" i="6"/>
  <c r="I489" i="7" s="1"/>
  <c r="I473" i="6"/>
  <c r="I473" i="7" s="1"/>
  <c r="I457" i="6"/>
  <c r="I457" i="7" s="1"/>
  <c r="I441" i="6"/>
  <c r="I441" i="7"/>
  <c r="I425" i="6"/>
  <c r="I425" i="7" s="1"/>
  <c r="I409" i="6"/>
  <c r="I409" i="7" s="1"/>
  <c r="I393" i="6"/>
  <c r="I393" i="7" s="1"/>
  <c r="I377" i="6"/>
  <c r="I377" i="7" s="1"/>
  <c r="I506" i="6"/>
  <c r="I506" i="7" s="1"/>
  <c r="I490" i="6"/>
  <c r="I490" i="7" s="1"/>
  <c r="I474" i="6"/>
  <c r="I474" i="7" s="1"/>
  <c r="I458" i="6"/>
  <c r="I458" i="7" s="1"/>
  <c r="I442" i="6"/>
  <c r="I442" i="7" s="1"/>
  <c r="I426" i="6"/>
  <c r="I426" i="7" s="1"/>
  <c r="I410" i="6"/>
  <c r="I410" i="7" s="1"/>
  <c r="I394" i="6"/>
  <c r="I394" i="7" s="1"/>
  <c r="I378" i="6"/>
  <c r="I378" i="7" s="1"/>
  <c r="I362" i="6"/>
  <c r="I362" i="7" s="1"/>
  <c r="I495" i="6"/>
  <c r="I495" i="7" s="1"/>
  <c r="I479" i="6"/>
  <c r="I479" i="7" s="1"/>
  <c r="I463" i="6"/>
  <c r="I463" i="7" s="1"/>
  <c r="I447" i="6"/>
  <c r="I447" i="7" s="1"/>
  <c r="I431" i="6"/>
  <c r="I431" i="7" s="1"/>
  <c r="I415" i="6"/>
  <c r="I415" i="7" s="1"/>
  <c r="I399" i="6"/>
  <c r="I399" i="7" s="1"/>
  <c r="I383" i="6"/>
  <c r="I383" i="7" s="1"/>
  <c r="I367" i="6"/>
  <c r="I367" i="7" s="1"/>
  <c r="I351" i="6"/>
  <c r="I351" i="7" s="1"/>
  <c r="I335" i="6"/>
  <c r="I335" i="7" s="1"/>
  <c r="I319" i="6"/>
  <c r="I319" i="7" s="1"/>
  <c r="I303" i="6"/>
  <c r="I303" i="7" s="1"/>
  <c r="I287" i="6"/>
  <c r="I287" i="7" s="1"/>
  <c r="I271" i="6"/>
  <c r="I271" i="7" s="1"/>
  <c r="I255" i="6"/>
  <c r="I255" i="7" s="1"/>
  <c r="I239" i="6"/>
  <c r="I239" i="7" s="1"/>
  <c r="I223" i="6"/>
  <c r="I223" i="7" s="1"/>
  <c r="I207" i="6"/>
  <c r="I207" i="7" s="1"/>
  <c r="I191" i="6"/>
  <c r="I191" i="7" s="1"/>
  <c r="I63" i="6"/>
  <c r="I63" i="7" s="1"/>
  <c r="I47" i="6"/>
  <c r="I47" i="7" s="1"/>
  <c r="I31" i="6"/>
  <c r="I31" i="7" s="1"/>
  <c r="I352" i="6"/>
  <c r="I352" i="7" s="1"/>
  <c r="I336" i="6"/>
  <c r="I336" i="7" s="1"/>
  <c r="I320" i="6"/>
  <c r="I320" i="7" s="1"/>
  <c r="I304" i="6"/>
  <c r="I304" i="7" s="1"/>
  <c r="I288" i="6"/>
  <c r="I288" i="7" s="1"/>
  <c r="I272" i="6"/>
  <c r="I272" i="7" s="1"/>
  <c r="I256" i="6"/>
  <c r="I256" i="7" s="1"/>
  <c r="I240" i="6"/>
  <c r="I240" i="7" s="1"/>
  <c r="I224" i="6"/>
  <c r="I224" i="7" s="1"/>
  <c r="I208" i="6"/>
  <c r="I208" i="7" s="1"/>
  <c r="I192" i="6"/>
  <c r="I192" i="7" s="1"/>
  <c r="I64" i="6"/>
  <c r="I64" i="7" s="1"/>
  <c r="I48" i="6"/>
  <c r="I48" i="7" s="1"/>
  <c r="I361" i="6"/>
  <c r="I361" i="7" s="1"/>
  <c r="I345" i="6"/>
  <c r="I345" i="7" s="1"/>
  <c r="I329" i="6"/>
  <c r="I329" i="7" s="1"/>
  <c r="I313" i="6"/>
  <c r="I313" i="7" s="1"/>
  <c r="I297" i="6"/>
  <c r="I297" i="7" s="1"/>
  <c r="I281" i="6"/>
  <c r="I281" i="7" s="1"/>
  <c r="I265" i="6"/>
  <c r="I265" i="7" s="1"/>
  <c r="I249" i="6"/>
  <c r="I249" i="7" s="1"/>
  <c r="I233" i="6"/>
  <c r="I233" i="7" s="1"/>
  <c r="I217" i="6"/>
  <c r="I217" i="7" s="1"/>
  <c r="I201" i="6"/>
  <c r="I201" i="7" s="1"/>
  <c r="I57" i="6"/>
  <c r="I57" i="7" s="1"/>
  <c r="I41" i="6"/>
  <c r="I41" i="7" s="1"/>
  <c r="I350" i="6"/>
  <c r="I350" i="7" s="1"/>
  <c r="I334" i="6"/>
  <c r="I334" i="7" s="1"/>
  <c r="I318" i="6"/>
  <c r="I318" i="7" s="1"/>
  <c r="I302" i="6"/>
  <c r="I302" i="7" s="1"/>
  <c r="I286" i="6"/>
  <c r="I286" i="7" s="1"/>
  <c r="I270" i="6"/>
  <c r="I270" i="7" s="1"/>
  <c r="I254" i="6"/>
  <c r="I254" i="7" s="1"/>
  <c r="I238" i="6"/>
  <c r="I238" i="7" s="1"/>
  <c r="I222" i="6"/>
  <c r="I206" i="6"/>
  <c r="I206" i="7" s="1"/>
  <c r="I190" i="6"/>
  <c r="I190" i="7" s="1"/>
  <c r="I142" i="7"/>
  <c r="I12" i="6"/>
  <c r="I12" i="7" s="1"/>
  <c r="I19" i="6"/>
  <c r="I19" i="7" s="1"/>
  <c r="I24" i="6"/>
  <c r="I24" i="7" s="1"/>
  <c r="I10" i="6"/>
  <c r="I10" i="7" s="1"/>
  <c r="I16" i="6"/>
  <c r="I16" i="7" s="1"/>
  <c r="I23" i="6"/>
  <c r="I23" i="7" s="1"/>
  <c r="I32" i="6"/>
  <c r="I32" i="7" s="1"/>
  <c r="I22" i="6"/>
  <c r="I22" i="7" s="1"/>
  <c r="I34" i="6"/>
  <c r="I34" i="7" s="1"/>
  <c r="I500" i="6"/>
  <c r="I500" i="7" s="1"/>
  <c r="I484" i="6"/>
  <c r="I484" i="7" s="1"/>
  <c r="I468" i="6"/>
  <c r="I468" i="7" s="1"/>
  <c r="I452" i="6"/>
  <c r="I452" i="7" s="1"/>
  <c r="I436" i="6"/>
  <c r="I436" i="7" s="1"/>
  <c r="I420" i="6"/>
  <c r="I420" i="7" s="1"/>
  <c r="I404" i="6"/>
  <c r="I404" i="7" s="1"/>
  <c r="I388" i="6"/>
  <c r="I388" i="7" s="1"/>
  <c r="I372" i="6"/>
  <c r="I372" i="7" s="1"/>
  <c r="I501" i="6"/>
  <c r="I501" i="7" s="1"/>
  <c r="I485" i="6"/>
  <c r="I485" i="7" s="1"/>
  <c r="I469" i="6"/>
  <c r="I469" i="7" s="1"/>
  <c r="I453" i="6"/>
  <c r="I453" i="7" s="1"/>
  <c r="I437" i="6"/>
  <c r="I437" i="7" s="1"/>
  <c r="I421" i="6"/>
  <c r="I421" i="7" s="1"/>
  <c r="I405" i="6"/>
  <c r="I405" i="7" s="1"/>
  <c r="I389" i="6"/>
  <c r="I389" i="7" s="1"/>
  <c r="I373" i="6"/>
  <c r="I373" i="7" s="1"/>
  <c r="I502" i="6"/>
  <c r="I502" i="7" s="1"/>
  <c r="I486" i="6"/>
  <c r="I486" i="7" s="1"/>
  <c r="I470" i="6"/>
  <c r="I470" i="7" s="1"/>
  <c r="I454" i="6"/>
  <c r="I454" i="7" s="1"/>
  <c r="I438" i="6"/>
  <c r="I438" i="7" s="1"/>
  <c r="I422" i="6"/>
  <c r="I422" i="7" s="1"/>
  <c r="I406" i="6"/>
  <c r="I406" i="7" s="1"/>
  <c r="I390" i="6"/>
  <c r="I390" i="7" s="1"/>
  <c r="I374" i="6"/>
  <c r="I374" i="7" s="1"/>
  <c r="I507" i="6"/>
  <c r="I507" i="7" s="1"/>
  <c r="I491" i="6"/>
  <c r="I491" i="7" s="1"/>
  <c r="I475" i="6"/>
  <c r="I475" i="7" s="1"/>
  <c r="I459" i="6"/>
  <c r="I459" i="7" s="1"/>
  <c r="I443" i="6"/>
  <c r="I443" i="7" s="1"/>
  <c r="I427" i="6"/>
  <c r="I427" i="7" s="1"/>
  <c r="I411" i="6"/>
  <c r="I411" i="7" s="1"/>
  <c r="I395" i="6"/>
  <c r="I395" i="7" s="1"/>
  <c r="I379" i="6"/>
  <c r="I379" i="7" s="1"/>
  <c r="I364" i="6"/>
  <c r="I364" i="7" s="1"/>
  <c r="I347" i="6"/>
  <c r="I347" i="7" s="1"/>
  <c r="I331" i="6"/>
  <c r="I331" i="7" s="1"/>
  <c r="I315" i="6"/>
  <c r="I315" i="7" s="1"/>
  <c r="I299" i="6"/>
  <c r="I299" i="7" s="1"/>
  <c r="I283" i="6"/>
  <c r="I283" i="7" s="1"/>
  <c r="I267" i="6"/>
  <c r="I267" i="7" s="1"/>
  <c r="I251" i="6"/>
  <c r="I251" i="7" s="1"/>
  <c r="I235" i="6"/>
  <c r="I235" i="7" s="1"/>
  <c r="I219" i="6"/>
  <c r="I219" i="7" s="1"/>
  <c r="I203" i="6"/>
  <c r="I203" i="7" s="1"/>
  <c r="I187" i="6"/>
  <c r="I187" i="7" s="1"/>
  <c r="I59" i="6"/>
  <c r="I59" i="7" s="1"/>
  <c r="I43" i="6"/>
  <c r="I43" i="7" s="1"/>
  <c r="I27" i="6"/>
  <c r="I27" i="7" s="1"/>
  <c r="I348" i="6"/>
  <c r="I348" i="7" s="1"/>
  <c r="I332" i="6"/>
  <c r="I332" i="7" s="1"/>
  <c r="I316" i="6"/>
  <c r="I316" i="7" s="1"/>
  <c r="I300" i="6"/>
  <c r="I300" i="7" s="1"/>
  <c r="I284" i="6"/>
  <c r="I284" i="7" s="1"/>
  <c r="I268" i="6"/>
  <c r="I268" i="7" s="1"/>
  <c r="I252" i="6"/>
  <c r="I252" i="7" s="1"/>
  <c r="I236" i="6"/>
  <c r="I236" i="7" s="1"/>
  <c r="I220" i="6"/>
  <c r="I220" i="7" s="1"/>
  <c r="I204" i="6"/>
  <c r="I204" i="7" s="1"/>
  <c r="I188" i="6"/>
  <c r="I188" i="7" s="1"/>
  <c r="I60" i="6"/>
  <c r="I60" i="7"/>
  <c r="I44" i="6"/>
  <c r="I44" i="7" s="1"/>
  <c r="I357" i="6"/>
  <c r="I357" i="7" s="1"/>
  <c r="I341" i="6"/>
  <c r="I341" i="7" s="1"/>
  <c r="I325" i="6"/>
  <c r="I325" i="7" s="1"/>
  <c r="I309" i="6"/>
  <c r="I309" i="7" s="1"/>
  <c r="I293" i="6"/>
  <c r="I293" i="7" s="1"/>
  <c r="I277" i="6"/>
  <c r="I277" i="7" s="1"/>
  <c r="I261" i="6"/>
  <c r="I261" i="7" s="1"/>
  <c r="I245" i="6"/>
  <c r="I245" i="7" s="1"/>
  <c r="I229" i="6"/>
  <c r="I229" i="7" s="1"/>
  <c r="I213" i="6"/>
  <c r="I213" i="7" s="1"/>
  <c r="I197" i="6"/>
  <c r="I197" i="7" s="1"/>
  <c r="I53" i="6"/>
  <c r="I53" i="7" s="1"/>
  <c r="I37" i="6"/>
  <c r="I37" i="7" s="1"/>
  <c r="I346" i="6"/>
  <c r="I346" i="7" s="1"/>
  <c r="I330" i="6"/>
  <c r="I330" i="7" s="1"/>
  <c r="I314" i="6"/>
  <c r="I314" i="7" s="1"/>
  <c r="I298" i="6"/>
  <c r="I298" i="7" s="1"/>
  <c r="I282" i="6"/>
  <c r="I282" i="7" s="1"/>
  <c r="I266" i="6"/>
  <c r="I266" i="7" s="1"/>
  <c r="I250" i="6"/>
  <c r="I250" i="7" s="1"/>
  <c r="I234" i="6"/>
  <c r="I218" i="6"/>
  <c r="I218" i="7" s="1"/>
  <c r="I202" i="6"/>
  <c r="I202" i="7" s="1"/>
  <c r="I186" i="6"/>
  <c r="I186" i="7" s="1"/>
  <c r="I106" i="7"/>
  <c r="I20" i="6"/>
  <c r="I20" i="7" s="1"/>
  <c r="I33" i="6"/>
  <c r="I33" i="7" s="1"/>
  <c r="I42" i="6"/>
  <c r="I58" i="6"/>
  <c r="I58" i="7" s="1"/>
  <c r="I9" i="6"/>
  <c r="I9" i="7" s="1"/>
  <c r="I6" i="6"/>
  <c r="I6" i="7" s="1"/>
  <c r="I14" i="6"/>
  <c r="I14" i="7" s="1"/>
  <c r="I25" i="6"/>
  <c r="I25" i="7" s="1"/>
  <c r="I38" i="6"/>
  <c r="U6" i="17" s="1"/>
  <c r="I54" i="6"/>
  <c r="I496" i="6"/>
  <c r="I496" i="7" s="1"/>
  <c r="I480" i="6"/>
  <c r="I480" i="7" s="1"/>
  <c r="I464" i="6"/>
  <c r="I464" i="7" s="1"/>
  <c r="I448" i="6"/>
  <c r="I448" i="7" s="1"/>
  <c r="I432" i="6"/>
  <c r="I432" i="7" s="1"/>
  <c r="I416" i="6"/>
  <c r="I416" i="7" s="1"/>
  <c r="I400" i="6"/>
  <c r="I400" i="7" s="1"/>
  <c r="I384" i="6"/>
  <c r="I384" i="7" s="1"/>
  <c r="I368" i="6"/>
  <c r="I368" i="7" s="1"/>
  <c r="I497" i="6"/>
  <c r="I497" i="7" s="1"/>
  <c r="I481" i="6"/>
  <c r="I481" i="7" s="1"/>
  <c r="I465" i="6"/>
  <c r="I465" i="7" s="1"/>
  <c r="I449" i="6"/>
  <c r="I449" i="7" s="1"/>
  <c r="I433" i="6"/>
  <c r="I433" i="7" s="1"/>
  <c r="I417" i="6"/>
  <c r="I417" i="7" s="1"/>
  <c r="I401" i="6"/>
  <c r="I401" i="7" s="1"/>
  <c r="I385" i="6"/>
  <c r="I385" i="7" s="1"/>
  <c r="I369" i="6"/>
  <c r="I369" i="7" s="1"/>
  <c r="I498" i="6"/>
  <c r="I498" i="7" s="1"/>
  <c r="I482" i="6"/>
  <c r="I482" i="7" s="1"/>
  <c r="I466" i="6"/>
  <c r="I466" i="7" s="1"/>
  <c r="I450" i="6"/>
  <c r="I450" i="7" s="1"/>
  <c r="I434" i="6"/>
  <c r="I434" i="7" s="1"/>
  <c r="I418" i="6"/>
  <c r="I418" i="7" s="1"/>
  <c r="I402" i="6"/>
  <c r="I402" i="7" s="1"/>
  <c r="I386" i="6"/>
  <c r="I386" i="7" s="1"/>
  <c r="I370" i="6"/>
  <c r="I370" i="7" s="1"/>
  <c r="I503" i="6"/>
  <c r="I503" i="7" s="1"/>
  <c r="I487" i="6"/>
  <c r="I487" i="7" s="1"/>
  <c r="I471" i="6"/>
  <c r="I471" i="7" s="1"/>
  <c r="I455" i="6"/>
  <c r="I455" i="7" s="1"/>
  <c r="I439" i="6"/>
  <c r="I439" i="7" s="1"/>
  <c r="I423" i="6"/>
  <c r="I423" i="7" s="1"/>
  <c r="I407" i="6"/>
  <c r="I407" i="7" s="1"/>
  <c r="I391" i="6"/>
  <c r="I391" i="7" s="1"/>
  <c r="I375" i="6"/>
  <c r="I375" i="7" s="1"/>
  <c r="I359" i="6"/>
  <c r="I359" i="7" s="1"/>
  <c r="I343" i="6"/>
  <c r="I343" i="7" s="1"/>
  <c r="I327" i="6"/>
  <c r="I327" i="7" s="1"/>
  <c r="I311" i="6"/>
  <c r="I311" i="7" s="1"/>
  <c r="I295" i="6"/>
  <c r="I295" i="7" s="1"/>
  <c r="I279" i="6"/>
  <c r="I279" i="7" s="1"/>
  <c r="I263" i="6"/>
  <c r="I263" i="7" s="1"/>
  <c r="I247" i="6"/>
  <c r="I247" i="7" s="1"/>
  <c r="I231" i="6"/>
  <c r="I231" i="7" s="1"/>
  <c r="I215" i="6"/>
  <c r="I215" i="7" s="1"/>
  <c r="I199" i="6"/>
  <c r="I199" i="7" s="1"/>
  <c r="I55" i="6"/>
  <c r="I55" i="7" s="1"/>
  <c r="I39" i="6"/>
  <c r="I39" i="7" s="1"/>
  <c r="I360" i="6"/>
  <c r="I360" i="7" s="1"/>
  <c r="I344" i="6"/>
  <c r="I344" i="7" s="1"/>
  <c r="I328" i="6"/>
  <c r="I328" i="7" s="1"/>
  <c r="I312" i="6"/>
  <c r="I312" i="7" s="1"/>
  <c r="I296" i="6"/>
  <c r="I296" i="7" s="1"/>
  <c r="I280" i="6"/>
  <c r="I280" i="7" s="1"/>
  <c r="I264" i="6"/>
  <c r="I264" i="7" s="1"/>
  <c r="I248" i="6"/>
  <c r="I248" i="7" s="1"/>
  <c r="I232" i="6"/>
  <c r="I232" i="7" s="1"/>
  <c r="I216" i="6"/>
  <c r="I216" i="7" s="1"/>
  <c r="I200" i="6"/>
  <c r="I200" i="7" s="1"/>
  <c r="I56" i="6"/>
  <c r="I56" i="7" s="1"/>
  <c r="I40" i="6"/>
  <c r="I40" i="7" s="1"/>
  <c r="I353" i="6"/>
  <c r="I353" i="7" s="1"/>
  <c r="I337" i="6"/>
  <c r="I337" i="7" s="1"/>
  <c r="I321" i="6"/>
  <c r="I321" i="7" s="1"/>
  <c r="I305" i="6"/>
  <c r="I305" i="7" s="1"/>
  <c r="I289" i="6"/>
  <c r="I289" i="7" s="1"/>
  <c r="I273" i="6"/>
  <c r="I273" i="7" s="1"/>
  <c r="I257" i="6"/>
  <c r="I257" i="7" s="1"/>
  <c r="I241" i="6"/>
  <c r="I241" i="7" s="1"/>
  <c r="I225" i="6"/>
  <c r="I225" i="7" s="1"/>
  <c r="I209" i="6"/>
  <c r="I209" i="7" s="1"/>
  <c r="I193" i="6"/>
  <c r="I193" i="7" s="1"/>
  <c r="I161" i="7"/>
  <c r="I129" i="7"/>
  <c r="I97" i="7"/>
  <c r="I65" i="6"/>
  <c r="I65" i="7" s="1"/>
  <c r="I49" i="6"/>
  <c r="I49" i="7" s="1"/>
  <c r="I358" i="6"/>
  <c r="I358" i="7" s="1"/>
  <c r="I342" i="6"/>
  <c r="I342" i="7" s="1"/>
  <c r="I326" i="6"/>
  <c r="I326" i="7" s="1"/>
  <c r="I310" i="6"/>
  <c r="I310" i="7" s="1"/>
  <c r="I294" i="6"/>
  <c r="I294" i="7" s="1"/>
  <c r="I278" i="6"/>
  <c r="I278" i="7" s="1"/>
  <c r="I262" i="6"/>
  <c r="I262" i="7" s="1"/>
  <c r="I246" i="6"/>
  <c r="I246" i="7" s="1"/>
  <c r="I230" i="6"/>
  <c r="I230" i="7" s="1"/>
  <c r="I214" i="6"/>
  <c r="I214" i="7" s="1"/>
  <c r="I198" i="6"/>
  <c r="I198" i="7" s="1"/>
  <c r="I17" i="6"/>
  <c r="I17" i="7" s="1"/>
  <c r="I30" i="6"/>
  <c r="I7" i="6"/>
  <c r="I7" i="7"/>
  <c r="I29" i="6"/>
  <c r="I29" i="7" s="1"/>
  <c r="M506" i="6"/>
  <c r="M506" i="7" s="1"/>
  <c r="M502" i="6"/>
  <c r="M502" i="7" s="1"/>
  <c r="M498" i="6"/>
  <c r="M498" i="7" s="1"/>
  <c r="M494" i="6"/>
  <c r="M494" i="7" s="1"/>
  <c r="M490" i="6"/>
  <c r="M490" i="7" s="1"/>
  <c r="M486" i="6"/>
  <c r="M486" i="7" s="1"/>
  <c r="M482" i="6"/>
  <c r="M482" i="7" s="1"/>
  <c r="M478" i="6"/>
  <c r="M478" i="7" s="1"/>
  <c r="M474" i="6"/>
  <c r="M474" i="7" s="1"/>
  <c r="M470" i="6"/>
  <c r="M470" i="7" s="1"/>
  <c r="M466" i="6"/>
  <c r="M466" i="7" s="1"/>
  <c r="M462" i="6"/>
  <c r="M462" i="7" s="1"/>
  <c r="M458" i="6"/>
  <c r="M458" i="7" s="1"/>
  <c r="M454" i="6"/>
  <c r="M454" i="7" s="1"/>
  <c r="M450" i="6"/>
  <c r="M450" i="7" s="1"/>
  <c r="M446" i="6"/>
  <c r="M446" i="7" s="1"/>
  <c r="M442" i="6"/>
  <c r="M442" i="7" s="1"/>
  <c r="M438" i="6"/>
  <c r="M438" i="7" s="1"/>
  <c r="M434" i="6"/>
  <c r="M434" i="7" s="1"/>
  <c r="M430" i="6"/>
  <c r="M430" i="7" s="1"/>
  <c r="M426" i="6"/>
  <c r="M426" i="7" s="1"/>
  <c r="M422" i="6"/>
  <c r="M422" i="7" s="1"/>
  <c r="M418" i="6"/>
  <c r="M418" i="7" s="1"/>
  <c r="M507" i="6"/>
  <c r="M507" i="7" s="1"/>
  <c r="M503" i="6"/>
  <c r="M503" i="7" s="1"/>
  <c r="M499" i="6"/>
  <c r="M499" i="7" s="1"/>
  <c r="M495" i="6"/>
  <c r="M495" i="7" s="1"/>
  <c r="M491" i="6"/>
  <c r="M491" i="7" s="1"/>
  <c r="M487" i="6"/>
  <c r="M487" i="7" s="1"/>
  <c r="M483" i="6"/>
  <c r="M483" i="7" s="1"/>
  <c r="M479" i="6"/>
  <c r="M479" i="7" s="1"/>
  <c r="M475" i="6"/>
  <c r="M475" i="7" s="1"/>
  <c r="M471" i="6"/>
  <c r="M471" i="7" s="1"/>
  <c r="M467" i="6"/>
  <c r="M467" i="7" s="1"/>
  <c r="M508" i="6"/>
  <c r="M508" i="7" s="1"/>
  <c r="M504" i="6"/>
  <c r="M504" i="7" s="1"/>
  <c r="M500" i="6"/>
  <c r="M500" i="7" s="1"/>
  <c r="M496" i="6"/>
  <c r="M496" i="7" s="1"/>
  <c r="M492" i="6"/>
  <c r="M492" i="7" s="1"/>
  <c r="M488" i="6"/>
  <c r="M488" i="7" s="1"/>
  <c r="M484" i="6"/>
  <c r="M484" i="7" s="1"/>
  <c r="M480" i="6"/>
  <c r="M480" i="7" s="1"/>
  <c r="M476" i="6"/>
  <c r="M476" i="7" s="1"/>
  <c r="M472" i="6"/>
  <c r="M472" i="7" s="1"/>
  <c r="M468" i="6"/>
  <c r="M468" i="7" s="1"/>
  <c r="M464" i="6"/>
  <c r="M464" i="7" s="1"/>
  <c r="M460" i="6"/>
  <c r="M460" i="7" s="1"/>
  <c r="M456" i="6"/>
  <c r="M456" i="7" s="1"/>
  <c r="M452" i="6"/>
  <c r="M452" i="7" s="1"/>
  <c r="M448" i="6"/>
  <c r="M448" i="7" s="1"/>
  <c r="M444" i="6"/>
  <c r="M444" i="7" s="1"/>
  <c r="M440" i="6"/>
  <c r="M440" i="7" s="1"/>
  <c r="M436" i="6"/>
  <c r="M436" i="7" s="1"/>
  <c r="M432" i="6"/>
  <c r="M432" i="7" s="1"/>
  <c r="M428" i="6"/>
  <c r="M428" i="7" s="1"/>
  <c r="M424" i="6"/>
  <c r="M424" i="7" s="1"/>
  <c r="M420" i="6"/>
  <c r="M420" i="7" s="1"/>
  <c r="M465" i="6"/>
  <c r="M465" i="7" s="1"/>
  <c r="M463" i="6"/>
  <c r="M463" i="7" s="1"/>
  <c r="M461" i="6"/>
  <c r="M461" i="7" s="1"/>
  <c r="M459" i="6"/>
  <c r="M459" i="7" s="1"/>
  <c r="M457" i="6"/>
  <c r="M457" i="7" s="1"/>
  <c r="M455" i="6"/>
  <c r="M455" i="7" s="1"/>
  <c r="M453" i="6"/>
  <c r="M453" i="7" s="1"/>
  <c r="M451" i="6"/>
  <c r="M451" i="7" s="1"/>
  <c r="M449" i="6"/>
  <c r="M449" i="7" s="1"/>
  <c r="M447" i="6"/>
  <c r="M447" i="7" s="1"/>
  <c r="M445" i="6"/>
  <c r="M445" i="7" s="1"/>
  <c r="M443" i="6"/>
  <c r="M443" i="7" s="1"/>
  <c r="M441" i="6"/>
  <c r="M441" i="7" s="1"/>
  <c r="M439" i="6"/>
  <c r="M439" i="7" s="1"/>
  <c r="M437" i="6"/>
  <c r="M437" i="7" s="1"/>
  <c r="M435" i="6"/>
  <c r="M435" i="7" s="1"/>
  <c r="M433" i="6"/>
  <c r="M433" i="7" s="1"/>
  <c r="M431" i="6"/>
  <c r="M431" i="7" s="1"/>
  <c r="M429" i="6"/>
  <c r="M429" i="7" s="1"/>
  <c r="M427" i="6"/>
  <c r="M427" i="7" s="1"/>
  <c r="M425" i="6"/>
  <c r="M425" i="7" s="1"/>
  <c r="M423" i="6"/>
  <c r="M423" i="7" s="1"/>
  <c r="M421" i="6"/>
  <c r="M421" i="7" s="1"/>
  <c r="M419" i="6"/>
  <c r="M419" i="7" s="1"/>
  <c r="M417" i="6"/>
  <c r="M417" i="7" s="1"/>
  <c r="M414" i="6"/>
  <c r="M414" i="7" s="1"/>
  <c r="M410" i="6"/>
  <c r="M410" i="7" s="1"/>
  <c r="M406" i="6"/>
  <c r="M406" i="7" s="1"/>
  <c r="M402" i="6"/>
  <c r="M402" i="7" s="1"/>
  <c r="M398" i="6"/>
  <c r="M398" i="7" s="1"/>
  <c r="M394" i="6"/>
  <c r="M394" i="7" s="1"/>
  <c r="M390" i="6"/>
  <c r="M390" i="7" s="1"/>
  <c r="M386" i="6"/>
  <c r="M386" i="7" s="1"/>
  <c r="M382" i="6"/>
  <c r="M382" i="7" s="1"/>
  <c r="M378" i="6"/>
  <c r="M378" i="7" s="1"/>
  <c r="M374" i="6"/>
  <c r="M374" i="7" s="1"/>
  <c r="M370" i="6"/>
  <c r="M370" i="7" s="1"/>
  <c r="M366" i="6"/>
  <c r="M366" i="7" s="1"/>
  <c r="M362" i="6"/>
  <c r="M362" i="7" s="1"/>
  <c r="M358" i="6"/>
  <c r="M358" i="7" s="1"/>
  <c r="M354" i="6"/>
  <c r="M354" i="7" s="1"/>
  <c r="M350" i="6"/>
  <c r="M350" i="7" s="1"/>
  <c r="M346" i="6"/>
  <c r="M346" i="7" s="1"/>
  <c r="M342" i="6"/>
  <c r="M342" i="7" s="1"/>
  <c r="M338" i="6"/>
  <c r="M338" i="7" s="1"/>
  <c r="M334" i="6"/>
  <c r="M334" i="7" s="1"/>
  <c r="M330" i="6"/>
  <c r="M330" i="7" s="1"/>
  <c r="M509" i="6"/>
  <c r="M509" i="7" s="1"/>
  <c r="M501" i="6"/>
  <c r="M501" i="7" s="1"/>
  <c r="M493" i="6"/>
  <c r="M493" i="7" s="1"/>
  <c r="M485" i="6"/>
  <c r="M485" i="7" s="1"/>
  <c r="M477" i="6"/>
  <c r="M477" i="7" s="1"/>
  <c r="M469" i="6"/>
  <c r="M469" i="7" s="1"/>
  <c r="M416" i="6"/>
  <c r="M416" i="7" s="1"/>
  <c r="M415" i="6"/>
  <c r="M415" i="7" s="1"/>
  <c r="M411" i="6"/>
  <c r="M411" i="7" s="1"/>
  <c r="M407" i="6"/>
  <c r="M407" i="7" s="1"/>
  <c r="M403" i="6"/>
  <c r="M403" i="7"/>
  <c r="M399" i="6"/>
  <c r="M399" i="7" s="1"/>
  <c r="M395" i="6"/>
  <c r="M395" i="7" s="1"/>
  <c r="M391" i="6"/>
  <c r="M391" i="7" s="1"/>
  <c r="M387" i="6"/>
  <c r="M387" i="7" s="1"/>
  <c r="M383" i="6"/>
  <c r="M383" i="7" s="1"/>
  <c r="M379" i="6"/>
  <c r="M379" i="7" s="1"/>
  <c r="M375" i="6"/>
  <c r="M375" i="7" s="1"/>
  <c r="M371" i="6"/>
  <c r="M371" i="7" s="1"/>
  <c r="M367" i="6"/>
  <c r="M367" i="7" s="1"/>
  <c r="M363" i="6"/>
  <c r="M363" i="7" s="1"/>
  <c r="M359" i="6"/>
  <c r="M359" i="7"/>
  <c r="M355" i="6"/>
  <c r="M355" i="7" s="1"/>
  <c r="M351" i="6"/>
  <c r="M351" i="7" s="1"/>
  <c r="M347" i="6"/>
  <c r="M347" i="7" s="1"/>
  <c r="M343" i="6"/>
  <c r="M343" i="7" s="1"/>
  <c r="M412" i="6"/>
  <c r="M412" i="7" s="1"/>
  <c r="M408" i="6"/>
  <c r="M408" i="7" s="1"/>
  <c r="M404" i="6"/>
  <c r="M404" i="7" s="1"/>
  <c r="M400" i="6"/>
  <c r="M400" i="7" s="1"/>
  <c r="M396" i="6"/>
  <c r="M396" i="7" s="1"/>
  <c r="M392" i="6"/>
  <c r="M392" i="7" s="1"/>
  <c r="M388" i="6"/>
  <c r="M388" i="7" s="1"/>
  <c r="M384" i="6"/>
  <c r="M384" i="7" s="1"/>
  <c r="M380" i="6"/>
  <c r="M380" i="7" s="1"/>
  <c r="M376" i="6"/>
  <c r="M376" i="7" s="1"/>
  <c r="M372" i="6"/>
  <c r="M372" i="7" s="1"/>
  <c r="M368" i="6"/>
  <c r="M368" i="7" s="1"/>
  <c r="M505" i="6"/>
  <c r="M505" i="7" s="1"/>
  <c r="M497" i="6"/>
  <c r="M497" i="7" s="1"/>
  <c r="M489" i="6"/>
  <c r="M489" i="7" s="1"/>
  <c r="M481" i="6"/>
  <c r="M481" i="7" s="1"/>
  <c r="M473" i="6"/>
  <c r="M473" i="7" s="1"/>
  <c r="M339" i="6"/>
  <c r="M339" i="7" s="1"/>
  <c r="M336" i="6"/>
  <c r="M336" i="7" s="1"/>
  <c r="M331" i="6"/>
  <c r="M331" i="7" s="1"/>
  <c r="M326" i="6"/>
  <c r="M326" i="7" s="1"/>
  <c r="M322" i="6"/>
  <c r="M322" i="7" s="1"/>
  <c r="M318" i="6"/>
  <c r="M318" i="7" s="1"/>
  <c r="M314" i="6"/>
  <c r="M314" i="7" s="1"/>
  <c r="M310" i="6"/>
  <c r="M310" i="7" s="1"/>
  <c r="M306" i="6"/>
  <c r="M306" i="7" s="1"/>
  <c r="M302" i="6"/>
  <c r="M302" i="7" s="1"/>
  <c r="M298" i="6"/>
  <c r="M298" i="7" s="1"/>
  <c r="M294" i="6"/>
  <c r="M294" i="7" s="1"/>
  <c r="M290" i="6"/>
  <c r="M290" i="7" s="1"/>
  <c r="M286" i="6"/>
  <c r="M286" i="7" s="1"/>
  <c r="M282" i="6"/>
  <c r="M282" i="7" s="1"/>
  <c r="M278" i="6"/>
  <c r="M278" i="7" s="1"/>
  <c r="M274" i="6"/>
  <c r="M274" i="7" s="1"/>
  <c r="M270" i="6"/>
  <c r="M270" i="7" s="1"/>
  <c r="M266" i="6"/>
  <c r="M266" i="7" s="1"/>
  <c r="M262" i="6"/>
  <c r="M262" i="7" s="1"/>
  <c r="M258" i="6"/>
  <c r="M258" i="7" s="1"/>
  <c r="M254" i="6"/>
  <c r="M254" i="7" s="1"/>
  <c r="M250" i="6"/>
  <c r="M250" i="7" s="1"/>
  <c r="M246" i="6"/>
  <c r="M246" i="7" s="1"/>
  <c r="M242" i="6"/>
  <c r="M242" i="7" s="1"/>
  <c r="M238" i="6"/>
  <c r="M238" i="7" s="1"/>
  <c r="M234" i="6"/>
  <c r="M230" i="6"/>
  <c r="M230" i="7" s="1"/>
  <c r="M226" i="6"/>
  <c r="M226" i="7" s="1"/>
  <c r="M222" i="6"/>
  <c r="M218" i="6"/>
  <c r="M218" i="7" s="1"/>
  <c r="M214" i="6"/>
  <c r="M214" i="7" s="1"/>
  <c r="M210" i="6"/>
  <c r="M206" i="6"/>
  <c r="M206" i="7" s="1"/>
  <c r="M202" i="6"/>
  <c r="M202" i="7" s="1"/>
  <c r="M198" i="6"/>
  <c r="M198" i="7" s="1"/>
  <c r="M413" i="6"/>
  <c r="M413" i="7" s="1"/>
  <c r="M405" i="6"/>
  <c r="M405" i="7" s="1"/>
  <c r="M397" i="6"/>
  <c r="M397" i="7" s="1"/>
  <c r="M389" i="6"/>
  <c r="M389" i="7" s="1"/>
  <c r="M381" i="6"/>
  <c r="M381" i="7" s="1"/>
  <c r="M373" i="6"/>
  <c r="M373" i="7" s="1"/>
  <c r="M333" i="6"/>
  <c r="M333" i="7" s="1"/>
  <c r="M327" i="6"/>
  <c r="M327" i="7" s="1"/>
  <c r="M323" i="6"/>
  <c r="M323" i="7" s="1"/>
  <c r="M319" i="6"/>
  <c r="M319" i="7" s="1"/>
  <c r="M315" i="6"/>
  <c r="M315" i="7" s="1"/>
  <c r="M311" i="6"/>
  <c r="M311" i="7" s="1"/>
  <c r="M307" i="6"/>
  <c r="M307" i="7" s="1"/>
  <c r="M303" i="6"/>
  <c r="M303" i="7" s="1"/>
  <c r="M299" i="6"/>
  <c r="M299" i="7" s="1"/>
  <c r="M295" i="6"/>
  <c r="M295" i="7" s="1"/>
  <c r="M291" i="6"/>
  <c r="M291" i="7" s="1"/>
  <c r="M287" i="6"/>
  <c r="M287" i="7" s="1"/>
  <c r="M283" i="6"/>
  <c r="M283" i="7" s="1"/>
  <c r="M279" i="6"/>
  <c r="M279" i="7" s="1"/>
  <c r="M275" i="6"/>
  <c r="M275" i="7" s="1"/>
  <c r="M271" i="6"/>
  <c r="M271" i="7" s="1"/>
  <c r="M267" i="6"/>
  <c r="M267" i="7" s="1"/>
  <c r="M263" i="6"/>
  <c r="M263" i="7" s="1"/>
  <c r="M259" i="6"/>
  <c r="M259" i="7" s="1"/>
  <c r="M255" i="6"/>
  <c r="M255" i="7" s="1"/>
  <c r="M251" i="6"/>
  <c r="M251" i="7" s="1"/>
  <c r="M247" i="6"/>
  <c r="M247" i="7" s="1"/>
  <c r="M243" i="6"/>
  <c r="M243" i="7" s="1"/>
  <c r="M239" i="6"/>
  <c r="M239" i="7" s="1"/>
  <c r="M235" i="6"/>
  <c r="M235" i="7" s="1"/>
  <c r="M231" i="6"/>
  <c r="M231" i="7" s="1"/>
  <c r="M227" i="6"/>
  <c r="M227" i="7" s="1"/>
  <c r="M223" i="6"/>
  <c r="M223" i="7" s="1"/>
  <c r="M219" i="6"/>
  <c r="M219" i="7" s="1"/>
  <c r="M215" i="6"/>
  <c r="M215" i="7" s="1"/>
  <c r="M211" i="6"/>
  <c r="M211" i="7" s="1"/>
  <c r="M207" i="6"/>
  <c r="M207" i="7" s="1"/>
  <c r="M203" i="6"/>
  <c r="M203" i="7" s="1"/>
  <c r="M199" i="6"/>
  <c r="M199" i="7" s="1"/>
  <c r="M195" i="6"/>
  <c r="M195" i="7" s="1"/>
  <c r="M191" i="6"/>
  <c r="M191" i="7" s="1"/>
  <c r="M187" i="6"/>
  <c r="M187" i="7" s="1"/>
  <c r="M159" i="7"/>
  <c r="M147" i="7"/>
  <c r="M127" i="7"/>
  <c r="M365" i="6"/>
  <c r="M365" i="7" s="1"/>
  <c r="M364" i="6"/>
  <c r="M364" i="7" s="1"/>
  <c r="M361" i="6"/>
  <c r="M361" i="7" s="1"/>
  <c r="M360" i="6"/>
  <c r="M360" i="7" s="1"/>
  <c r="M357" i="6"/>
  <c r="M357" i="7" s="1"/>
  <c r="M356" i="6"/>
  <c r="M356" i="7" s="1"/>
  <c r="M353" i="6"/>
  <c r="M353" i="7" s="1"/>
  <c r="M352" i="6"/>
  <c r="M352" i="7" s="1"/>
  <c r="M349" i="6"/>
  <c r="M349" i="7" s="1"/>
  <c r="M348" i="6"/>
  <c r="M348" i="7" s="1"/>
  <c r="M345" i="6"/>
  <c r="M345" i="7" s="1"/>
  <c r="M344" i="6"/>
  <c r="M344" i="7" s="1"/>
  <c r="M341" i="6"/>
  <c r="M341" i="7" s="1"/>
  <c r="M340" i="6"/>
  <c r="M340" i="7" s="1"/>
  <c r="M335" i="6"/>
  <c r="M335" i="7" s="1"/>
  <c r="M332" i="6"/>
  <c r="M332" i="7" s="1"/>
  <c r="M328" i="6"/>
  <c r="M328" i="7" s="1"/>
  <c r="M324" i="6"/>
  <c r="M324" i="7" s="1"/>
  <c r="M320" i="6"/>
  <c r="M320" i="7" s="1"/>
  <c r="M316" i="6"/>
  <c r="M316" i="7" s="1"/>
  <c r="M409" i="6"/>
  <c r="M409" i="7" s="1"/>
  <c r="M401" i="6"/>
  <c r="M401" i="7" s="1"/>
  <c r="M393" i="6"/>
  <c r="M393" i="7" s="1"/>
  <c r="M385" i="6"/>
  <c r="M385" i="7" s="1"/>
  <c r="M377" i="6"/>
  <c r="M377" i="7" s="1"/>
  <c r="M369" i="6"/>
  <c r="M369" i="7" s="1"/>
  <c r="M337" i="6"/>
  <c r="M337" i="7" s="1"/>
  <c r="M329" i="6"/>
  <c r="M329" i="7" s="1"/>
  <c r="M325" i="6"/>
  <c r="M325" i="7" s="1"/>
  <c r="M321" i="6"/>
  <c r="M321" i="7" s="1"/>
  <c r="M317" i="6"/>
  <c r="M317" i="7" s="1"/>
  <c r="M313" i="6"/>
  <c r="M313" i="7" s="1"/>
  <c r="M309" i="6"/>
  <c r="M309" i="7" s="1"/>
  <c r="M305" i="6"/>
  <c r="M305" i="7" s="1"/>
  <c r="M301" i="6"/>
  <c r="M301" i="7" s="1"/>
  <c r="M297" i="6"/>
  <c r="M297" i="7" s="1"/>
  <c r="M293" i="6"/>
  <c r="M293" i="7" s="1"/>
  <c r="M289" i="6"/>
  <c r="M289" i="7" s="1"/>
  <c r="M285" i="6"/>
  <c r="M285" i="7" s="1"/>
  <c r="M281" i="6"/>
  <c r="M281" i="7" s="1"/>
  <c r="M277" i="6"/>
  <c r="M277" i="7" s="1"/>
  <c r="M273" i="6"/>
  <c r="M273" i="7" s="1"/>
  <c r="M269" i="6"/>
  <c r="M269" i="7" s="1"/>
  <c r="M265" i="6"/>
  <c r="M265" i="7" s="1"/>
  <c r="M261" i="6"/>
  <c r="M261" i="7" s="1"/>
  <c r="M257" i="6"/>
  <c r="M257" i="7" s="1"/>
  <c r="M253" i="6"/>
  <c r="M253" i="7" s="1"/>
  <c r="M249" i="6"/>
  <c r="M249" i="7" s="1"/>
  <c r="M245" i="6"/>
  <c r="M245" i="7" s="1"/>
  <c r="M241" i="6"/>
  <c r="M241" i="7" s="1"/>
  <c r="M237" i="6"/>
  <c r="M237" i="7" s="1"/>
  <c r="M233" i="6"/>
  <c r="M233" i="7" s="1"/>
  <c r="M229" i="6"/>
  <c r="M229" i="7" s="1"/>
  <c r="M225" i="6"/>
  <c r="M225" i="7" s="1"/>
  <c r="M221" i="6"/>
  <c r="M221" i="7" s="1"/>
  <c r="M217" i="6"/>
  <c r="M217" i="7" s="1"/>
  <c r="M213" i="6"/>
  <c r="M213" i="7" s="1"/>
  <c r="M209" i="6"/>
  <c r="M209" i="7" s="1"/>
  <c r="M205" i="6"/>
  <c r="M205" i="7" s="1"/>
  <c r="M201" i="6"/>
  <c r="M201" i="7" s="1"/>
  <c r="M197" i="6"/>
  <c r="M197" i="7" s="1"/>
  <c r="M193" i="6"/>
  <c r="M193" i="7" s="1"/>
  <c r="M189" i="6"/>
  <c r="M189" i="7" s="1"/>
  <c r="M194" i="6"/>
  <c r="M194" i="7" s="1"/>
  <c r="M192" i="6"/>
  <c r="M192" i="7" s="1"/>
  <c r="M190" i="6"/>
  <c r="M190" i="7" s="1"/>
  <c r="M188" i="6"/>
  <c r="M188" i="7" s="1"/>
  <c r="M186" i="6"/>
  <c r="M160" i="7"/>
  <c r="M308" i="6"/>
  <c r="M308" i="7" s="1"/>
  <c r="M300" i="6"/>
  <c r="M300" i="7" s="1"/>
  <c r="M292" i="6"/>
  <c r="M292" i="7" s="1"/>
  <c r="M284" i="6"/>
  <c r="M284" i="7" s="1"/>
  <c r="M276" i="6"/>
  <c r="M276" i="7" s="1"/>
  <c r="M268" i="6"/>
  <c r="M268" i="7" s="1"/>
  <c r="M260" i="6"/>
  <c r="M260" i="7" s="1"/>
  <c r="M252" i="6"/>
  <c r="M252" i="7" s="1"/>
  <c r="M244" i="6"/>
  <c r="M244" i="7" s="1"/>
  <c r="M236" i="6"/>
  <c r="M236" i="7" s="1"/>
  <c r="M228" i="6"/>
  <c r="M228" i="7" s="1"/>
  <c r="M220" i="6"/>
  <c r="M220" i="7" s="1"/>
  <c r="M212" i="6"/>
  <c r="M212" i="7" s="1"/>
  <c r="M204" i="6"/>
  <c r="M204" i="7" s="1"/>
  <c r="M196" i="6"/>
  <c r="M196" i="7" s="1"/>
  <c r="M149" i="7"/>
  <c r="M125" i="7"/>
  <c r="M92" i="7"/>
  <c r="M88" i="7"/>
  <c r="M80" i="7"/>
  <c r="M63" i="6"/>
  <c r="M63" i="7" s="1"/>
  <c r="M59" i="6"/>
  <c r="M59" i="7" s="1"/>
  <c r="M55" i="6"/>
  <c r="M55" i="7" s="1"/>
  <c r="M51" i="6"/>
  <c r="M51" i="7" s="1"/>
  <c r="M47" i="6"/>
  <c r="M47" i="7" s="1"/>
  <c r="M43" i="6"/>
  <c r="M43" i="7" s="1"/>
  <c r="M39" i="6"/>
  <c r="M39" i="7" s="1"/>
  <c r="M35" i="6"/>
  <c r="M35" i="7" s="1"/>
  <c r="M31" i="6"/>
  <c r="M31" i="7" s="1"/>
  <c r="M27" i="6"/>
  <c r="M27" i="7" s="1"/>
  <c r="M23" i="6"/>
  <c r="M23" i="7" s="1"/>
  <c r="M19" i="6"/>
  <c r="M19" i="7" s="1"/>
  <c r="M15" i="6"/>
  <c r="M15" i="7" s="1"/>
  <c r="M7" i="6"/>
  <c r="M7" i="7" s="1"/>
  <c r="M312" i="6"/>
  <c r="M312" i="7" s="1"/>
  <c r="M304" i="6"/>
  <c r="M304" i="7" s="1"/>
  <c r="M296" i="6"/>
  <c r="M296" i="7" s="1"/>
  <c r="M288" i="6"/>
  <c r="M288" i="7" s="1"/>
  <c r="M280" i="6"/>
  <c r="M280" i="7" s="1"/>
  <c r="M272" i="6"/>
  <c r="M272" i="7" s="1"/>
  <c r="M264" i="6"/>
  <c r="M264" i="7" s="1"/>
  <c r="M256" i="6"/>
  <c r="M256" i="7" s="1"/>
  <c r="M248" i="6"/>
  <c r="M248" i="7" s="1"/>
  <c r="M240" i="6"/>
  <c r="M240" i="7" s="1"/>
  <c r="M232" i="6"/>
  <c r="M232" i="7" s="1"/>
  <c r="M224" i="6"/>
  <c r="M224" i="7" s="1"/>
  <c r="M216" i="6"/>
  <c r="M216" i="7" s="1"/>
  <c r="M208" i="6"/>
  <c r="M208" i="7" s="1"/>
  <c r="M200" i="6"/>
  <c r="M200" i="7" s="1"/>
  <c r="M148" i="7"/>
  <c r="M129" i="7"/>
  <c r="M64" i="6"/>
  <c r="M64" i="7" s="1"/>
  <c r="M60" i="6"/>
  <c r="M60" i="7" s="1"/>
  <c r="M56" i="6"/>
  <c r="M56" i="7" s="1"/>
  <c r="M52" i="6"/>
  <c r="M52" i="7" s="1"/>
  <c r="M48" i="6"/>
  <c r="M48" i="7" s="1"/>
  <c r="M44" i="6"/>
  <c r="M44" i="7" s="1"/>
  <c r="M40" i="6"/>
  <c r="M40" i="7" s="1"/>
  <c r="M36" i="6"/>
  <c r="M36" i="7" s="1"/>
  <c r="M32" i="6"/>
  <c r="M32" i="7" s="1"/>
  <c r="M28" i="6"/>
  <c r="M28" i="7" s="1"/>
  <c r="M24" i="6"/>
  <c r="M24" i="7" s="1"/>
  <c r="M20" i="6"/>
  <c r="M20" i="7" s="1"/>
  <c r="M16" i="6"/>
  <c r="M16" i="7" s="1"/>
  <c r="M12" i="6"/>
  <c r="M12" i="7" s="1"/>
  <c r="M8" i="6"/>
  <c r="M8" i="7" s="1"/>
  <c r="M17" i="6"/>
  <c r="M17" i="7" s="1"/>
  <c r="M9" i="6"/>
  <c r="M9" i="7" s="1"/>
  <c r="M10" i="6"/>
  <c r="M10" i="7" s="1"/>
  <c r="M65" i="6"/>
  <c r="M65" i="7" s="1"/>
  <c r="M61" i="6"/>
  <c r="M61" i="7" s="1"/>
  <c r="M57" i="6"/>
  <c r="M57" i="7" s="1"/>
  <c r="M53" i="6"/>
  <c r="M53" i="7" s="1"/>
  <c r="M49" i="6"/>
  <c r="M49" i="7" s="1"/>
  <c r="M45" i="6"/>
  <c r="M45" i="7" s="1"/>
  <c r="M41" i="6"/>
  <c r="M41" i="7" s="1"/>
  <c r="M37" i="6"/>
  <c r="M37" i="7" s="1"/>
  <c r="M33" i="6"/>
  <c r="M33" i="7" s="1"/>
  <c r="M29" i="6"/>
  <c r="M29" i="7" s="1"/>
  <c r="M25" i="6"/>
  <c r="M25" i="7" s="1"/>
  <c r="M21" i="6"/>
  <c r="M21" i="7" s="1"/>
  <c r="M13" i="6"/>
  <c r="M13" i="7" s="1"/>
  <c r="M14" i="6"/>
  <c r="M14" i="7" s="1"/>
  <c r="M113" i="7"/>
  <c r="M103" i="7"/>
  <c r="M93" i="7"/>
  <c r="M87" i="7"/>
  <c r="M81" i="7"/>
  <c r="M75" i="7"/>
  <c r="M73" i="7"/>
  <c r="M62" i="6"/>
  <c r="M62" i="7" s="1"/>
  <c r="M58" i="6"/>
  <c r="M58" i="7" s="1"/>
  <c r="M54" i="6"/>
  <c r="M50" i="6"/>
  <c r="M50" i="7" s="1"/>
  <c r="M46" i="6"/>
  <c r="M46" i="7" s="1"/>
  <c r="M42" i="6"/>
  <c r="M38" i="6"/>
  <c r="M38" i="7" s="1"/>
  <c r="M34" i="6"/>
  <c r="M34" i="7" s="1"/>
  <c r="M30" i="6"/>
  <c r="M26" i="6"/>
  <c r="M26" i="7" s="1"/>
  <c r="M22" i="6"/>
  <c r="M22" i="7" s="1"/>
  <c r="M18" i="6"/>
  <c r="M6" i="6"/>
  <c r="M6" i="7" s="1"/>
  <c r="M11" i="6"/>
  <c r="M11" i="7" s="1"/>
  <c r="Q506" i="6"/>
  <c r="Q506" i="7" s="1"/>
  <c r="Q502" i="6"/>
  <c r="Q502" i="7" s="1"/>
  <c r="Q498" i="6"/>
  <c r="Q498" i="7" s="1"/>
  <c r="Q494" i="6"/>
  <c r="Q494" i="7" s="1"/>
  <c r="Q490" i="6"/>
  <c r="Q490" i="7" s="1"/>
  <c r="Q486" i="6"/>
  <c r="Q486" i="7" s="1"/>
  <c r="Q482" i="6"/>
  <c r="Q482" i="7" s="1"/>
  <c r="Q478" i="6"/>
  <c r="Q478" i="7" s="1"/>
  <c r="Q474" i="6"/>
  <c r="Q474" i="7" s="1"/>
  <c r="Q470" i="6"/>
  <c r="Q470" i="7" s="1"/>
  <c r="Q466" i="6"/>
  <c r="Q466" i="7" s="1"/>
  <c r="Q462" i="6"/>
  <c r="Q462" i="7" s="1"/>
  <c r="Q458" i="6"/>
  <c r="Q458" i="7" s="1"/>
  <c r="Q454" i="6"/>
  <c r="Q454" i="7" s="1"/>
  <c r="Q450" i="6"/>
  <c r="Q450" i="7" s="1"/>
  <c r="Q446" i="6"/>
  <c r="Q446" i="7" s="1"/>
  <c r="Q442" i="6"/>
  <c r="Q442" i="7" s="1"/>
  <c r="Q438" i="6"/>
  <c r="Q438" i="7" s="1"/>
  <c r="Q434" i="6"/>
  <c r="Q434" i="7" s="1"/>
  <c r="Q430" i="6"/>
  <c r="Q430" i="7" s="1"/>
  <c r="Q426" i="6"/>
  <c r="Q426" i="7" s="1"/>
  <c r="Q422" i="6"/>
  <c r="Q422" i="7" s="1"/>
  <c r="Q418" i="6"/>
  <c r="Q418" i="7" s="1"/>
  <c r="Q507" i="6"/>
  <c r="Q507" i="7" s="1"/>
  <c r="Q503" i="6"/>
  <c r="Q503" i="7" s="1"/>
  <c r="Q499" i="6"/>
  <c r="Q499" i="7" s="1"/>
  <c r="Q495" i="6"/>
  <c r="Q495" i="7" s="1"/>
  <c r="Q491" i="6"/>
  <c r="Q491" i="7" s="1"/>
  <c r="Q487" i="6"/>
  <c r="Q487" i="7" s="1"/>
  <c r="Q483" i="6"/>
  <c r="Q483" i="7" s="1"/>
  <c r="Q479" i="6"/>
  <c r="Q479" i="7" s="1"/>
  <c r="Q475" i="6"/>
  <c r="Q475" i="7" s="1"/>
  <c r="Q471" i="6"/>
  <c r="Q471" i="7" s="1"/>
  <c r="Q467" i="6"/>
  <c r="Q467" i="7" s="1"/>
  <c r="Q508" i="6"/>
  <c r="Q508" i="7" s="1"/>
  <c r="Q504" i="6"/>
  <c r="Q504" i="7" s="1"/>
  <c r="Q500" i="6"/>
  <c r="Q500" i="7" s="1"/>
  <c r="Q496" i="6"/>
  <c r="Q496" i="7" s="1"/>
  <c r="Q492" i="6"/>
  <c r="Q492" i="7" s="1"/>
  <c r="Q488" i="6"/>
  <c r="Q488" i="7" s="1"/>
  <c r="Q484" i="6"/>
  <c r="Q484" i="7" s="1"/>
  <c r="Q480" i="6"/>
  <c r="Q480" i="7"/>
  <c r="Q476" i="6"/>
  <c r="Q476" i="7" s="1"/>
  <c r="Q472" i="6"/>
  <c r="Q472" i="7" s="1"/>
  <c r="Q468" i="6"/>
  <c r="Q468" i="7"/>
  <c r="Q464" i="6"/>
  <c r="Q464" i="7" s="1"/>
  <c r="Q460" i="6"/>
  <c r="Q460" i="7" s="1"/>
  <c r="Q456" i="6"/>
  <c r="Q456" i="7" s="1"/>
  <c r="Q452" i="6"/>
  <c r="Q452" i="7" s="1"/>
  <c r="Q448" i="6"/>
  <c r="Q448" i="7" s="1"/>
  <c r="Q444" i="6"/>
  <c r="Q444" i="7" s="1"/>
  <c r="Q440" i="6"/>
  <c r="Q440" i="7" s="1"/>
  <c r="Q436" i="6"/>
  <c r="Q436" i="7" s="1"/>
  <c r="Q432" i="6"/>
  <c r="Q432" i="7" s="1"/>
  <c r="Q428" i="6"/>
  <c r="Q428" i="7" s="1"/>
  <c r="Q424" i="6"/>
  <c r="Q424" i="7" s="1"/>
  <c r="Q420" i="6"/>
  <c r="Q420" i="7" s="1"/>
  <c r="Q414" i="6"/>
  <c r="Q414" i="7" s="1"/>
  <c r="Q410" i="6"/>
  <c r="Q410" i="7" s="1"/>
  <c r="Q406" i="6"/>
  <c r="Q406" i="7" s="1"/>
  <c r="Q402" i="6"/>
  <c r="Q402" i="7" s="1"/>
  <c r="Q398" i="6"/>
  <c r="Q398" i="7" s="1"/>
  <c r="Q394" i="6"/>
  <c r="Q394" i="7" s="1"/>
  <c r="Q390" i="6"/>
  <c r="Q390" i="7" s="1"/>
  <c r="Q386" i="6"/>
  <c r="Q386" i="7" s="1"/>
  <c r="Q382" i="6"/>
  <c r="Q382" i="7" s="1"/>
  <c r="Q378" i="6"/>
  <c r="Q378" i="7" s="1"/>
  <c r="Q374" i="6"/>
  <c r="Q374" i="7" s="1"/>
  <c r="Q370" i="6"/>
  <c r="Q370" i="7" s="1"/>
  <c r="Q366" i="6"/>
  <c r="Q366" i="7" s="1"/>
  <c r="Q362" i="6"/>
  <c r="Q362" i="7" s="1"/>
  <c r="Q358" i="6"/>
  <c r="Q358" i="7" s="1"/>
  <c r="Q354" i="6"/>
  <c r="Q354" i="7" s="1"/>
  <c r="Q350" i="6"/>
  <c r="Q350" i="7" s="1"/>
  <c r="Q346" i="6"/>
  <c r="Q346" i="7" s="1"/>
  <c r="Q342" i="6"/>
  <c r="Q342" i="7" s="1"/>
  <c r="Q338" i="6"/>
  <c r="Q338" i="7" s="1"/>
  <c r="Q334" i="6"/>
  <c r="Q334" i="7" s="1"/>
  <c r="Q330" i="6"/>
  <c r="Q330" i="7" s="1"/>
  <c r="Q505" i="6"/>
  <c r="Q505" i="7" s="1"/>
  <c r="Q497" i="6"/>
  <c r="Q497" i="7" s="1"/>
  <c r="Q489" i="6"/>
  <c r="Q489" i="7" s="1"/>
  <c r="Q481" i="6"/>
  <c r="Q481" i="7" s="1"/>
  <c r="Q473" i="6"/>
  <c r="Q473" i="7" s="1"/>
  <c r="Q465" i="6"/>
  <c r="Q465" i="7" s="1"/>
  <c r="Q463" i="6"/>
  <c r="Q463" i="7" s="1"/>
  <c r="Q461" i="6"/>
  <c r="Q461" i="7" s="1"/>
  <c r="Q459" i="6"/>
  <c r="Q459" i="7" s="1"/>
  <c r="Q457" i="6"/>
  <c r="Q457" i="7" s="1"/>
  <c r="Q455" i="6"/>
  <c r="Q455" i="7" s="1"/>
  <c r="Q453" i="6"/>
  <c r="Q453" i="7" s="1"/>
  <c r="Q451" i="6"/>
  <c r="Q451" i="7" s="1"/>
  <c r="Q449" i="6"/>
  <c r="Q449" i="7" s="1"/>
  <c r="Q447" i="6"/>
  <c r="Q447" i="7" s="1"/>
  <c r="Q445" i="6"/>
  <c r="Q445" i="7" s="1"/>
  <c r="Q443" i="6"/>
  <c r="Q443" i="7" s="1"/>
  <c r="Q441" i="6"/>
  <c r="Q441" i="7" s="1"/>
  <c r="Q439" i="6"/>
  <c r="Q439" i="7" s="1"/>
  <c r="Q437" i="6"/>
  <c r="Q437" i="7" s="1"/>
  <c r="Q435" i="6"/>
  <c r="Q435" i="7" s="1"/>
  <c r="Q433" i="6"/>
  <c r="Q433" i="7" s="1"/>
  <c r="Q431" i="6"/>
  <c r="Q431" i="7" s="1"/>
  <c r="Q429" i="6"/>
  <c r="Q429" i="7" s="1"/>
  <c r="Q427" i="6"/>
  <c r="Q427" i="7" s="1"/>
  <c r="Q425" i="6"/>
  <c r="Q425" i="7" s="1"/>
  <c r="Q423" i="6"/>
  <c r="Q423" i="7" s="1"/>
  <c r="Q421" i="6"/>
  <c r="Q421" i="7" s="1"/>
  <c r="Q419" i="6"/>
  <c r="Q419" i="7" s="1"/>
  <c r="Q417" i="6"/>
  <c r="Q417" i="7"/>
  <c r="Q415" i="6"/>
  <c r="Q415" i="7" s="1"/>
  <c r="Q411" i="6"/>
  <c r="Q411" i="7" s="1"/>
  <c r="Q407" i="6"/>
  <c r="Q407" i="7" s="1"/>
  <c r="Q403" i="6"/>
  <c r="Q403" i="7" s="1"/>
  <c r="Q399" i="6"/>
  <c r="Q399" i="7" s="1"/>
  <c r="Q395" i="6"/>
  <c r="Q395" i="7" s="1"/>
  <c r="Q391" i="6"/>
  <c r="Q391" i="7" s="1"/>
  <c r="Q387" i="6"/>
  <c r="Q387" i="7" s="1"/>
  <c r="Q383" i="6"/>
  <c r="Q383" i="7" s="1"/>
  <c r="Q379" i="6"/>
  <c r="Q379" i="7" s="1"/>
  <c r="Q375" i="6"/>
  <c r="Q375" i="7" s="1"/>
  <c r="Q371" i="6"/>
  <c r="Q371" i="7" s="1"/>
  <c r="Q367" i="6"/>
  <c r="Q367" i="7" s="1"/>
  <c r="Q363" i="6"/>
  <c r="Q363" i="7" s="1"/>
  <c r="Q359" i="6"/>
  <c r="Q359" i="7" s="1"/>
  <c r="Q355" i="6"/>
  <c r="Q355" i="7" s="1"/>
  <c r="Q351" i="6"/>
  <c r="Q351" i="7" s="1"/>
  <c r="Q347" i="6"/>
  <c r="Q347" i="7" s="1"/>
  <c r="Q343" i="6"/>
  <c r="Q343" i="7" s="1"/>
  <c r="Q416" i="6"/>
  <c r="Q416" i="7" s="1"/>
  <c r="Q412" i="6"/>
  <c r="Q412" i="7" s="1"/>
  <c r="Q408" i="6"/>
  <c r="Q408" i="7" s="1"/>
  <c r="Q404" i="6"/>
  <c r="Q404" i="7" s="1"/>
  <c r="Q400" i="6"/>
  <c r="Q400" i="7" s="1"/>
  <c r="Q396" i="6"/>
  <c r="Q396" i="7" s="1"/>
  <c r="Q392" i="6"/>
  <c r="Q392" i="7" s="1"/>
  <c r="Q388" i="6"/>
  <c r="Q388" i="7" s="1"/>
  <c r="Q384" i="6"/>
  <c r="Q384" i="7" s="1"/>
  <c r="Q380" i="6"/>
  <c r="Q380" i="7"/>
  <c r="Q376" i="6"/>
  <c r="Q376" i="7" s="1"/>
  <c r="Q372" i="6"/>
  <c r="Q372" i="7" s="1"/>
  <c r="Q368" i="6"/>
  <c r="Q368" i="7" s="1"/>
  <c r="Q365" i="6"/>
  <c r="Q365" i="7" s="1"/>
  <c r="Q361" i="6"/>
  <c r="Q361" i="7" s="1"/>
  <c r="Q357" i="6"/>
  <c r="Q357" i="7" s="1"/>
  <c r="Q353" i="6"/>
  <c r="Q353" i="7" s="1"/>
  <c r="Q349" i="6"/>
  <c r="Q349" i="7" s="1"/>
  <c r="Q345" i="6"/>
  <c r="Q345" i="7" s="1"/>
  <c r="Q341" i="6"/>
  <c r="Q341" i="7" s="1"/>
  <c r="Q339" i="6"/>
  <c r="Q339" i="7" s="1"/>
  <c r="Q337" i="6"/>
  <c r="Q337" i="7" s="1"/>
  <c r="Q331" i="6"/>
  <c r="Q331" i="7" s="1"/>
  <c r="Q329" i="6"/>
  <c r="Q329" i="7" s="1"/>
  <c r="Q326" i="6"/>
  <c r="Q326" i="7" s="1"/>
  <c r="Q322" i="6"/>
  <c r="Q322" i="7" s="1"/>
  <c r="Q318" i="6"/>
  <c r="Q318" i="7" s="1"/>
  <c r="Q314" i="6"/>
  <c r="Q314" i="7" s="1"/>
  <c r="Q310" i="6"/>
  <c r="Q310" i="7" s="1"/>
  <c r="Q306" i="6"/>
  <c r="Q306" i="7" s="1"/>
  <c r="Q302" i="6"/>
  <c r="Q302" i="7" s="1"/>
  <c r="Q298" i="6"/>
  <c r="Q298" i="7" s="1"/>
  <c r="Q294" i="6"/>
  <c r="Q294" i="7" s="1"/>
  <c r="Q290" i="6"/>
  <c r="Q290" i="7" s="1"/>
  <c r="Q286" i="6"/>
  <c r="Q286" i="7" s="1"/>
  <c r="Q282" i="6"/>
  <c r="Q282" i="7" s="1"/>
  <c r="Q278" i="6"/>
  <c r="Q278" i="7" s="1"/>
  <c r="Q274" i="6"/>
  <c r="Q274" i="7" s="1"/>
  <c r="Q270" i="6"/>
  <c r="Q270" i="7" s="1"/>
  <c r="Q266" i="6"/>
  <c r="Q266" i="7" s="1"/>
  <c r="Q262" i="6"/>
  <c r="Q262" i="7" s="1"/>
  <c r="Q258" i="6"/>
  <c r="Q258" i="7" s="1"/>
  <c r="Q254" i="6"/>
  <c r="Q254" i="7" s="1"/>
  <c r="Q250" i="6"/>
  <c r="Q250" i="7" s="1"/>
  <c r="Q246" i="6"/>
  <c r="Q246" i="7"/>
  <c r="Q242" i="6"/>
  <c r="Q242" i="7" s="1"/>
  <c r="Q238" i="6"/>
  <c r="Q238" i="7" s="1"/>
  <c r="Q234" i="6"/>
  <c r="Q230" i="6"/>
  <c r="Q230" i="7" s="1"/>
  <c r="Q226" i="6"/>
  <c r="Q226" i="7"/>
  <c r="Q222" i="6"/>
  <c r="Q218" i="6"/>
  <c r="Q218" i="7" s="1"/>
  <c r="Q214" i="6"/>
  <c r="Q214" i="7" s="1"/>
  <c r="Q210" i="6"/>
  <c r="Q206" i="6"/>
  <c r="Q206" i="7" s="1"/>
  <c r="Q202" i="6"/>
  <c r="Q202" i="7" s="1"/>
  <c r="Q198" i="6"/>
  <c r="Q198" i="7" s="1"/>
  <c r="Q509" i="6"/>
  <c r="Q509" i="7" s="1"/>
  <c r="Q501" i="6"/>
  <c r="Q501" i="7" s="1"/>
  <c r="Q493" i="6"/>
  <c r="Q493" i="7" s="1"/>
  <c r="Q485" i="6"/>
  <c r="Q485" i="7" s="1"/>
  <c r="Q477" i="6"/>
  <c r="Q477" i="7" s="1"/>
  <c r="Q469" i="6"/>
  <c r="Q469" i="7" s="1"/>
  <c r="Q409" i="6"/>
  <c r="Q409" i="7" s="1"/>
  <c r="Q401" i="6"/>
  <c r="Q401" i="7" s="1"/>
  <c r="Q393" i="6"/>
  <c r="Q393" i="7" s="1"/>
  <c r="Q385" i="6"/>
  <c r="Q385" i="7" s="1"/>
  <c r="Q377" i="6"/>
  <c r="Q377" i="7" s="1"/>
  <c r="Q369" i="6"/>
  <c r="Q369" i="7" s="1"/>
  <c r="Q336" i="6"/>
  <c r="Q336" i="7" s="1"/>
  <c r="Q327" i="6"/>
  <c r="Q327" i="7" s="1"/>
  <c r="Q323" i="6"/>
  <c r="Q323" i="7" s="1"/>
  <c r="Q319" i="6"/>
  <c r="Q319" i="7" s="1"/>
  <c r="Q315" i="6"/>
  <c r="Q315" i="7" s="1"/>
  <c r="Q311" i="6"/>
  <c r="Q311" i="7" s="1"/>
  <c r="Q307" i="6"/>
  <c r="Q307" i="7" s="1"/>
  <c r="Q303" i="6"/>
  <c r="Q303" i="7" s="1"/>
  <c r="Q299" i="6"/>
  <c r="Q299" i="7" s="1"/>
  <c r="Q295" i="6"/>
  <c r="Q295" i="7" s="1"/>
  <c r="Q291" i="6"/>
  <c r="Q291" i="7" s="1"/>
  <c r="Q287" i="6"/>
  <c r="Q287" i="7" s="1"/>
  <c r="Q283" i="6"/>
  <c r="Q283" i="7" s="1"/>
  <c r="Q279" i="6"/>
  <c r="Q279" i="7" s="1"/>
  <c r="Q275" i="6"/>
  <c r="Q275" i="7" s="1"/>
  <c r="Q271" i="6"/>
  <c r="Q271" i="7" s="1"/>
  <c r="Q267" i="6"/>
  <c r="Q267" i="7" s="1"/>
  <c r="Q263" i="6"/>
  <c r="Q263" i="7" s="1"/>
  <c r="Q259" i="6"/>
  <c r="Q259" i="7" s="1"/>
  <c r="Q255" i="6"/>
  <c r="Q255" i="7" s="1"/>
  <c r="Q251" i="6"/>
  <c r="Q251" i="7" s="1"/>
  <c r="Q247" i="6"/>
  <c r="Q247" i="7" s="1"/>
  <c r="Q243" i="6"/>
  <c r="Q243" i="7" s="1"/>
  <c r="Q239" i="6"/>
  <c r="Q239" i="7" s="1"/>
  <c r="Q235" i="6"/>
  <c r="Q235" i="7" s="1"/>
  <c r="Q231" i="6"/>
  <c r="Q231" i="7" s="1"/>
  <c r="Q227" i="6"/>
  <c r="Q227" i="7" s="1"/>
  <c r="Q223" i="6"/>
  <c r="Q223" i="7" s="1"/>
  <c r="Q219" i="6"/>
  <c r="Q219" i="7" s="1"/>
  <c r="Q215" i="6"/>
  <c r="Q215" i="7" s="1"/>
  <c r="Q211" i="6"/>
  <c r="Q211" i="7" s="1"/>
  <c r="Q207" i="6"/>
  <c r="Q207" i="7" s="1"/>
  <c r="Q203" i="6"/>
  <c r="Q203" i="7" s="1"/>
  <c r="Q199" i="6"/>
  <c r="Q199" i="7" s="1"/>
  <c r="Q195" i="6"/>
  <c r="Q195" i="7" s="1"/>
  <c r="Q191" i="6"/>
  <c r="Q191" i="7" s="1"/>
  <c r="Q187" i="6"/>
  <c r="Q187" i="7" s="1"/>
  <c r="Q171" i="6"/>
  <c r="Q171" i="7" s="1"/>
  <c r="Q167" i="6"/>
  <c r="Q167" i="7" s="1"/>
  <c r="Q163" i="6"/>
  <c r="Q163" i="7" s="1"/>
  <c r="Q159" i="6"/>
  <c r="Q159" i="7" s="1"/>
  <c r="Q155" i="6"/>
  <c r="Q155" i="7" s="1"/>
  <c r="Q151" i="6"/>
  <c r="Q151" i="7" s="1"/>
  <c r="Q147" i="6"/>
  <c r="Q147" i="7" s="1"/>
  <c r="Q143" i="6"/>
  <c r="Q143" i="7" s="1"/>
  <c r="Q139" i="6"/>
  <c r="Q139" i="7" s="1"/>
  <c r="Q135" i="6"/>
  <c r="Q135" i="7" s="1"/>
  <c r="Q131" i="6"/>
  <c r="Q131" i="7" s="1"/>
  <c r="Q127" i="6"/>
  <c r="Q127" i="7" s="1"/>
  <c r="Q123" i="6"/>
  <c r="Q123" i="7" s="1"/>
  <c r="Q335" i="6"/>
  <c r="Q335" i="7" s="1"/>
  <c r="Q333" i="6"/>
  <c r="Q333" i="7" s="1"/>
  <c r="Q328" i="6"/>
  <c r="Q328" i="7" s="1"/>
  <c r="Q324" i="6"/>
  <c r="Q324" i="7" s="1"/>
  <c r="Q320" i="6"/>
  <c r="Q320" i="7" s="1"/>
  <c r="Q316" i="6"/>
  <c r="Q316" i="7" s="1"/>
  <c r="Q413" i="6"/>
  <c r="Q413" i="7" s="1"/>
  <c r="Q405" i="6"/>
  <c r="Q405" i="7" s="1"/>
  <c r="Q397" i="6"/>
  <c r="Q397" i="7" s="1"/>
  <c r="Q389" i="6"/>
  <c r="Q389" i="7" s="1"/>
  <c r="Q381" i="6"/>
  <c r="Q381" i="7" s="1"/>
  <c r="Q373" i="6"/>
  <c r="Q373" i="7" s="1"/>
  <c r="Q364" i="6"/>
  <c r="Q364" i="7"/>
  <c r="Q360" i="6"/>
  <c r="Q360" i="7" s="1"/>
  <c r="Q356" i="6"/>
  <c r="Q356" i="7" s="1"/>
  <c r="Q352" i="6"/>
  <c r="Q352" i="7" s="1"/>
  <c r="Q348" i="6"/>
  <c r="Q348" i="7" s="1"/>
  <c r="Q344" i="6"/>
  <c r="Q344" i="7" s="1"/>
  <c r="Q340" i="6"/>
  <c r="Q340" i="7" s="1"/>
  <c r="Q332" i="6"/>
  <c r="Q332" i="7" s="1"/>
  <c r="Q325" i="6"/>
  <c r="Q325" i="7" s="1"/>
  <c r="Q321" i="6"/>
  <c r="Q321" i="7" s="1"/>
  <c r="Q317" i="6"/>
  <c r="Q317" i="7" s="1"/>
  <c r="Q313" i="6"/>
  <c r="Q313" i="7" s="1"/>
  <c r="Q309" i="6"/>
  <c r="Q309" i="7" s="1"/>
  <c r="Q305" i="6"/>
  <c r="Q305" i="7" s="1"/>
  <c r="Q301" i="6"/>
  <c r="Q301" i="7" s="1"/>
  <c r="Q297" i="6"/>
  <c r="Q297" i="7" s="1"/>
  <c r="Q293" i="6"/>
  <c r="Q293" i="7" s="1"/>
  <c r="Q289" i="6"/>
  <c r="Q289" i="7" s="1"/>
  <c r="Q285" i="6"/>
  <c r="Q285" i="7" s="1"/>
  <c r="Q281" i="6"/>
  <c r="Q281" i="7" s="1"/>
  <c r="Q277" i="6"/>
  <c r="Q277" i="7" s="1"/>
  <c r="Q273" i="6"/>
  <c r="Q273" i="7" s="1"/>
  <c r="Q269" i="6"/>
  <c r="Q269" i="7" s="1"/>
  <c r="Q265" i="6"/>
  <c r="Q265" i="7" s="1"/>
  <c r="Q261" i="6"/>
  <c r="Q261" i="7" s="1"/>
  <c r="Q257" i="6"/>
  <c r="Q257" i="7" s="1"/>
  <c r="Q253" i="6"/>
  <c r="Q253" i="7" s="1"/>
  <c r="Q249" i="6"/>
  <c r="Q249" i="7" s="1"/>
  <c r="Q245" i="6"/>
  <c r="Q245" i="7" s="1"/>
  <c r="Q241" i="6"/>
  <c r="Q241" i="7" s="1"/>
  <c r="Q237" i="6"/>
  <c r="Q237" i="7" s="1"/>
  <c r="Q233" i="6"/>
  <c r="Q233" i="7" s="1"/>
  <c r="Q229" i="6"/>
  <c r="Q229" i="7" s="1"/>
  <c r="Q225" i="6"/>
  <c r="Q225" i="7" s="1"/>
  <c r="Q221" i="6"/>
  <c r="Q221" i="7" s="1"/>
  <c r="Q217" i="6"/>
  <c r="Q217" i="7" s="1"/>
  <c r="Q213" i="6"/>
  <c r="Q213" i="7" s="1"/>
  <c r="Q209" i="6"/>
  <c r="Q209" i="7" s="1"/>
  <c r="Q205" i="6"/>
  <c r="Q205" i="7" s="1"/>
  <c r="Q201" i="6"/>
  <c r="Q201" i="7" s="1"/>
  <c r="Q197" i="6"/>
  <c r="Q197" i="7" s="1"/>
  <c r="Q193" i="6"/>
  <c r="Q193" i="7" s="1"/>
  <c r="Q189" i="6"/>
  <c r="Q189" i="7" s="1"/>
  <c r="Q173" i="6"/>
  <c r="Q173" i="7" s="1"/>
  <c r="Q169" i="6"/>
  <c r="Q169" i="7" s="1"/>
  <c r="Q165" i="6"/>
  <c r="Q165" i="7" s="1"/>
  <c r="Q161" i="6"/>
  <c r="Q161" i="7" s="1"/>
  <c r="Q153" i="6"/>
  <c r="Q153" i="7" s="1"/>
  <c r="Q145" i="6"/>
  <c r="Q145" i="7" s="1"/>
  <c r="Q137" i="6"/>
  <c r="Q137" i="7" s="1"/>
  <c r="Q129" i="6"/>
  <c r="Q129" i="7" s="1"/>
  <c r="Q118" i="6"/>
  <c r="Q118" i="7" s="1"/>
  <c r="Q114" i="6"/>
  <c r="Q114" i="7" s="1"/>
  <c r="Q110" i="6"/>
  <c r="Q110" i="7" s="1"/>
  <c r="Q106" i="6"/>
  <c r="Q106" i="7" s="1"/>
  <c r="Q102" i="6"/>
  <c r="Q98" i="6"/>
  <c r="Q98" i="7" s="1"/>
  <c r="Q94" i="6"/>
  <c r="Q94" i="7" s="1"/>
  <c r="Q90" i="6"/>
  <c r="Q90" i="7" s="1"/>
  <c r="Q86" i="6"/>
  <c r="Q86" i="7" s="1"/>
  <c r="Q82" i="6"/>
  <c r="Q82" i="7" s="1"/>
  <c r="Q78" i="6"/>
  <c r="Q74" i="6"/>
  <c r="Q74" i="7" s="1"/>
  <c r="Q70" i="6"/>
  <c r="Q70" i="7" s="1"/>
  <c r="Q312" i="6"/>
  <c r="Q312" i="7" s="1"/>
  <c r="Q304" i="6"/>
  <c r="Q304" i="7" s="1"/>
  <c r="Q296" i="6"/>
  <c r="Q296" i="7" s="1"/>
  <c r="Q288" i="6"/>
  <c r="Q288" i="7" s="1"/>
  <c r="Q280" i="6"/>
  <c r="Q280" i="7" s="1"/>
  <c r="Q272" i="6"/>
  <c r="Q272" i="7" s="1"/>
  <c r="Q264" i="6"/>
  <c r="Q264" i="7" s="1"/>
  <c r="Q256" i="6"/>
  <c r="Q256" i="7" s="1"/>
  <c r="Q248" i="6"/>
  <c r="Q248" i="7" s="1"/>
  <c r="Q240" i="6"/>
  <c r="Q240" i="7" s="1"/>
  <c r="Q232" i="6"/>
  <c r="Q232" i="7" s="1"/>
  <c r="Q224" i="6"/>
  <c r="Q224" i="7" s="1"/>
  <c r="Q216" i="6"/>
  <c r="Q216" i="7" s="1"/>
  <c r="Q208" i="6"/>
  <c r="Q208" i="7" s="1"/>
  <c r="Q200" i="6"/>
  <c r="Q200" i="7" s="1"/>
  <c r="Q194" i="6"/>
  <c r="Q194" i="7" s="1"/>
  <c r="Q192" i="6"/>
  <c r="Q192" i="7" s="1"/>
  <c r="Q190" i="6"/>
  <c r="Q190" i="7" s="1"/>
  <c r="Q188" i="6"/>
  <c r="Q188" i="7" s="1"/>
  <c r="Q186" i="6"/>
  <c r="Q172" i="6"/>
  <c r="Q172" i="7" s="1"/>
  <c r="Q170" i="6"/>
  <c r="Q170" i="7" s="1"/>
  <c r="Q168" i="6"/>
  <c r="Q168" i="7"/>
  <c r="Q166" i="6"/>
  <c r="Q166" i="7" s="1"/>
  <c r="Q164" i="6"/>
  <c r="Q164" i="7" s="1"/>
  <c r="Q162" i="6"/>
  <c r="Q160" i="6"/>
  <c r="Q160" i="7" s="1"/>
  <c r="Q158" i="6"/>
  <c r="Q158" i="7" s="1"/>
  <c r="Q152" i="6"/>
  <c r="Q152" i="7" s="1"/>
  <c r="Q150" i="6"/>
  <c r="Q144" i="6"/>
  <c r="Q144" i="7" s="1"/>
  <c r="Q142" i="6"/>
  <c r="Q142" i="7" s="1"/>
  <c r="Q136" i="6"/>
  <c r="Q136" i="7" s="1"/>
  <c r="Q134" i="6"/>
  <c r="Q134" i="7" s="1"/>
  <c r="Q128" i="6"/>
  <c r="Q128" i="7" s="1"/>
  <c r="Q126" i="6"/>
  <c r="Q119" i="6"/>
  <c r="Q119" i="7" s="1"/>
  <c r="Q157" i="6"/>
  <c r="Q157" i="7" s="1"/>
  <c r="Q149" i="6"/>
  <c r="Q149" i="7" s="1"/>
  <c r="Q141" i="6"/>
  <c r="Q141" i="7" s="1"/>
  <c r="Q133" i="6"/>
  <c r="Q133" i="7" s="1"/>
  <c r="Q125" i="6"/>
  <c r="Q125" i="7"/>
  <c r="Q120" i="6"/>
  <c r="Q120" i="7" s="1"/>
  <c r="Q116" i="6"/>
  <c r="Q116" i="7" s="1"/>
  <c r="Q112" i="6"/>
  <c r="Q112" i="7" s="1"/>
  <c r="Q108" i="6"/>
  <c r="Q108" i="7" s="1"/>
  <c r="Q104" i="6"/>
  <c r="Q104" i="7" s="1"/>
  <c r="Q100" i="6"/>
  <c r="Q100" i="7" s="1"/>
  <c r="Q96" i="6"/>
  <c r="Q96" i="7" s="1"/>
  <c r="Q92" i="6"/>
  <c r="Q92" i="7" s="1"/>
  <c r="Q88" i="6"/>
  <c r="Q88" i="7" s="1"/>
  <c r="Q84" i="6"/>
  <c r="Q84" i="7" s="1"/>
  <c r="Q80" i="6"/>
  <c r="Q80" i="7" s="1"/>
  <c r="Q76" i="6"/>
  <c r="Q76" i="7" s="1"/>
  <c r="Q72" i="6"/>
  <c r="Q72" i="7" s="1"/>
  <c r="Q154" i="6"/>
  <c r="Q154" i="7" s="1"/>
  <c r="Q138" i="6"/>
  <c r="Q122" i="6"/>
  <c r="Q122" i="7" s="1"/>
  <c r="Q117" i="6"/>
  <c r="Q117" i="7" s="1"/>
  <c r="Q115" i="6"/>
  <c r="Q115" i="7" s="1"/>
  <c r="Q113" i="6"/>
  <c r="Q113" i="7" s="1"/>
  <c r="Q111" i="6"/>
  <c r="Q111" i="7" s="1"/>
  <c r="Q109" i="6"/>
  <c r="Q109" i="7" s="1"/>
  <c r="Q107" i="6"/>
  <c r="Q107" i="7" s="1"/>
  <c r="Q105" i="6"/>
  <c r="Q105" i="7" s="1"/>
  <c r="Q103" i="6"/>
  <c r="Q103" i="7" s="1"/>
  <c r="Q101" i="6"/>
  <c r="Q101" i="7" s="1"/>
  <c r="Q99" i="6"/>
  <c r="Q99" i="7" s="1"/>
  <c r="Q97" i="6"/>
  <c r="Q97" i="7" s="1"/>
  <c r="Q95" i="6"/>
  <c r="Q95" i="7"/>
  <c r="Q93" i="6"/>
  <c r="Q93" i="7" s="1"/>
  <c r="Q91" i="6"/>
  <c r="Q91" i="7" s="1"/>
  <c r="Q89" i="6"/>
  <c r="Q89" i="7" s="1"/>
  <c r="Q87" i="6"/>
  <c r="Q87" i="7" s="1"/>
  <c r="Q85" i="6"/>
  <c r="Q85" i="7" s="1"/>
  <c r="Q83" i="6"/>
  <c r="Q83" i="7" s="1"/>
  <c r="Q81" i="6"/>
  <c r="Q81" i="7" s="1"/>
  <c r="Q79" i="6"/>
  <c r="Q79" i="7" s="1"/>
  <c r="Q77" i="6"/>
  <c r="Q77" i="7" s="1"/>
  <c r="Q75" i="6"/>
  <c r="Q75" i="7" s="1"/>
  <c r="Q73" i="6"/>
  <c r="Q73" i="7" s="1"/>
  <c r="Q71" i="6"/>
  <c r="Q71" i="7" s="1"/>
  <c r="Q68" i="6"/>
  <c r="Q68" i="7" s="1"/>
  <c r="Q63" i="6"/>
  <c r="Q63" i="7" s="1"/>
  <c r="Q59" i="6"/>
  <c r="Q59" i="7" s="1"/>
  <c r="Q55" i="6"/>
  <c r="Q55" i="7" s="1"/>
  <c r="Q51" i="6"/>
  <c r="Q51" i="7" s="1"/>
  <c r="Q47" i="6"/>
  <c r="Q47" i="7" s="1"/>
  <c r="Q43" i="6"/>
  <c r="Q43" i="7" s="1"/>
  <c r="Q39" i="6"/>
  <c r="Q39" i="7" s="1"/>
  <c r="Q35" i="6"/>
  <c r="Q35" i="7" s="1"/>
  <c r="Q31" i="6"/>
  <c r="Q31" i="7" s="1"/>
  <c r="Q27" i="6"/>
  <c r="Q27" i="7"/>
  <c r="Q23" i="6"/>
  <c r="Q23" i="7" s="1"/>
  <c r="Q19" i="6"/>
  <c r="Q19" i="7" s="1"/>
  <c r="Q15" i="6"/>
  <c r="Q15" i="7" s="1"/>
  <c r="Q156" i="6"/>
  <c r="Q156" i="7" s="1"/>
  <c r="Q140" i="6"/>
  <c r="Q140" i="7" s="1"/>
  <c r="Q124" i="6"/>
  <c r="Q124" i="7" s="1"/>
  <c r="Q67" i="6"/>
  <c r="Q67" i="7" s="1"/>
  <c r="Q64" i="6"/>
  <c r="Q64" i="7" s="1"/>
  <c r="Q60" i="6"/>
  <c r="Q60" i="7" s="1"/>
  <c r="Q56" i="6"/>
  <c r="Q56" i="7" s="1"/>
  <c r="Q52" i="6"/>
  <c r="Q52" i="7" s="1"/>
  <c r="Q48" i="6"/>
  <c r="Q48" i="7" s="1"/>
  <c r="Q44" i="6"/>
  <c r="Q44" i="7" s="1"/>
  <c r="Q40" i="6"/>
  <c r="Q40" i="7" s="1"/>
  <c r="Q36" i="6"/>
  <c r="Q36" i="7" s="1"/>
  <c r="Q32" i="6"/>
  <c r="Q32" i="7" s="1"/>
  <c r="Q28" i="6"/>
  <c r="Q28" i="7" s="1"/>
  <c r="Q24" i="6"/>
  <c r="Q24" i="7" s="1"/>
  <c r="Q20" i="6"/>
  <c r="Q20" i="7" s="1"/>
  <c r="Q16" i="6"/>
  <c r="Q16" i="7" s="1"/>
  <c r="Q12" i="6"/>
  <c r="Q12" i="7" s="1"/>
  <c r="Q8" i="6"/>
  <c r="Q8" i="7" s="1"/>
  <c r="Q13" i="6"/>
  <c r="Q13" i="7" s="1"/>
  <c r="Q14" i="6"/>
  <c r="Q14" i="7" s="1"/>
  <c r="Q10" i="6"/>
  <c r="Q10" i="7" s="1"/>
  <c r="Q6" i="6"/>
  <c r="Q11" i="6"/>
  <c r="Q11" i="7" s="1"/>
  <c r="Q308" i="6"/>
  <c r="Q308" i="7" s="1"/>
  <c r="Q300" i="6"/>
  <c r="Q300" i="7" s="1"/>
  <c r="Q292" i="6"/>
  <c r="Q292" i="7" s="1"/>
  <c r="Q284" i="6"/>
  <c r="Q284" i="7" s="1"/>
  <c r="Q276" i="6"/>
  <c r="Q276" i="7" s="1"/>
  <c r="Q268" i="6"/>
  <c r="Q268" i="7" s="1"/>
  <c r="Q260" i="6"/>
  <c r="Q260" i="7" s="1"/>
  <c r="Q252" i="6"/>
  <c r="Q252" i="7" s="1"/>
  <c r="Q244" i="6"/>
  <c r="Q244" i="7" s="1"/>
  <c r="Q236" i="6"/>
  <c r="Q236" i="7" s="1"/>
  <c r="Q228" i="6"/>
  <c r="Q228" i="7" s="1"/>
  <c r="Q220" i="6"/>
  <c r="Q220" i="7" s="1"/>
  <c r="Q212" i="6"/>
  <c r="Q212" i="7" s="1"/>
  <c r="Q204" i="6"/>
  <c r="Q204" i="7" s="1"/>
  <c r="Q196" i="6"/>
  <c r="Q196" i="7" s="1"/>
  <c r="Q146" i="6"/>
  <c r="Q146" i="7" s="1"/>
  <c r="Q130" i="6"/>
  <c r="Q130" i="7" s="1"/>
  <c r="Q121" i="6"/>
  <c r="Q121" i="7" s="1"/>
  <c r="Q65" i="6"/>
  <c r="Q65" i="7" s="1"/>
  <c r="Q61" i="6"/>
  <c r="Q61" i="7" s="1"/>
  <c r="Q57" i="6"/>
  <c r="Q57" i="7" s="1"/>
  <c r="Q53" i="6"/>
  <c r="Q53" i="7" s="1"/>
  <c r="Q49" i="6"/>
  <c r="Q49" i="7" s="1"/>
  <c r="Q45" i="6"/>
  <c r="Q45" i="7" s="1"/>
  <c r="Q41" i="6"/>
  <c r="Q41" i="7" s="1"/>
  <c r="Q37" i="6"/>
  <c r="Q37" i="7" s="1"/>
  <c r="Q33" i="6"/>
  <c r="Q33" i="7" s="1"/>
  <c r="Q29" i="6"/>
  <c r="Q29" i="7" s="1"/>
  <c r="Q25" i="6"/>
  <c r="Q25" i="7" s="1"/>
  <c r="Q21" i="6"/>
  <c r="Q21" i="7" s="1"/>
  <c r="Q17" i="6"/>
  <c r="Q17" i="7" s="1"/>
  <c r="Q9" i="6"/>
  <c r="Q9" i="7" s="1"/>
  <c r="Q148" i="6"/>
  <c r="Q148" i="7" s="1"/>
  <c r="Q132" i="6"/>
  <c r="Q132" i="7" s="1"/>
  <c r="Q69" i="6"/>
  <c r="Q69" i="7" s="1"/>
  <c r="Q66" i="6"/>
  <c r="Q62" i="6"/>
  <c r="Q62" i="7" s="1"/>
  <c r="Q58" i="6"/>
  <c r="Q58" i="7" s="1"/>
  <c r="Q54" i="6"/>
  <c r="Q50" i="6"/>
  <c r="Q50" i="7" s="1"/>
  <c r="Q46" i="6"/>
  <c r="Q46" i="7" s="1"/>
  <c r="Q42" i="6"/>
  <c r="Q38" i="6"/>
  <c r="Q38" i="7" s="1"/>
  <c r="Q34" i="6"/>
  <c r="Q34" i="7" s="1"/>
  <c r="Q30" i="6"/>
  <c r="Q26" i="6"/>
  <c r="Q26" i="7" s="1"/>
  <c r="Q22" i="6"/>
  <c r="Q22" i="7" s="1"/>
  <c r="Q18" i="6"/>
  <c r="Q7" i="6"/>
  <c r="Q7" i="7" s="1"/>
  <c r="AC402" i="6"/>
  <c r="AC402" i="7" s="1"/>
  <c r="AC378" i="6"/>
  <c r="AC378" i="7" s="1"/>
  <c r="AC338" i="6"/>
  <c r="AC338" i="7" s="1"/>
  <c r="AC403" i="6"/>
  <c r="AC403" i="7" s="1"/>
  <c r="AC363" i="6"/>
  <c r="AC363" i="7" s="1"/>
  <c r="AC339" i="6"/>
  <c r="AC339" i="7" s="1"/>
  <c r="AC400" i="6"/>
  <c r="AC400" i="7" s="1"/>
  <c r="AC376" i="6"/>
  <c r="AC376" i="7" s="1"/>
  <c r="AC435" i="6"/>
  <c r="AC435" i="7" s="1"/>
  <c r="AC423" i="6"/>
  <c r="AC423" i="7" s="1"/>
  <c r="AC405" i="6"/>
  <c r="AC405" i="7" s="1"/>
  <c r="AC397" i="6"/>
  <c r="AC397" i="7" s="1"/>
  <c r="AC373" i="6"/>
  <c r="AC373" i="7" s="1"/>
  <c r="AC326" i="6"/>
  <c r="AC326" i="7" s="1"/>
  <c r="AC314" i="6"/>
  <c r="AC314" i="7" s="1"/>
  <c r="AC302" i="6"/>
  <c r="AC302" i="7" s="1"/>
  <c r="AC290" i="6"/>
  <c r="AC290" i="7" s="1"/>
  <c r="AC286" i="6"/>
  <c r="AC286" i="7" s="1"/>
  <c r="AC274" i="6"/>
  <c r="AC274" i="7" s="1"/>
  <c r="AC262" i="6"/>
  <c r="AC262" i="7" s="1"/>
  <c r="AC250" i="6"/>
  <c r="AC250" i="7" s="1"/>
  <c r="AC238" i="6"/>
  <c r="AC238" i="7" s="1"/>
  <c r="AC226" i="6"/>
  <c r="AC226" i="7" s="1"/>
  <c r="AC222" i="7"/>
  <c r="AC210" i="6"/>
  <c r="AC210" i="7" s="1"/>
  <c r="AC206" i="6"/>
  <c r="AC206" i="7" s="1"/>
  <c r="AC364" i="6"/>
  <c r="AC364" i="7" s="1"/>
  <c r="AC360" i="6"/>
  <c r="AC360" i="7" s="1"/>
  <c r="AC348" i="6"/>
  <c r="AC348" i="7" s="1"/>
  <c r="AC344" i="6"/>
  <c r="AC344" i="7" s="1"/>
  <c r="AC333" i="6"/>
  <c r="AC333" i="7" s="1"/>
  <c r="AC327" i="6"/>
  <c r="AC327" i="7" s="1"/>
  <c r="AC315" i="6"/>
  <c r="AC315" i="7" s="1"/>
  <c r="AC311" i="6"/>
  <c r="AC311" i="7" s="1"/>
  <c r="AC299" i="6"/>
  <c r="AC299" i="7" s="1"/>
  <c r="AC295" i="6"/>
  <c r="AC295" i="7" s="1"/>
  <c r="AC287" i="6"/>
  <c r="AC287" i="7" s="1"/>
  <c r="AC283" i="6"/>
  <c r="AC283" i="7" s="1"/>
  <c r="AC275" i="6"/>
  <c r="AC275" i="7" s="1"/>
  <c r="AC271" i="6"/>
  <c r="AC271" i="7" s="1"/>
  <c r="AC259" i="6"/>
  <c r="AC259" i="7" s="1"/>
  <c r="AC255" i="6"/>
  <c r="AC255" i="7" s="1"/>
  <c r="AC243" i="6"/>
  <c r="AC243" i="7" s="1"/>
  <c r="AC239" i="6"/>
  <c r="AC239" i="7" s="1"/>
  <c r="AC227" i="6"/>
  <c r="AC227" i="7" s="1"/>
  <c r="AC223" i="6"/>
  <c r="AC223" i="7" s="1"/>
  <c r="AC211" i="6"/>
  <c r="AC211" i="7" s="1"/>
  <c r="AC207" i="6"/>
  <c r="AC207" i="7" s="1"/>
  <c r="AC199" i="6"/>
  <c r="AC199" i="7" s="1"/>
  <c r="AC195" i="6"/>
  <c r="AC195" i="7" s="1"/>
  <c r="AC187" i="6"/>
  <c r="AC187" i="7" s="1"/>
  <c r="AC171" i="6"/>
  <c r="AC171" i="7" s="1"/>
  <c r="AC159" i="6"/>
  <c r="AC159" i="7" s="1"/>
  <c r="AC151" i="6"/>
  <c r="AC151" i="7" s="1"/>
  <c r="AC139" i="6"/>
  <c r="AC139" i="7" s="1"/>
  <c r="AC127" i="6"/>
  <c r="AC127" i="7" s="1"/>
  <c r="AC465" i="6"/>
  <c r="AC465" i="7" s="1"/>
  <c r="AC453" i="6"/>
  <c r="AC453" i="7" s="1"/>
  <c r="AC441" i="6"/>
  <c r="AC441" i="7" s="1"/>
  <c r="AC433" i="6"/>
  <c r="AC433" i="7" s="1"/>
  <c r="AC429" i="6"/>
  <c r="AC429" i="7" s="1"/>
  <c r="AC409" i="6"/>
  <c r="AC409" i="7" s="1"/>
  <c r="AC401" i="6"/>
  <c r="AC401" i="7" s="1"/>
  <c r="AC385" i="6"/>
  <c r="AC385" i="7" s="1"/>
  <c r="AC377" i="6"/>
  <c r="AC377" i="7" s="1"/>
  <c r="AC361" i="6"/>
  <c r="AC361" i="7" s="1"/>
  <c r="AC357" i="6"/>
  <c r="AC357" i="7" s="1"/>
  <c r="AC349" i="6"/>
  <c r="AC349" i="7" s="1"/>
  <c r="AC345" i="6"/>
  <c r="AC345" i="7" s="1"/>
  <c r="AC341" i="6"/>
  <c r="AC341" i="7" s="1"/>
  <c r="AC332" i="6"/>
  <c r="AC332" i="7" s="1"/>
  <c r="AC324" i="6"/>
  <c r="AC324" i="7" s="1"/>
  <c r="AC320" i="6"/>
  <c r="AC320" i="7" s="1"/>
  <c r="AC312" i="6"/>
  <c r="AC312" i="7" s="1"/>
  <c r="AC337" i="6"/>
  <c r="AC337" i="7" s="1"/>
  <c r="AC331" i="6"/>
  <c r="AC331" i="7" s="1"/>
  <c r="AC329" i="6"/>
  <c r="AC329" i="7" s="1"/>
  <c r="AC321" i="6"/>
  <c r="AC321" i="7" s="1"/>
  <c r="AC317" i="6"/>
  <c r="AC317" i="7" s="1"/>
  <c r="AC313" i="6"/>
  <c r="AC313" i="7" s="1"/>
  <c r="AC309" i="6"/>
  <c r="AC309" i="7" s="1"/>
  <c r="AC305" i="6"/>
  <c r="AC305" i="7" s="1"/>
  <c r="AC301" i="6"/>
  <c r="AC301" i="7" s="1"/>
  <c r="AC297" i="6"/>
  <c r="AC297" i="7" s="1"/>
  <c r="AC293" i="6"/>
  <c r="AC293" i="7" s="1"/>
  <c r="AC289" i="6"/>
  <c r="AC289" i="7" s="1"/>
  <c r="AC285" i="6"/>
  <c r="AC285" i="7" s="1"/>
  <c r="AC281" i="6"/>
  <c r="AC281" i="7" s="1"/>
  <c r="AC277" i="6"/>
  <c r="AC277" i="7" s="1"/>
  <c r="AC273" i="6"/>
  <c r="AC273" i="7" s="1"/>
  <c r="AC269" i="6"/>
  <c r="AC269" i="7" s="1"/>
  <c r="AC265" i="6"/>
  <c r="AC265" i="7" s="1"/>
  <c r="AC261" i="6"/>
  <c r="AC261" i="7" s="1"/>
  <c r="AC257" i="6"/>
  <c r="AC257" i="7" s="1"/>
  <c r="AC253" i="6"/>
  <c r="AC253" i="7" s="1"/>
  <c r="AC249" i="6"/>
  <c r="AC249" i="7" s="1"/>
  <c r="AC245" i="6"/>
  <c r="AC245" i="7" s="1"/>
  <c r="AC241" i="6"/>
  <c r="AC241" i="7" s="1"/>
  <c r="AC237" i="6"/>
  <c r="AC237" i="7" s="1"/>
  <c r="AC233" i="6"/>
  <c r="AC233" i="7" s="1"/>
  <c r="AC229" i="6"/>
  <c r="AC229" i="7" s="1"/>
  <c r="AC225" i="6"/>
  <c r="AC225" i="7" s="1"/>
  <c r="AC221" i="6"/>
  <c r="AC221" i="7" s="1"/>
  <c r="AC217" i="6"/>
  <c r="AC217" i="7" s="1"/>
  <c r="AC213" i="6"/>
  <c r="AC213" i="7" s="1"/>
  <c r="AC209" i="6"/>
  <c r="AC209" i="7" s="1"/>
  <c r="AC205" i="6"/>
  <c r="AC205" i="7" s="1"/>
  <c r="AC201" i="6"/>
  <c r="AC201" i="7" s="1"/>
  <c r="AC197" i="6"/>
  <c r="AC197" i="7" s="1"/>
  <c r="AC193" i="6"/>
  <c r="AC193" i="7" s="1"/>
  <c r="AC189" i="6"/>
  <c r="AC189" i="7" s="1"/>
  <c r="AC173" i="6"/>
  <c r="AC173" i="7" s="1"/>
  <c r="AC169" i="6"/>
  <c r="AC169" i="7" s="1"/>
  <c r="AC165" i="6"/>
  <c r="AC165" i="7" s="1"/>
  <c r="AC161" i="6"/>
  <c r="AC161" i="7" s="1"/>
  <c r="AC157" i="6"/>
  <c r="AC157" i="7" s="1"/>
  <c r="AC308" i="6"/>
  <c r="AC308" i="7" s="1"/>
  <c r="AC300" i="6"/>
  <c r="AC300" i="7" s="1"/>
  <c r="AC292" i="6"/>
  <c r="AC292" i="7" s="1"/>
  <c r="AC284" i="6"/>
  <c r="AC284" i="7" s="1"/>
  <c r="AC276" i="6"/>
  <c r="AC276" i="7" s="1"/>
  <c r="AC268" i="6"/>
  <c r="AC268" i="7" s="1"/>
  <c r="AC260" i="6"/>
  <c r="AC260" i="7" s="1"/>
  <c r="AC252" i="6"/>
  <c r="AC252" i="7" s="1"/>
  <c r="AC244" i="6"/>
  <c r="AC244" i="7" s="1"/>
  <c r="AC236" i="6"/>
  <c r="AC236" i="7" s="1"/>
  <c r="AC228" i="6"/>
  <c r="AC228" i="7" s="1"/>
  <c r="AC220" i="6"/>
  <c r="AC220" i="7" s="1"/>
  <c r="AC212" i="6"/>
  <c r="AC212" i="7" s="1"/>
  <c r="AC204" i="6"/>
  <c r="AC204" i="7" s="1"/>
  <c r="AC196" i="6"/>
  <c r="AC196" i="7" s="1"/>
  <c r="AC152" i="6"/>
  <c r="AC152" i="7" s="1"/>
  <c r="AC150" i="6"/>
  <c r="AC150" i="7" s="1"/>
  <c r="AC144" i="6"/>
  <c r="AC144" i="7" s="1"/>
  <c r="AC142" i="6"/>
  <c r="AC142" i="7" s="1"/>
  <c r="AC136" i="6"/>
  <c r="AC136" i="7" s="1"/>
  <c r="AC134" i="6"/>
  <c r="AC134" i="7" s="1"/>
  <c r="AC128" i="6"/>
  <c r="AC128" i="7" s="1"/>
  <c r="AC126" i="6"/>
  <c r="AC126" i="7" s="1"/>
  <c r="AC118" i="6"/>
  <c r="AC118" i="7" s="1"/>
  <c r="AC114" i="6"/>
  <c r="AC114" i="7" s="1"/>
  <c r="AC110" i="6"/>
  <c r="AC110" i="7" s="1"/>
  <c r="AC106" i="6"/>
  <c r="AC106" i="7" s="1"/>
  <c r="AC102" i="6"/>
  <c r="AC102" i="7" s="1"/>
  <c r="AC98" i="6"/>
  <c r="AC98" i="7" s="1"/>
  <c r="AC94" i="6"/>
  <c r="AC94" i="7" s="1"/>
  <c r="AC90" i="6"/>
  <c r="AC90" i="7" s="1"/>
  <c r="AC86" i="6"/>
  <c r="AC86" i="7" s="1"/>
  <c r="AC82" i="6"/>
  <c r="AC82" i="7" s="1"/>
  <c r="AC78" i="6"/>
  <c r="AC78" i="7" s="1"/>
  <c r="AC74" i="6"/>
  <c r="AC74" i="7" s="1"/>
  <c r="AC70" i="6"/>
  <c r="AC70" i="7" s="1"/>
  <c r="AC149" i="6"/>
  <c r="AC149" i="7" s="1"/>
  <c r="AC141" i="6"/>
  <c r="AC141" i="7" s="1"/>
  <c r="AC133" i="6"/>
  <c r="AC133" i="7" s="1"/>
  <c r="AC125" i="6"/>
  <c r="AC125" i="7" s="1"/>
  <c r="AC119" i="6"/>
  <c r="AC119" i="7" s="1"/>
  <c r="AC304" i="6"/>
  <c r="AC304" i="7" s="1"/>
  <c r="AC296" i="6"/>
  <c r="AC296" i="7" s="1"/>
  <c r="AC288" i="6"/>
  <c r="AC288" i="7" s="1"/>
  <c r="AC280" i="6"/>
  <c r="AC280" i="7" s="1"/>
  <c r="AC272" i="6"/>
  <c r="AC272" i="7" s="1"/>
  <c r="AC264" i="6"/>
  <c r="AC264" i="7" s="1"/>
  <c r="AC256" i="6"/>
  <c r="AC256" i="7" s="1"/>
  <c r="AC248" i="6"/>
  <c r="AC248" i="7" s="1"/>
  <c r="AC240" i="6"/>
  <c r="AC240" i="7" s="1"/>
  <c r="AC232" i="6"/>
  <c r="AC232" i="7" s="1"/>
  <c r="AC224" i="6"/>
  <c r="AC224" i="7" s="1"/>
  <c r="AC216" i="6"/>
  <c r="AC216" i="7" s="1"/>
  <c r="AC208" i="6"/>
  <c r="AC208" i="7" s="1"/>
  <c r="AC200" i="6"/>
  <c r="AC200" i="7" s="1"/>
  <c r="AC156" i="6"/>
  <c r="AC156" i="7" s="1"/>
  <c r="AC154" i="6"/>
  <c r="AC154" i="7" s="1"/>
  <c r="AC148" i="6"/>
  <c r="AC148" i="7" s="1"/>
  <c r="AC146" i="6"/>
  <c r="AC146" i="7" s="1"/>
  <c r="AC140" i="6"/>
  <c r="AC140" i="7" s="1"/>
  <c r="AC138" i="6"/>
  <c r="AC138" i="7" s="1"/>
  <c r="AC132" i="6"/>
  <c r="AC132" i="7" s="1"/>
  <c r="AC130" i="6"/>
  <c r="AC130" i="7" s="1"/>
  <c r="AC124" i="6"/>
  <c r="AC124" i="7" s="1"/>
  <c r="AC122" i="6"/>
  <c r="AC122" i="7" s="1"/>
  <c r="AC120" i="6"/>
  <c r="AC120" i="7" s="1"/>
  <c r="AC116" i="6"/>
  <c r="AC116" i="7" s="1"/>
  <c r="AC112" i="6"/>
  <c r="AC112" i="7" s="1"/>
  <c r="AC108" i="6"/>
  <c r="AC108" i="7" s="1"/>
  <c r="AC104" i="6"/>
  <c r="AC104" i="7" s="1"/>
  <c r="AC100" i="6"/>
  <c r="AC100" i="7" s="1"/>
  <c r="AC96" i="6"/>
  <c r="AC96" i="7" s="1"/>
  <c r="AC92" i="6"/>
  <c r="AC92" i="7" s="1"/>
  <c r="AC88" i="6"/>
  <c r="AC88" i="7" s="1"/>
  <c r="AC84" i="6"/>
  <c r="AC84" i="7" s="1"/>
  <c r="AC80" i="6"/>
  <c r="AC80" i="7" s="1"/>
  <c r="AC76" i="6"/>
  <c r="AC76" i="7" s="1"/>
  <c r="AC72" i="6"/>
  <c r="AC72" i="7" s="1"/>
  <c r="AC67" i="6"/>
  <c r="AC67" i="7" s="1"/>
  <c r="AC63" i="6"/>
  <c r="AC63" i="7" s="1"/>
  <c r="AC59" i="6"/>
  <c r="AC59" i="7" s="1"/>
  <c r="AC55" i="6"/>
  <c r="AC55" i="7" s="1"/>
  <c r="AC51" i="6"/>
  <c r="AC51" i="7" s="1"/>
  <c r="AC47" i="6"/>
  <c r="AC47" i="7" s="1"/>
  <c r="AC43" i="6"/>
  <c r="AC43" i="7" s="1"/>
  <c r="AC39" i="6"/>
  <c r="AC39" i="7" s="1"/>
  <c r="AC35" i="6"/>
  <c r="AC35" i="7" s="1"/>
  <c r="AC31" i="6"/>
  <c r="AC31" i="7" s="1"/>
  <c r="AC27" i="6"/>
  <c r="AC27" i="7" s="1"/>
  <c r="AC23" i="6"/>
  <c r="AC23" i="7" s="1"/>
  <c r="AC19" i="6"/>
  <c r="AC19" i="7" s="1"/>
  <c r="AC15" i="6"/>
  <c r="AC15" i="7" s="1"/>
  <c r="AC7" i="6"/>
  <c r="AC7" i="7" s="1"/>
  <c r="AC192" i="6"/>
  <c r="AC192" i="7" s="1"/>
  <c r="AC188" i="6"/>
  <c r="AC188" i="7" s="1"/>
  <c r="AC172" i="6"/>
  <c r="AC172" i="7" s="1"/>
  <c r="AC168" i="6"/>
  <c r="AC168" i="7" s="1"/>
  <c r="AC164" i="6"/>
  <c r="AC164" i="7" s="1"/>
  <c r="AC160" i="6"/>
  <c r="AC160" i="7" s="1"/>
  <c r="AC145" i="6"/>
  <c r="AC145" i="7" s="1"/>
  <c r="AC129" i="6"/>
  <c r="AC129" i="7" s="1"/>
  <c r="AC64" i="6"/>
  <c r="AC64" i="7" s="1"/>
  <c r="AC60" i="6"/>
  <c r="AC60" i="7" s="1"/>
  <c r="AC56" i="6"/>
  <c r="AC56" i="7" s="1"/>
  <c r="AC52" i="6"/>
  <c r="AC52" i="7" s="1"/>
  <c r="AC48" i="6"/>
  <c r="AC48" i="7" s="1"/>
  <c r="AC44" i="6"/>
  <c r="AC44" i="7" s="1"/>
  <c r="AC40" i="6"/>
  <c r="AC40" i="7" s="1"/>
  <c r="AC36" i="6"/>
  <c r="AC36" i="7" s="1"/>
  <c r="AC32" i="6"/>
  <c r="AC32" i="7" s="1"/>
  <c r="AC28" i="6"/>
  <c r="AC28" i="7" s="1"/>
  <c r="AC24" i="6"/>
  <c r="AC24" i="7" s="1"/>
  <c r="AC20" i="6"/>
  <c r="AC20" i="7" s="1"/>
  <c r="AC16" i="6"/>
  <c r="AC16" i="7" s="1"/>
  <c r="AC12" i="6"/>
  <c r="AC12" i="7" s="1"/>
  <c r="AC8" i="6"/>
  <c r="AC8" i="7" s="1"/>
  <c r="AC17" i="6"/>
  <c r="AC17" i="7" s="1"/>
  <c r="AC13" i="6"/>
  <c r="AC13" i="7" s="1"/>
  <c r="AC9" i="6"/>
  <c r="AC9" i="7" s="1"/>
  <c r="AC6" i="6"/>
  <c r="AC6" i="7" s="1"/>
  <c r="AC117" i="6"/>
  <c r="AC117" i="7" s="1"/>
  <c r="AC115" i="6"/>
  <c r="AC115" i="7" s="1"/>
  <c r="AC113" i="6"/>
  <c r="AC113" i="7" s="1"/>
  <c r="AC111" i="6"/>
  <c r="AC111" i="7" s="1"/>
  <c r="AC109" i="6"/>
  <c r="AC109" i="7" s="1"/>
  <c r="AC107" i="6"/>
  <c r="AC107" i="7" s="1"/>
  <c r="AC105" i="6"/>
  <c r="AC105" i="7" s="1"/>
  <c r="AC103" i="6"/>
  <c r="AC103" i="7" s="1"/>
  <c r="AC101" i="6"/>
  <c r="AC101" i="7" s="1"/>
  <c r="AC99" i="6"/>
  <c r="AC99" i="7" s="1"/>
  <c r="AC97" i="6"/>
  <c r="AC97" i="7" s="1"/>
  <c r="AC95" i="6"/>
  <c r="AC95" i="7" s="1"/>
  <c r="AC93" i="6"/>
  <c r="AC93" i="7" s="1"/>
  <c r="AC91" i="6"/>
  <c r="AC91" i="7" s="1"/>
  <c r="AC89" i="6"/>
  <c r="AC89" i="7" s="1"/>
  <c r="AC87" i="6"/>
  <c r="AC87" i="7" s="1"/>
  <c r="AC85" i="6"/>
  <c r="AC85" i="7" s="1"/>
  <c r="AC83" i="6"/>
  <c r="AC83" i="7" s="1"/>
  <c r="AC81" i="6"/>
  <c r="AC81" i="7" s="1"/>
  <c r="AC79" i="6"/>
  <c r="AC79" i="7" s="1"/>
  <c r="AC77" i="6"/>
  <c r="AC77" i="7" s="1"/>
  <c r="AC75" i="6"/>
  <c r="AC75" i="7" s="1"/>
  <c r="AC73" i="6"/>
  <c r="AC73" i="7" s="1"/>
  <c r="AC71" i="6"/>
  <c r="AC71" i="7" s="1"/>
  <c r="AC69" i="6"/>
  <c r="AC69" i="7" s="1"/>
  <c r="AC65" i="6"/>
  <c r="AC65" i="7" s="1"/>
  <c r="AC61" i="6"/>
  <c r="AC61" i="7" s="1"/>
  <c r="AC57" i="6"/>
  <c r="AC57" i="7" s="1"/>
  <c r="AC53" i="6"/>
  <c r="AC53" i="7" s="1"/>
  <c r="AC49" i="6"/>
  <c r="AC49" i="7" s="1"/>
  <c r="AC45" i="6"/>
  <c r="AC45" i="7" s="1"/>
  <c r="AC41" i="6"/>
  <c r="AC41" i="7" s="1"/>
  <c r="AC37" i="6"/>
  <c r="AC37" i="7" s="1"/>
  <c r="AC33" i="6"/>
  <c r="AC33" i="7" s="1"/>
  <c r="AC29" i="6"/>
  <c r="AC29" i="7" s="1"/>
  <c r="AC25" i="6"/>
  <c r="AC25" i="7" s="1"/>
  <c r="AC21" i="6"/>
  <c r="AC21" i="7" s="1"/>
  <c r="AC14" i="6"/>
  <c r="AC14" i="7" s="1"/>
  <c r="AC10" i="6"/>
  <c r="AC10" i="7" s="1"/>
  <c r="AC194" i="6"/>
  <c r="AC194" i="7" s="1"/>
  <c r="AC190" i="6"/>
  <c r="AC190" i="7" s="1"/>
  <c r="AC186" i="6"/>
  <c r="AC186" i="7" s="1"/>
  <c r="AC170" i="6"/>
  <c r="AC170" i="7" s="1"/>
  <c r="AC166" i="6"/>
  <c r="AC166" i="7" s="1"/>
  <c r="AC162" i="6"/>
  <c r="AC162" i="7" s="1"/>
  <c r="AC158" i="6"/>
  <c r="AC158" i="7" s="1"/>
  <c r="AC153" i="6"/>
  <c r="AC153" i="7" s="1"/>
  <c r="AC137" i="6"/>
  <c r="AC137" i="7" s="1"/>
  <c r="AC121" i="6"/>
  <c r="AC121" i="7" s="1"/>
  <c r="AC68" i="6"/>
  <c r="AC68" i="7" s="1"/>
  <c r="AC66" i="6"/>
  <c r="AC66" i="7" s="1"/>
  <c r="AC62" i="6"/>
  <c r="AC62" i="7" s="1"/>
  <c r="AC58" i="6"/>
  <c r="AC58" i="7" s="1"/>
  <c r="AC54" i="6"/>
  <c r="AC54" i="7" s="1"/>
  <c r="AC50" i="6"/>
  <c r="AC50" i="7" s="1"/>
  <c r="AC46" i="6"/>
  <c r="AC46" i="7" s="1"/>
  <c r="AC42" i="6"/>
  <c r="AC42" i="7" s="1"/>
  <c r="AC38" i="6"/>
  <c r="AC38" i="7" s="1"/>
  <c r="AC34" i="6"/>
  <c r="AC34" i="7" s="1"/>
  <c r="AC30" i="6"/>
  <c r="AC30" i="7" s="1"/>
  <c r="AC26" i="6"/>
  <c r="AC26" i="7" s="1"/>
  <c r="AC22" i="6"/>
  <c r="AC22" i="7" s="1"/>
  <c r="AC18" i="6"/>
  <c r="AC18" i="7" s="1"/>
  <c r="AC11" i="6"/>
  <c r="AC11" i="7" s="1"/>
  <c r="F508" i="6"/>
  <c r="F508" i="7" s="1"/>
  <c r="F504" i="6"/>
  <c r="F504" i="7" s="1"/>
  <c r="F500" i="6"/>
  <c r="F500" i="7" s="1"/>
  <c r="F496" i="6"/>
  <c r="F496" i="7" s="1"/>
  <c r="F492" i="6"/>
  <c r="F492" i="7" s="1"/>
  <c r="F488" i="6"/>
  <c r="F488" i="7" s="1"/>
  <c r="F484" i="6"/>
  <c r="F484" i="7" s="1"/>
  <c r="F480" i="6"/>
  <c r="F480" i="7" s="1"/>
  <c r="F476" i="6"/>
  <c r="F476" i="7" s="1"/>
  <c r="F472" i="6"/>
  <c r="F472" i="7" s="1"/>
  <c r="F468" i="6"/>
  <c r="F468" i="7" s="1"/>
  <c r="F464" i="6"/>
  <c r="F464" i="7" s="1"/>
  <c r="F460" i="6"/>
  <c r="F460" i="7" s="1"/>
  <c r="F456" i="6"/>
  <c r="F456" i="7"/>
  <c r="F452" i="6"/>
  <c r="F452" i="7" s="1"/>
  <c r="F448" i="6"/>
  <c r="F448" i="7" s="1"/>
  <c r="F444" i="6"/>
  <c r="F444" i="7" s="1"/>
  <c r="F440" i="6"/>
  <c r="F440" i="7" s="1"/>
  <c r="F436" i="6"/>
  <c r="F436" i="7" s="1"/>
  <c r="F432" i="6"/>
  <c r="F432" i="7" s="1"/>
  <c r="F428" i="6"/>
  <c r="F428" i="7" s="1"/>
  <c r="F424" i="6"/>
  <c r="F424" i="7" s="1"/>
  <c r="F420" i="6"/>
  <c r="F420" i="7" s="1"/>
  <c r="F416" i="6"/>
  <c r="F416" i="7" s="1"/>
  <c r="F509" i="6"/>
  <c r="F509" i="7" s="1"/>
  <c r="F505" i="6"/>
  <c r="F505" i="7" s="1"/>
  <c r="F501" i="6"/>
  <c r="F501" i="7" s="1"/>
  <c r="F497" i="6"/>
  <c r="F497" i="7" s="1"/>
  <c r="F493" i="6"/>
  <c r="F493" i="7" s="1"/>
  <c r="F489" i="6"/>
  <c r="F489" i="7" s="1"/>
  <c r="F485" i="6"/>
  <c r="F485" i="7" s="1"/>
  <c r="F481" i="6"/>
  <c r="F481" i="7" s="1"/>
  <c r="F477" i="6"/>
  <c r="F477" i="7" s="1"/>
  <c r="F473" i="6"/>
  <c r="F473" i="7" s="1"/>
  <c r="F469" i="6"/>
  <c r="F469" i="7" s="1"/>
  <c r="F506" i="6"/>
  <c r="F506" i="7" s="1"/>
  <c r="F502" i="6"/>
  <c r="F502" i="7" s="1"/>
  <c r="F498" i="6"/>
  <c r="F498" i="7" s="1"/>
  <c r="F494" i="6"/>
  <c r="F494" i="7" s="1"/>
  <c r="F490" i="6"/>
  <c r="F490" i="7" s="1"/>
  <c r="F486" i="6"/>
  <c r="F486" i="7" s="1"/>
  <c r="F482" i="6"/>
  <c r="F482" i="7" s="1"/>
  <c r="F478" i="6"/>
  <c r="F478" i="7" s="1"/>
  <c r="F474" i="6"/>
  <c r="F474" i="7" s="1"/>
  <c r="F470" i="6"/>
  <c r="F470" i="7" s="1"/>
  <c r="F466" i="6"/>
  <c r="F466" i="7" s="1"/>
  <c r="F462" i="6"/>
  <c r="F462" i="7" s="1"/>
  <c r="F458" i="6"/>
  <c r="F458" i="7" s="1"/>
  <c r="F454" i="6"/>
  <c r="F454" i="7" s="1"/>
  <c r="F450" i="6"/>
  <c r="F450" i="7" s="1"/>
  <c r="F446" i="6"/>
  <c r="F446" i="7" s="1"/>
  <c r="F442" i="6"/>
  <c r="F442" i="7" s="1"/>
  <c r="F438" i="6"/>
  <c r="F438" i="7" s="1"/>
  <c r="F434" i="6"/>
  <c r="F434" i="7" s="1"/>
  <c r="F430" i="6"/>
  <c r="F430" i="7" s="1"/>
  <c r="F426" i="6"/>
  <c r="F426" i="7" s="1"/>
  <c r="F422" i="6"/>
  <c r="F422" i="7" s="1"/>
  <c r="F418" i="6"/>
  <c r="F418" i="7" s="1"/>
  <c r="F412" i="6"/>
  <c r="F412" i="7" s="1"/>
  <c r="F408" i="6"/>
  <c r="F408" i="7" s="1"/>
  <c r="F404" i="6"/>
  <c r="F404" i="7" s="1"/>
  <c r="F400" i="6"/>
  <c r="F400" i="7" s="1"/>
  <c r="F396" i="6"/>
  <c r="F396" i="7"/>
  <c r="F392" i="6"/>
  <c r="F392" i="7" s="1"/>
  <c r="F388" i="6"/>
  <c r="F388" i="7" s="1"/>
  <c r="F384" i="6"/>
  <c r="F384" i="7" s="1"/>
  <c r="F380" i="6"/>
  <c r="F380" i="7" s="1"/>
  <c r="F376" i="6"/>
  <c r="F376" i="7" s="1"/>
  <c r="F372" i="6"/>
  <c r="F372" i="7" s="1"/>
  <c r="F368" i="6"/>
  <c r="F368" i="7" s="1"/>
  <c r="F364" i="6"/>
  <c r="F364" i="7" s="1"/>
  <c r="F360" i="6"/>
  <c r="F360" i="7" s="1"/>
  <c r="F356" i="6"/>
  <c r="F356" i="7" s="1"/>
  <c r="F352" i="6"/>
  <c r="F352" i="7" s="1"/>
  <c r="F348" i="6"/>
  <c r="F348" i="7" s="1"/>
  <c r="F344" i="6"/>
  <c r="F344" i="7" s="1"/>
  <c r="F340" i="6"/>
  <c r="F340" i="7" s="1"/>
  <c r="F336" i="6"/>
  <c r="F336" i="7" s="1"/>
  <c r="F332" i="6"/>
  <c r="F332" i="7" s="1"/>
  <c r="F503" i="6"/>
  <c r="F503" i="7" s="1"/>
  <c r="F495" i="6"/>
  <c r="F495" i="7" s="1"/>
  <c r="F487" i="6"/>
  <c r="F487" i="7" s="1"/>
  <c r="F479" i="6"/>
  <c r="F479" i="7" s="1"/>
  <c r="F471" i="6"/>
  <c r="F471" i="7" s="1"/>
  <c r="F465" i="6"/>
  <c r="F465" i="7" s="1"/>
  <c r="F463" i="6"/>
  <c r="F463" i="7" s="1"/>
  <c r="F461" i="6"/>
  <c r="F461" i="7" s="1"/>
  <c r="F459" i="6"/>
  <c r="F459" i="7" s="1"/>
  <c r="F457" i="6"/>
  <c r="F457" i="7" s="1"/>
  <c r="F455" i="6"/>
  <c r="F455" i="7" s="1"/>
  <c r="F453" i="6"/>
  <c r="F453" i="7" s="1"/>
  <c r="F451" i="6"/>
  <c r="F451" i="7" s="1"/>
  <c r="F449" i="6"/>
  <c r="F449" i="7" s="1"/>
  <c r="F447" i="6"/>
  <c r="F447" i="7" s="1"/>
  <c r="F445" i="6"/>
  <c r="F445" i="7" s="1"/>
  <c r="F443" i="6"/>
  <c r="F443" i="7" s="1"/>
  <c r="F441" i="6"/>
  <c r="F441" i="7" s="1"/>
  <c r="F439" i="6"/>
  <c r="F439" i="7" s="1"/>
  <c r="F437" i="6"/>
  <c r="F437" i="7" s="1"/>
  <c r="F435" i="6"/>
  <c r="F435" i="7" s="1"/>
  <c r="F433" i="6"/>
  <c r="F433" i="7" s="1"/>
  <c r="F431" i="6"/>
  <c r="F431" i="7" s="1"/>
  <c r="F429" i="6"/>
  <c r="F429" i="7" s="1"/>
  <c r="F427" i="6"/>
  <c r="F427" i="7" s="1"/>
  <c r="F425" i="6"/>
  <c r="F425" i="7" s="1"/>
  <c r="F423" i="6"/>
  <c r="F423" i="7" s="1"/>
  <c r="F421" i="6"/>
  <c r="F421" i="7" s="1"/>
  <c r="F419" i="6"/>
  <c r="F419" i="7" s="1"/>
  <c r="F417" i="6"/>
  <c r="F417" i="7" s="1"/>
  <c r="F413" i="6"/>
  <c r="F413" i="7" s="1"/>
  <c r="F409" i="6"/>
  <c r="F409" i="7" s="1"/>
  <c r="F405" i="6"/>
  <c r="F405" i="7"/>
  <c r="F401" i="6"/>
  <c r="F401" i="7" s="1"/>
  <c r="F397" i="6"/>
  <c r="F397" i="7" s="1"/>
  <c r="F393" i="6"/>
  <c r="F393" i="7" s="1"/>
  <c r="F389" i="6"/>
  <c r="F389" i="7" s="1"/>
  <c r="F385" i="6"/>
  <c r="F385" i="7" s="1"/>
  <c r="F381" i="6"/>
  <c r="F381" i="7" s="1"/>
  <c r="F377" i="6"/>
  <c r="F377" i="7" s="1"/>
  <c r="F373" i="6"/>
  <c r="F373" i="7" s="1"/>
  <c r="F369" i="6"/>
  <c r="F369" i="7" s="1"/>
  <c r="F365" i="6"/>
  <c r="F365" i="7" s="1"/>
  <c r="F361" i="6"/>
  <c r="F361" i="7" s="1"/>
  <c r="F357" i="6"/>
  <c r="F357" i="7" s="1"/>
  <c r="F353" i="6"/>
  <c r="F353" i="7" s="1"/>
  <c r="F349" i="6"/>
  <c r="F349" i="7" s="1"/>
  <c r="F345" i="6"/>
  <c r="F345" i="7" s="1"/>
  <c r="F341" i="6"/>
  <c r="F341" i="7" s="1"/>
  <c r="F414" i="6"/>
  <c r="F414" i="7" s="1"/>
  <c r="F410" i="6"/>
  <c r="F410" i="7" s="1"/>
  <c r="F406" i="6"/>
  <c r="F406" i="7" s="1"/>
  <c r="F402" i="6"/>
  <c r="F402" i="7" s="1"/>
  <c r="F398" i="6"/>
  <c r="F398" i="7" s="1"/>
  <c r="F394" i="6"/>
  <c r="F394" i="7" s="1"/>
  <c r="F390" i="6"/>
  <c r="F390" i="7" s="1"/>
  <c r="F386" i="6"/>
  <c r="F386" i="7" s="1"/>
  <c r="F382" i="6"/>
  <c r="F382" i="7" s="1"/>
  <c r="F378" i="6"/>
  <c r="F378" i="7" s="1"/>
  <c r="F374" i="6"/>
  <c r="F374" i="7" s="1"/>
  <c r="F370" i="6"/>
  <c r="F370" i="7" s="1"/>
  <c r="F366" i="6"/>
  <c r="F366" i="7" s="1"/>
  <c r="F363" i="6"/>
  <c r="F363" i="7" s="1"/>
  <c r="F359" i="6"/>
  <c r="F359" i="7" s="1"/>
  <c r="F355" i="6"/>
  <c r="F355" i="7" s="1"/>
  <c r="F351" i="6"/>
  <c r="F351" i="7" s="1"/>
  <c r="F347" i="6"/>
  <c r="F347" i="7" s="1"/>
  <c r="F343" i="6"/>
  <c r="F343" i="7" s="1"/>
  <c r="F337" i="6"/>
  <c r="F337" i="7" s="1"/>
  <c r="F335" i="6"/>
  <c r="F335" i="7" s="1"/>
  <c r="F328" i="6"/>
  <c r="F328" i="7" s="1"/>
  <c r="F324" i="6"/>
  <c r="F324" i="7" s="1"/>
  <c r="F320" i="6"/>
  <c r="F320" i="7" s="1"/>
  <c r="F316" i="6"/>
  <c r="F316" i="7" s="1"/>
  <c r="F312" i="6"/>
  <c r="F312" i="7" s="1"/>
  <c r="F308" i="6"/>
  <c r="F308" i="7" s="1"/>
  <c r="F304" i="6"/>
  <c r="F304" i="7" s="1"/>
  <c r="F300" i="6"/>
  <c r="F300" i="7" s="1"/>
  <c r="F296" i="6"/>
  <c r="F296" i="7" s="1"/>
  <c r="F292" i="6"/>
  <c r="F292" i="7" s="1"/>
  <c r="F288" i="6"/>
  <c r="F288" i="7" s="1"/>
  <c r="F284" i="6"/>
  <c r="F284" i="7" s="1"/>
  <c r="F280" i="6"/>
  <c r="F280" i="7" s="1"/>
  <c r="F276" i="6"/>
  <c r="F276" i="7" s="1"/>
  <c r="F272" i="6"/>
  <c r="F272" i="7" s="1"/>
  <c r="F268" i="6"/>
  <c r="F268" i="7" s="1"/>
  <c r="F264" i="6"/>
  <c r="F264" i="7" s="1"/>
  <c r="F260" i="6"/>
  <c r="F260" i="7" s="1"/>
  <c r="F256" i="6"/>
  <c r="F256" i="7" s="1"/>
  <c r="F252" i="6"/>
  <c r="F252" i="7" s="1"/>
  <c r="F248" i="6"/>
  <c r="F248" i="7" s="1"/>
  <c r="F244" i="6"/>
  <c r="F244" i="7" s="1"/>
  <c r="F240" i="6"/>
  <c r="F240" i="7" s="1"/>
  <c r="F236" i="6"/>
  <c r="F236" i="7" s="1"/>
  <c r="F232" i="6"/>
  <c r="F232" i="7" s="1"/>
  <c r="F228" i="6"/>
  <c r="F228" i="7" s="1"/>
  <c r="F224" i="6"/>
  <c r="F224" i="7" s="1"/>
  <c r="F220" i="6"/>
  <c r="F220" i="7" s="1"/>
  <c r="F216" i="6"/>
  <c r="F216" i="7" s="1"/>
  <c r="F212" i="6"/>
  <c r="F212" i="7" s="1"/>
  <c r="F208" i="6"/>
  <c r="F208" i="7" s="1"/>
  <c r="F204" i="6"/>
  <c r="F204" i="7" s="1"/>
  <c r="F200" i="6"/>
  <c r="F200" i="7" s="1"/>
  <c r="F196" i="6"/>
  <c r="F196" i="7" s="1"/>
  <c r="F415" i="6"/>
  <c r="F415" i="7" s="1"/>
  <c r="F407" i="6"/>
  <c r="F407" i="7" s="1"/>
  <c r="F399" i="6"/>
  <c r="F399" i="7" s="1"/>
  <c r="F391" i="6"/>
  <c r="F391" i="7" s="1"/>
  <c r="F383" i="6"/>
  <c r="F383" i="7" s="1"/>
  <c r="F375" i="6"/>
  <c r="F375" i="7" s="1"/>
  <c r="F367" i="6"/>
  <c r="F367" i="7" s="1"/>
  <c r="F334" i="6"/>
  <c r="F334" i="7" s="1"/>
  <c r="F329" i="6"/>
  <c r="F329" i="7" s="1"/>
  <c r="F325" i="6"/>
  <c r="F325" i="7" s="1"/>
  <c r="F321" i="6"/>
  <c r="F321" i="7" s="1"/>
  <c r="F317" i="6"/>
  <c r="F317" i="7" s="1"/>
  <c r="F313" i="6"/>
  <c r="F313" i="7" s="1"/>
  <c r="F309" i="6"/>
  <c r="F309" i="7" s="1"/>
  <c r="F305" i="6"/>
  <c r="F305" i="7" s="1"/>
  <c r="F301" i="6"/>
  <c r="F301" i="7" s="1"/>
  <c r="F297" i="6"/>
  <c r="F297" i="7" s="1"/>
  <c r="F293" i="6"/>
  <c r="F293" i="7" s="1"/>
  <c r="F289" i="6"/>
  <c r="F289" i="7" s="1"/>
  <c r="F285" i="6"/>
  <c r="F285" i="7" s="1"/>
  <c r="F281" i="6"/>
  <c r="F281" i="7" s="1"/>
  <c r="F277" i="6"/>
  <c r="F277" i="7" s="1"/>
  <c r="F273" i="6"/>
  <c r="F273" i="7" s="1"/>
  <c r="F269" i="6"/>
  <c r="F269" i="7" s="1"/>
  <c r="F265" i="6"/>
  <c r="F265" i="7" s="1"/>
  <c r="F261" i="6"/>
  <c r="F261" i="7" s="1"/>
  <c r="F257" i="6"/>
  <c r="F257" i="7" s="1"/>
  <c r="F253" i="6"/>
  <c r="F253" i="7" s="1"/>
  <c r="F249" i="6"/>
  <c r="F249" i="7" s="1"/>
  <c r="F245" i="6"/>
  <c r="F245" i="7" s="1"/>
  <c r="F241" i="6"/>
  <c r="F241" i="7" s="1"/>
  <c r="F237" i="6"/>
  <c r="F237" i="7" s="1"/>
  <c r="F233" i="6"/>
  <c r="F233" i="7" s="1"/>
  <c r="F229" i="6"/>
  <c r="F229" i="7" s="1"/>
  <c r="F225" i="6"/>
  <c r="F225" i="7" s="1"/>
  <c r="F221" i="6"/>
  <c r="F221" i="7" s="1"/>
  <c r="F217" i="6"/>
  <c r="F217" i="7" s="1"/>
  <c r="F213" i="6"/>
  <c r="F213" i="7" s="1"/>
  <c r="F209" i="6"/>
  <c r="F209" i="7" s="1"/>
  <c r="F205" i="6"/>
  <c r="F205" i="7" s="1"/>
  <c r="F201" i="6"/>
  <c r="F201" i="7" s="1"/>
  <c r="F197" i="6"/>
  <c r="F197" i="7" s="1"/>
  <c r="F193" i="6"/>
  <c r="F193" i="7" s="1"/>
  <c r="F189" i="6"/>
  <c r="F189" i="7" s="1"/>
  <c r="F339" i="6"/>
  <c r="F339" i="7" s="1"/>
  <c r="F333" i="6"/>
  <c r="F333" i="7" s="1"/>
  <c r="F331" i="6"/>
  <c r="F331" i="7" s="1"/>
  <c r="F326" i="6"/>
  <c r="F326" i="7" s="1"/>
  <c r="F322" i="6"/>
  <c r="F322" i="7" s="1"/>
  <c r="F318" i="6"/>
  <c r="F318" i="7" s="1"/>
  <c r="F314" i="6"/>
  <c r="F314" i="7" s="1"/>
  <c r="F507" i="6"/>
  <c r="F507" i="7" s="1"/>
  <c r="F499" i="6"/>
  <c r="F499" i="7" s="1"/>
  <c r="F491" i="6"/>
  <c r="F491" i="7" s="1"/>
  <c r="F483" i="6"/>
  <c r="F483" i="7" s="1"/>
  <c r="F475" i="6"/>
  <c r="F475" i="7" s="1"/>
  <c r="F467" i="6"/>
  <c r="F467" i="7" s="1"/>
  <c r="F411" i="6"/>
  <c r="F411" i="7" s="1"/>
  <c r="F403" i="6"/>
  <c r="F403" i="7" s="1"/>
  <c r="F395" i="6"/>
  <c r="F395" i="7" s="1"/>
  <c r="F387" i="6"/>
  <c r="F387" i="7"/>
  <c r="F379" i="6"/>
  <c r="F379" i="7" s="1"/>
  <c r="F371" i="6"/>
  <c r="F371" i="7" s="1"/>
  <c r="F362" i="6"/>
  <c r="F362" i="7" s="1"/>
  <c r="F358" i="6"/>
  <c r="F358" i="7" s="1"/>
  <c r="F354" i="6"/>
  <c r="F354" i="7" s="1"/>
  <c r="F350" i="6"/>
  <c r="F350" i="7"/>
  <c r="F346" i="6"/>
  <c r="F346" i="7" s="1"/>
  <c r="F342" i="6"/>
  <c r="F342" i="7" s="1"/>
  <c r="F338" i="6"/>
  <c r="F338" i="7" s="1"/>
  <c r="F330" i="6"/>
  <c r="F330" i="7" s="1"/>
  <c r="F327" i="6"/>
  <c r="F327" i="7" s="1"/>
  <c r="F323" i="6"/>
  <c r="F323" i="7"/>
  <c r="F319" i="6"/>
  <c r="F319" i="7" s="1"/>
  <c r="F315" i="6"/>
  <c r="F315" i="7" s="1"/>
  <c r="F311" i="6"/>
  <c r="F311" i="7" s="1"/>
  <c r="F307" i="6"/>
  <c r="F307" i="7" s="1"/>
  <c r="F303" i="6"/>
  <c r="F303" i="7" s="1"/>
  <c r="F299" i="6"/>
  <c r="F299" i="7"/>
  <c r="F295" i="6"/>
  <c r="F295" i="7" s="1"/>
  <c r="F291" i="6"/>
  <c r="F291" i="7" s="1"/>
  <c r="F287" i="6"/>
  <c r="F287" i="7" s="1"/>
  <c r="F283" i="6"/>
  <c r="F283" i="7" s="1"/>
  <c r="F279" i="6"/>
  <c r="F279" i="7" s="1"/>
  <c r="F275" i="6"/>
  <c r="F275" i="7"/>
  <c r="F271" i="6"/>
  <c r="F271" i="7" s="1"/>
  <c r="F267" i="6"/>
  <c r="F267" i="7" s="1"/>
  <c r="F263" i="6"/>
  <c r="F263" i="7" s="1"/>
  <c r="F259" i="6"/>
  <c r="F259" i="7" s="1"/>
  <c r="F255" i="6"/>
  <c r="F255" i="7" s="1"/>
  <c r="F251" i="6"/>
  <c r="F251" i="7" s="1"/>
  <c r="F247" i="6"/>
  <c r="F247" i="7" s="1"/>
  <c r="F243" i="6"/>
  <c r="F243" i="7" s="1"/>
  <c r="F239" i="6"/>
  <c r="F239" i="7" s="1"/>
  <c r="F235" i="6"/>
  <c r="F235" i="7" s="1"/>
  <c r="F231" i="6"/>
  <c r="F231" i="7" s="1"/>
  <c r="F227" i="6"/>
  <c r="F227" i="7"/>
  <c r="F223" i="6"/>
  <c r="F223" i="7" s="1"/>
  <c r="F219" i="6"/>
  <c r="F219" i="7" s="1"/>
  <c r="F215" i="6"/>
  <c r="F215" i="7" s="1"/>
  <c r="F211" i="6"/>
  <c r="F211" i="7" s="1"/>
  <c r="F207" i="6"/>
  <c r="F207" i="7" s="1"/>
  <c r="F203" i="6"/>
  <c r="F203" i="7" s="1"/>
  <c r="F199" i="6"/>
  <c r="F199" i="7" s="1"/>
  <c r="F195" i="6"/>
  <c r="F195" i="7" s="1"/>
  <c r="F191" i="6"/>
  <c r="F191" i="7" s="1"/>
  <c r="F187" i="6"/>
  <c r="F187" i="7" s="1"/>
  <c r="F96" i="7"/>
  <c r="F88" i="7"/>
  <c r="F80" i="7"/>
  <c r="F310" i="6"/>
  <c r="F310" i="7" s="1"/>
  <c r="F302" i="6"/>
  <c r="F302" i="7" s="1"/>
  <c r="F294" i="6"/>
  <c r="F294" i="7" s="1"/>
  <c r="F286" i="6"/>
  <c r="F286" i="7" s="1"/>
  <c r="F278" i="6"/>
  <c r="F278" i="7" s="1"/>
  <c r="F270" i="6"/>
  <c r="F270" i="7" s="1"/>
  <c r="F262" i="6"/>
  <c r="F262" i="7" s="1"/>
  <c r="F254" i="6"/>
  <c r="F254" i="7" s="1"/>
  <c r="F246" i="6"/>
  <c r="F246" i="7" s="1"/>
  <c r="F238" i="6"/>
  <c r="F238" i="7" s="1"/>
  <c r="F230" i="6"/>
  <c r="F230" i="7" s="1"/>
  <c r="F222" i="6"/>
  <c r="F214" i="6"/>
  <c r="F214" i="7" s="1"/>
  <c r="F206" i="6"/>
  <c r="F206" i="7" s="1"/>
  <c r="F198" i="6"/>
  <c r="F194" i="6"/>
  <c r="F194" i="7" s="1"/>
  <c r="F192" i="6"/>
  <c r="F192" i="7" s="1"/>
  <c r="F190" i="6"/>
  <c r="F190" i="7" s="1"/>
  <c r="F188" i="6"/>
  <c r="F188" i="7" s="1"/>
  <c r="F186" i="6"/>
  <c r="F186" i="7" s="1"/>
  <c r="F172" i="7"/>
  <c r="F94" i="7"/>
  <c r="F86" i="7"/>
  <c r="F306" i="6"/>
  <c r="F306" i="7" s="1"/>
  <c r="F298" i="6"/>
  <c r="F298" i="7" s="1"/>
  <c r="F290" i="6"/>
  <c r="F290" i="7" s="1"/>
  <c r="F282" i="6"/>
  <c r="F282" i="7" s="1"/>
  <c r="F274" i="6"/>
  <c r="F274" i="7" s="1"/>
  <c r="F266" i="6"/>
  <c r="F266" i="7" s="1"/>
  <c r="F258" i="6"/>
  <c r="F258" i="7" s="1"/>
  <c r="F250" i="6"/>
  <c r="F250" i="7" s="1"/>
  <c r="F242" i="6"/>
  <c r="F242" i="7" s="1"/>
  <c r="F234" i="6"/>
  <c r="F226" i="6"/>
  <c r="F226" i="7" s="1"/>
  <c r="F218" i="6"/>
  <c r="F218" i="7" s="1"/>
  <c r="F210" i="6"/>
  <c r="F210" i="7" s="1"/>
  <c r="F202" i="6"/>
  <c r="F202" i="7" s="1"/>
  <c r="F109" i="7"/>
  <c r="F77" i="7"/>
  <c r="F75" i="7"/>
  <c r="F65" i="6"/>
  <c r="F65" i="7" s="1"/>
  <c r="F61" i="6"/>
  <c r="F61" i="7" s="1"/>
  <c r="F57" i="6"/>
  <c r="F57" i="7" s="1"/>
  <c r="F53" i="6"/>
  <c r="F53" i="7" s="1"/>
  <c r="F49" i="6"/>
  <c r="F49" i="7" s="1"/>
  <c r="F45" i="6"/>
  <c r="F45" i="7" s="1"/>
  <c r="F41" i="6"/>
  <c r="F41" i="7" s="1"/>
  <c r="F37" i="6"/>
  <c r="F37" i="7" s="1"/>
  <c r="F33" i="6"/>
  <c r="F33" i="7" s="1"/>
  <c r="F29" i="6"/>
  <c r="F29" i="7" s="1"/>
  <c r="F25" i="6"/>
  <c r="F25" i="7" s="1"/>
  <c r="F21" i="6"/>
  <c r="F21" i="7" s="1"/>
  <c r="F17" i="6"/>
  <c r="F17" i="7" s="1"/>
  <c r="F13" i="6"/>
  <c r="F13" i="7" s="1"/>
  <c r="F9" i="6"/>
  <c r="F9" i="7" s="1"/>
  <c r="F71" i="7"/>
  <c r="F62" i="6"/>
  <c r="F62" i="7" s="1"/>
  <c r="F58" i="6"/>
  <c r="F58" i="7" s="1"/>
  <c r="F54" i="6"/>
  <c r="F54" i="7" s="1"/>
  <c r="F50" i="6"/>
  <c r="F50" i="7" s="1"/>
  <c r="F46" i="6"/>
  <c r="F46" i="7" s="1"/>
  <c r="F42" i="6"/>
  <c r="F38" i="6"/>
  <c r="F38" i="7" s="1"/>
  <c r="F34" i="6"/>
  <c r="F34" i="7" s="1"/>
  <c r="F30" i="6"/>
  <c r="F30" i="7" s="1"/>
  <c r="F26" i="6"/>
  <c r="F26" i="7" s="1"/>
  <c r="F22" i="6"/>
  <c r="F22" i="7" s="1"/>
  <c r="F18" i="6"/>
  <c r="F18" i="7" s="1"/>
  <c r="F14" i="6"/>
  <c r="F14" i="7" s="1"/>
  <c r="F10" i="6"/>
  <c r="F10" i="7" s="1"/>
  <c r="F6" i="6"/>
  <c r="F6" i="7" s="1"/>
  <c r="F11" i="6"/>
  <c r="F11" i="7" s="1"/>
  <c r="F7" i="6"/>
  <c r="F7" i="7" s="1"/>
  <c r="F8" i="6"/>
  <c r="F8" i="7" s="1"/>
  <c r="F70" i="7"/>
  <c r="F63" i="6"/>
  <c r="F63" i="7" s="1"/>
  <c r="F59" i="6"/>
  <c r="F59" i="7" s="1"/>
  <c r="F55" i="6"/>
  <c r="F51" i="6"/>
  <c r="F51" i="7" s="1"/>
  <c r="F47" i="6"/>
  <c r="F47" i="7" s="1"/>
  <c r="F43" i="6"/>
  <c r="F43" i="7" s="1"/>
  <c r="F39" i="6"/>
  <c r="F39" i="7" s="1"/>
  <c r="F35" i="6"/>
  <c r="F35" i="7" s="1"/>
  <c r="F31" i="6"/>
  <c r="F31" i="7" s="1"/>
  <c r="F27" i="6"/>
  <c r="F27" i="7" s="1"/>
  <c r="F23" i="6"/>
  <c r="F23" i="7" s="1"/>
  <c r="F19" i="6"/>
  <c r="F15" i="6"/>
  <c r="F15" i="7" s="1"/>
  <c r="F12" i="6"/>
  <c r="F12" i="7" s="1"/>
  <c r="F64" i="6"/>
  <c r="F64" i="7" s="1"/>
  <c r="F60" i="6"/>
  <c r="F60" i="7" s="1"/>
  <c r="F56" i="6"/>
  <c r="F56" i="7" s="1"/>
  <c r="F52" i="6"/>
  <c r="F52" i="7" s="1"/>
  <c r="F48" i="6"/>
  <c r="F48" i="7" s="1"/>
  <c r="F44" i="6"/>
  <c r="F44" i="7" s="1"/>
  <c r="F40" i="6"/>
  <c r="F40" i="7" s="1"/>
  <c r="F36" i="6"/>
  <c r="F36" i="7" s="1"/>
  <c r="F32" i="6"/>
  <c r="F32" i="7" s="1"/>
  <c r="F28" i="6"/>
  <c r="F28" i="7" s="1"/>
  <c r="F24" i="6"/>
  <c r="F24" i="7" s="1"/>
  <c r="F20" i="6"/>
  <c r="F20" i="7" s="1"/>
  <c r="F16" i="6"/>
  <c r="F16" i="7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Q30" i="7"/>
  <c r="M42" i="7"/>
  <c r="M150" i="7"/>
  <c r="I54" i="7"/>
  <c r="I78" i="7"/>
  <c r="E42" i="7"/>
  <c r="E90" i="7"/>
  <c r="E114" i="7"/>
  <c r="P6" i="7"/>
  <c r="P30" i="7"/>
  <c r="P186" i="7"/>
  <c r="AB6" i="7"/>
  <c r="AN11" i="17"/>
  <c r="AB90" i="7"/>
  <c r="AB114" i="7"/>
  <c r="AN6" i="17"/>
  <c r="AB30" i="7"/>
  <c r="AB138" i="7"/>
  <c r="AN19" i="17"/>
  <c r="AB186" i="7"/>
  <c r="L162" i="7"/>
  <c r="L54" i="7"/>
  <c r="L30" i="7"/>
  <c r="P5" i="17"/>
  <c r="D18" i="7"/>
  <c r="D66" i="7"/>
  <c r="P4" i="17"/>
  <c r="D6" i="7"/>
  <c r="D126" i="7"/>
  <c r="D138" i="7"/>
  <c r="D90" i="7"/>
  <c r="AQ8" i="17"/>
  <c r="AE54" i="7"/>
  <c r="AQ12" i="17"/>
  <c r="AE102" i="7"/>
  <c r="AQ16" i="17"/>
  <c r="AE150" i="7"/>
  <c r="AE18" i="7"/>
  <c r="AQ5" i="17"/>
  <c r="AM5" i="17"/>
  <c r="AA18" i="7"/>
  <c r="AM9" i="17"/>
  <c r="AA66" i="7"/>
  <c r="AA114" i="7"/>
  <c r="S30" i="7"/>
  <c r="AE16" i="17"/>
  <c r="S150" i="7"/>
  <c r="AE12" i="17"/>
  <c r="S102" i="7"/>
  <c r="AE15" i="17"/>
  <c r="S138" i="7"/>
  <c r="AE17" i="17"/>
  <c r="S162" i="7"/>
  <c r="AE19" i="17"/>
  <c r="S186" i="7"/>
  <c r="AA6" i="17"/>
  <c r="O30" i="7"/>
  <c r="AA12" i="17"/>
  <c r="O102" i="7"/>
  <c r="AA16" i="17"/>
  <c r="O150" i="7"/>
  <c r="AA15" i="17"/>
  <c r="O138" i="7"/>
  <c r="K18" i="7"/>
  <c r="W5" i="17"/>
  <c r="K42" i="7"/>
  <c r="W7" i="17"/>
  <c r="K6" i="7"/>
  <c r="W4" i="17"/>
  <c r="K66" i="7"/>
  <c r="G6" i="7"/>
  <c r="S4" i="17"/>
  <c r="G30" i="7"/>
  <c r="S6" i="17"/>
  <c r="G126" i="7"/>
  <c r="O8" i="17"/>
  <c r="C54" i="7"/>
  <c r="O19" i="17"/>
  <c r="C186" i="7"/>
  <c r="AP5" i="17"/>
  <c r="AD18" i="7"/>
  <c r="AP9" i="17"/>
  <c r="AD66" i="7"/>
  <c r="AP17" i="17"/>
  <c r="AD162" i="7"/>
  <c r="J18" i="7"/>
  <c r="V5" i="17"/>
  <c r="J186" i="7"/>
  <c r="V19" i="17"/>
  <c r="J6" i="7"/>
  <c r="V4" i="17"/>
  <c r="F78" i="7"/>
  <c r="Q18" i="7"/>
  <c r="Q66" i="7"/>
  <c r="Q126" i="7"/>
  <c r="Q78" i="7"/>
  <c r="M30" i="7"/>
  <c r="M90" i="7"/>
  <c r="E30" i="7"/>
  <c r="P90" i="7"/>
  <c r="P114" i="7"/>
  <c r="AB5" i="17"/>
  <c r="P18" i="7"/>
  <c r="P66" i="7"/>
  <c r="P126" i="7"/>
  <c r="AB18" i="7"/>
  <c r="AB66" i="7"/>
  <c r="L18" i="7"/>
  <c r="X5" i="17"/>
  <c r="D54" i="7"/>
  <c r="D162" i="7"/>
  <c r="P19" i="17"/>
  <c r="H19" i="17" s="1"/>
  <c r="BB16" i="20" s="1"/>
  <c r="D186" i="7"/>
  <c r="D78" i="7"/>
  <c r="AE42" i="7"/>
  <c r="AE90" i="7"/>
  <c r="AQ11" i="17"/>
  <c r="AE138" i="7"/>
  <c r="AQ15" i="17"/>
  <c r="AE186" i="7"/>
  <c r="AQ19" i="17"/>
  <c r="AM4" i="17"/>
  <c r="AA6" i="7"/>
  <c r="AM8" i="17"/>
  <c r="AA54" i="7"/>
  <c r="AM12" i="17"/>
  <c r="AA102" i="7"/>
  <c r="AM16" i="17"/>
  <c r="AA150" i="7"/>
  <c r="AE5" i="17"/>
  <c r="S18" i="7"/>
  <c r="AE9" i="17"/>
  <c r="S66" i="7"/>
  <c r="AE11" i="17"/>
  <c r="S90" i="7"/>
  <c r="AA5" i="17"/>
  <c r="O18" i="7"/>
  <c r="AA9" i="17"/>
  <c r="O66" i="7"/>
  <c r="AA11" i="17"/>
  <c r="O90" i="7"/>
  <c r="AA14" i="17"/>
  <c r="O126" i="7"/>
  <c r="K186" i="7"/>
  <c r="W19" i="17"/>
  <c r="O7" i="17"/>
  <c r="C42" i="7"/>
  <c r="AP8" i="17"/>
  <c r="AD54" i="7"/>
  <c r="AP10" i="17"/>
  <c r="AD78" i="7"/>
  <c r="AP12" i="17"/>
  <c r="AD102" i="7"/>
  <c r="AP14" i="17"/>
  <c r="AD126" i="7"/>
  <c r="J54" i="7"/>
  <c r="V8" i="17"/>
  <c r="F66" i="7"/>
  <c r="Q6" i="7"/>
  <c r="M18" i="7"/>
  <c r="M66" i="7"/>
  <c r="M78" i="7"/>
  <c r="I30" i="7"/>
  <c r="E18" i="7"/>
  <c r="E78" i="7"/>
  <c r="E102" i="7"/>
  <c r="E126" i="7"/>
  <c r="P54" i="7"/>
  <c r="P162" i="7"/>
  <c r="AB78" i="7"/>
  <c r="AB102" i="7"/>
  <c r="AB54" i="7"/>
  <c r="AB162" i="7"/>
  <c r="L66" i="7"/>
  <c r="L42" i="7"/>
  <c r="X7" i="17"/>
  <c r="L126" i="7"/>
  <c r="P7" i="17"/>
  <c r="D42" i="7"/>
  <c r="D150" i="7"/>
  <c r="AQ6" i="17"/>
  <c r="AE30" i="7"/>
  <c r="AE78" i="7"/>
  <c r="AQ14" i="17"/>
  <c r="AE126" i="7"/>
  <c r="AM7" i="17"/>
  <c r="AA42" i="7"/>
  <c r="AM11" i="17"/>
  <c r="AA90" i="7"/>
  <c r="AM14" i="17"/>
  <c r="AA126" i="7"/>
  <c r="S126" i="7"/>
  <c r="AE4" i="17"/>
  <c r="S6" i="7"/>
  <c r="AE8" i="17"/>
  <c r="S54" i="7"/>
  <c r="S78" i="7"/>
  <c r="O6" i="7"/>
  <c r="AA8" i="17"/>
  <c r="O54" i="7"/>
  <c r="AA10" i="17"/>
  <c r="O78" i="7"/>
  <c r="K126" i="7"/>
  <c r="K162" i="7"/>
  <c r="K30" i="7"/>
  <c r="W6" i="17"/>
  <c r="G42" i="7"/>
  <c r="S7" i="17"/>
  <c r="G186" i="7"/>
  <c r="S19" i="17"/>
  <c r="K19" i="17" s="1"/>
  <c r="BF16" i="20" s="1"/>
  <c r="O4" i="17"/>
  <c r="C6" i="7"/>
  <c r="O6" i="17"/>
  <c r="C30" i="7"/>
  <c r="AP7" i="17"/>
  <c r="AD42" i="7"/>
  <c r="AP4" i="17"/>
  <c r="AD6" i="7"/>
  <c r="AP19" i="17"/>
  <c r="AD186" i="7"/>
  <c r="J30" i="7"/>
  <c r="V6" i="17"/>
  <c r="Q42" i="7"/>
  <c r="Q150" i="7"/>
  <c r="Q162" i="7"/>
  <c r="Q186" i="7"/>
  <c r="Q102" i="7"/>
  <c r="M54" i="7"/>
  <c r="M114" i="7"/>
  <c r="M186" i="7"/>
  <c r="I42" i="7"/>
  <c r="E54" i="7"/>
  <c r="P78" i="7"/>
  <c r="P102" i="7"/>
  <c r="P42" i="7"/>
  <c r="P150" i="7"/>
  <c r="AB42" i="7"/>
  <c r="AN16" i="17"/>
  <c r="AB150" i="7"/>
  <c r="L186" i="7"/>
  <c r="L6" i="7"/>
  <c r="X4" i="17"/>
  <c r="L78" i="7"/>
  <c r="P6" i="17"/>
  <c r="D30" i="7"/>
  <c r="D102" i="7"/>
  <c r="AE66" i="7"/>
  <c r="AQ9" i="17"/>
  <c r="AE114" i="7"/>
  <c r="AQ13" i="17"/>
  <c r="AQ17" i="17"/>
  <c r="AE162" i="7"/>
  <c r="AQ4" i="17"/>
  <c r="AE6" i="7"/>
  <c r="AM15" i="17"/>
  <c r="AA138" i="7"/>
  <c r="AM6" i="17"/>
  <c r="AA30" i="7"/>
  <c r="AM10" i="17"/>
  <c r="AA78" i="7"/>
  <c r="AM17" i="17"/>
  <c r="AA162" i="7"/>
  <c r="AM19" i="17"/>
  <c r="AA186" i="7"/>
  <c r="AE7" i="17"/>
  <c r="S42" i="7"/>
  <c r="AE13" i="17"/>
  <c r="S114" i="7"/>
  <c r="AA7" i="17"/>
  <c r="O42" i="7"/>
  <c r="AA13" i="17"/>
  <c r="O114" i="7"/>
  <c r="AA17" i="17"/>
  <c r="O162" i="7"/>
  <c r="AA19" i="17"/>
  <c r="O186" i="7"/>
  <c r="K90" i="7"/>
  <c r="K78" i="7"/>
  <c r="K54" i="7"/>
  <c r="W8" i="17"/>
  <c r="G54" i="7"/>
  <c r="G18" i="7"/>
  <c r="O5" i="17"/>
  <c r="C18" i="7"/>
  <c r="AP16" i="17"/>
  <c r="AD150" i="7"/>
  <c r="AP6" i="17"/>
  <c r="AD30" i="7"/>
  <c r="AP11" i="17"/>
  <c r="AD90" i="7"/>
  <c r="AP13" i="17"/>
  <c r="AD114" i="7"/>
  <c r="AP15" i="17"/>
  <c r="AD138" i="7"/>
  <c r="J42" i="7"/>
  <c r="V7" i="17"/>
  <c r="U7" i="17" l="1"/>
  <c r="AC16" i="17"/>
  <c r="U8" i="17"/>
  <c r="AB8" i="17"/>
  <c r="AB7" i="17"/>
  <c r="R180" i="6"/>
  <c r="R503" i="6"/>
  <c r="R503" i="7" s="1"/>
  <c r="R455" i="6"/>
  <c r="R455" i="7" s="1"/>
  <c r="R504" i="6"/>
  <c r="R504" i="7" s="1"/>
  <c r="R501" i="6"/>
  <c r="R501" i="7" s="1"/>
  <c r="R453" i="6"/>
  <c r="R453" i="7" s="1"/>
  <c r="R407" i="6"/>
  <c r="R407" i="7" s="1"/>
  <c r="R363" i="6"/>
  <c r="R363" i="7" s="1"/>
  <c r="R486" i="6"/>
  <c r="R486" i="7" s="1"/>
  <c r="R446" i="6"/>
  <c r="R446" i="7" s="1"/>
  <c r="R422" i="6"/>
  <c r="R422" i="7" s="1"/>
  <c r="R380" i="6"/>
  <c r="R380" i="7" s="1"/>
  <c r="R409" i="6"/>
  <c r="R409" i="7" s="1"/>
  <c r="R506" i="6"/>
  <c r="R506" i="7" s="1"/>
  <c r="R336" i="6"/>
  <c r="R336" i="7" s="1"/>
  <c r="R291" i="6"/>
  <c r="R291" i="7" s="1"/>
  <c r="R203" i="6"/>
  <c r="R203" i="7" s="1"/>
  <c r="R284" i="6"/>
  <c r="R284" i="7" s="1"/>
  <c r="R240" i="6"/>
  <c r="R240" i="7" s="1"/>
  <c r="R196" i="6"/>
  <c r="R196" i="7" s="1"/>
  <c r="R140" i="6"/>
  <c r="R140" i="7" s="1"/>
  <c r="R313" i="6"/>
  <c r="R313" i="7" s="1"/>
  <c r="R349" i="6"/>
  <c r="R349" i="7" s="1"/>
  <c r="R306" i="6"/>
  <c r="R306" i="7" s="1"/>
  <c r="R226" i="6"/>
  <c r="R226" i="7" s="1"/>
  <c r="R103" i="6"/>
  <c r="R103" i="7" s="1"/>
  <c r="R309" i="6"/>
  <c r="R309" i="7" s="1"/>
  <c r="R221" i="6"/>
  <c r="R221" i="7" s="1"/>
  <c r="R167" i="6"/>
  <c r="R167" i="7" s="1"/>
  <c r="R139" i="6"/>
  <c r="R139" i="7" s="1"/>
  <c r="R117" i="6"/>
  <c r="R117" i="7" s="1"/>
  <c r="R151" i="6"/>
  <c r="R151" i="7" s="1"/>
  <c r="R98" i="6"/>
  <c r="R98" i="7" s="1"/>
  <c r="R32" i="6"/>
  <c r="R32" i="7" s="1"/>
  <c r="R273" i="6"/>
  <c r="R273" i="7" s="1"/>
  <c r="R201" i="6"/>
  <c r="R201" i="7" s="1"/>
  <c r="R12" i="6"/>
  <c r="R12" i="7" s="1"/>
  <c r="R42" i="6"/>
  <c r="R11" i="6"/>
  <c r="R11" i="7" s="1"/>
  <c r="R31" i="6"/>
  <c r="R31" i="7" s="1"/>
  <c r="R495" i="6"/>
  <c r="R495" i="7" s="1"/>
  <c r="R496" i="6"/>
  <c r="R496" i="7" s="1"/>
  <c r="R493" i="6"/>
  <c r="R493" i="7" s="1"/>
  <c r="R445" i="6"/>
  <c r="R445" i="7" s="1"/>
  <c r="R399" i="6"/>
  <c r="R399" i="7" s="1"/>
  <c r="R355" i="6"/>
  <c r="R355" i="7" s="1"/>
  <c r="R470" i="6"/>
  <c r="R470" i="7" s="1"/>
  <c r="R442" i="6"/>
  <c r="R442" i="7" s="1"/>
  <c r="R418" i="6"/>
  <c r="R418" i="7" s="1"/>
  <c r="R372" i="6"/>
  <c r="R372" i="7" s="1"/>
  <c r="R401" i="6"/>
  <c r="R401" i="7" s="1"/>
  <c r="R490" i="6"/>
  <c r="R490" i="7" s="1"/>
  <c r="R327" i="6"/>
  <c r="R327" i="7" s="1"/>
  <c r="R283" i="6"/>
  <c r="R283" i="7" s="1"/>
  <c r="R243" i="6"/>
  <c r="R243" i="7" s="1"/>
  <c r="R414" i="6"/>
  <c r="R414" i="7" s="1"/>
  <c r="R316" i="6"/>
  <c r="R316" i="7" s="1"/>
  <c r="R276" i="6"/>
  <c r="R276" i="7" s="1"/>
  <c r="R236" i="6"/>
  <c r="R236" i="7" s="1"/>
  <c r="R188" i="6"/>
  <c r="R188" i="7" s="1"/>
  <c r="R132" i="6"/>
  <c r="R132" i="7" s="1"/>
  <c r="R402" i="6"/>
  <c r="R402" i="7" s="1"/>
  <c r="R341" i="6"/>
  <c r="R341" i="7" s="1"/>
  <c r="R298" i="6"/>
  <c r="R298" i="7" s="1"/>
  <c r="R258" i="6"/>
  <c r="R258" i="7" s="1"/>
  <c r="R218" i="6"/>
  <c r="R218" i="7" s="1"/>
  <c r="R162" i="6"/>
  <c r="R293" i="6"/>
  <c r="R293" i="7" s="1"/>
  <c r="R205" i="6"/>
  <c r="R205" i="7" s="1"/>
  <c r="R165" i="6"/>
  <c r="R165" i="7" s="1"/>
  <c r="R131" i="6"/>
  <c r="R131" i="7" s="1"/>
  <c r="R109" i="6"/>
  <c r="R109" i="7" s="1"/>
  <c r="R116" i="6"/>
  <c r="R116" i="7" s="1"/>
  <c r="R94" i="6"/>
  <c r="R94" i="7" s="1"/>
  <c r="R72" i="6"/>
  <c r="R72" i="7" s="1"/>
  <c r="R24" i="6"/>
  <c r="R24" i="7" s="1"/>
  <c r="R265" i="6"/>
  <c r="R265" i="7" s="1"/>
  <c r="R137" i="6"/>
  <c r="R137" i="7" s="1"/>
  <c r="R33" i="6"/>
  <c r="R33" i="7" s="1"/>
  <c r="R127" i="6"/>
  <c r="R127" i="7" s="1"/>
  <c r="R34" i="6"/>
  <c r="R34" i="7" s="1"/>
  <c r="R129" i="6"/>
  <c r="R129" i="7" s="1"/>
  <c r="R23" i="6"/>
  <c r="R23" i="7" s="1"/>
  <c r="R491" i="6"/>
  <c r="R491" i="7" s="1"/>
  <c r="R447" i="6"/>
  <c r="R447" i="7" s="1"/>
  <c r="R492" i="6"/>
  <c r="R492" i="7" s="1"/>
  <c r="R489" i="6"/>
  <c r="R489" i="7" s="1"/>
  <c r="R441" i="6"/>
  <c r="R441" i="7" s="1"/>
  <c r="R351" i="6"/>
  <c r="R351" i="7" s="1"/>
  <c r="R464" i="6"/>
  <c r="R464" i="7" s="1"/>
  <c r="R440" i="6"/>
  <c r="R440" i="7" s="1"/>
  <c r="R416" i="6"/>
  <c r="R416" i="7" s="1"/>
  <c r="R368" i="6"/>
  <c r="R368" i="7" s="1"/>
  <c r="R397" i="6"/>
  <c r="R397" i="7" s="1"/>
  <c r="R482" i="6"/>
  <c r="R482" i="7" s="1"/>
  <c r="R279" i="6"/>
  <c r="R279" i="7" s="1"/>
  <c r="R239" i="6"/>
  <c r="R239" i="7" s="1"/>
  <c r="R406" i="6"/>
  <c r="R406" i="7" s="1"/>
  <c r="R272" i="6"/>
  <c r="R272" i="7" s="1"/>
  <c r="R232" i="6"/>
  <c r="R232" i="7" s="1"/>
  <c r="R172" i="6"/>
  <c r="R172" i="7" s="1"/>
  <c r="R128" i="6"/>
  <c r="R128" i="7" s="1"/>
  <c r="R394" i="6"/>
  <c r="R394" i="7" s="1"/>
  <c r="R337" i="6"/>
  <c r="R337" i="7" s="1"/>
  <c r="R254" i="6"/>
  <c r="R254" i="7" s="1"/>
  <c r="R214" i="6"/>
  <c r="R214" i="7" s="1"/>
  <c r="R158" i="6"/>
  <c r="R158" i="7" s="1"/>
  <c r="R95" i="6"/>
  <c r="R95" i="7" s="1"/>
  <c r="R285" i="6"/>
  <c r="R285" i="7" s="1"/>
  <c r="R197" i="6"/>
  <c r="R197" i="7" s="1"/>
  <c r="R163" i="6"/>
  <c r="R163" i="7" s="1"/>
  <c r="R125" i="6"/>
  <c r="R125" i="7" s="1"/>
  <c r="R105" i="6"/>
  <c r="R105" i="7" s="1"/>
  <c r="R114" i="6"/>
  <c r="R92" i="6"/>
  <c r="R92" i="7" s="1"/>
  <c r="R64" i="6"/>
  <c r="R64" i="7" s="1"/>
  <c r="R257" i="6"/>
  <c r="R257" i="7" s="1"/>
  <c r="R29" i="6"/>
  <c r="R29" i="7" s="1"/>
  <c r="R118" i="6"/>
  <c r="R118" i="7" s="1"/>
  <c r="R68" i="6"/>
  <c r="R68" i="7" s="1"/>
  <c r="R19" i="6"/>
  <c r="R19" i="7" s="1"/>
  <c r="R487" i="6"/>
  <c r="R487" i="7" s="1"/>
  <c r="R443" i="6"/>
  <c r="R443" i="7" s="1"/>
  <c r="R488" i="6"/>
  <c r="R488" i="7" s="1"/>
  <c r="R485" i="6"/>
  <c r="R485" i="7" s="1"/>
  <c r="R437" i="6"/>
  <c r="R437" i="7" s="1"/>
  <c r="R395" i="6"/>
  <c r="R395" i="7" s="1"/>
  <c r="R347" i="6"/>
  <c r="R347" i="7" s="1"/>
  <c r="R462" i="6"/>
  <c r="R462" i="7" s="1"/>
  <c r="R438" i="6"/>
  <c r="R438" i="7" s="1"/>
  <c r="R412" i="6"/>
  <c r="R412" i="7" s="1"/>
  <c r="R364" i="6"/>
  <c r="R364" i="7" s="1"/>
  <c r="R393" i="6"/>
  <c r="R393" i="7" s="1"/>
  <c r="R474" i="6"/>
  <c r="R474" i="7" s="1"/>
  <c r="R323" i="6"/>
  <c r="R323" i="7" s="1"/>
  <c r="R275" i="6"/>
  <c r="R275" i="7" s="1"/>
  <c r="R235" i="6"/>
  <c r="R235" i="7" s="1"/>
  <c r="R398" i="6"/>
  <c r="R398" i="7" s="1"/>
  <c r="R312" i="6"/>
  <c r="R312" i="7" s="1"/>
  <c r="R268" i="6"/>
  <c r="R268" i="7" s="1"/>
  <c r="R228" i="6"/>
  <c r="R228" i="7" s="1"/>
  <c r="R168" i="6"/>
  <c r="R168" i="7" s="1"/>
  <c r="R124" i="6"/>
  <c r="R124" i="7" s="1"/>
  <c r="R329" i="6"/>
  <c r="R329" i="7" s="1"/>
  <c r="R294" i="6"/>
  <c r="R294" i="7" s="1"/>
  <c r="R250" i="6"/>
  <c r="R250" i="7" s="1"/>
  <c r="R210" i="6"/>
  <c r="R150" i="6"/>
  <c r="R91" i="6"/>
  <c r="R91" i="7" s="1"/>
  <c r="R277" i="6"/>
  <c r="R277" i="7" s="1"/>
  <c r="R195" i="6"/>
  <c r="R195" i="7" s="1"/>
  <c r="R161" i="6"/>
  <c r="R161" i="7" s="1"/>
  <c r="R123" i="6"/>
  <c r="R123" i="7" s="1"/>
  <c r="R101" i="6"/>
  <c r="R101" i="7" s="1"/>
  <c r="R112" i="6"/>
  <c r="R112" i="7" s="1"/>
  <c r="R90" i="6"/>
  <c r="R60" i="6"/>
  <c r="R60" i="7" s="1"/>
  <c r="R20" i="6"/>
  <c r="R20" i="7" s="1"/>
  <c r="R249" i="6"/>
  <c r="R249" i="7" s="1"/>
  <c r="R70" i="6"/>
  <c r="R70" i="7" s="1"/>
  <c r="R25" i="6"/>
  <c r="R25" i="7" s="1"/>
  <c r="R30" i="6"/>
  <c r="R63" i="6"/>
  <c r="R63" i="7" s="1"/>
  <c r="R15" i="6"/>
  <c r="R15" i="7" s="1"/>
  <c r="R479" i="6"/>
  <c r="R479" i="7" s="1"/>
  <c r="R435" i="6"/>
  <c r="R435" i="7" s="1"/>
  <c r="R480" i="6"/>
  <c r="R480" i="7" s="1"/>
  <c r="R477" i="6"/>
  <c r="R477" i="7" s="1"/>
  <c r="R429" i="6"/>
  <c r="R429" i="7" s="1"/>
  <c r="R387" i="6"/>
  <c r="R387" i="7" s="1"/>
  <c r="R343" i="6"/>
  <c r="R343" i="7" s="1"/>
  <c r="R458" i="6"/>
  <c r="R458" i="7" s="1"/>
  <c r="R434" i="6"/>
  <c r="R434" i="7" s="1"/>
  <c r="R404" i="6"/>
  <c r="R404" i="7" s="1"/>
  <c r="R356" i="6"/>
  <c r="R356" i="7" s="1"/>
  <c r="R385" i="6"/>
  <c r="R385" i="7" s="1"/>
  <c r="R362" i="6"/>
  <c r="R362" i="7" s="1"/>
  <c r="R315" i="6"/>
  <c r="R315" i="7" s="1"/>
  <c r="R267" i="6"/>
  <c r="R267" i="7" s="1"/>
  <c r="R227" i="6"/>
  <c r="R227" i="7" s="1"/>
  <c r="R382" i="6"/>
  <c r="R382" i="7" s="1"/>
  <c r="R304" i="6"/>
  <c r="R304" i="7" s="1"/>
  <c r="R260" i="6"/>
  <c r="R260" i="7" s="1"/>
  <c r="R220" i="6"/>
  <c r="R220" i="7" s="1"/>
  <c r="R160" i="6"/>
  <c r="R160" i="7" s="1"/>
  <c r="R332" i="6"/>
  <c r="R332" i="7" s="1"/>
  <c r="R378" i="6"/>
  <c r="R378" i="7" s="1"/>
  <c r="R326" i="6"/>
  <c r="R326" i="7" s="1"/>
  <c r="R286" i="6"/>
  <c r="R286" i="7" s="1"/>
  <c r="R246" i="6"/>
  <c r="R246" i="7" s="1"/>
  <c r="R202" i="6"/>
  <c r="R202" i="7" s="1"/>
  <c r="R134" i="6"/>
  <c r="R134" i="7" s="1"/>
  <c r="R191" i="6"/>
  <c r="R191" i="7" s="1"/>
  <c r="R154" i="6"/>
  <c r="R154" i="7" s="1"/>
  <c r="R93" i="6"/>
  <c r="R93" i="7" s="1"/>
  <c r="R108" i="6"/>
  <c r="R108" i="7" s="1"/>
  <c r="R86" i="6"/>
  <c r="R86" i="7" s="1"/>
  <c r="R8" i="6"/>
  <c r="R8" i="7" s="1"/>
  <c r="R241" i="6"/>
  <c r="R241" i="7" s="1"/>
  <c r="R61" i="6"/>
  <c r="R61" i="7" s="1"/>
  <c r="R66" i="6"/>
  <c r="R22" i="6"/>
  <c r="R22" i="7" s="1"/>
  <c r="R55" i="6"/>
  <c r="R55" i="7" s="1"/>
  <c r="R475" i="6"/>
  <c r="R475" i="7" s="1"/>
  <c r="R431" i="6"/>
  <c r="R431" i="7" s="1"/>
  <c r="R476" i="6"/>
  <c r="R476" i="7" s="1"/>
  <c r="R473" i="6"/>
  <c r="R473" i="7" s="1"/>
  <c r="R425" i="6"/>
  <c r="R425" i="7" s="1"/>
  <c r="R383" i="6"/>
  <c r="R383" i="7" s="1"/>
  <c r="R339" i="6"/>
  <c r="R339" i="7" s="1"/>
  <c r="R456" i="6"/>
  <c r="R456" i="7" s="1"/>
  <c r="R432" i="6"/>
  <c r="R432" i="7" s="1"/>
  <c r="R400" i="6"/>
  <c r="R400" i="7" s="1"/>
  <c r="R352" i="6"/>
  <c r="R352" i="7" s="1"/>
  <c r="R381" i="6"/>
  <c r="R381" i="7" s="1"/>
  <c r="R358" i="6"/>
  <c r="R358" i="7" s="1"/>
  <c r="R311" i="6"/>
  <c r="R311" i="7" s="1"/>
  <c r="R263" i="6"/>
  <c r="R263" i="7" s="1"/>
  <c r="R223" i="6"/>
  <c r="R223" i="7" s="1"/>
  <c r="R374" i="6"/>
  <c r="R374" i="7" s="1"/>
  <c r="R216" i="6"/>
  <c r="R216" i="7" s="1"/>
  <c r="R156" i="6"/>
  <c r="R156" i="7" s="1"/>
  <c r="R370" i="6"/>
  <c r="R370" i="7" s="1"/>
  <c r="R322" i="6"/>
  <c r="R322" i="7" s="1"/>
  <c r="R282" i="6"/>
  <c r="R282" i="7" s="1"/>
  <c r="R242" i="6"/>
  <c r="R242" i="7" s="1"/>
  <c r="R198" i="6"/>
  <c r="R126" i="6"/>
  <c r="R83" i="6"/>
  <c r="R83" i="7" s="1"/>
  <c r="R261" i="6"/>
  <c r="R261" i="7" s="1"/>
  <c r="R189" i="6"/>
  <c r="R189" i="7" s="1"/>
  <c r="R157" i="6"/>
  <c r="R157" i="7" s="1"/>
  <c r="R146" i="6"/>
  <c r="R146" i="7" s="1"/>
  <c r="R89" i="6"/>
  <c r="R89" i="7" s="1"/>
  <c r="R106" i="6"/>
  <c r="R106" i="7" s="1"/>
  <c r="R84" i="6"/>
  <c r="R84" i="7" s="1"/>
  <c r="R52" i="6"/>
  <c r="R52" i="7" s="1"/>
  <c r="R233" i="6"/>
  <c r="R233" i="7" s="1"/>
  <c r="R57" i="6"/>
  <c r="R57" i="7" s="1"/>
  <c r="R17" i="6"/>
  <c r="R17" i="7" s="1"/>
  <c r="R62" i="6"/>
  <c r="R62" i="7" s="1"/>
  <c r="R18" i="6"/>
  <c r="R51" i="6"/>
  <c r="R51" i="7" s="1"/>
  <c r="R471" i="6"/>
  <c r="R471" i="7" s="1"/>
  <c r="R427" i="6"/>
  <c r="R427" i="7" s="1"/>
  <c r="R472" i="6"/>
  <c r="R472" i="7" s="1"/>
  <c r="R469" i="6"/>
  <c r="R469" i="7" s="1"/>
  <c r="R421" i="6"/>
  <c r="R421" i="7" s="1"/>
  <c r="R379" i="6"/>
  <c r="R379" i="7" s="1"/>
  <c r="R335" i="6"/>
  <c r="R335" i="7" s="1"/>
  <c r="R454" i="6"/>
  <c r="R454" i="7" s="1"/>
  <c r="R430" i="6"/>
  <c r="R430" i="7" s="1"/>
  <c r="R396" i="6"/>
  <c r="R396" i="7" s="1"/>
  <c r="R348" i="6"/>
  <c r="R348" i="7" s="1"/>
  <c r="R377" i="6"/>
  <c r="R377" i="7" s="1"/>
  <c r="R354" i="6"/>
  <c r="R354" i="7" s="1"/>
  <c r="R307" i="6"/>
  <c r="R307" i="7" s="1"/>
  <c r="R219" i="6"/>
  <c r="R219" i="7" s="1"/>
  <c r="R366" i="6"/>
  <c r="R366" i="7" s="1"/>
  <c r="R300" i="6"/>
  <c r="R300" i="7" s="1"/>
  <c r="R256" i="6"/>
  <c r="R256" i="7" s="1"/>
  <c r="R212" i="6"/>
  <c r="R212" i="7" s="1"/>
  <c r="R152" i="6"/>
  <c r="R152" i="7" s="1"/>
  <c r="R330" i="6"/>
  <c r="R330" i="7" s="1"/>
  <c r="R365" i="6"/>
  <c r="R365" i="7" s="1"/>
  <c r="R318" i="6"/>
  <c r="R318" i="7" s="1"/>
  <c r="R278" i="6"/>
  <c r="R278" i="7" s="1"/>
  <c r="R238" i="6"/>
  <c r="R238" i="7" s="1"/>
  <c r="R194" i="6"/>
  <c r="R194" i="7" s="1"/>
  <c r="R119" i="6"/>
  <c r="R119" i="7" s="1"/>
  <c r="R79" i="6"/>
  <c r="R79" i="7" s="1"/>
  <c r="R253" i="6"/>
  <c r="R253" i="7" s="1"/>
  <c r="R187" i="6"/>
  <c r="R187" i="7" s="1"/>
  <c r="R155" i="6"/>
  <c r="R155" i="7" s="1"/>
  <c r="R138" i="6"/>
  <c r="R85" i="6"/>
  <c r="R85" i="7" s="1"/>
  <c r="R104" i="6"/>
  <c r="R104" i="7" s="1"/>
  <c r="R82" i="6"/>
  <c r="R82" i="7" s="1"/>
  <c r="R48" i="6"/>
  <c r="R48" i="7" s="1"/>
  <c r="R305" i="6"/>
  <c r="R305" i="7" s="1"/>
  <c r="R225" i="6"/>
  <c r="R225" i="7" s="1"/>
  <c r="R53" i="6"/>
  <c r="R53" i="7" s="1"/>
  <c r="R13" i="6"/>
  <c r="R13" i="7" s="1"/>
  <c r="R58" i="6"/>
  <c r="R58" i="7" s="1"/>
  <c r="R14" i="6"/>
  <c r="R14" i="7" s="1"/>
  <c r="R47" i="6"/>
  <c r="R47" i="7" s="1"/>
  <c r="R467" i="6"/>
  <c r="R467" i="7" s="1"/>
  <c r="R423" i="6"/>
  <c r="R423" i="7" s="1"/>
  <c r="R468" i="6"/>
  <c r="R468" i="7" s="1"/>
  <c r="R465" i="6"/>
  <c r="R465" i="7" s="1"/>
  <c r="R417" i="6"/>
  <c r="R417" i="7" s="1"/>
  <c r="R375" i="6"/>
  <c r="R375" i="7" s="1"/>
  <c r="R331" i="6"/>
  <c r="R331" i="7" s="1"/>
  <c r="R452" i="6"/>
  <c r="R452" i="7" s="1"/>
  <c r="R428" i="6"/>
  <c r="R428" i="7" s="1"/>
  <c r="R392" i="6"/>
  <c r="R392" i="7" s="1"/>
  <c r="R344" i="6"/>
  <c r="R344" i="7" s="1"/>
  <c r="R373" i="6"/>
  <c r="R373" i="7" s="1"/>
  <c r="R350" i="6"/>
  <c r="R350" i="7" s="1"/>
  <c r="R303" i="6"/>
  <c r="R303" i="7" s="1"/>
  <c r="R259" i="6"/>
  <c r="R259" i="7" s="1"/>
  <c r="R215" i="6"/>
  <c r="R215" i="7" s="1"/>
  <c r="R333" i="6"/>
  <c r="R333" i="7" s="1"/>
  <c r="R296" i="6"/>
  <c r="R296" i="7" s="1"/>
  <c r="R252" i="6"/>
  <c r="R252" i="7" s="1"/>
  <c r="R208" i="6"/>
  <c r="R208" i="7" s="1"/>
  <c r="R148" i="6"/>
  <c r="R148" i="7" s="1"/>
  <c r="R325" i="6"/>
  <c r="R325" i="7" s="1"/>
  <c r="R361" i="6"/>
  <c r="R361" i="7" s="1"/>
  <c r="R314" i="6"/>
  <c r="R314" i="7" s="1"/>
  <c r="R274" i="6"/>
  <c r="R274" i="7" s="1"/>
  <c r="R234" i="6"/>
  <c r="R234" i="7" s="1"/>
  <c r="R190" i="6"/>
  <c r="R190" i="7" s="1"/>
  <c r="R115" i="6"/>
  <c r="R115" i="7" s="1"/>
  <c r="R75" i="6"/>
  <c r="R75" i="7" s="1"/>
  <c r="R245" i="6"/>
  <c r="R245" i="7" s="1"/>
  <c r="R173" i="6"/>
  <c r="R173" i="7" s="1"/>
  <c r="R149" i="6"/>
  <c r="R149" i="7" s="1"/>
  <c r="R130" i="6"/>
  <c r="R130" i="7" s="1"/>
  <c r="R81" i="6"/>
  <c r="R81" i="7" s="1"/>
  <c r="R80" i="6"/>
  <c r="R80" i="7" s="1"/>
  <c r="R44" i="6"/>
  <c r="R44" i="7" s="1"/>
  <c r="R297" i="6"/>
  <c r="R297" i="7" s="1"/>
  <c r="R217" i="6"/>
  <c r="R217" i="7" s="1"/>
  <c r="R49" i="6"/>
  <c r="R49" i="7" s="1"/>
  <c r="R9" i="6"/>
  <c r="R9" i="7" s="1"/>
  <c r="R54" i="6"/>
  <c r="R10" i="6"/>
  <c r="R10" i="7" s="1"/>
  <c r="R43" i="6"/>
  <c r="R43" i="7" s="1"/>
  <c r="R463" i="6"/>
  <c r="R463" i="7" s="1"/>
  <c r="R419" i="6"/>
  <c r="R419" i="7" s="1"/>
  <c r="R509" i="6"/>
  <c r="R509" i="7" s="1"/>
  <c r="R461" i="6"/>
  <c r="R461" i="7" s="1"/>
  <c r="R415" i="6"/>
  <c r="R415" i="7" s="1"/>
  <c r="R371" i="6"/>
  <c r="R371" i="7" s="1"/>
  <c r="R502" i="6"/>
  <c r="R502" i="7" s="1"/>
  <c r="R450" i="6"/>
  <c r="R450" i="7" s="1"/>
  <c r="R426" i="6"/>
  <c r="R426" i="7" s="1"/>
  <c r="R388" i="6"/>
  <c r="R388" i="7" s="1"/>
  <c r="R340" i="6"/>
  <c r="R340" i="7" s="1"/>
  <c r="R346" i="6"/>
  <c r="R346" i="7" s="1"/>
  <c r="R299" i="6"/>
  <c r="R299" i="7" s="1"/>
  <c r="R255" i="6"/>
  <c r="R255" i="7" s="1"/>
  <c r="R211" i="6"/>
  <c r="R211" i="7" s="1"/>
  <c r="R328" i="6"/>
  <c r="R328" i="7" s="1"/>
  <c r="R292" i="6"/>
  <c r="R292" i="7" s="1"/>
  <c r="R248" i="6"/>
  <c r="R248" i="7" s="1"/>
  <c r="R204" i="6"/>
  <c r="R204" i="7" s="1"/>
  <c r="R321" i="6"/>
  <c r="R321" i="7" s="1"/>
  <c r="R357" i="6"/>
  <c r="R357" i="7" s="1"/>
  <c r="R270" i="6"/>
  <c r="R270" i="7" s="1"/>
  <c r="R186" i="6"/>
  <c r="R111" i="6"/>
  <c r="R111" i="7" s="1"/>
  <c r="R71" i="6"/>
  <c r="R71" i="7" s="1"/>
  <c r="R237" i="6"/>
  <c r="R237" i="7" s="1"/>
  <c r="R171" i="6"/>
  <c r="R171" i="7" s="1"/>
  <c r="R147" i="6"/>
  <c r="R147" i="7" s="1"/>
  <c r="R122" i="6"/>
  <c r="R122" i="7" s="1"/>
  <c r="R77" i="6"/>
  <c r="R77" i="7" s="1"/>
  <c r="R102" i="6"/>
  <c r="R78" i="6"/>
  <c r="R40" i="6"/>
  <c r="R40" i="7" s="1"/>
  <c r="R289" i="6"/>
  <c r="R289" i="7" s="1"/>
  <c r="R209" i="6"/>
  <c r="R209" i="7" s="1"/>
  <c r="R45" i="6"/>
  <c r="R45" i="7" s="1"/>
  <c r="R50" i="6"/>
  <c r="R50" i="7" s="1"/>
  <c r="R39" i="6"/>
  <c r="R39" i="7" s="1"/>
  <c r="R507" i="6"/>
  <c r="R507" i="7" s="1"/>
  <c r="R459" i="6"/>
  <c r="R459" i="7" s="1"/>
  <c r="R508" i="6"/>
  <c r="R508" i="7" s="1"/>
  <c r="R505" i="6"/>
  <c r="R505" i="7" s="1"/>
  <c r="R457" i="6"/>
  <c r="R457" i="7" s="1"/>
  <c r="R411" i="6"/>
  <c r="R411" i="7" s="1"/>
  <c r="R367" i="6"/>
  <c r="R367" i="7" s="1"/>
  <c r="R494" i="6"/>
  <c r="R494" i="7" s="1"/>
  <c r="R448" i="6"/>
  <c r="R448" i="7" s="1"/>
  <c r="R424" i="6"/>
  <c r="R424" i="7" s="1"/>
  <c r="R384" i="6"/>
  <c r="R384" i="7" s="1"/>
  <c r="R413" i="6"/>
  <c r="R413" i="7" s="1"/>
  <c r="R369" i="6"/>
  <c r="R369" i="7" s="1"/>
  <c r="R342" i="6"/>
  <c r="R342" i="7" s="1"/>
  <c r="R295" i="6"/>
  <c r="R295" i="7" s="1"/>
  <c r="R251" i="6"/>
  <c r="R251" i="7" s="1"/>
  <c r="R207" i="6"/>
  <c r="R207" i="7" s="1"/>
  <c r="R324" i="6"/>
  <c r="R324" i="7" s="1"/>
  <c r="R288" i="6"/>
  <c r="R288" i="7" s="1"/>
  <c r="R244" i="6"/>
  <c r="R244" i="7" s="1"/>
  <c r="R200" i="6"/>
  <c r="R200" i="7" s="1"/>
  <c r="R144" i="6"/>
  <c r="R144" i="7" s="1"/>
  <c r="R317" i="6"/>
  <c r="R317" i="7" s="1"/>
  <c r="R353" i="6"/>
  <c r="R353" i="7" s="1"/>
  <c r="R310" i="6"/>
  <c r="R310" i="7" s="1"/>
  <c r="R266" i="6"/>
  <c r="R266" i="7" s="1"/>
  <c r="R230" i="6"/>
  <c r="R230" i="7" s="1"/>
  <c r="R170" i="6"/>
  <c r="R170" i="7" s="1"/>
  <c r="R107" i="6"/>
  <c r="R107" i="7" s="1"/>
  <c r="R67" i="6"/>
  <c r="R67" i="7" s="1"/>
  <c r="R229" i="6"/>
  <c r="R229" i="7" s="1"/>
  <c r="R169" i="6"/>
  <c r="R169" i="7" s="1"/>
  <c r="R141" i="6"/>
  <c r="R141" i="7" s="1"/>
  <c r="R121" i="6"/>
  <c r="R121" i="7" s="1"/>
  <c r="R73" i="6"/>
  <c r="R73" i="7" s="1"/>
  <c r="R100" i="6"/>
  <c r="R100" i="7" s="1"/>
  <c r="R76" i="6"/>
  <c r="R76" i="7" s="1"/>
  <c r="R36" i="6"/>
  <c r="R36" i="7" s="1"/>
  <c r="R281" i="6"/>
  <c r="R281" i="7" s="1"/>
  <c r="R41" i="6"/>
  <c r="R41" i="7" s="1"/>
  <c r="R7" i="6"/>
  <c r="R7" i="7" s="1"/>
  <c r="R46" i="6"/>
  <c r="R46" i="7" s="1"/>
  <c r="R6" i="6"/>
  <c r="R35" i="6"/>
  <c r="R35" i="7" s="1"/>
  <c r="I94" i="6"/>
  <c r="I94" i="7" s="1"/>
  <c r="I103" i="6"/>
  <c r="I103" i="7" s="1"/>
  <c r="I123" i="6"/>
  <c r="I123" i="7" s="1"/>
  <c r="I139" i="6"/>
  <c r="I139" i="7" s="1"/>
  <c r="I158" i="6"/>
  <c r="I158" i="7" s="1"/>
  <c r="I77" i="6"/>
  <c r="I77" i="7" s="1"/>
  <c r="I93" i="6"/>
  <c r="I93" i="7" s="1"/>
  <c r="I122" i="6"/>
  <c r="I122" i="7" s="1"/>
  <c r="I138" i="6"/>
  <c r="I138" i="7" s="1"/>
  <c r="I157" i="6"/>
  <c r="I157" i="7" s="1"/>
  <c r="C138" i="6"/>
  <c r="C138" i="7" s="1"/>
  <c r="C150" i="6"/>
  <c r="C150" i="7" s="1"/>
  <c r="C162" i="6"/>
  <c r="C162" i="7" s="1"/>
  <c r="I76" i="6"/>
  <c r="I76" i="7" s="1"/>
  <c r="I91" i="6"/>
  <c r="I91" i="7" s="1"/>
  <c r="I120" i="6"/>
  <c r="I120" i="7" s="1"/>
  <c r="I155" i="6"/>
  <c r="I155" i="7" s="1"/>
  <c r="I74" i="6"/>
  <c r="I74" i="7" s="1"/>
  <c r="I88" i="6"/>
  <c r="I88" i="7" s="1"/>
  <c r="I117" i="6"/>
  <c r="I117" i="7" s="1"/>
  <c r="I154" i="6"/>
  <c r="I154" i="7" s="1"/>
  <c r="I173" i="6"/>
  <c r="I173" i="7" s="1"/>
  <c r="AD184" i="6"/>
  <c r="Z23" i="17"/>
  <c r="I71" i="6"/>
  <c r="I71" i="7" s="1"/>
  <c r="I87" i="6"/>
  <c r="I87" i="7" s="1"/>
  <c r="I116" i="6"/>
  <c r="I116" i="7" s="1"/>
  <c r="Z13" i="19" s="1"/>
  <c r="I168" i="6"/>
  <c r="I168" i="7" s="1"/>
  <c r="I70" i="6"/>
  <c r="I70" i="7" s="1"/>
  <c r="I86" i="6"/>
  <c r="I86" i="7" s="1"/>
  <c r="I114" i="6"/>
  <c r="I114" i="7" s="1"/>
  <c r="I136" i="6"/>
  <c r="I136" i="7" s="1"/>
  <c r="I167" i="6"/>
  <c r="I167" i="7" s="1"/>
  <c r="I68" i="6"/>
  <c r="I68" i="7" s="1"/>
  <c r="I85" i="6"/>
  <c r="I85" i="7" s="1"/>
  <c r="I113" i="6"/>
  <c r="I113" i="7" s="1"/>
  <c r="I135" i="6"/>
  <c r="I135" i="7" s="1"/>
  <c r="I165" i="6"/>
  <c r="I165" i="7" s="1"/>
  <c r="C68" i="6"/>
  <c r="C68" i="7" s="1"/>
  <c r="C101" i="6"/>
  <c r="C101" i="7" s="1"/>
  <c r="C109" i="6"/>
  <c r="C109" i="7" s="1"/>
  <c r="C137" i="6"/>
  <c r="C137" i="7" s="1"/>
  <c r="C145" i="6"/>
  <c r="C145" i="7" s="1"/>
  <c r="C168" i="6"/>
  <c r="C168" i="7" s="1"/>
  <c r="D69" i="6"/>
  <c r="D69" i="7" s="1"/>
  <c r="F76" i="6"/>
  <c r="F76" i="7" s="1"/>
  <c r="I67" i="6"/>
  <c r="I67" i="7" s="1"/>
  <c r="L69" i="6"/>
  <c r="L69" i="7" s="1"/>
  <c r="D85" i="6"/>
  <c r="D85" i="7" s="1"/>
  <c r="E81" i="6"/>
  <c r="E81" i="7" s="1"/>
  <c r="I84" i="6"/>
  <c r="I84" i="7" s="1"/>
  <c r="K88" i="6"/>
  <c r="K88" i="7" s="1"/>
  <c r="D95" i="6"/>
  <c r="D95" i="7" s="1"/>
  <c r="F90" i="6"/>
  <c r="F90" i="7" s="1"/>
  <c r="L90" i="6"/>
  <c r="L90" i="7" s="1"/>
  <c r="D105" i="6"/>
  <c r="D105" i="7" s="1"/>
  <c r="I110" i="6"/>
  <c r="I110" i="7" s="1"/>
  <c r="K105" i="6"/>
  <c r="K105" i="7" s="1"/>
  <c r="D114" i="6"/>
  <c r="D114" i="7" s="1"/>
  <c r="M116" i="6"/>
  <c r="M116" i="7" s="1"/>
  <c r="D130" i="6"/>
  <c r="D130" i="7" s="1"/>
  <c r="I133" i="6"/>
  <c r="I133" i="7" s="1"/>
  <c r="D148" i="6"/>
  <c r="D148" i="7" s="1"/>
  <c r="U15" i="19" s="1"/>
  <c r="H15" i="19" s="1"/>
  <c r="BB18" i="18" s="1"/>
  <c r="BB39" i="18" s="1"/>
  <c r="F145" i="6"/>
  <c r="F145" i="7" s="1"/>
  <c r="D160" i="6"/>
  <c r="D160" i="7" s="1"/>
  <c r="E155" i="6"/>
  <c r="E155" i="7" s="1"/>
  <c r="L161" i="6"/>
  <c r="L161" i="7" s="1"/>
  <c r="D165" i="6"/>
  <c r="D165" i="7" s="1"/>
  <c r="I164" i="6"/>
  <c r="I164" i="7" s="1"/>
  <c r="I66" i="6"/>
  <c r="I66" i="7" s="1"/>
  <c r="I82" i="6"/>
  <c r="I82" i="7" s="1"/>
  <c r="I100" i="6"/>
  <c r="I100" i="7" s="1"/>
  <c r="I109" i="6"/>
  <c r="I109" i="7" s="1"/>
  <c r="I132" i="6"/>
  <c r="I132" i="7" s="1"/>
  <c r="I148" i="6"/>
  <c r="I148" i="7" s="1"/>
  <c r="I162" i="6"/>
  <c r="I162" i="7" s="1"/>
  <c r="C66" i="6"/>
  <c r="C66" i="7" s="1"/>
  <c r="C99" i="6"/>
  <c r="C99" i="7" s="1"/>
  <c r="C104" i="6"/>
  <c r="C104" i="7" s="1"/>
  <c r="C135" i="6"/>
  <c r="C135" i="7" s="1"/>
  <c r="C161" i="6"/>
  <c r="C161" i="7" s="1"/>
  <c r="C166" i="6"/>
  <c r="C166" i="7" s="1"/>
  <c r="D67" i="6"/>
  <c r="D67" i="7" s="1"/>
  <c r="F72" i="6"/>
  <c r="F72" i="7" s="1"/>
  <c r="M76" i="6"/>
  <c r="M76" i="7" s="1"/>
  <c r="K76" i="6"/>
  <c r="K76" i="7" s="1"/>
  <c r="D83" i="6"/>
  <c r="D83" i="7" s="1"/>
  <c r="U10" i="19" s="1"/>
  <c r="H10" i="19" s="1"/>
  <c r="BB13" i="18" s="1"/>
  <c r="BB34" i="18" s="1"/>
  <c r="E79" i="6"/>
  <c r="E79" i="7" s="1"/>
  <c r="I79" i="6"/>
  <c r="I79" i="7" s="1"/>
  <c r="K84" i="6"/>
  <c r="K84" i="7" s="1"/>
  <c r="D93" i="6"/>
  <c r="D93" i="7" s="1"/>
  <c r="I99" i="6"/>
  <c r="I99" i="7" s="1"/>
  <c r="K94" i="6"/>
  <c r="K94" i="7" s="1"/>
  <c r="D103" i="6"/>
  <c r="D103" i="7" s="1"/>
  <c r="I107" i="6"/>
  <c r="I107" i="7" s="1"/>
  <c r="D124" i="6"/>
  <c r="D124" i="7" s="1"/>
  <c r="E119" i="6"/>
  <c r="E119" i="7" s="1"/>
  <c r="L119" i="6"/>
  <c r="L119" i="7" s="1"/>
  <c r="D128" i="6"/>
  <c r="D128" i="7" s="1"/>
  <c r="U14" i="19" s="1"/>
  <c r="H14" i="19" s="1"/>
  <c r="BB17" i="18" s="1"/>
  <c r="BB38" i="18" s="1"/>
  <c r="I130" i="6"/>
  <c r="I130" i="7" s="1"/>
  <c r="D146" i="6"/>
  <c r="D146" i="7" s="1"/>
  <c r="I147" i="6"/>
  <c r="I147" i="7" s="1"/>
  <c r="D158" i="6"/>
  <c r="D158" i="7" s="1"/>
  <c r="E150" i="6"/>
  <c r="E150" i="7" s="1"/>
  <c r="K161" i="6"/>
  <c r="K161" i="7" s="1"/>
  <c r="D163" i="6"/>
  <c r="D163" i="7" s="1"/>
  <c r="M170" i="6"/>
  <c r="M170" i="7" s="1"/>
  <c r="I96" i="6"/>
  <c r="I96" i="7" s="1"/>
  <c r="I104" i="6"/>
  <c r="I104" i="7" s="1"/>
  <c r="I125" i="6"/>
  <c r="I125" i="7" s="1"/>
  <c r="I141" i="6"/>
  <c r="I141" i="7" s="1"/>
  <c r="I160" i="6"/>
  <c r="I160" i="7" s="1"/>
  <c r="AC4" i="17"/>
  <c r="AC15" i="17"/>
  <c r="M234" i="7"/>
  <c r="Y23" i="17"/>
  <c r="AB9" i="17"/>
  <c r="Y6" i="17"/>
  <c r="AM13" i="17"/>
  <c r="AB19" i="17"/>
  <c r="U4" i="17"/>
  <c r="AB12" i="17"/>
  <c r="I38" i="7"/>
  <c r="Z6" i="19" s="1"/>
  <c r="AQ10" i="17"/>
  <c r="P8" i="17"/>
  <c r="P234" i="7"/>
  <c r="AB23" i="17"/>
  <c r="AN8" i="17"/>
  <c r="E234" i="7"/>
  <c r="Q23" i="17"/>
  <c r="I23" i="17" s="1"/>
  <c r="BD20" i="20" s="1"/>
  <c r="AA234" i="7"/>
  <c r="AM23" i="17"/>
  <c r="Q8" i="17"/>
  <c r="AE14" i="17"/>
  <c r="Q234" i="7"/>
  <c r="AH23" i="19" s="1"/>
  <c r="AC23" i="17"/>
  <c r="I234" i="7"/>
  <c r="Z23" i="19" s="1"/>
  <c r="U23" i="17"/>
  <c r="Q4" i="17"/>
  <c r="Q6" i="17"/>
  <c r="AN13" i="17"/>
  <c r="AC8" i="17"/>
  <c r="L234" i="7"/>
  <c r="X23" i="17"/>
  <c r="AN12" i="17"/>
  <c r="AQ7" i="17"/>
  <c r="AN5" i="17"/>
  <c r="AC6" i="17"/>
  <c r="AN10" i="17"/>
  <c r="AB17" i="17"/>
  <c r="AE6" i="17"/>
  <c r="X8" i="17"/>
  <c r="F234" i="7"/>
  <c r="R23" i="17"/>
  <c r="J23" i="17" s="1"/>
  <c r="BE20" i="20" s="1"/>
  <c r="BE3" i="20" s="1"/>
  <c r="AE234" i="7"/>
  <c r="AQ23" i="17"/>
  <c r="AB234" i="7"/>
  <c r="AN23" i="17"/>
  <c r="AA23" i="17"/>
  <c r="D234" i="7"/>
  <c r="P23" i="17"/>
  <c r="H23" i="17" s="1"/>
  <c r="BB20" i="20" s="1"/>
  <c r="K234" i="7"/>
  <c r="W23" i="17"/>
  <c r="G234" i="7"/>
  <c r="X23" i="19" s="1"/>
  <c r="K23" i="19" s="1"/>
  <c r="BE26" i="18" s="1"/>
  <c r="BE47" i="18" s="1"/>
  <c r="S23" i="17"/>
  <c r="K23" i="17" s="1"/>
  <c r="BF20" i="20" s="1"/>
  <c r="BF3" i="20" s="1"/>
  <c r="AD23" i="17"/>
  <c r="AD234" i="7"/>
  <c r="AP23" i="17"/>
  <c r="S234" i="7"/>
  <c r="AE23" i="17"/>
  <c r="C234" i="7"/>
  <c r="T23" i="19" s="1"/>
  <c r="G23" i="19" s="1"/>
  <c r="BA26" i="18" s="1"/>
  <c r="BA47" i="18" s="1"/>
  <c r="O23" i="17"/>
  <c r="J234" i="7"/>
  <c r="V23" i="17"/>
  <c r="G183" i="6"/>
  <c r="G179" i="6"/>
  <c r="G172" i="6"/>
  <c r="G172" i="7" s="1"/>
  <c r="G153" i="6"/>
  <c r="G153" i="7" s="1"/>
  <c r="G146" i="6"/>
  <c r="G146" i="7" s="1"/>
  <c r="G128" i="6"/>
  <c r="G128" i="7" s="1"/>
  <c r="G121" i="6"/>
  <c r="G121" i="7" s="1"/>
  <c r="G102" i="6"/>
  <c r="G102" i="7" s="1"/>
  <c r="G92" i="6"/>
  <c r="G92" i="7" s="1"/>
  <c r="G83" i="6"/>
  <c r="G83" i="7" s="1"/>
  <c r="G75" i="6"/>
  <c r="G75" i="7" s="1"/>
  <c r="G180" i="6"/>
  <c r="G173" i="6"/>
  <c r="G173" i="7" s="1"/>
  <c r="G154" i="6"/>
  <c r="G154" i="7" s="1"/>
  <c r="G147" i="6"/>
  <c r="G147" i="7" s="1"/>
  <c r="G129" i="6"/>
  <c r="G129" i="7" s="1"/>
  <c r="G122" i="6"/>
  <c r="G122" i="7" s="1"/>
  <c r="G103" i="6"/>
  <c r="G103" i="7" s="1"/>
  <c r="G93" i="6"/>
  <c r="G93" i="7" s="1"/>
  <c r="G84" i="6"/>
  <c r="G84" i="7" s="1"/>
  <c r="G76" i="6"/>
  <c r="G76" i="7" s="1"/>
  <c r="G162" i="6"/>
  <c r="G162" i="7" s="1"/>
  <c r="G155" i="6"/>
  <c r="G155" i="7" s="1"/>
  <c r="G148" i="6"/>
  <c r="G148" i="7" s="1"/>
  <c r="G130" i="6"/>
  <c r="G130" i="7" s="1"/>
  <c r="G123" i="6"/>
  <c r="G123" i="7" s="1"/>
  <c r="G104" i="6"/>
  <c r="G104" i="7" s="1"/>
  <c r="G94" i="6"/>
  <c r="G94" i="7" s="1"/>
  <c r="G85" i="6"/>
  <c r="G85" i="7" s="1"/>
  <c r="G77" i="6"/>
  <c r="G77" i="7" s="1"/>
  <c r="G163" i="6"/>
  <c r="G163" i="7" s="1"/>
  <c r="G156" i="6"/>
  <c r="G156" i="7" s="1"/>
  <c r="G149" i="6"/>
  <c r="G149" i="7" s="1"/>
  <c r="G131" i="6"/>
  <c r="G131" i="7" s="1"/>
  <c r="G124" i="6"/>
  <c r="G124" i="7" s="1"/>
  <c r="G105" i="6"/>
  <c r="G105" i="7" s="1"/>
  <c r="G95" i="6"/>
  <c r="G95" i="7" s="1"/>
  <c r="G86" i="6"/>
  <c r="G86" i="7" s="1"/>
  <c r="G66" i="6"/>
  <c r="G66" i="7" s="1"/>
  <c r="G164" i="6"/>
  <c r="G164" i="7" s="1"/>
  <c r="G157" i="6"/>
  <c r="G157" i="7" s="1"/>
  <c r="G138" i="6"/>
  <c r="G138" i="7" s="1"/>
  <c r="G132" i="6"/>
  <c r="G132" i="7" s="1"/>
  <c r="G125" i="6"/>
  <c r="G125" i="7" s="1"/>
  <c r="G106" i="6"/>
  <c r="G106" i="7" s="1"/>
  <c r="G96" i="6"/>
  <c r="G96" i="7" s="1"/>
  <c r="G87" i="6"/>
  <c r="G87" i="7" s="1"/>
  <c r="G67" i="6"/>
  <c r="G67" i="7" s="1"/>
  <c r="G165" i="6"/>
  <c r="G165" i="7" s="1"/>
  <c r="G158" i="6"/>
  <c r="G158" i="7" s="1"/>
  <c r="G139" i="6"/>
  <c r="G139" i="7" s="1"/>
  <c r="G133" i="6"/>
  <c r="G133" i="7" s="1"/>
  <c r="G114" i="6"/>
  <c r="G114" i="7" s="1"/>
  <c r="G107" i="6"/>
  <c r="G107" i="7" s="1"/>
  <c r="G97" i="6"/>
  <c r="G97" i="7" s="1"/>
  <c r="G88" i="6"/>
  <c r="G88" i="7" s="1"/>
  <c r="G68" i="6"/>
  <c r="G68" i="7" s="1"/>
  <c r="X9" i="19" s="1"/>
  <c r="K9" i="19" s="1"/>
  <c r="BE12" i="18" s="1"/>
  <c r="BE33" i="18" s="1"/>
  <c r="G166" i="6"/>
  <c r="G166" i="7" s="1"/>
  <c r="G159" i="6"/>
  <c r="G159" i="7" s="1"/>
  <c r="G140" i="6"/>
  <c r="G140" i="7" s="1"/>
  <c r="G134" i="6"/>
  <c r="G134" i="7" s="1"/>
  <c r="G115" i="6"/>
  <c r="G115" i="7" s="1"/>
  <c r="G108" i="6"/>
  <c r="G108" i="7" s="1"/>
  <c r="G98" i="6"/>
  <c r="G98" i="7" s="1"/>
  <c r="G89" i="6"/>
  <c r="G89" i="7" s="1"/>
  <c r="G69" i="6"/>
  <c r="G69" i="7" s="1"/>
  <c r="G167" i="6"/>
  <c r="G167" i="7" s="1"/>
  <c r="G160" i="6"/>
  <c r="G160" i="7" s="1"/>
  <c r="G141" i="6"/>
  <c r="G141" i="7" s="1"/>
  <c r="X15" i="19" s="1"/>
  <c r="K15" i="19" s="1"/>
  <c r="BE18" i="18" s="1"/>
  <c r="BE39" i="18" s="1"/>
  <c r="G135" i="6"/>
  <c r="G135" i="7" s="1"/>
  <c r="G116" i="6"/>
  <c r="G116" i="7" s="1"/>
  <c r="G109" i="6"/>
  <c r="G109" i="7" s="1"/>
  <c r="G99" i="6"/>
  <c r="G99" i="7" s="1"/>
  <c r="G78" i="6"/>
  <c r="G78" i="7" s="1"/>
  <c r="G70" i="6"/>
  <c r="G70" i="7" s="1"/>
  <c r="G168" i="6"/>
  <c r="G168" i="7" s="1"/>
  <c r="G161" i="6"/>
  <c r="G161" i="7" s="1"/>
  <c r="G142" i="6"/>
  <c r="G142" i="7" s="1"/>
  <c r="G136" i="6"/>
  <c r="G136" i="7" s="1"/>
  <c r="G117" i="6"/>
  <c r="G117" i="7" s="1"/>
  <c r="G110" i="6"/>
  <c r="G110" i="7" s="1"/>
  <c r="G100" i="6"/>
  <c r="G100" i="7" s="1"/>
  <c r="G79" i="6"/>
  <c r="G79" i="7" s="1"/>
  <c r="G71" i="6"/>
  <c r="G71" i="7" s="1"/>
  <c r="G169" i="6"/>
  <c r="G169" i="7" s="1"/>
  <c r="G150" i="6"/>
  <c r="G150" i="7" s="1"/>
  <c r="G143" i="6"/>
  <c r="G143" i="7" s="1"/>
  <c r="G137" i="6"/>
  <c r="G137" i="7" s="1"/>
  <c r="G118" i="6"/>
  <c r="G118" i="7" s="1"/>
  <c r="G111" i="6"/>
  <c r="G111" i="7" s="1"/>
  <c r="G101" i="6"/>
  <c r="G101" i="7" s="1"/>
  <c r="G80" i="6"/>
  <c r="G80" i="7" s="1"/>
  <c r="G72" i="6"/>
  <c r="G72" i="7" s="1"/>
  <c r="G175" i="6"/>
  <c r="G171" i="6"/>
  <c r="G171" i="7" s="1"/>
  <c r="G152" i="6"/>
  <c r="G152" i="7" s="1"/>
  <c r="G145" i="6"/>
  <c r="G145" i="7" s="1"/>
  <c r="G127" i="6"/>
  <c r="G127" i="7" s="1"/>
  <c r="G120" i="6"/>
  <c r="G120" i="7" s="1"/>
  <c r="G113" i="6"/>
  <c r="G113" i="7" s="1"/>
  <c r="G91" i="6"/>
  <c r="G91" i="7" s="1"/>
  <c r="G82" i="6"/>
  <c r="G82" i="7" s="1"/>
  <c r="G74" i="6"/>
  <c r="G74" i="7" s="1"/>
  <c r="G90" i="6"/>
  <c r="G90" i="7" s="1"/>
  <c r="G144" i="6"/>
  <c r="G144" i="7" s="1"/>
  <c r="G73" i="6"/>
  <c r="G73" i="7" s="1"/>
  <c r="G119" i="6"/>
  <c r="G119" i="7" s="1"/>
  <c r="J175" i="6"/>
  <c r="J165" i="6"/>
  <c r="J165" i="7" s="1"/>
  <c r="J70" i="6"/>
  <c r="J70" i="7" s="1"/>
  <c r="J168" i="6"/>
  <c r="J168" i="7" s="1"/>
  <c r="J139" i="6"/>
  <c r="J139" i="7" s="1"/>
  <c r="J72" i="6"/>
  <c r="J72" i="7" s="1"/>
  <c r="J141" i="6"/>
  <c r="J141" i="7" s="1"/>
  <c r="J116" i="6"/>
  <c r="J116" i="7" s="1"/>
  <c r="J75" i="6"/>
  <c r="J75" i="7" s="1"/>
  <c r="J144" i="6"/>
  <c r="J144" i="7" s="1"/>
  <c r="J118" i="6"/>
  <c r="J118" i="7" s="1"/>
  <c r="J121" i="6"/>
  <c r="J121" i="7" s="1"/>
  <c r="J79" i="6"/>
  <c r="J79" i="7" s="1"/>
  <c r="J82" i="6"/>
  <c r="J82" i="7" s="1"/>
  <c r="J151" i="6"/>
  <c r="J151" i="7" s="1"/>
  <c r="J89" i="6"/>
  <c r="J89" i="7" s="1"/>
  <c r="J153" i="6"/>
  <c r="J153" i="7" s="1"/>
  <c r="J128" i="6"/>
  <c r="J128" i="7" s="1"/>
  <c r="J90" i="6"/>
  <c r="J90" i="7" s="1"/>
  <c r="J156" i="6"/>
  <c r="J156" i="7" s="1"/>
  <c r="J130" i="6"/>
  <c r="J130" i="7" s="1"/>
  <c r="J92" i="6"/>
  <c r="J92" i="7" s="1"/>
  <c r="AA11" i="19" s="1"/>
  <c r="J133" i="6"/>
  <c r="J133" i="7" s="1"/>
  <c r="J103" i="6"/>
  <c r="J103" i="7" s="1"/>
  <c r="J95" i="6"/>
  <c r="J95" i="7" s="1"/>
  <c r="J163" i="6"/>
  <c r="J163" i="7" s="1"/>
  <c r="J108" i="6"/>
  <c r="J108" i="7" s="1"/>
  <c r="G151" i="6"/>
  <c r="G151" i="7" s="1"/>
  <c r="G81" i="6"/>
  <c r="G81" i="7" s="1"/>
  <c r="C84" i="6"/>
  <c r="C84" i="7" s="1"/>
  <c r="C96" i="6"/>
  <c r="C96" i="7" s="1"/>
  <c r="C108" i="6"/>
  <c r="C108" i="7" s="1"/>
  <c r="C120" i="6"/>
  <c r="C120" i="7" s="1"/>
  <c r="C132" i="6"/>
  <c r="C132" i="7" s="1"/>
  <c r="T14" i="19" s="1"/>
  <c r="G14" i="19" s="1"/>
  <c r="BA17" i="18" s="1"/>
  <c r="BA38" i="18" s="1"/>
  <c r="C144" i="6"/>
  <c r="C144" i="7" s="1"/>
  <c r="C154" i="6"/>
  <c r="C154" i="7" s="1"/>
  <c r="E66" i="6"/>
  <c r="E66" i="7" s="1"/>
  <c r="I75" i="6"/>
  <c r="I75" i="7" s="1"/>
  <c r="M74" i="6"/>
  <c r="M74" i="7" s="1"/>
  <c r="L70" i="6"/>
  <c r="L70" i="7" s="1"/>
  <c r="E88" i="6"/>
  <c r="E88" i="7" s="1"/>
  <c r="I83" i="6"/>
  <c r="I83" i="7" s="1"/>
  <c r="M79" i="6"/>
  <c r="M79" i="7" s="1"/>
  <c r="I92" i="6"/>
  <c r="I92" i="7" s="1"/>
  <c r="I102" i="6"/>
  <c r="I102" i="7" s="1"/>
  <c r="E120" i="6"/>
  <c r="E120" i="7" s="1"/>
  <c r="I121" i="6"/>
  <c r="I121" i="7" s="1"/>
  <c r="L123" i="6"/>
  <c r="L123" i="7" s="1"/>
  <c r="I128" i="6"/>
  <c r="I128" i="7" s="1"/>
  <c r="E138" i="6"/>
  <c r="E138" i="7" s="1"/>
  <c r="I146" i="6"/>
  <c r="I146" i="7" s="1"/>
  <c r="M139" i="6"/>
  <c r="M139" i="7" s="1"/>
  <c r="F161" i="6"/>
  <c r="F161" i="7" s="1"/>
  <c r="I153" i="6"/>
  <c r="I153" i="7" s="1"/>
  <c r="K157" i="6"/>
  <c r="K157" i="7" s="1"/>
  <c r="I172" i="6"/>
  <c r="I172" i="7" s="1"/>
  <c r="M169" i="6"/>
  <c r="M169" i="7" s="1"/>
  <c r="AD180" i="6"/>
  <c r="AD180" i="7" s="1"/>
  <c r="R180" i="7"/>
  <c r="C139" i="6"/>
  <c r="C139" i="7" s="1"/>
  <c r="C151" i="6"/>
  <c r="C151" i="7" s="1"/>
  <c r="C163" i="6"/>
  <c r="C163" i="7" s="1"/>
  <c r="I127" i="6"/>
  <c r="I127" i="7" s="1"/>
  <c r="E144" i="6"/>
  <c r="E144" i="7" s="1"/>
  <c r="I145" i="6"/>
  <c r="I145" i="7" s="1"/>
  <c r="L149" i="6"/>
  <c r="L149" i="7" s="1"/>
  <c r="I152" i="6"/>
  <c r="I152" i="7" s="1"/>
  <c r="I171" i="6"/>
  <c r="I171" i="7" s="1"/>
  <c r="M168" i="6"/>
  <c r="M168" i="7" s="1"/>
  <c r="AD177" i="6"/>
  <c r="AD177" i="7" s="1"/>
  <c r="I181" i="6"/>
  <c r="I181" i="7" s="1"/>
  <c r="C82" i="6"/>
  <c r="C82" i="7" s="1"/>
  <c r="C94" i="6"/>
  <c r="C94" i="7" s="1"/>
  <c r="C106" i="6"/>
  <c r="C106" i="7" s="1"/>
  <c r="C118" i="6"/>
  <c r="C118" i="7" s="1"/>
  <c r="C130" i="6"/>
  <c r="C130" i="7" s="1"/>
  <c r="C142" i="6"/>
  <c r="C142" i="7" s="1"/>
  <c r="E76" i="6"/>
  <c r="E76" i="7" s="1"/>
  <c r="I73" i="6"/>
  <c r="I73" i="7" s="1"/>
  <c r="M68" i="6"/>
  <c r="M68" i="7" s="1"/>
  <c r="L68" i="6"/>
  <c r="L68" i="7" s="1"/>
  <c r="E86" i="6"/>
  <c r="E86" i="7" s="1"/>
  <c r="V10" i="19" s="1"/>
  <c r="I10" i="19" s="1"/>
  <c r="BC13" i="18" s="1"/>
  <c r="I81" i="6"/>
  <c r="I81" i="7" s="1"/>
  <c r="L88" i="6"/>
  <c r="L88" i="7" s="1"/>
  <c r="E99" i="6"/>
  <c r="E99" i="7" s="1"/>
  <c r="I90" i="6"/>
  <c r="I90" i="7" s="1"/>
  <c r="E113" i="6"/>
  <c r="E113" i="7" s="1"/>
  <c r="I112" i="6"/>
  <c r="I112" i="7" s="1"/>
  <c r="M112" i="6"/>
  <c r="M112" i="7" s="1"/>
  <c r="E116" i="6"/>
  <c r="E116" i="7" s="1"/>
  <c r="I119" i="6"/>
  <c r="I119" i="7" s="1"/>
  <c r="L115" i="6"/>
  <c r="L115" i="7" s="1"/>
  <c r="I126" i="6"/>
  <c r="I126" i="7" s="1"/>
  <c r="E143" i="6"/>
  <c r="E143" i="7" s="1"/>
  <c r="I144" i="6"/>
  <c r="I144" i="7" s="1"/>
  <c r="L145" i="6"/>
  <c r="L145" i="7" s="1"/>
  <c r="I151" i="6"/>
  <c r="I151" i="7" s="1"/>
  <c r="E173" i="6"/>
  <c r="E173" i="7" s="1"/>
  <c r="I170" i="6"/>
  <c r="I170" i="7" s="1"/>
  <c r="L170" i="6"/>
  <c r="L170" i="7" s="1"/>
  <c r="AD176" i="6"/>
  <c r="Z18" i="17"/>
  <c r="I180" i="6"/>
  <c r="I180" i="7" s="1"/>
  <c r="C141" i="6"/>
  <c r="C141" i="7" s="1"/>
  <c r="C153" i="6"/>
  <c r="C153" i="7" s="1"/>
  <c r="C165" i="6"/>
  <c r="C165" i="7" s="1"/>
  <c r="T17" i="19" s="1"/>
  <c r="G17" i="19" s="1"/>
  <c r="BA20" i="18" s="1"/>
  <c r="BA41" i="18" s="1"/>
  <c r="C93" i="6"/>
  <c r="C93" i="7" s="1"/>
  <c r="C105" i="6"/>
  <c r="C105" i="7" s="1"/>
  <c r="C117" i="6"/>
  <c r="C117" i="7" s="1"/>
  <c r="C129" i="6"/>
  <c r="C129" i="7" s="1"/>
  <c r="C140" i="6"/>
  <c r="C140" i="7" s="1"/>
  <c r="C173" i="6"/>
  <c r="C173" i="7" s="1"/>
  <c r="E75" i="6"/>
  <c r="E75" i="7" s="1"/>
  <c r="I72" i="6"/>
  <c r="I72" i="7" s="1"/>
  <c r="M67" i="6"/>
  <c r="M67" i="7" s="1"/>
  <c r="L67" i="6"/>
  <c r="L67" i="7" s="1"/>
  <c r="E85" i="6"/>
  <c r="E85" i="7" s="1"/>
  <c r="I80" i="6"/>
  <c r="I80" i="7" s="1"/>
  <c r="L86" i="6"/>
  <c r="L86" i="7" s="1"/>
  <c r="E98" i="6"/>
  <c r="E98" i="7" s="1"/>
  <c r="I101" i="6"/>
  <c r="I101" i="7" s="1"/>
  <c r="M101" i="6"/>
  <c r="M101" i="7" s="1"/>
  <c r="E111" i="6"/>
  <c r="E111" i="7" s="1"/>
  <c r="I111" i="6"/>
  <c r="I111" i="7" s="1"/>
  <c r="M104" i="6"/>
  <c r="M104" i="7" s="1"/>
  <c r="E115" i="6"/>
  <c r="E115" i="7" s="1"/>
  <c r="I118" i="6"/>
  <c r="I118" i="7" s="1"/>
  <c r="K123" i="6"/>
  <c r="K123" i="7" s="1"/>
  <c r="I137" i="6"/>
  <c r="I137" i="7" s="1"/>
  <c r="M130" i="6"/>
  <c r="M130" i="7" s="1"/>
  <c r="E140" i="6"/>
  <c r="E140" i="7" s="1"/>
  <c r="I143" i="6"/>
  <c r="I143" i="7" s="1"/>
  <c r="L141" i="6"/>
  <c r="L141" i="7" s="1"/>
  <c r="I150" i="6"/>
  <c r="I150" i="7" s="1"/>
  <c r="E167" i="6"/>
  <c r="E167" i="7" s="1"/>
  <c r="I169" i="6"/>
  <c r="I169" i="7" s="1"/>
  <c r="L166" i="6"/>
  <c r="L166" i="7" s="1"/>
  <c r="AD175" i="6"/>
  <c r="I176" i="6"/>
  <c r="C78" i="6"/>
  <c r="C78" i="7" s="1"/>
  <c r="T10" i="19" s="1"/>
  <c r="G10" i="19" s="1"/>
  <c r="BA13" i="18" s="1"/>
  <c r="C90" i="6"/>
  <c r="C90" i="7" s="1"/>
  <c r="C102" i="6"/>
  <c r="C102" i="7" s="1"/>
  <c r="T12" i="19" s="1"/>
  <c r="G12" i="19" s="1"/>
  <c r="BA15" i="18" s="1"/>
  <c r="BA36" i="18" s="1"/>
  <c r="C114" i="6"/>
  <c r="C114" i="7" s="1"/>
  <c r="C126" i="6"/>
  <c r="C126" i="7" s="1"/>
  <c r="C160" i="6"/>
  <c r="C160" i="7" s="1"/>
  <c r="E72" i="6"/>
  <c r="E72" i="7" s="1"/>
  <c r="I69" i="6"/>
  <c r="I69" i="7" s="1"/>
  <c r="L76" i="6"/>
  <c r="L76" i="7" s="1"/>
  <c r="E82" i="6"/>
  <c r="E82" i="7" s="1"/>
  <c r="I89" i="6"/>
  <c r="I89" i="7" s="1"/>
  <c r="M89" i="6"/>
  <c r="M89" i="7" s="1"/>
  <c r="L80" i="6"/>
  <c r="L80" i="7" s="1"/>
  <c r="E93" i="6"/>
  <c r="E93" i="7" s="1"/>
  <c r="I98" i="6"/>
  <c r="I98" i="7" s="1"/>
  <c r="M91" i="6"/>
  <c r="M91" i="7" s="1"/>
  <c r="E106" i="6"/>
  <c r="E106" i="7" s="1"/>
  <c r="I108" i="6"/>
  <c r="I108" i="7" s="1"/>
  <c r="L109" i="6"/>
  <c r="L109" i="7" s="1"/>
  <c r="I115" i="6"/>
  <c r="I115" i="7" s="1"/>
  <c r="E134" i="6"/>
  <c r="E134" i="7" s="1"/>
  <c r="I134" i="6"/>
  <c r="I134" i="7" s="1"/>
  <c r="L134" i="6"/>
  <c r="L134" i="7" s="1"/>
  <c r="I140" i="6"/>
  <c r="I140" i="7" s="1"/>
  <c r="K141" i="6"/>
  <c r="K141" i="7" s="1"/>
  <c r="I159" i="6"/>
  <c r="I159" i="7" s="1"/>
  <c r="M158" i="6"/>
  <c r="M158" i="7" s="1"/>
  <c r="E162" i="6"/>
  <c r="E162" i="7" s="1"/>
  <c r="I166" i="6"/>
  <c r="I166" i="7" s="1"/>
  <c r="O185" i="6"/>
  <c r="O175" i="6"/>
  <c r="M86" i="6"/>
  <c r="M86" i="7" s="1"/>
  <c r="I95" i="6"/>
  <c r="I95" i="7" s="1"/>
  <c r="L94" i="6"/>
  <c r="L94" i="7" s="1"/>
  <c r="I105" i="6"/>
  <c r="I105" i="7" s="1"/>
  <c r="I124" i="6"/>
  <c r="I124" i="7" s="1"/>
  <c r="M117" i="6"/>
  <c r="M117" i="7" s="1"/>
  <c r="E128" i="6"/>
  <c r="E128" i="7" s="1"/>
  <c r="I131" i="6"/>
  <c r="I131" i="7" s="1"/>
  <c r="Z14" i="19" s="1"/>
  <c r="I149" i="6"/>
  <c r="I149" i="7" s="1"/>
  <c r="E154" i="6"/>
  <c r="E154" i="7" s="1"/>
  <c r="I156" i="6"/>
  <c r="I156" i="7" s="1"/>
  <c r="L157" i="6"/>
  <c r="L157" i="7" s="1"/>
  <c r="I163" i="6"/>
  <c r="I163" i="7" s="1"/>
  <c r="V23" i="19"/>
  <c r="I23" i="19" s="1"/>
  <c r="BC26" i="18" s="1"/>
  <c r="AB23" i="19"/>
  <c r="AC23" i="19"/>
  <c r="AD23" i="19"/>
  <c r="W23" i="19"/>
  <c r="J23" i="19" s="1"/>
  <c r="BD26" i="18" s="1"/>
  <c r="BD47" i="18" s="1"/>
  <c r="AG23" i="19"/>
  <c r="AI23" i="19"/>
  <c r="U23" i="19"/>
  <c r="H23" i="19" s="1"/>
  <c r="BB26" i="18" s="1"/>
  <c r="BB47" i="18" s="1"/>
  <c r="AF23" i="19"/>
  <c r="AJ23" i="19"/>
  <c r="AA23" i="19"/>
  <c r="M222" i="7"/>
  <c r="Y22" i="17"/>
  <c r="AC10" i="17"/>
  <c r="AB10" i="17"/>
  <c r="AN17" i="17"/>
  <c r="Q19" i="17"/>
  <c r="I19" i="17" s="1"/>
  <c r="BD16" i="20" s="1"/>
  <c r="AB14" i="17"/>
  <c r="U5" i="17"/>
  <c r="AC14" i="17"/>
  <c r="X6" i="17"/>
  <c r="S5" i="17"/>
  <c r="Y8" i="17"/>
  <c r="E6" i="7"/>
  <c r="Y5" i="17"/>
  <c r="AC9" i="17"/>
  <c r="X19" i="17"/>
  <c r="S8" i="17"/>
  <c r="AC12" i="17"/>
  <c r="AC13" i="17"/>
  <c r="AC5" i="17"/>
  <c r="Y7" i="17"/>
  <c r="AC7" i="17"/>
  <c r="AN4" i="17"/>
  <c r="AC19" i="17"/>
  <c r="Q7" i="17"/>
  <c r="Y19" i="17"/>
  <c r="AN7" i="17"/>
  <c r="AA4" i="17"/>
  <c r="Q5" i="17"/>
  <c r="AN14" i="17"/>
  <c r="AB13" i="17"/>
  <c r="AC11" i="17"/>
  <c r="E7" i="17"/>
  <c r="AB16" i="17"/>
  <c r="AC17" i="17"/>
  <c r="AN15" i="17"/>
  <c r="AB15" i="17"/>
  <c r="U19" i="17"/>
  <c r="M19" i="17" s="1"/>
  <c r="BG16" i="20" s="1"/>
  <c r="Q138" i="7"/>
  <c r="X22" i="17"/>
  <c r="L222" i="7"/>
  <c r="AB4" i="17"/>
  <c r="Q54" i="7"/>
  <c r="AE10" i="17"/>
  <c r="AN9" i="17"/>
  <c r="AB11" i="17"/>
  <c r="Y4" i="17"/>
  <c r="AB222" i="7"/>
  <c r="AS23" i="19" s="1"/>
  <c r="AN22" i="17"/>
  <c r="D347" i="7"/>
  <c r="S222" i="7"/>
  <c r="AE22" i="17"/>
  <c r="D353" i="7"/>
  <c r="AE222" i="7"/>
  <c r="AV23" i="19" s="1"/>
  <c r="AQ22" i="17"/>
  <c r="K222" i="7"/>
  <c r="AB22" i="19" s="1"/>
  <c r="W22" i="17"/>
  <c r="D346" i="7"/>
  <c r="D494" i="7"/>
  <c r="D350" i="7"/>
  <c r="D48" i="7"/>
  <c r="U7" i="19" s="1"/>
  <c r="H7" i="19" s="1"/>
  <c r="D51" i="7"/>
  <c r="D489" i="7"/>
  <c r="D197" i="7"/>
  <c r="D344" i="7"/>
  <c r="D492" i="7"/>
  <c r="AD222" i="7"/>
  <c r="AU23" i="19" s="1"/>
  <c r="BM26" i="18" s="1"/>
  <c r="BM47" i="18" s="1"/>
  <c r="AP22" i="17"/>
  <c r="Q222" i="7"/>
  <c r="AC22" i="17"/>
  <c r="D192" i="7"/>
  <c r="D491" i="7"/>
  <c r="AA222" i="7"/>
  <c r="AR23" i="19" s="1"/>
  <c r="AM22" i="17"/>
  <c r="S177" i="6"/>
  <c r="S177" i="7" s="1"/>
  <c r="S185" i="6"/>
  <c r="N115" i="7"/>
  <c r="Z13" i="17"/>
  <c r="N499" i="7"/>
  <c r="N493" i="7"/>
  <c r="N484" i="7"/>
  <c r="N452" i="7"/>
  <c r="N438" i="7"/>
  <c r="N416" i="7"/>
  <c r="N391" i="7"/>
  <c r="N397" i="7"/>
  <c r="N356" i="7"/>
  <c r="N361" i="7"/>
  <c r="N342" i="7"/>
  <c r="N308" i="7"/>
  <c r="N309" i="7"/>
  <c r="N294" i="7"/>
  <c r="N275" i="7"/>
  <c r="N228" i="7"/>
  <c r="N254" i="7"/>
  <c r="N219" i="7"/>
  <c r="N206" i="7"/>
  <c r="N148" i="7"/>
  <c r="N151" i="7"/>
  <c r="N132" i="7"/>
  <c r="N100" i="7"/>
  <c r="N68" i="7"/>
  <c r="N139" i="7"/>
  <c r="N107" i="7"/>
  <c r="N75" i="7"/>
  <c r="N10" i="7"/>
  <c r="N28" i="7"/>
  <c r="N495" i="7"/>
  <c r="N489" i="7"/>
  <c r="N480" i="7"/>
  <c r="N448" i="7"/>
  <c r="N445" i="7"/>
  <c r="N412" i="7"/>
  <c r="N387" i="7"/>
  <c r="N389" i="7"/>
  <c r="N352" i="7"/>
  <c r="N357" i="7"/>
  <c r="N379" i="7"/>
  <c r="N304" i="7"/>
  <c r="N301" i="7"/>
  <c r="N286" i="7"/>
  <c r="N278" i="7"/>
  <c r="N224" i="7"/>
  <c r="N246" i="7"/>
  <c r="N205" i="7"/>
  <c r="N198" i="7"/>
  <c r="AE20" i="19" s="1"/>
  <c r="O20" i="19" s="1"/>
  <c r="BI23" i="18" s="1"/>
  <c r="BI44" i="18" s="1"/>
  <c r="N146" i="7"/>
  <c r="N149" i="7"/>
  <c r="N130" i="7"/>
  <c r="N98" i="7"/>
  <c r="N66" i="7"/>
  <c r="N137" i="7"/>
  <c r="N105" i="7"/>
  <c r="N73" i="7"/>
  <c r="N18" i="7"/>
  <c r="N508" i="7"/>
  <c r="N477" i="7"/>
  <c r="N476" i="7"/>
  <c r="N444" i="7"/>
  <c r="N437" i="7"/>
  <c r="N441" i="7"/>
  <c r="N421" i="7"/>
  <c r="N411" i="7"/>
  <c r="N348" i="7"/>
  <c r="N349" i="7"/>
  <c r="N371" i="7"/>
  <c r="N300" i="7"/>
  <c r="N297" i="7"/>
  <c r="N282" i="7"/>
  <c r="N268" i="7"/>
  <c r="N220" i="7"/>
  <c r="N238" i="7"/>
  <c r="N197" i="7"/>
  <c r="N190" i="7"/>
  <c r="N144" i="7"/>
  <c r="N145" i="7"/>
  <c r="N128" i="7"/>
  <c r="N96" i="7"/>
  <c r="N63" i="7"/>
  <c r="N135" i="7"/>
  <c r="N103" i="7"/>
  <c r="N71" i="7"/>
  <c r="N24" i="7"/>
  <c r="N504" i="7"/>
  <c r="N494" i="7"/>
  <c r="N472" i="7"/>
  <c r="N440" i="7"/>
  <c r="N435" i="7"/>
  <c r="N429" i="7"/>
  <c r="N408" i="7"/>
  <c r="N406" i="7"/>
  <c r="N344" i="7"/>
  <c r="N341" i="7"/>
  <c r="N363" i="7"/>
  <c r="N296" i="7"/>
  <c r="N293" i="7"/>
  <c r="N326" i="7"/>
  <c r="N264" i="7"/>
  <c r="N216" i="7"/>
  <c r="N230" i="7"/>
  <c r="N189" i="7"/>
  <c r="N187" i="7"/>
  <c r="N211" i="7"/>
  <c r="N143" i="7"/>
  <c r="N124" i="7"/>
  <c r="N92" i="7"/>
  <c r="N64" i="7"/>
  <c r="N133" i="7"/>
  <c r="N101" i="7"/>
  <c r="N69" i="7"/>
  <c r="N17" i="7"/>
  <c r="N47" i="7"/>
  <c r="N500" i="7"/>
  <c r="N486" i="7"/>
  <c r="N468" i="7"/>
  <c r="N467" i="7"/>
  <c r="N427" i="7"/>
  <c r="N443" i="7"/>
  <c r="N404" i="7"/>
  <c r="N398" i="7"/>
  <c r="N340" i="7"/>
  <c r="N333" i="7"/>
  <c r="N355" i="7"/>
  <c r="N292" i="7"/>
  <c r="N285" i="7"/>
  <c r="N323" i="7"/>
  <c r="N260" i="7"/>
  <c r="N261" i="7"/>
  <c r="N222" i="7"/>
  <c r="N173" i="7"/>
  <c r="N188" i="7"/>
  <c r="N203" i="7"/>
  <c r="N58" i="7"/>
  <c r="N122" i="7"/>
  <c r="N90" i="7"/>
  <c r="N60" i="7"/>
  <c r="N129" i="7"/>
  <c r="N97" i="7"/>
  <c r="N65" i="7"/>
  <c r="N21" i="7"/>
  <c r="N509" i="7"/>
  <c r="N478" i="7"/>
  <c r="N464" i="7"/>
  <c r="N453" i="7"/>
  <c r="N419" i="7"/>
  <c r="N430" i="7"/>
  <c r="N400" i="7"/>
  <c r="N390" i="7"/>
  <c r="N336" i="7"/>
  <c r="N329" i="7"/>
  <c r="N347" i="7"/>
  <c r="N288" i="7"/>
  <c r="N277" i="7"/>
  <c r="N315" i="7"/>
  <c r="N256" i="7"/>
  <c r="N253" i="7"/>
  <c r="N274" i="7"/>
  <c r="N169" i="7"/>
  <c r="N192" i="7"/>
  <c r="N212" i="7"/>
  <c r="N50" i="7"/>
  <c r="N120" i="7"/>
  <c r="N88" i="7"/>
  <c r="N56" i="7"/>
  <c r="N127" i="7"/>
  <c r="N95" i="7"/>
  <c r="N57" i="7"/>
  <c r="N23" i="7"/>
  <c r="N492" i="7"/>
  <c r="N485" i="7"/>
  <c r="N455" i="7"/>
  <c r="N454" i="7"/>
  <c r="N428" i="7"/>
  <c r="N413" i="7"/>
  <c r="N384" i="7"/>
  <c r="N368" i="7"/>
  <c r="N381" i="7"/>
  <c r="N358" i="7"/>
  <c r="N320" i="7"/>
  <c r="N272" i="7"/>
  <c r="N314" i="7"/>
  <c r="N291" i="7"/>
  <c r="N240" i="7"/>
  <c r="N221" i="7"/>
  <c r="N243" i="7"/>
  <c r="N168" i="7"/>
  <c r="N156" i="7"/>
  <c r="N161" i="7"/>
  <c r="N140" i="7"/>
  <c r="N108" i="7"/>
  <c r="N76" i="7"/>
  <c r="N40" i="7"/>
  <c r="N117" i="7"/>
  <c r="N85" i="7"/>
  <c r="N33" i="7"/>
  <c r="N12" i="7"/>
  <c r="N488" i="7"/>
  <c r="N483" i="7"/>
  <c r="N451" i="7"/>
  <c r="N450" i="7"/>
  <c r="N424" i="7"/>
  <c r="N403" i="7"/>
  <c r="N405" i="7"/>
  <c r="N364" i="7"/>
  <c r="N373" i="7"/>
  <c r="N354" i="7"/>
  <c r="N316" i="7"/>
  <c r="N334" i="7"/>
  <c r="N310" i="7"/>
  <c r="N283" i="7"/>
  <c r="N236" i="7"/>
  <c r="N270" i="7"/>
  <c r="N235" i="7"/>
  <c r="N170" i="7"/>
  <c r="AE17" i="19" s="1"/>
  <c r="O17" i="19" s="1"/>
  <c r="BI20" i="18" s="1"/>
  <c r="BI41" i="18" s="1"/>
  <c r="N154" i="7"/>
  <c r="N159" i="7"/>
  <c r="N138" i="7"/>
  <c r="N106" i="7"/>
  <c r="N74" i="7"/>
  <c r="N36" i="7"/>
  <c r="N113" i="7"/>
  <c r="N81" i="7"/>
  <c r="N25" i="7"/>
  <c r="N16" i="7"/>
  <c r="N29" i="7"/>
  <c r="N77" i="7"/>
  <c r="N125" i="7"/>
  <c r="N209" i="7"/>
  <c r="N233" i="7"/>
  <c r="N257" i="7"/>
  <c r="N281" i="7"/>
  <c r="N305" i="7"/>
  <c r="N353" i="7"/>
  <c r="N377" i="7"/>
  <c r="N425" i="7"/>
  <c r="N449" i="7"/>
  <c r="N473" i="7"/>
  <c r="N497" i="7"/>
  <c r="F74" i="6"/>
  <c r="F74" i="7" s="1"/>
  <c r="J74" i="6"/>
  <c r="J74" i="7" s="1"/>
  <c r="F84" i="6"/>
  <c r="F84" i="7" s="1"/>
  <c r="J81" i="6"/>
  <c r="J81" i="7" s="1"/>
  <c r="E101" i="6"/>
  <c r="E101" i="7" s="1"/>
  <c r="F100" i="6"/>
  <c r="F100" i="7" s="1"/>
  <c r="J94" i="6"/>
  <c r="J94" i="7" s="1"/>
  <c r="E105" i="6"/>
  <c r="E105" i="7" s="1"/>
  <c r="J107" i="6"/>
  <c r="J107" i="7" s="1"/>
  <c r="E118" i="6"/>
  <c r="E118" i="7" s="1"/>
  <c r="J120" i="6"/>
  <c r="J120" i="7" s="1"/>
  <c r="E130" i="6"/>
  <c r="E130" i="7" s="1"/>
  <c r="J132" i="6"/>
  <c r="J132" i="7" s="1"/>
  <c r="E142" i="6"/>
  <c r="E142" i="7" s="1"/>
  <c r="J143" i="6"/>
  <c r="J143" i="7" s="1"/>
  <c r="E153" i="6"/>
  <c r="E153" i="7" s="1"/>
  <c r="J155" i="6"/>
  <c r="J155" i="7" s="1"/>
  <c r="E165" i="6"/>
  <c r="E165" i="7" s="1"/>
  <c r="J167" i="6"/>
  <c r="J167" i="7" s="1"/>
  <c r="G175" i="7"/>
  <c r="N234" i="7"/>
  <c r="N258" i="7"/>
  <c r="N306" i="7"/>
  <c r="N330" i="7"/>
  <c r="N378" i="7"/>
  <c r="N402" i="7"/>
  <c r="N474" i="7"/>
  <c r="N498" i="7"/>
  <c r="F73" i="6"/>
  <c r="F73" i="7" s="1"/>
  <c r="J73" i="6"/>
  <c r="J73" i="7" s="1"/>
  <c r="F82" i="6"/>
  <c r="F82" i="7" s="1"/>
  <c r="J80" i="6"/>
  <c r="J80" i="7" s="1"/>
  <c r="E100" i="6"/>
  <c r="E100" i="7" s="1"/>
  <c r="F98" i="6"/>
  <c r="F98" i="7" s="1"/>
  <c r="J93" i="6"/>
  <c r="J93" i="7" s="1"/>
  <c r="E104" i="6"/>
  <c r="E104" i="7" s="1"/>
  <c r="V12" i="19" s="1"/>
  <c r="I12" i="19" s="1"/>
  <c r="BC15" i="18" s="1"/>
  <c r="J106" i="6"/>
  <c r="J106" i="7" s="1"/>
  <c r="E117" i="6"/>
  <c r="E117" i="7" s="1"/>
  <c r="J119" i="6"/>
  <c r="J119" i="7" s="1"/>
  <c r="E129" i="6"/>
  <c r="E129" i="7" s="1"/>
  <c r="J131" i="6"/>
  <c r="J131" i="7" s="1"/>
  <c r="E141" i="6"/>
  <c r="E141" i="7" s="1"/>
  <c r="J142" i="6"/>
  <c r="J142" i="7" s="1"/>
  <c r="E152" i="6"/>
  <c r="E152" i="7" s="1"/>
  <c r="J154" i="6"/>
  <c r="J154" i="7" s="1"/>
  <c r="E164" i="6"/>
  <c r="E164" i="7" s="1"/>
  <c r="J166" i="6"/>
  <c r="J166" i="7" s="1"/>
  <c r="J71" i="6"/>
  <c r="J71" i="7" s="1"/>
  <c r="J78" i="6"/>
  <c r="J78" i="7" s="1"/>
  <c r="J91" i="6"/>
  <c r="J91" i="7" s="1"/>
  <c r="J104" i="6"/>
  <c r="J104" i="7" s="1"/>
  <c r="J117" i="6"/>
  <c r="J117" i="7" s="1"/>
  <c r="J129" i="6"/>
  <c r="J129" i="7" s="1"/>
  <c r="J140" i="6"/>
  <c r="J140" i="7" s="1"/>
  <c r="J152" i="6"/>
  <c r="J152" i="7" s="1"/>
  <c r="J164" i="6"/>
  <c r="J164" i="7" s="1"/>
  <c r="N22" i="7"/>
  <c r="N46" i="7"/>
  <c r="N70" i="7"/>
  <c r="N94" i="7"/>
  <c r="N118" i="7"/>
  <c r="N142" i="7"/>
  <c r="N166" i="7"/>
  <c r="N202" i="7"/>
  <c r="N214" i="7"/>
  <c r="N226" i="7"/>
  <c r="N250" i="7"/>
  <c r="N298" i="7"/>
  <c r="N322" i="7"/>
  <c r="N346" i="7"/>
  <c r="N370" i="7"/>
  <c r="N394" i="7"/>
  <c r="N418" i="7"/>
  <c r="N442" i="7"/>
  <c r="N490" i="7"/>
  <c r="F69" i="6"/>
  <c r="F69" i="7" s="1"/>
  <c r="J69" i="6"/>
  <c r="J69" i="7" s="1"/>
  <c r="J88" i="6"/>
  <c r="J88" i="7" s="1"/>
  <c r="E96" i="6"/>
  <c r="E96" i="7" s="1"/>
  <c r="J101" i="6"/>
  <c r="J101" i="7" s="1"/>
  <c r="E112" i="6"/>
  <c r="E112" i="7" s="1"/>
  <c r="F102" i="6"/>
  <c r="F102" i="7" s="1"/>
  <c r="J102" i="6"/>
  <c r="J102" i="7" s="1"/>
  <c r="E125" i="6"/>
  <c r="E125" i="7" s="1"/>
  <c r="F122" i="6"/>
  <c r="F122" i="7" s="1"/>
  <c r="J115" i="6"/>
  <c r="J115" i="7" s="1"/>
  <c r="E137" i="6"/>
  <c r="E137" i="7" s="1"/>
  <c r="F135" i="6"/>
  <c r="F135" i="7" s="1"/>
  <c r="J127" i="6"/>
  <c r="J127" i="7" s="1"/>
  <c r="E149" i="6"/>
  <c r="E149" i="7" s="1"/>
  <c r="F138" i="6"/>
  <c r="F138" i="7" s="1"/>
  <c r="J138" i="6"/>
  <c r="J138" i="7" s="1"/>
  <c r="E160" i="6"/>
  <c r="E160" i="7" s="1"/>
  <c r="F155" i="6"/>
  <c r="F155" i="7" s="1"/>
  <c r="J150" i="6"/>
  <c r="J150" i="7" s="1"/>
  <c r="E172" i="6"/>
  <c r="E172" i="7" s="1"/>
  <c r="F166" i="6"/>
  <c r="F166" i="7" s="1"/>
  <c r="J162" i="6"/>
  <c r="J162" i="7" s="1"/>
  <c r="N11" i="7"/>
  <c r="N35" i="7"/>
  <c r="N59" i="7"/>
  <c r="N83" i="7"/>
  <c r="N131" i="7"/>
  <c r="N155" i="7"/>
  <c r="N191" i="7"/>
  <c r="N215" i="7"/>
  <c r="N239" i="7"/>
  <c r="N263" i="7"/>
  <c r="N287" i="7"/>
  <c r="N335" i="7"/>
  <c r="N359" i="7"/>
  <c r="N383" i="7"/>
  <c r="N407" i="7"/>
  <c r="N431" i="7"/>
  <c r="N479" i="7"/>
  <c r="N503" i="7"/>
  <c r="F68" i="6"/>
  <c r="F68" i="7" s="1"/>
  <c r="J68" i="6"/>
  <c r="J68" i="7" s="1"/>
  <c r="J87" i="6"/>
  <c r="J87" i="7" s="1"/>
  <c r="J100" i="6"/>
  <c r="J100" i="7" s="1"/>
  <c r="J113" i="6"/>
  <c r="J113" i="7" s="1"/>
  <c r="E124" i="6"/>
  <c r="E124" i="7" s="1"/>
  <c r="F115" i="6"/>
  <c r="F115" i="7" s="1"/>
  <c r="J114" i="6"/>
  <c r="J114" i="7" s="1"/>
  <c r="E136" i="6"/>
  <c r="E136" i="7" s="1"/>
  <c r="F128" i="6"/>
  <c r="F128" i="7" s="1"/>
  <c r="J126" i="6"/>
  <c r="J126" i="7" s="1"/>
  <c r="E148" i="6"/>
  <c r="E148" i="7" s="1"/>
  <c r="J149" i="6"/>
  <c r="J149" i="7" s="1"/>
  <c r="E159" i="6"/>
  <c r="E159" i="7" s="1"/>
  <c r="J161" i="6"/>
  <c r="J161" i="7" s="1"/>
  <c r="E171" i="6"/>
  <c r="E171" i="7" s="1"/>
  <c r="V17" i="19" s="1"/>
  <c r="I17" i="19" s="1"/>
  <c r="BC20" i="18" s="1"/>
  <c r="J173" i="6"/>
  <c r="J173" i="7" s="1"/>
  <c r="AD183" i="6"/>
  <c r="O13" i="17"/>
  <c r="G13" i="17" s="1"/>
  <c r="BA10" i="20" s="1"/>
  <c r="F67" i="6"/>
  <c r="F67" i="7" s="1"/>
  <c r="J67" i="6"/>
  <c r="J67" i="7" s="1"/>
  <c r="J86" i="6"/>
  <c r="J86" i="7" s="1"/>
  <c r="E94" i="6"/>
  <c r="E94" i="7" s="1"/>
  <c r="J99" i="6"/>
  <c r="J99" i="7" s="1"/>
  <c r="E110" i="6"/>
  <c r="E110" i="7" s="1"/>
  <c r="J112" i="6"/>
  <c r="J112" i="7" s="1"/>
  <c r="E123" i="6"/>
  <c r="E123" i="7" s="1"/>
  <c r="J125" i="6"/>
  <c r="J125" i="7" s="1"/>
  <c r="AA13" i="19" s="1"/>
  <c r="E135" i="6"/>
  <c r="E135" i="7" s="1"/>
  <c r="J137" i="6"/>
  <c r="J137" i="7" s="1"/>
  <c r="E147" i="6"/>
  <c r="E147" i="7" s="1"/>
  <c r="J148" i="6"/>
  <c r="J148" i="7" s="1"/>
  <c r="E158" i="6"/>
  <c r="E158" i="7" s="1"/>
  <c r="J160" i="6"/>
  <c r="J160" i="7" s="1"/>
  <c r="E170" i="6"/>
  <c r="E170" i="7" s="1"/>
  <c r="J172" i="6"/>
  <c r="J172" i="7" s="1"/>
  <c r="L180" i="7"/>
  <c r="C177" i="6"/>
  <c r="C177" i="7" s="1"/>
  <c r="N13" i="7"/>
  <c r="N37" i="7"/>
  <c r="N61" i="7"/>
  <c r="N109" i="7"/>
  <c r="N157" i="7"/>
  <c r="N193" i="7"/>
  <c r="N217" i="7"/>
  <c r="N229" i="7"/>
  <c r="N265" i="7"/>
  <c r="N289" i="7"/>
  <c r="N313" i="7"/>
  <c r="N337" i="7"/>
  <c r="N385" i="7"/>
  <c r="N409" i="7"/>
  <c r="N433" i="7"/>
  <c r="N457" i="7"/>
  <c r="N481" i="7"/>
  <c r="N505" i="7"/>
  <c r="J66" i="6"/>
  <c r="J66" i="7" s="1"/>
  <c r="J85" i="6"/>
  <c r="J85" i="7" s="1"/>
  <c r="J98" i="6"/>
  <c r="J98" i="7" s="1"/>
  <c r="J111" i="6"/>
  <c r="J111" i="7" s="1"/>
  <c r="J124" i="6"/>
  <c r="J124" i="7" s="1"/>
  <c r="J136" i="6"/>
  <c r="J136" i="7" s="1"/>
  <c r="E146" i="6"/>
  <c r="E146" i="7" s="1"/>
  <c r="J147" i="6"/>
  <c r="J147" i="7" s="1"/>
  <c r="E157" i="6"/>
  <c r="E157" i="7" s="1"/>
  <c r="J159" i="6"/>
  <c r="J159" i="7" s="1"/>
  <c r="E169" i="6"/>
  <c r="E169" i="7" s="1"/>
  <c r="J171" i="6"/>
  <c r="J171" i="7" s="1"/>
  <c r="N14" i="7"/>
  <c r="N38" i="7"/>
  <c r="N62" i="7"/>
  <c r="N86" i="7"/>
  <c r="N110" i="7"/>
  <c r="N134" i="7"/>
  <c r="N158" i="7"/>
  <c r="N194" i="7"/>
  <c r="N218" i="7"/>
  <c r="N242" i="7"/>
  <c r="N266" i="7"/>
  <c r="N290" i="7"/>
  <c r="N362" i="7"/>
  <c r="N386" i="7"/>
  <c r="N410" i="7"/>
  <c r="N434" i="7"/>
  <c r="N458" i="7"/>
  <c r="N482" i="7"/>
  <c r="J77" i="6"/>
  <c r="J77" i="7" s="1"/>
  <c r="J84" i="6"/>
  <c r="J84" i="7" s="1"/>
  <c r="E92" i="6"/>
  <c r="E92" i="7" s="1"/>
  <c r="J97" i="6"/>
  <c r="J97" i="7" s="1"/>
  <c r="E108" i="6"/>
  <c r="E108" i="7" s="1"/>
  <c r="J110" i="6"/>
  <c r="J110" i="7" s="1"/>
  <c r="E121" i="6"/>
  <c r="E121" i="7" s="1"/>
  <c r="J123" i="6"/>
  <c r="J123" i="7" s="1"/>
  <c r="E133" i="6"/>
  <c r="E133" i="7" s="1"/>
  <c r="J135" i="6"/>
  <c r="J135" i="7" s="1"/>
  <c r="E145" i="6"/>
  <c r="E145" i="7" s="1"/>
  <c r="J146" i="6"/>
  <c r="J146" i="7" s="1"/>
  <c r="E156" i="6"/>
  <c r="E156" i="7" s="1"/>
  <c r="J158" i="6"/>
  <c r="J158" i="7" s="1"/>
  <c r="J170" i="6"/>
  <c r="J170" i="7" s="1"/>
  <c r="AD179" i="6"/>
  <c r="E222" i="7"/>
  <c r="E224" i="7"/>
  <c r="E232" i="7"/>
  <c r="E233" i="7"/>
  <c r="E223" i="7"/>
  <c r="N15" i="7"/>
  <c r="N27" i="7"/>
  <c r="N51" i="7"/>
  <c r="N99" i="7"/>
  <c r="N147" i="7"/>
  <c r="N171" i="7"/>
  <c r="N207" i="7"/>
  <c r="N231" i="7"/>
  <c r="N255" i="7"/>
  <c r="N303" i="7"/>
  <c r="N327" i="7"/>
  <c r="N351" i="7"/>
  <c r="N375" i="7"/>
  <c r="N399" i="7"/>
  <c r="N423" i="7"/>
  <c r="J76" i="6"/>
  <c r="J76" i="7" s="1"/>
  <c r="J83" i="6"/>
  <c r="J83" i="7" s="1"/>
  <c r="J96" i="6"/>
  <c r="J96" i="7" s="1"/>
  <c r="J109" i="6"/>
  <c r="J109" i="7" s="1"/>
  <c r="J122" i="6"/>
  <c r="J122" i="7" s="1"/>
  <c r="J134" i="6"/>
  <c r="J134" i="7" s="1"/>
  <c r="J145" i="6"/>
  <c r="J145" i="7" s="1"/>
  <c r="J157" i="6"/>
  <c r="J157" i="7" s="1"/>
  <c r="J169" i="6"/>
  <c r="J169" i="7" s="1"/>
  <c r="G180" i="7"/>
  <c r="G179" i="7"/>
  <c r="AD22" i="17"/>
  <c r="R222" i="7"/>
  <c r="AI22" i="19" s="1"/>
  <c r="P226" i="7"/>
  <c r="AG22" i="19" s="1"/>
  <c r="AB22" i="17"/>
  <c r="O222" i="7"/>
  <c r="AF22" i="19" s="1"/>
  <c r="AA22" i="17"/>
  <c r="AO10" i="17"/>
  <c r="AO8" i="17"/>
  <c r="AO5" i="17"/>
  <c r="AO6" i="17"/>
  <c r="AH22" i="19"/>
  <c r="AD22" i="19"/>
  <c r="AS22" i="19"/>
  <c r="AC22" i="19"/>
  <c r="AV22" i="19"/>
  <c r="AJ22" i="19"/>
  <c r="AR22" i="19"/>
  <c r="AU22" i="19"/>
  <c r="BM25" i="18" s="1"/>
  <c r="Z22" i="17"/>
  <c r="F222" i="7"/>
  <c r="W22" i="19" s="1"/>
  <c r="J22" i="19" s="1"/>
  <c r="BD25" i="18" s="1"/>
  <c r="R22" i="17"/>
  <c r="J22" i="17" s="1"/>
  <c r="BE19" i="20" s="1"/>
  <c r="G222" i="7"/>
  <c r="X22" i="19" s="1"/>
  <c r="K22" i="19" s="1"/>
  <c r="BE25" i="18" s="1"/>
  <c r="S22" i="17"/>
  <c r="K22" i="17" s="1"/>
  <c r="BF19" i="20" s="1"/>
  <c r="Q22" i="17"/>
  <c r="I22" i="17" s="1"/>
  <c r="BD19" i="20" s="1"/>
  <c r="U22" i="19"/>
  <c r="H22" i="19" s="1"/>
  <c r="BB25" i="18" s="1"/>
  <c r="P22" i="17"/>
  <c r="H22" i="17" s="1"/>
  <c r="BB19" i="20" s="1"/>
  <c r="C222" i="7"/>
  <c r="T22" i="19" s="1"/>
  <c r="G22" i="19" s="1"/>
  <c r="BA25" i="18" s="1"/>
  <c r="O22" i="17"/>
  <c r="I222" i="7"/>
  <c r="Z22" i="19" s="1"/>
  <c r="U22" i="17"/>
  <c r="AO4" i="17"/>
  <c r="AC498" i="6"/>
  <c r="AC498" i="7" s="1"/>
  <c r="AC486" i="6"/>
  <c r="AC486" i="7" s="1"/>
  <c r="AC474" i="6"/>
  <c r="AC474" i="7" s="1"/>
  <c r="AC458" i="6"/>
  <c r="AC458" i="7" s="1"/>
  <c r="AC446" i="6"/>
  <c r="AC446" i="7" s="1"/>
  <c r="AC434" i="6"/>
  <c r="AC434" i="7" s="1"/>
  <c r="AC422" i="6"/>
  <c r="AC422" i="7" s="1"/>
  <c r="AC503" i="6"/>
  <c r="AC503" i="7" s="1"/>
  <c r="AC487" i="6"/>
  <c r="AC487" i="7" s="1"/>
  <c r="AC475" i="6"/>
  <c r="AC475" i="7" s="1"/>
  <c r="AC508" i="6"/>
  <c r="AC508" i="7" s="1"/>
  <c r="AC496" i="6"/>
  <c r="AC496" i="7" s="1"/>
  <c r="AC484" i="6"/>
  <c r="AC484" i="7" s="1"/>
  <c r="AC468" i="6"/>
  <c r="AC468" i="7" s="1"/>
  <c r="AC456" i="6"/>
  <c r="AC456" i="7" s="1"/>
  <c r="AC444" i="6"/>
  <c r="AC444" i="7" s="1"/>
  <c r="AC432" i="6"/>
  <c r="AC432" i="7" s="1"/>
  <c r="AC420" i="6"/>
  <c r="AC420" i="7" s="1"/>
  <c r="AC485" i="6"/>
  <c r="AC485" i="7" s="1"/>
  <c r="AC417" i="6"/>
  <c r="AC417" i="7" s="1"/>
  <c r="AC406" i="6"/>
  <c r="AC406" i="7" s="1"/>
  <c r="AC394" i="6"/>
  <c r="AC394" i="7" s="1"/>
  <c r="AC382" i="6"/>
  <c r="AC382" i="7" s="1"/>
  <c r="AC366" i="6"/>
  <c r="AC366" i="7" s="1"/>
  <c r="AC354" i="6"/>
  <c r="AC354" i="7" s="1"/>
  <c r="AC342" i="6"/>
  <c r="AC342" i="7" s="1"/>
  <c r="AC330" i="6"/>
  <c r="AC330" i="7" s="1"/>
  <c r="AC407" i="6"/>
  <c r="AC407" i="7" s="1"/>
  <c r="AC391" i="6"/>
  <c r="AC391" i="7" s="1"/>
  <c r="AC379" i="6"/>
  <c r="AC379" i="7" s="1"/>
  <c r="AC367" i="6"/>
  <c r="AC367" i="7" s="1"/>
  <c r="AC355" i="6"/>
  <c r="AC355" i="7" s="1"/>
  <c r="AC343" i="6"/>
  <c r="AC343" i="7" s="1"/>
  <c r="AC489" i="6"/>
  <c r="AC489" i="7" s="1"/>
  <c r="AC415" i="6"/>
  <c r="AC415" i="7" s="1"/>
  <c r="AC404" i="6"/>
  <c r="AC404" i="7" s="1"/>
  <c r="AC392" i="6"/>
  <c r="AC392" i="7" s="1"/>
  <c r="AC380" i="6"/>
  <c r="AC380" i="7" s="1"/>
  <c r="AC463" i="6"/>
  <c r="AC463" i="7" s="1"/>
  <c r="AC451" i="6"/>
  <c r="AC451" i="7" s="1"/>
  <c r="AC439" i="6"/>
  <c r="AC439" i="7" s="1"/>
  <c r="AC427" i="6"/>
  <c r="AC427" i="7" s="1"/>
  <c r="AC413" i="6"/>
  <c r="AC413" i="7" s="1"/>
  <c r="AC381" i="6"/>
  <c r="AC381" i="7" s="1"/>
  <c r="AC336" i="6"/>
  <c r="AC336" i="7" s="1"/>
  <c r="AC318" i="6"/>
  <c r="AC318" i="7" s="1"/>
  <c r="AC306" i="6"/>
  <c r="AC306" i="7" s="1"/>
  <c r="AC294" i="6"/>
  <c r="AC294" i="7" s="1"/>
  <c r="AC278" i="6"/>
  <c r="AC278" i="7" s="1"/>
  <c r="AC266" i="6"/>
  <c r="AC266" i="7" s="1"/>
  <c r="AC254" i="6"/>
  <c r="AC254" i="7" s="1"/>
  <c r="AC242" i="6"/>
  <c r="AC242" i="7" s="1"/>
  <c r="AC230" i="6"/>
  <c r="AC230" i="7" s="1"/>
  <c r="AC214" i="6"/>
  <c r="AC214" i="7" s="1"/>
  <c r="AC198" i="6"/>
  <c r="AC198" i="7" s="1"/>
  <c r="AC352" i="6"/>
  <c r="AC352" i="7" s="1"/>
  <c r="AC335" i="6"/>
  <c r="AC335" i="7" s="1"/>
  <c r="AC319" i="6"/>
  <c r="AC319" i="7" s="1"/>
  <c r="AC303" i="6"/>
  <c r="AC303" i="7" s="1"/>
  <c r="AC291" i="6"/>
  <c r="AC291" i="7" s="1"/>
  <c r="AC263" i="6"/>
  <c r="AC263" i="7" s="1"/>
  <c r="AC247" i="6"/>
  <c r="AC247" i="7" s="1"/>
  <c r="AC231" i="6"/>
  <c r="AC231" i="7" s="1"/>
  <c r="AC215" i="6"/>
  <c r="AC215" i="7" s="1"/>
  <c r="AC163" i="6"/>
  <c r="AC163" i="7" s="1"/>
  <c r="AC155" i="6"/>
  <c r="AC155" i="7" s="1"/>
  <c r="AC143" i="6"/>
  <c r="AC143" i="7" s="1"/>
  <c r="AC131" i="6"/>
  <c r="AC131" i="7" s="1"/>
  <c r="AC123" i="6"/>
  <c r="AC123" i="7" s="1"/>
  <c r="AC457" i="6"/>
  <c r="AC457" i="7" s="1"/>
  <c r="AC445" i="6"/>
  <c r="AC445" i="7" s="1"/>
  <c r="AC421" i="6"/>
  <c r="AC421" i="7" s="1"/>
  <c r="AC494" i="6"/>
  <c r="AC494" i="7" s="1"/>
  <c r="AC470" i="6"/>
  <c r="AC470" i="7" s="1"/>
  <c r="AC430" i="6"/>
  <c r="AC430" i="7" s="1"/>
  <c r="AC499" i="6"/>
  <c r="AC499" i="7" s="1"/>
  <c r="AC504" i="6"/>
  <c r="AC504" i="7" s="1"/>
  <c r="AC480" i="6"/>
  <c r="AC480" i="7" s="1"/>
  <c r="AC440" i="6"/>
  <c r="AC440" i="7" s="1"/>
  <c r="AC509" i="6"/>
  <c r="AC509" i="7" s="1"/>
  <c r="AC506" i="6"/>
  <c r="AC506" i="7" s="1"/>
  <c r="AC482" i="6"/>
  <c r="AC482" i="7" s="1"/>
  <c r="AC466" i="6"/>
  <c r="AC466" i="7" s="1"/>
  <c r="AC454" i="6"/>
  <c r="AC454" i="7" s="1"/>
  <c r="AC442" i="6"/>
  <c r="AC442" i="7" s="1"/>
  <c r="AC418" i="6"/>
  <c r="AC418" i="7" s="1"/>
  <c r="AC495" i="6"/>
  <c r="AC495" i="7" s="1"/>
  <c r="AC483" i="6"/>
  <c r="AC483" i="7" s="1"/>
  <c r="AC471" i="6"/>
  <c r="AC471" i="7" s="1"/>
  <c r="AC492" i="6"/>
  <c r="AC492" i="7" s="1"/>
  <c r="AC476" i="6"/>
  <c r="AC476" i="7" s="1"/>
  <c r="AC464" i="6"/>
  <c r="AC464" i="7" s="1"/>
  <c r="AC452" i="6"/>
  <c r="AC452" i="7" s="1"/>
  <c r="AC428" i="6"/>
  <c r="AC428" i="7" s="1"/>
  <c r="AC501" i="6"/>
  <c r="AC501" i="7" s="1"/>
  <c r="AC477" i="6"/>
  <c r="AC477" i="7" s="1"/>
  <c r="AC414" i="6"/>
  <c r="AC414" i="7" s="1"/>
  <c r="AC390" i="6"/>
  <c r="AC390" i="7" s="1"/>
  <c r="AC374" i="6"/>
  <c r="AC374" i="7" s="1"/>
  <c r="AC362" i="6"/>
  <c r="AC362" i="7" s="1"/>
  <c r="AC350" i="6"/>
  <c r="AC350" i="7" s="1"/>
  <c r="AC416" i="6"/>
  <c r="AC416" i="7" s="1"/>
  <c r="AC399" i="6"/>
  <c r="AC399" i="7" s="1"/>
  <c r="AC387" i="6"/>
  <c r="AC387" i="7" s="1"/>
  <c r="AC375" i="6"/>
  <c r="AC375" i="7" s="1"/>
  <c r="AC351" i="6"/>
  <c r="AC351" i="7" s="1"/>
  <c r="AC505" i="6"/>
  <c r="AC505" i="7" s="1"/>
  <c r="AC481" i="6"/>
  <c r="AC481" i="7" s="1"/>
  <c r="AC412" i="6"/>
  <c r="AC412" i="7" s="1"/>
  <c r="AC388" i="6"/>
  <c r="AC388" i="7" s="1"/>
  <c r="AC372" i="6"/>
  <c r="AC372" i="7" s="1"/>
  <c r="AC459" i="6"/>
  <c r="AC459" i="7" s="1"/>
  <c r="AC447" i="6"/>
  <c r="AC447" i="7" s="1"/>
  <c r="AC185" i="6"/>
  <c r="AC185" i="7" s="1"/>
  <c r="AC502" i="6"/>
  <c r="AC502" i="7" s="1"/>
  <c r="AC490" i="6"/>
  <c r="AC490" i="7" s="1"/>
  <c r="AC478" i="6"/>
  <c r="AC478" i="7" s="1"/>
  <c r="AC462" i="6"/>
  <c r="AC462" i="7" s="1"/>
  <c r="AC450" i="6"/>
  <c r="AC450" i="7" s="1"/>
  <c r="AC438" i="6"/>
  <c r="AC438" i="7" s="1"/>
  <c r="AC426" i="6"/>
  <c r="AC426" i="7" s="1"/>
  <c r="AC507" i="6"/>
  <c r="AC507" i="7" s="1"/>
  <c r="AC491" i="6"/>
  <c r="AC491" i="7" s="1"/>
  <c r="AC479" i="6"/>
  <c r="AC479" i="7" s="1"/>
  <c r="AC467" i="6"/>
  <c r="AC467" i="7" s="1"/>
  <c r="AC500" i="6"/>
  <c r="AC500" i="7" s="1"/>
  <c r="AC488" i="6"/>
  <c r="AC488" i="7" s="1"/>
  <c r="AC472" i="6"/>
  <c r="AC472" i="7" s="1"/>
  <c r="AC460" i="6"/>
  <c r="AC460" i="7" s="1"/>
  <c r="AC448" i="6"/>
  <c r="AC448" i="7" s="1"/>
  <c r="AC436" i="6"/>
  <c r="AC436" i="7" s="1"/>
  <c r="AC424" i="6"/>
  <c r="AC424" i="7" s="1"/>
  <c r="AC493" i="6"/>
  <c r="AC493" i="7" s="1"/>
  <c r="AC469" i="6"/>
  <c r="AC469" i="7" s="1"/>
  <c r="AC410" i="6"/>
  <c r="AC410" i="7" s="1"/>
  <c r="AC398" i="6"/>
  <c r="AC398" i="7" s="1"/>
  <c r="AC386" i="6"/>
  <c r="AC386" i="7" s="1"/>
  <c r="AC370" i="6"/>
  <c r="AC370" i="7" s="1"/>
  <c r="AC358" i="6"/>
  <c r="AC358" i="7" s="1"/>
  <c r="AC346" i="6"/>
  <c r="AC346" i="7" s="1"/>
  <c r="AC334" i="6"/>
  <c r="AC334" i="7" s="1"/>
  <c r="AC411" i="6"/>
  <c r="AC411" i="7" s="1"/>
  <c r="AC395" i="6"/>
  <c r="AC395" i="7" s="1"/>
  <c r="AC383" i="6"/>
  <c r="AC383" i="7" s="1"/>
  <c r="AC371" i="6"/>
  <c r="AC371" i="7" s="1"/>
  <c r="AC359" i="6"/>
  <c r="AC359" i="7" s="1"/>
  <c r="AC347" i="6"/>
  <c r="AC347" i="7" s="1"/>
  <c r="AC497" i="6"/>
  <c r="AC497" i="7" s="1"/>
  <c r="AC473" i="6"/>
  <c r="AC473" i="7" s="1"/>
  <c r="AC408" i="6"/>
  <c r="AC408" i="7" s="1"/>
  <c r="AC396" i="6"/>
  <c r="AC396" i="7" s="1"/>
  <c r="AC384" i="6"/>
  <c r="AC384" i="7" s="1"/>
  <c r="AC368" i="6"/>
  <c r="AC368" i="7" s="1"/>
  <c r="AC455" i="6"/>
  <c r="AC455" i="7" s="1"/>
  <c r="AC443" i="6"/>
  <c r="AC443" i="7" s="1"/>
  <c r="AC431" i="6"/>
  <c r="AC431" i="7" s="1"/>
  <c r="AC419" i="6"/>
  <c r="AC419" i="7" s="1"/>
  <c r="AC389" i="6"/>
  <c r="AC389" i="7" s="1"/>
  <c r="AC365" i="6"/>
  <c r="AC365" i="7" s="1"/>
  <c r="AC322" i="6"/>
  <c r="AC322" i="7" s="1"/>
  <c r="AC310" i="6"/>
  <c r="AC310" i="7" s="1"/>
  <c r="AC298" i="6"/>
  <c r="AC298" i="7" s="1"/>
  <c r="AC282" i="6"/>
  <c r="AC282" i="7" s="1"/>
  <c r="AC270" i="6"/>
  <c r="AC270" i="7" s="1"/>
  <c r="AC258" i="6"/>
  <c r="AC258" i="7" s="1"/>
  <c r="AC246" i="6"/>
  <c r="AC246" i="7" s="1"/>
  <c r="AC234" i="6"/>
  <c r="AC218" i="6"/>
  <c r="AC218" i="7" s="1"/>
  <c r="AC202" i="6"/>
  <c r="AC202" i="7" s="1"/>
  <c r="AC356" i="6"/>
  <c r="AC356" i="7" s="1"/>
  <c r="AC340" i="6"/>
  <c r="AC340" i="7" s="1"/>
  <c r="AC323" i="6"/>
  <c r="AC323" i="7" s="1"/>
  <c r="AC307" i="6"/>
  <c r="AC307" i="7" s="1"/>
  <c r="AC279" i="6"/>
  <c r="AC279" i="7" s="1"/>
  <c r="AC267" i="6"/>
  <c r="AC267" i="7" s="1"/>
  <c r="AC251" i="6"/>
  <c r="AC251" i="7" s="1"/>
  <c r="AC235" i="6"/>
  <c r="AC235" i="7" s="1"/>
  <c r="AC219" i="6"/>
  <c r="AC219" i="7" s="1"/>
  <c r="AC203" i="6"/>
  <c r="AC203" i="7" s="1"/>
  <c r="AC191" i="6"/>
  <c r="AC191" i="7" s="1"/>
  <c r="AC167" i="6"/>
  <c r="AC167" i="7" s="1"/>
  <c r="AC147" i="6"/>
  <c r="AC147" i="7" s="1"/>
  <c r="AC135" i="6"/>
  <c r="AC135" i="7" s="1"/>
  <c r="AC461" i="6"/>
  <c r="AC461" i="7" s="1"/>
  <c r="AC449" i="6"/>
  <c r="AC449" i="7" s="1"/>
  <c r="AC437" i="6"/>
  <c r="AC437" i="7" s="1"/>
  <c r="AC425" i="6"/>
  <c r="AC425" i="7" s="1"/>
  <c r="AC393" i="6"/>
  <c r="AC393" i="7" s="1"/>
  <c r="AC369" i="6"/>
  <c r="AC369" i="7" s="1"/>
  <c r="AC353" i="6"/>
  <c r="AC353" i="7" s="1"/>
  <c r="AC328" i="6"/>
  <c r="AC328" i="7" s="1"/>
  <c r="AC316" i="6"/>
  <c r="AC316" i="7" s="1"/>
  <c r="AC325" i="6"/>
  <c r="AC325" i="7" s="1"/>
  <c r="AA22" i="19"/>
  <c r="V22" i="17"/>
  <c r="AU11" i="19"/>
  <c r="BM14" i="18" s="1"/>
  <c r="BM35" i="18" s="1"/>
  <c r="T5" i="19"/>
  <c r="G5" i="19" s="1"/>
  <c r="AV12" i="19"/>
  <c r="AU16" i="19"/>
  <c r="BM19" i="18" s="1"/>
  <c r="BM40" i="18" s="1"/>
  <c r="AU9" i="19"/>
  <c r="BM12" i="18" s="1"/>
  <c r="BM33" i="18" s="1"/>
  <c r="AR9" i="19"/>
  <c r="X19" i="19"/>
  <c r="K19" i="19" s="1"/>
  <c r="BE22" i="18" s="1"/>
  <c r="BE43" i="18" s="1"/>
  <c r="AU15" i="19"/>
  <c r="BM18" i="18" s="1"/>
  <c r="BM39" i="18" s="1"/>
  <c r="X5" i="19"/>
  <c r="K5" i="19" s="1"/>
  <c r="U11" i="19"/>
  <c r="H11" i="19" s="1"/>
  <c r="BB14" i="18" s="1"/>
  <c r="BB35" i="18" s="1"/>
  <c r="AF10" i="19"/>
  <c r="V7" i="19"/>
  <c r="I7" i="19" s="1"/>
  <c r="T6" i="19"/>
  <c r="G6" i="19" s="1"/>
  <c r="T4" i="19"/>
  <c r="G4" i="19" s="1"/>
  <c r="AF15" i="19"/>
  <c r="AF12" i="19"/>
  <c r="AJ19" i="19"/>
  <c r="Z9" i="19"/>
  <c r="AU19" i="19"/>
  <c r="BM22" i="18" s="1"/>
  <c r="BM43" i="18" s="1"/>
  <c r="AU7" i="19"/>
  <c r="T7" i="19"/>
  <c r="G7" i="19" s="1"/>
  <c r="AC5" i="19"/>
  <c r="T8" i="19"/>
  <c r="G8" i="19" s="1"/>
  <c r="X4" i="19"/>
  <c r="K4" i="19" s="1"/>
  <c r="U4" i="19"/>
  <c r="H4" i="19" s="1"/>
  <c r="R8" i="17"/>
  <c r="R7" i="17"/>
  <c r="AO9" i="17"/>
  <c r="R5" i="17"/>
  <c r="P11" i="17"/>
  <c r="H11" i="17" s="1"/>
  <c r="BB8" i="20" s="1"/>
  <c r="S16" i="17"/>
  <c r="AA175" i="6"/>
  <c r="AA175" i="7" s="1"/>
  <c r="AA180" i="6"/>
  <c r="O15" i="17"/>
  <c r="V11" i="17"/>
  <c r="L185" i="6"/>
  <c r="K174" i="6"/>
  <c r="K163" i="6"/>
  <c r="K163" i="7" s="1"/>
  <c r="K167" i="6"/>
  <c r="K167" i="7" s="1"/>
  <c r="K171" i="6"/>
  <c r="K171" i="7" s="1"/>
  <c r="K150" i="6"/>
  <c r="K150" i="7" s="1"/>
  <c r="K154" i="6"/>
  <c r="K154" i="7" s="1"/>
  <c r="K158" i="6"/>
  <c r="K158" i="7" s="1"/>
  <c r="K138" i="6"/>
  <c r="K138" i="7" s="1"/>
  <c r="K142" i="6"/>
  <c r="K142" i="7" s="1"/>
  <c r="K146" i="6"/>
  <c r="K146" i="7" s="1"/>
  <c r="K127" i="6"/>
  <c r="K127" i="7" s="1"/>
  <c r="K131" i="6"/>
  <c r="K131" i="7" s="1"/>
  <c r="K135" i="6"/>
  <c r="K135" i="7" s="1"/>
  <c r="K116" i="6"/>
  <c r="K116" i="7" s="1"/>
  <c r="K120" i="6"/>
  <c r="K120" i="7" s="1"/>
  <c r="K124" i="6"/>
  <c r="K124" i="7" s="1"/>
  <c r="K102" i="6"/>
  <c r="K102" i="7" s="1"/>
  <c r="K106" i="6"/>
  <c r="K106" i="7" s="1"/>
  <c r="K110" i="6"/>
  <c r="K110" i="7" s="1"/>
  <c r="K91" i="6"/>
  <c r="K91" i="7" s="1"/>
  <c r="K95" i="6"/>
  <c r="K95" i="7" s="1"/>
  <c r="K99" i="6"/>
  <c r="K99" i="7" s="1"/>
  <c r="K79" i="6"/>
  <c r="K79" i="7" s="1"/>
  <c r="K83" i="6"/>
  <c r="K83" i="7" s="1"/>
  <c r="K87" i="6"/>
  <c r="K87" i="7" s="1"/>
  <c r="K67" i="6"/>
  <c r="K67" i="7" s="1"/>
  <c r="K71" i="6"/>
  <c r="K71" i="7" s="1"/>
  <c r="K75" i="6"/>
  <c r="K75" i="7" s="1"/>
  <c r="K182" i="6"/>
  <c r="K182" i="7" s="1"/>
  <c r="K164" i="6"/>
  <c r="K164" i="7" s="1"/>
  <c r="K168" i="6"/>
  <c r="K168" i="7" s="1"/>
  <c r="K172" i="6"/>
  <c r="K172" i="7" s="1"/>
  <c r="K151" i="6"/>
  <c r="K151" i="7" s="1"/>
  <c r="K155" i="6"/>
  <c r="K155" i="7" s="1"/>
  <c r="K159" i="6"/>
  <c r="K159" i="7" s="1"/>
  <c r="K139" i="6"/>
  <c r="K139" i="7" s="1"/>
  <c r="K143" i="6"/>
  <c r="K143" i="7" s="1"/>
  <c r="K147" i="6"/>
  <c r="K147" i="7" s="1"/>
  <c r="K128" i="6"/>
  <c r="K128" i="7" s="1"/>
  <c r="K132" i="6"/>
  <c r="K132" i="7" s="1"/>
  <c r="K136" i="6"/>
  <c r="K136" i="7" s="1"/>
  <c r="K117" i="6"/>
  <c r="K117" i="7" s="1"/>
  <c r="K121" i="6"/>
  <c r="K121" i="7" s="1"/>
  <c r="K125" i="6"/>
  <c r="K125" i="7" s="1"/>
  <c r="K103" i="6"/>
  <c r="K103" i="7" s="1"/>
  <c r="K107" i="6"/>
  <c r="K107" i="7" s="1"/>
  <c r="K111" i="6"/>
  <c r="K111" i="7" s="1"/>
  <c r="K92" i="6"/>
  <c r="K92" i="7" s="1"/>
  <c r="K96" i="6"/>
  <c r="K96" i="7" s="1"/>
  <c r="K100" i="6"/>
  <c r="K100" i="7" s="1"/>
  <c r="K165" i="6"/>
  <c r="K165" i="7" s="1"/>
  <c r="K169" i="6"/>
  <c r="K169" i="7" s="1"/>
  <c r="K173" i="6"/>
  <c r="K173" i="7" s="1"/>
  <c r="K152" i="6"/>
  <c r="K152" i="7" s="1"/>
  <c r="K156" i="6"/>
  <c r="K156" i="7" s="1"/>
  <c r="K160" i="6"/>
  <c r="K160" i="7" s="1"/>
  <c r="K140" i="6"/>
  <c r="K140" i="7" s="1"/>
  <c r="K144" i="6"/>
  <c r="K144" i="7" s="1"/>
  <c r="K148" i="6"/>
  <c r="K148" i="7" s="1"/>
  <c r="K129" i="6"/>
  <c r="K129" i="7" s="1"/>
  <c r="K133" i="6"/>
  <c r="K133" i="7" s="1"/>
  <c r="K137" i="6"/>
  <c r="K137" i="7" s="1"/>
  <c r="K114" i="6"/>
  <c r="K114" i="7" s="1"/>
  <c r="K118" i="6"/>
  <c r="K118" i="7" s="1"/>
  <c r="K122" i="6"/>
  <c r="K122" i="7" s="1"/>
  <c r="K104" i="6"/>
  <c r="K104" i="7" s="1"/>
  <c r="K108" i="6"/>
  <c r="K108" i="7" s="1"/>
  <c r="K112" i="6"/>
  <c r="K112" i="7" s="1"/>
  <c r="K93" i="6"/>
  <c r="K93" i="7" s="1"/>
  <c r="K97" i="6"/>
  <c r="K97" i="7" s="1"/>
  <c r="K101" i="6"/>
  <c r="K101" i="7" s="1"/>
  <c r="K81" i="6"/>
  <c r="K81" i="7" s="1"/>
  <c r="K85" i="6"/>
  <c r="K85" i="7" s="1"/>
  <c r="K89" i="6"/>
  <c r="K89" i="7" s="1"/>
  <c r="K69" i="6"/>
  <c r="K69" i="7" s="1"/>
  <c r="K73" i="6"/>
  <c r="K73" i="7" s="1"/>
  <c r="K77" i="6"/>
  <c r="K77" i="7" s="1"/>
  <c r="AC177" i="6"/>
  <c r="AC177" i="7" s="1"/>
  <c r="AC184" i="6"/>
  <c r="AC184" i="7" s="1"/>
  <c r="Q174" i="6"/>
  <c r="Q174" i="7" s="1"/>
  <c r="Q183" i="6"/>
  <c r="Q183" i="7" s="1"/>
  <c r="Q176" i="6"/>
  <c r="Q176" i="7" s="1"/>
  <c r="Q184" i="6"/>
  <c r="Q184" i="7" s="1"/>
  <c r="Q177" i="6"/>
  <c r="Q177" i="7" s="1"/>
  <c r="Q185" i="6"/>
  <c r="Q185" i="7" s="1"/>
  <c r="S185" i="7"/>
  <c r="O11" i="17"/>
  <c r="G11" i="17" s="1"/>
  <c r="BA8" i="20" s="1"/>
  <c r="L176" i="6"/>
  <c r="L176" i="7" s="1"/>
  <c r="L181" i="6"/>
  <c r="L181" i="7" s="1"/>
  <c r="L163" i="6"/>
  <c r="L163" i="7" s="1"/>
  <c r="L167" i="6"/>
  <c r="L167" i="7" s="1"/>
  <c r="L171" i="6"/>
  <c r="L171" i="7" s="1"/>
  <c r="L150" i="6"/>
  <c r="L150" i="7" s="1"/>
  <c r="L154" i="6"/>
  <c r="L154" i="7" s="1"/>
  <c r="L158" i="6"/>
  <c r="L158" i="7" s="1"/>
  <c r="L138" i="6"/>
  <c r="L142" i="6"/>
  <c r="L142" i="7" s="1"/>
  <c r="L146" i="6"/>
  <c r="L146" i="7" s="1"/>
  <c r="L127" i="6"/>
  <c r="L127" i="7" s="1"/>
  <c r="L131" i="6"/>
  <c r="L131" i="7" s="1"/>
  <c r="L135" i="6"/>
  <c r="L135" i="7" s="1"/>
  <c r="L116" i="6"/>
  <c r="L116" i="7" s="1"/>
  <c r="L120" i="6"/>
  <c r="L120" i="7" s="1"/>
  <c r="L124" i="6"/>
  <c r="L124" i="7" s="1"/>
  <c r="L102" i="6"/>
  <c r="L106" i="6"/>
  <c r="L106" i="7" s="1"/>
  <c r="L110" i="6"/>
  <c r="L110" i="7" s="1"/>
  <c r="L91" i="6"/>
  <c r="L91" i="7" s="1"/>
  <c r="L95" i="6"/>
  <c r="L95" i="7" s="1"/>
  <c r="L99" i="6"/>
  <c r="L99" i="7" s="1"/>
  <c r="L79" i="6"/>
  <c r="L79" i="7" s="1"/>
  <c r="L83" i="6"/>
  <c r="L83" i="7" s="1"/>
  <c r="L87" i="6"/>
  <c r="L87" i="7" s="1"/>
  <c r="L184" i="6"/>
  <c r="L184" i="7" s="1"/>
  <c r="L164" i="6"/>
  <c r="L164" i="7" s="1"/>
  <c r="L168" i="6"/>
  <c r="L168" i="7" s="1"/>
  <c r="L172" i="6"/>
  <c r="L172" i="7" s="1"/>
  <c r="L151" i="6"/>
  <c r="L151" i="7" s="1"/>
  <c r="L155" i="6"/>
  <c r="L159" i="6"/>
  <c r="L159" i="7" s="1"/>
  <c r="L139" i="6"/>
  <c r="L139" i="7" s="1"/>
  <c r="L143" i="6"/>
  <c r="L143" i="7" s="1"/>
  <c r="L147" i="6"/>
  <c r="L147" i="7" s="1"/>
  <c r="L128" i="6"/>
  <c r="L128" i="7" s="1"/>
  <c r="L132" i="6"/>
  <c r="L132" i="7" s="1"/>
  <c r="L136" i="6"/>
  <c r="L136" i="7" s="1"/>
  <c r="AC14" i="19" s="1"/>
  <c r="L117" i="6"/>
  <c r="L117" i="7" s="1"/>
  <c r="L121" i="6"/>
  <c r="L121" i="7" s="1"/>
  <c r="L125" i="6"/>
  <c r="L125" i="7" s="1"/>
  <c r="L103" i="6"/>
  <c r="L103" i="7" s="1"/>
  <c r="L107" i="6"/>
  <c r="L107" i="7" s="1"/>
  <c r="L111" i="6"/>
  <c r="L111" i="7" s="1"/>
  <c r="L92" i="6"/>
  <c r="L92" i="7" s="1"/>
  <c r="L96" i="6"/>
  <c r="L96" i="7" s="1"/>
  <c r="L100" i="6"/>
  <c r="L100" i="7" s="1"/>
  <c r="L177" i="6"/>
  <c r="L165" i="6"/>
  <c r="L165" i="7" s="1"/>
  <c r="L169" i="6"/>
  <c r="L169" i="7" s="1"/>
  <c r="L173" i="6"/>
  <c r="L173" i="7" s="1"/>
  <c r="L152" i="6"/>
  <c r="L152" i="7" s="1"/>
  <c r="L156" i="6"/>
  <c r="L156" i="7" s="1"/>
  <c r="L160" i="6"/>
  <c r="L160" i="7" s="1"/>
  <c r="L140" i="6"/>
  <c r="L140" i="7" s="1"/>
  <c r="L144" i="6"/>
  <c r="L144" i="7" s="1"/>
  <c r="L148" i="6"/>
  <c r="L148" i="7" s="1"/>
  <c r="L129" i="6"/>
  <c r="L129" i="7" s="1"/>
  <c r="L133" i="6"/>
  <c r="L133" i="7" s="1"/>
  <c r="L137" i="6"/>
  <c r="L137" i="7" s="1"/>
  <c r="L114" i="6"/>
  <c r="L114" i="7" s="1"/>
  <c r="L118" i="6"/>
  <c r="L118" i="7" s="1"/>
  <c r="L122" i="6"/>
  <c r="L122" i="7" s="1"/>
  <c r="L104" i="6"/>
  <c r="L104" i="7" s="1"/>
  <c r="L108" i="6"/>
  <c r="L108" i="7" s="1"/>
  <c r="L112" i="6"/>
  <c r="L112" i="7" s="1"/>
  <c r="L93" i="6"/>
  <c r="L93" i="7" s="1"/>
  <c r="L97" i="6"/>
  <c r="L97" i="7" s="1"/>
  <c r="L101" i="6"/>
  <c r="L101" i="7" s="1"/>
  <c r="L81" i="6"/>
  <c r="L81" i="7" s="1"/>
  <c r="L85" i="6"/>
  <c r="L85" i="7" s="1"/>
  <c r="L89" i="6"/>
  <c r="L89" i="7" s="1"/>
  <c r="F167" i="6"/>
  <c r="F167" i="7" s="1"/>
  <c r="F156" i="6"/>
  <c r="F156" i="7" s="1"/>
  <c r="F139" i="6"/>
  <c r="F139" i="7" s="1"/>
  <c r="F146" i="6"/>
  <c r="F146" i="7" s="1"/>
  <c r="F129" i="6"/>
  <c r="F129" i="7" s="1"/>
  <c r="F136" i="6"/>
  <c r="F136" i="7" s="1"/>
  <c r="F116" i="6"/>
  <c r="F116" i="7" s="1"/>
  <c r="F123" i="6"/>
  <c r="F123" i="7" s="1"/>
  <c r="F103" i="6"/>
  <c r="F103" i="7" s="1"/>
  <c r="F110" i="6"/>
  <c r="F110" i="7" s="1"/>
  <c r="F95" i="6"/>
  <c r="F95" i="7" s="1"/>
  <c r="F99" i="6"/>
  <c r="F99" i="7" s="1"/>
  <c r="F79" i="6"/>
  <c r="F79" i="7" s="1"/>
  <c r="F83" i="6"/>
  <c r="F83" i="7" s="1"/>
  <c r="F87" i="6"/>
  <c r="F87" i="7" s="1"/>
  <c r="F168" i="6"/>
  <c r="F168" i="7" s="1"/>
  <c r="F150" i="6"/>
  <c r="F150" i="7" s="1"/>
  <c r="F157" i="6"/>
  <c r="F157" i="7" s="1"/>
  <c r="F140" i="6"/>
  <c r="F140" i="7" s="1"/>
  <c r="F147" i="6"/>
  <c r="F147" i="7" s="1"/>
  <c r="F130" i="6"/>
  <c r="F130" i="7" s="1"/>
  <c r="F137" i="6"/>
  <c r="F137" i="7" s="1"/>
  <c r="F117" i="6"/>
  <c r="F117" i="7" s="1"/>
  <c r="F124" i="6"/>
  <c r="F124" i="7" s="1"/>
  <c r="F104" i="6"/>
  <c r="F104" i="7" s="1"/>
  <c r="F111" i="6"/>
  <c r="F111" i="7" s="1"/>
  <c r="F164" i="6"/>
  <c r="F164" i="7" s="1"/>
  <c r="F169" i="6"/>
  <c r="F169" i="7" s="1"/>
  <c r="F153" i="6"/>
  <c r="F153" i="7" s="1"/>
  <c r="F158" i="6"/>
  <c r="F158" i="7" s="1"/>
  <c r="F143" i="6"/>
  <c r="F143" i="7" s="1"/>
  <c r="F148" i="6"/>
  <c r="F148" i="7" s="1"/>
  <c r="F127" i="6"/>
  <c r="F127" i="7" s="1"/>
  <c r="F133" i="6"/>
  <c r="F133" i="7" s="1"/>
  <c r="F114" i="6"/>
  <c r="F114" i="7" s="1"/>
  <c r="F120" i="6"/>
  <c r="F120" i="7" s="1"/>
  <c r="F125" i="6"/>
  <c r="F125" i="7" s="1"/>
  <c r="F107" i="6"/>
  <c r="F107" i="7" s="1"/>
  <c r="F112" i="6"/>
  <c r="F112" i="7" s="1"/>
  <c r="F91" i="6"/>
  <c r="F91" i="7" s="1"/>
  <c r="F97" i="6"/>
  <c r="F97" i="7" s="1"/>
  <c r="F81" i="6"/>
  <c r="F81" i="7" s="1"/>
  <c r="F85" i="6"/>
  <c r="F85" i="7" s="1"/>
  <c r="F89" i="6"/>
  <c r="F89" i="7" s="1"/>
  <c r="AD182" i="6"/>
  <c r="AD182" i="7" s="1"/>
  <c r="AD178" i="6"/>
  <c r="AD174" i="6"/>
  <c r="R184" i="6"/>
  <c r="R184" i="7" s="1"/>
  <c r="R176" i="6"/>
  <c r="R176" i="7" s="1"/>
  <c r="O174" i="6"/>
  <c r="G183" i="7"/>
  <c r="J180" i="6"/>
  <c r="J180" i="7" s="1"/>
  <c r="J175" i="7"/>
  <c r="R4" i="17"/>
  <c r="AO7" i="17"/>
  <c r="AO13" i="17"/>
  <c r="R6" i="17"/>
  <c r="F42" i="7"/>
  <c r="F19" i="7"/>
  <c r="R21" i="17"/>
  <c r="J21" i="17" s="1"/>
  <c r="BE18" i="20" s="1"/>
  <c r="AH12" i="19"/>
  <c r="AD19" i="19"/>
  <c r="AO11" i="17"/>
  <c r="R19" i="17"/>
  <c r="J19" i="17" s="1"/>
  <c r="BE16" i="20" s="1"/>
  <c r="F55" i="7"/>
  <c r="W8" i="19" s="1"/>
  <c r="J8" i="19" s="1"/>
  <c r="R20" i="17"/>
  <c r="J20" i="17" s="1"/>
  <c r="BE17" i="20" s="1"/>
  <c r="F198" i="7"/>
  <c r="AO12" i="17"/>
  <c r="Y21" i="17"/>
  <c r="X20" i="17"/>
  <c r="L198" i="7"/>
  <c r="AV7" i="19"/>
  <c r="AR17" i="19"/>
  <c r="AC21" i="17"/>
  <c r="Q210" i="7"/>
  <c r="AH21" i="19" s="1"/>
  <c r="U20" i="17"/>
  <c r="AE21" i="17"/>
  <c r="S210" i="7"/>
  <c r="P20" i="17"/>
  <c r="H20" i="17" s="1"/>
  <c r="BB17" i="20" s="1"/>
  <c r="BB3" i="20" s="1"/>
  <c r="D209" i="7"/>
  <c r="U21" i="17"/>
  <c r="E210" i="7"/>
  <c r="V21" i="19" s="1"/>
  <c r="I21" i="19" s="1"/>
  <c r="BC24" i="18" s="1"/>
  <c r="Q21" i="17"/>
  <c r="I21" i="17" s="1"/>
  <c r="BD18" i="20" s="1"/>
  <c r="M210" i="7"/>
  <c r="AN20" i="17"/>
  <c r="AB20" i="17"/>
  <c r="AB210" i="7"/>
  <c r="AN21" i="17"/>
  <c r="AC20" i="17"/>
  <c r="D210" i="7"/>
  <c r="P21" i="17"/>
  <c r="H21" i="17" s="1"/>
  <c r="BB18" i="20" s="1"/>
  <c r="AQ20" i="17"/>
  <c r="AE198" i="7"/>
  <c r="AR13" i="19"/>
  <c r="Y20" i="17"/>
  <c r="AB21" i="17"/>
  <c r="L210" i="7"/>
  <c r="X21" i="17"/>
  <c r="AQ21" i="17"/>
  <c r="AE210" i="7"/>
  <c r="AM20" i="17"/>
  <c r="AA198" i="7"/>
  <c r="AE20" i="17"/>
  <c r="S198" i="7"/>
  <c r="AA210" i="7"/>
  <c r="AM21" i="17"/>
  <c r="AU21" i="19"/>
  <c r="BM24" i="18" s="1"/>
  <c r="BM45" i="18" s="1"/>
  <c r="C210" i="7"/>
  <c r="O21" i="17"/>
  <c r="AP21" i="17"/>
  <c r="AA21" i="17"/>
  <c r="K210" i="7"/>
  <c r="W21" i="17"/>
  <c r="W20" i="17"/>
  <c r="G210" i="7"/>
  <c r="S21" i="17"/>
  <c r="K21" i="17" s="1"/>
  <c r="BF18" i="20" s="1"/>
  <c r="R210" i="7"/>
  <c r="AP20" i="17"/>
  <c r="AA20" i="17"/>
  <c r="S20" i="17"/>
  <c r="K20" i="17" s="1"/>
  <c r="BF17" i="20" s="1"/>
  <c r="R198" i="7"/>
  <c r="AI20" i="19" s="1"/>
  <c r="Y5" i="6"/>
  <c r="Y235" i="6" s="1"/>
  <c r="V21" i="17"/>
  <c r="V20" i="17"/>
  <c r="N7" i="7"/>
  <c r="Z4" i="17"/>
  <c r="N30" i="7"/>
  <c r="Z6" i="17"/>
  <c r="Z8" i="17"/>
  <c r="N54" i="7"/>
  <c r="Z10" i="17"/>
  <c r="N78" i="7"/>
  <c r="Z12" i="17"/>
  <c r="N102" i="7"/>
  <c r="N126" i="7"/>
  <c r="Z14" i="17"/>
  <c r="N150" i="7"/>
  <c r="Z16" i="17"/>
  <c r="Z19" i="17"/>
  <c r="N186" i="7"/>
  <c r="N210" i="7"/>
  <c r="Z21" i="17"/>
  <c r="Z5" i="17"/>
  <c r="Z17" i="17"/>
  <c r="Z7" i="17"/>
  <c r="N43" i="7"/>
  <c r="N67" i="7"/>
  <c r="Z9" i="17"/>
  <c r="Z11" i="17"/>
  <c r="Z15" i="17"/>
  <c r="Z20" i="17"/>
  <c r="Q9" i="17"/>
  <c r="I9" i="17" s="1"/>
  <c r="BD6" i="20" s="1"/>
  <c r="AD175" i="7"/>
  <c r="V17" i="17"/>
  <c r="P14" i="17"/>
  <c r="H14" i="17" s="1"/>
  <c r="BB11" i="20" s="1"/>
  <c r="AD184" i="7"/>
  <c r="K174" i="7"/>
  <c r="O10" i="17"/>
  <c r="G10" i="17" s="1"/>
  <c r="BA7" i="20" s="1"/>
  <c r="X9" i="17"/>
  <c r="W9" i="17"/>
  <c r="P9" i="17"/>
  <c r="H9" i="17" s="1"/>
  <c r="BB6" i="20" s="1"/>
  <c r="R9" i="17"/>
  <c r="J9" i="17" s="1"/>
  <c r="BE6" i="20" s="1"/>
  <c r="W10" i="17"/>
  <c r="AE175" i="6"/>
  <c r="AE175" i="7" s="1"/>
  <c r="AE179" i="6"/>
  <c r="AE179" i="7" s="1"/>
  <c r="AE183" i="6"/>
  <c r="AE176" i="6"/>
  <c r="AE176" i="7" s="1"/>
  <c r="AE180" i="6"/>
  <c r="AE184" i="6"/>
  <c r="AE184" i="7" s="1"/>
  <c r="AE181" i="6"/>
  <c r="AE181" i="7" s="1"/>
  <c r="AE177" i="6"/>
  <c r="AE177" i="7" s="1"/>
  <c r="AE182" i="6"/>
  <c r="AE174" i="6"/>
  <c r="AE178" i="6"/>
  <c r="AE178" i="7" s="1"/>
  <c r="AE185" i="6"/>
  <c r="AE185" i="7" s="1"/>
  <c r="Z5" i="6"/>
  <c r="W5" i="6"/>
  <c r="U9" i="17"/>
  <c r="U12" i="17"/>
  <c r="W14" i="17"/>
  <c r="Q11" i="17"/>
  <c r="I11" i="17" s="1"/>
  <c r="BD8" i="20" s="1"/>
  <c r="P13" i="17"/>
  <c r="H13" i="17" s="1"/>
  <c r="BB10" i="20" s="1"/>
  <c r="P16" i="17"/>
  <c r="S17" i="17"/>
  <c r="AD183" i="7"/>
  <c r="AD176" i="7"/>
  <c r="U5" i="6"/>
  <c r="S10" i="17"/>
  <c r="K10" i="17" s="1"/>
  <c r="BF7" i="20" s="1"/>
  <c r="P12" i="17"/>
  <c r="H12" i="17" s="1"/>
  <c r="BB9" i="20" s="1"/>
  <c r="V12" i="17"/>
  <c r="AA180" i="7"/>
  <c r="X5" i="6"/>
  <c r="P179" i="7"/>
  <c r="M176" i="6"/>
  <c r="M176" i="7" s="1"/>
  <c r="M180" i="6"/>
  <c r="M180" i="7" s="1"/>
  <c r="M184" i="6"/>
  <c r="M184" i="7" s="1"/>
  <c r="M177" i="6"/>
  <c r="M181" i="6"/>
  <c r="M185" i="6"/>
  <c r="M185" i="7" s="1"/>
  <c r="M174" i="6"/>
  <c r="M182" i="6"/>
  <c r="M182" i="7" s="1"/>
  <c r="M175" i="6"/>
  <c r="M175" i="7" s="1"/>
  <c r="M183" i="6"/>
  <c r="M183" i="7" s="1"/>
  <c r="M179" i="6"/>
  <c r="M179" i="7" s="1"/>
  <c r="M178" i="6"/>
  <c r="M178" i="7" s="1"/>
  <c r="M164" i="6"/>
  <c r="M164" i="7" s="1"/>
  <c r="M172" i="6"/>
  <c r="M172" i="7" s="1"/>
  <c r="M153" i="6"/>
  <c r="M153" i="7" s="1"/>
  <c r="M161" i="6"/>
  <c r="M161" i="7" s="1"/>
  <c r="M143" i="6"/>
  <c r="M143" i="7" s="1"/>
  <c r="M133" i="6"/>
  <c r="M133" i="7" s="1"/>
  <c r="M120" i="6"/>
  <c r="M120" i="7" s="1"/>
  <c r="M107" i="6"/>
  <c r="M107" i="7" s="1"/>
  <c r="M94" i="6"/>
  <c r="M94" i="7" s="1"/>
  <c r="M165" i="6"/>
  <c r="M165" i="7" s="1"/>
  <c r="M173" i="6"/>
  <c r="M173" i="7" s="1"/>
  <c r="M154" i="6"/>
  <c r="M154" i="7" s="1"/>
  <c r="M144" i="6"/>
  <c r="M144" i="7" s="1"/>
  <c r="M126" i="6"/>
  <c r="M134" i="6"/>
  <c r="M134" i="7" s="1"/>
  <c r="M121" i="6"/>
  <c r="M121" i="7" s="1"/>
  <c r="M108" i="6"/>
  <c r="M108" i="7" s="1"/>
  <c r="M95" i="6"/>
  <c r="M95" i="7" s="1"/>
  <c r="M167" i="6"/>
  <c r="M167" i="7" s="1"/>
  <c r="M156" i="6"/>
  <c r="M156" i="7" s="1"/>
  <c r="M138" i="6"/>
  <c r="M146" i="6"/>
  <c r="M146" i="7" s="1"/>
  <c r="M128" i="6"/>
  <c r="M128" i="7" s="1"/>
  <c r="M136" i="6"/>
  <c r="M136" i="7" s="1"/>
  <c r="M115" i="6"/>
  <c r="M123" i="6"/>
  <c r="M123" i="7" s="1"/>
  <c r="M102" i="6"/>
  <c r="M110" i="6"/>
  <c r="M110" i="7" s="1"/>
  <c r="M97" i="6"/>
  <c r="M97" i="7" s="1"/>
  <c r="M171" i="6"/>
  <c r="M171" i="7" s="1"/>
  <c r="M151" i="6"/>
  <c r="M151" i="7" s="1"/>
  <c r="M140" i="6"/>
  <c r="M140" i="7" s="1"/>
  <c r="M131" i="6"/>
  <c r="M131" i="7" s="1"/>
  <c r="M118" i="6"/>
  <c r="M118" i="7" s="1"/>
  <c r="M105" i="6"/>
  <c r="M105" i="7" s="1"/>
  <c r="M96" i="6"/>
  <c r="M96" i="7" s="1"/>
  <c r="M82" i="6"/>
  <c r="M82" i="7" s="1"/>
  <c r="M69" i="6"/>
  <c r="M69" i="7" s="1"/>
  <c r="M77" i="6"/>
  <c r="M77" i="7" s="1"/>
  <c r="M162" i="6"/>
  <c r="M152" i="6"/>
  <c r="M152" i="7" s="1"/>
  <c r="M141" i="6"/>
  <c r="M141" i="7" s="1"/>
  <c r="M132" i="6"/>
  <c r="M132" i="7" s="1"/>
  <c r="M119" i="6"/>
  <c r="M119" i="7" s="1"/>
  <c r="M106" i="6"/>
  <c r="M106" i="7" s="1"/>
  <c r="M98" i="6"/>
  <c r="M98" i="7" s="1"/>
  <c r="M83" i="6"/>
  <c r="M83" i="7" s="1"/>
  <c r="M70" i="6"/>
  <c r="M70" i="7" s="1"/>
  <c r="M163" i="6"/>
  <c r="M163" i="7" s="1"/>
  <c r="M155" i="6"/>
  <c r="M155" i="7" s="1"/>
  <c r="M142" i="6"/>
  <c r="M142" i="7" s="1"/>
  <c r="M135" i="6"/>
  <c r="M135" i="7" s="1"/>
  <c r="M122" i="6"/>
  <c r="M122" i="7" s="1"/>
  <c r="M109" i="6"/>
  <c r="M109" i="7" s="1"/>
  <c r="M99" i="6"/>
  <c r="M99" i="7" s="1"/>
  <c r="M84" i="6"/>
  <c r="M84" i="7" s="1"/>
  <c r="M71" i="6"/>
  <c r="M71" i="7" s="1"/>
  <c r="M166" i="6"/>
  <c r="M166" i="7" s="1"/>
  <c r="M157" i="6"/>
  <c r="M157" i="7" s="1"/>
  <c r="M145" i="6"/>
  <c r="M145" i="7" s="1"/>
  <c r="M137" i="6"/>
  <c r="M137" i="7" s="1"/>
  <c r="M124" i="6"/>
  <c r="M124" i="7" s="1"/>
  <c r="M111" i="6"/>
  <c r="M111" i="7" s="1"/>
  <c r="M100" i="6"/>
  <c r="M100" i="7" s="1"/>
  <c r="M85" i="6"/>
  <c r="M85" i="7" s="1"/>
  <c r="M72" i="6"/>
  <c r="M72" i="7" s="1"/>
  <c r="AB184" i="6"/>
  <c r="AB184" i="7" s="1"/>
  <c r="AB174" i="6"/>
  <c r="AB179" i="6"/>
  <c r="AB179" i="7" s="1"/>
  <c r="AB185" i="6"/>
  <c r="AB185" i="7" s="1"/>
  <c r="AB175" i="6"/>
  <c r="AB175" i="7" s="1"/>
  <c r="AB181" i="6"/>
  <c r="AB181" i="7" s="1"/>
  <c r="AB176" i="6"/>
  <c r="AB176" i="7" s="1"/>
  <c r="AB183" i="6"/>
  <c r="AB183" i="7" s="1"/>
  <c r="AB177" i="6"/>
  <c r="AB177" i="7" s="1"/>
  <c r="AB178" i="6"/>
  <c r="AB178" i="7" s="1"/>
  <c r="AB180" i="6"/>
  <c r="AB180" i="7" s="1"/>
  <c r="O176" i="6"/>
  <c r="O182" i="6"/>
  <c r="O182" i="7" s="1"/>
  <c r="O183" i="6"/>
  <c r="O183" i="7" s="1"/>
  <c r="O178" i="6"/>
  <c r="O178" i="7" s="1"/>
  <c r="O177" i="6"/>
  <c r="O177" i="7" s="1"/>
  <c r="O179" i="6"/>
  <c r="O179" i="7" s="1"/>
  <c r="O180" i="6"/>
  <c r="O180" i="7" s="1"/>
  <c r="O181" i="6"/>
  <c r="O181" i="7" s="1"/>
  <c r="V5" i="6"/>
  <c r="AC174" i="6"/>
  <c r="AC174" i="7" s="1"/>
  <c r="AC178" i="6"/>
  <c r="AC178" i="7" s="1"/>
  <c r="AC182" i="6"/>
  <c r="AC182" i="7" s="1"/>
  <c r="AC175" i="6"/>
  <c r="AC175" i="7" s="1"/>
  <c r="AC179" i="6"/>
  <c r="AC179" i="7" s="1"/>
  <c r="AC183" i="6"/>
  <c r="AC183" i="7" s="1"/>
  <c r="AC176" i="6"/>
  <c r="AC176" i="7" s="1"/>
  <c r="AC181" i="6"/>
  <c r="AC181" i="7" s="1"/>
  <c r="Q179" i="6"/>
  <c r="Q179" i="7" s="1"/>
  <c r="Q180" i="6"/>
  <c r="Q180" i="7" s="1"/>
  <c r="Q175" i="6"/>
  <c r="O174" i="7"/>
  <c r="O175" i="7"/>
  <c r="O185" i="7"/>
  <c r="O176" i="7"/>
  <c r="O184" i="7"/>
  <c r="N175" i="7"/>
  <c r="N179" i="7"/>
  <c r="N183" i="7"/>
  <c r="N176" i="7"/>
  <c r="N180" i="7"/>
  <c r="N184" i="7"/>
  <c r="N181" i="7"/>
  <c r="N177" i="7"/>
  <c r="N182" i="7"/>
  <c r="N174" i="7"/>
  <c r="N185" i="7"/>
  <c r="N178" i="7"/>
  <c r="S13" i="17"/>
  <c r="K13" i="17" s="1"/>
  <c r="BF10" i="20" s="1"/>
  <c r="U17" i="17"/>
  <c r="AE183" i="7"/>
  <c r="AD181" i="7"/>
  <c r="AD174" i="7"/>
  <c r="Q182" i="6"/>
  <c r="Q182" i="7" s="1"/>
  <c r="S174" i="6"/>
  <c r="S178" i="6"/>
  <c r="S178" i="7" s="1"/>
  <c r="S182" i="6"/>
  <c r="S182" i="7" s="1"/>
  <c r="S175" i="6"/>
  <c r="S175" i="7" s="1"/>
  <c r="S179" i="6"/>
  <c r="S183" i="6"/>
  <c r="S181" i="6"/>
  <c r="S181" i="7" s="1"/>
  <c r="S176" i="6"/>
  <c r="S176" i="7" s="1"/>
  <c r="S184" i="6"/>
  <c r="S184" i="7" s="1"/>
  <c r="S180" i="6"/>
  <c r="S180" i="7" s="1"/>
  <c r="S14" i="17"/>
  <c r="K14" i="17" s="1"/>
  <c r="BF11" i="20" s="1"/>
  <c r="AE182" i="7"/>
  <c r="AD185" i="7"/>
  <c r="AC180" i="6"/>
  <c r="AC180" i="7" s="1"/>
  <c r="Q181" i="6"/>
  <c r="Q181" i="7" s="1"/>
  <c r="T5" i="6"/>
  <c r="X11" i="17"/>
  <c r="U16" i="17"/>
  <c r="P17" i="17"/>
  <c r="AD179" i="7"/>
  <c r="AA177" i="6"/>
  <c r="AA177" i="7" s="1"/>
  <c r="AA181" i="6"/>
  <c r="AA181" i="7" s="1"/>
  <c r="AA185" i="6"/>
  <c r="AA185" i="7" s="1"/>
  <c r="AA174" i="6"/>
  <c r="AA174" i="7" s="1"/>
  <c r="AA178" i="6"/>
  <c r="AA178" i="7" s="1"/>
  <c r="AA182" i="6"/>
  <c r="AA182" i="7" s="1"/>
  <c r="AA176" i="6"/>
  <c r="AA176" i="7" s="1"/>
  <c r="AA183" i="6"/>
  <c r="AA183" i="7" s="1"/>
  <c r="AA179" i="6"/>
  <c r="AA179" i="7" s="1"/>
  <c r="AA184" i="6"/>
  <c r="AA184" i="7" s="1"/>
  <c r="P177" i="6"/>
  <c r="P177" i="7" s="1"/>
  <c r="P181" i="6"/>
  <c r="P181" i="7" s="1"/>
  <c r="P185" i="6"/>
  <c r="P185" i="7" s="1"/>
  <c r="P174" i="6"/>
  <c r="P178" i="6"/>
  <c r="P178" i="7" s="1"/>
  <c r="P182" i="6"/>
  <c r="P182" i="7" s="1"/>
  <c r="P176" i="6"/>
  <c r="P176" i="7" s="1"/>
  <c r="P180" i="6"/>
  <c r="P180" i="7" s="1"/>
  <c r="P184" i="6"/>
  <c r="P184" i="7" s="1"/>
  <c r="P175" i="6"/>
  <c r="P175" i="7" s="1"/>
  <c r="P183" i="6"/>
  <c r="P183" i="7" s="1"/>
  <c r="AE174" i="7"/>
  <c r="AE180" i="7"/>
  <c r="AD178" i="7"/>
  <c r="F174" i="6"/>
  <c r="F174" i="7" s="1"/>
  <c r="F178" i="6"/>
  <c r="F182" i="6"/>
  <c r="F175" i="6"/>
  <c r="F175" i="7" s="1"/>
  <c r="F179" i="6"/>
  <c r="F179" i="7" s="1"/>
  <c r="F183" i="6"/>
  <c r="F183" i="7" s="1"/>
  <c r="F176" i="6"/>
  <c r="F176" i="7" s="1"/>
  <c r="F184" i="6"/>
  <c r="F184" i="7" s="1"/>
  <c r="F177" i="6"/>
  <c r="F177" i="7" s="1"/>
  <c r="F185" i="6"/>
  <c r="F185" i="7" s="1"/>
  <c r="F180" i="6"/>
  <c r="F180" i="7" s="1"/>
  <c r="F181" i="6"/>
  <c r="F181" i="7" s="1"/>
  <c r="F162" i="6"/>
  <c r="F170" i="6"/>
  <c r="F170" i="7" s="1"/>
  <c r="F151" i="6"/>
  <c r="F151" i="7" s="1"/>
  <c r="F159" i="6"/>
  <c r="F159" i="7" s="1"/>
  <c r="F141" i="6"/>
  <c r="F141" i="7" s="1"/>
  <c r="F149" i="6"/>
  <c r="F149" i="7" s="1"/>
  <c r="F131" i="6"/>
  <c r="F131" i="7" s="1"/>
  <c r="F118" i="6"/>
  <c r="F118" i="7" s="1"/>
  <c r="F105" i="6"/>
  <c r="F105" i="7" s="1"/>
  <c r="F113" i="6"/>
  <c r="F113" i="7" s="1"/>
  <c r="F92" i="6"/>
  <c r="F163" i="6"/>
  <c r="F163" i="7" s="1"/>
  <c r="F171" i="6"/>
  <c r="F171" i="7" s="1"/>
  <c r="F152" i="6"/>
  <c r="F152" i="7" s="1"/>
  <c r="F160" i="6"/>
  <c r="F160" i="7" s="1"/>
  <c r="F142" i="6"/>
  <c r="F142" i="7" s="1"/>
  <c r="F132" i="6"/>
  <c r="F132" i="7" s="1"/>
  <c r="F119" i="6"/>
  <c r="F119" i="7" s="1"/>
  <c r="F106" i="6"/>
  <c r="F106" i="7" s="1"/>
  <c r="F93" i="6"/>
  <c r="F93" i="7" s="1"/>
  <c r="F101" i="6"/>
  <c r="F101" i="7" s="1"/>
  <c r="F165" i="6"/>
  <c r="F165" i="7" s="1"/>
  <c r="F173" i="6"/>
  <c r="F173" i="7" s="1"/>
  <c r="F154" i="6"/>
  <c r="F154" i="7" s="1"/>
  <c r="F144" i="6"/>
  <c r="F144" i="7" s="1"/>
  <c r="F126" i="6"/>
  <c r="F134" i="6"/>
  <c r="F134" i="7" s="1"/>
  <c r="F121" i="6"/>
  <c r="F121" i="7" s="1"/>
  <c r="F108" i="6"/>
  <c r="F108" i="7" s="1"/>
  <c r="R174" i="6"/>
  <c r="R178" i="6"/>
  <c r="R178" i="7" s="1"/>
  <c r="R182" i="6"/>
  <c r="R182" i="7" s="1"/>
  <c r="R175" i="6"/>
  <c r="R175" i="7" s="1"/>
  <c r="R179" i="6"/>
  <c r="R179" i="7" s="1"/>
  <c r="R183" i="6"/>
  <c r="R183" i="7" s="1"/>
  <c r="R177" i="6"/>
  <c r="R177" i="7" s="1"/>
  <c r="R181" i="6"/>
  <c r="R181" i="7" s="1"/>
  <c r="R185" i="6"/>
  <c r="R185" i="7" s="1"/>
  <c r="S179" i="7"/>
  <c r="S183" i="7"/>
  <c r="I174" i="6"/>
  <c r="I174" i="7" s="1"/>
  <c r="I178" i="6"/>
  <c r="I178" i="7" s="1"/>
  <c r="I182" i="6"/>
  <c r="I182" i="7" s="1"/>
  <c r="I175" i="6"/>
  <c r="I175" i="7" s="1"/>
  <c r="I179" i="6"/>
  <c r="I179" i="7" s="1"/>
  <c r="I183" i="6"/>
  <c r="I177" i="6"/>
  <c r="I177" i="7" s="1"/>
  <c r="I185" i="6"/>
  <c r="I185" i="7" s="1"/>
  <c r="K175" i="6"/>
  <c r="K175" i="7" s="1"/>
  <c r="K179" i="6"/>
  <c r="K179" i="7" s="1"/>
  <c r="K183" i="6"/>
  <c r="K183" i="7" s="1"/>
  <c r="K176" i="6"/>
  <c r="K176" i="7" s="1"/>
  <c r="K180" i="6"/>
  <c r="K180" i="7" s="1"/>
  <c r="K184" i="6"/>
  <c r="K184" i="7" s="1"/>
  <c r="K178" i="6"/>
  <c r="K178" i="7" s="1"/>
  <c r="K181" i="6"/>
  <c r="K181" i="7" s="1"/>
  <c r="K177" i="6"/>
  <c r="K177" i="7" s="1"/>
  <c r="K185" i="6"/>
  <c r="K185" i="7" s="1"/>
  <c r="D181" i="6"/>
  <c r="D174" i="6"/>
  <c r="D182" i="6"/>
  <c r="D182" i="7" s="1"/>
  <c r="D175" i="6"/>
  <c r="D175" i="7" s="1"/>
  <c r="D183" i="6"/>
  <c r="D183" i="7" s="1"/>
  <c r="D176" i="6"/>
  <c r="D176" i="7" s="1"/>
  <c r="D184" i="6"/>
  <c r="D184" i="7" s="1"/>
  <c r="D177" i="6"/>
  <c r="D178" i="6"/>
  <c r="D178" i="7" s="1"/>
  <c r="D179" i="6"/>
  <c r="D185" i="6"/>
  <c r="E176" i="6"/>
  <c r="E176" i="7" s="1"/>
  <c r="E182" i="6"/>
  <c r="E182" i="7" s="1"/>
  <c r="E177" i="6"/>
  <c r="E177" i="7" s="1"/>
  <c r="E183" i="6"/>
  <c r="E178" i="6"/>
  <c r="E178" i="7" s="1"/>
  <c r="E184" i="6"/>
  <c r="E184" i="7" s="1"/>
  <c r="E174" i="6"/>
  <c r="E185" i="6"/>
  <c r="E185" i="7" s="1"/>
  <c r="E175" i="6"/>
  <c r="E175" i="7" s="1"/>
  <c r="E179" i="6"/>
  <c r="E179" i="7" s="1"/>
  <c r="E180" i="6"/>
  <c r="E180" i="7" s="1"/>
  <c r="E181" i="6"/>
  <c r="E181" i="7" s="1"/>
  <c r="M177" i="7"/>
  <c r="J183" i="6"/>
  <c r="J183" i="7" s="1"/>
  <c r="C178" i="6"/>
  <c r="C178" i="7" s="1"/>
  <c r="C175" i="6"/>
  <c r="C175" i="7" s="1"/>
  <c r="C183" i="6"/>
  <c r="C183" i="7" s="1"/>
  <c r="G177" i="6"/>
  <c r="G177" i="7" s="1"/>
  <c r="G181" i="6"/>
  <c r="G181" i="7" s="1"/>
  <c r="G185" i="6"/>
  <c r="G185" i="7" s="1"/>
  <c r="G174" i="6"/>
  <c r="G178" i="6"/>
  <c r="G178" i="7" s="1"/>
  <c r="G182" i="6"/>
  <c r="G182" i="7" s="1"/>
  <c r="F178" i="7"/>
  <c r="F182" i="7"/>
  <c r="C176" i="6"/>
  <c r="C176" i="7" s="1"/>
  <c r="C184" i="6"/>
  <c r="C184" i="7" s="1"/>
  <c r="J177" i="6"/>
  <c r="J177" i="7" s="1"/>
  <c r="J181" i="6"/>
  <c r="J181" i="7" s="1"/>
  <c r="J185" i="6"/>
  <c r="J185" i="7" s="1"/>
  <c r="J174" i="6"/>
  <c r="J178" i="6"/>
  <c r="J178" i="7" s="1"/>
  <c r="J182" i="6"/>
  <c r="J182" i="7" s="1"/>
  <c r="I183" i="7"/>
  <c r="C185" i="6"/>
  <c r="C185" i="7" s="1"/>
  <c r="C179" i="6"/>
  <c r="C179" i="7" s="1"/>
  <c r="C174" i="6"/>
  <c r="C180" i="6"/>
  <c r="C180" i="7" s="1"/>
  <c r="J179" i="6"/>
  <c r="J179" i="7" s="1"/>
  <c r="C182" i="6"/>
  <c r="C182" i="7" s="1"/>
  <c r="L174" i="6"/>
  <c r="L178" i="6"/>
  <c r="L182" i="6"/>
  <c r="L182" i="7" s="1"/>
  <c r="L175" i="6"/>
  <c r="L175" i="7" s="1"/>
  <c r="L179" i="6"/>
  <c r="L179" i="7" s="1"/>
  <c r="L183" i="6"/>
  <c r="L183" i="7" s="1"/>
  <c r="G184" i="6"/>
  <c r="G184" i="7" s="1"/>
  <c r="G176" i="6"/>
  <c r="G176" i="7" s="1"/>
  <c r="E183" i="7"/>
  <c r="L177" i="7"/>
  <c r="L185" i="7"/>
  <c r="L178" i="7"/>
  <c r="J184" i="6"/>
  <c r="J184" i="7" s="1"/>
  <c r="J176" i="6"/>
  <c r="J176" i="7" s="1"/>
  <c r="I184" i="7"/>
  <c r="I176" i="7"/>
  <c r="C181" i="6"/>
  <c r="C181" i="7" s="1"/>
  <c r="M181" i="7"/>
  <c r="AF9" i="19"/>
  <c r="AC19" i="19"/>
  <c r="AG7" i="19"/>
  <c r="AJ15" i="19"/>
  <c r="W21" i="19"/>
  <c r="J21" i="19" s="1"/>
  <c r="BD24" i="18" s="1"/>
  <c r="BD45" i="18" s="1"/>
  <c r="AG11" i="19"/>
  <c r="AG21" i="19"/>
  <c r="U21" i="19"/>
  <c r="H21" i="19" s="1"/>
  <c r="BB24" i="18" s="1"/>
  <c r="BB45" i="18" s="1"/>
  <c r="AJ14" i="19"/>
  <c r="AU6" i="19"/>
  <c r="X8" i="19"/>
  <c r="K8" i="19" s="1"/>
  <c r="AA6" i="19"/>
  <c r="AU4" i="19"/>
  <c r="X10" i="19"/>
  <c r="K10" i="19" s="1"/>
  <c r="BE13" i="18" s="1"/>
  <c r="BE34" i="18" s="1"/>
  <c r="AB19" i="19"/>
  <c r="AF11" i="19"/>
  <c r="AJ9" i="19"/>
  <c r="AA4" i="19"/>
  <c r="AU17" i="19"/>
  <c r="BM20" i="18" s="1"/>
  <c r="BM41" i="18" s="1"/>
  <c r="X6" i="19"/>
  <c r="K6" i="19" s="1"/>
  <c r="AF6" i="19"/>
  <c r="AT21" i="19"/>
  <c r="BN24" i="18" s="1"/>
  <c r="BN45" i="18" s="1"/>
  <c r="AS21" i="19"/>
  <c r="AC21" i="19"/>
  <c r="AR21" i="19"/>
  <c r="W5" i="19"/>
  <c r="J5" i="19" s="1"/>
  <c r="AD6" i="19"/>
  <c r="AJ13" i="19"/>
  <c r="AJ8" i="19"/>
  <c r="AB7" i="19"/>
  <c r="AJ16" i="19"/>
  <c r="T9" i="19"/>
  <c r="G9" i="19" s="1"/>
  <c r="BA12" i="18" s="1"/>
  <c r="BA33" i="18" s="1"/>
  <c r="AT11" i="19"/>
  <c r="BN14" i="18" s="1"/>
  <c r="BN35" i="18" s="1"/>
  <c r="X7" i="19"/>
  <c r="K7" i="19" s="1"/>
  <c r="AJ10" i="19"/>
  <c r="AJ4" i="19"/>
  <c r="AV10" i="19"/>
  <c r="U13" i="19"/>
  <c r="H13" i="19" s="1"/>
  <c r="BB16" i="18" s="1"/>
  <c r="BB37" i="18" s="1"/>
  <c r="AU14" i="19"/>
  <c r="BM17" i="18" s="1"/>
  <c r="BM38" i="18" s="1"/>
  <c r="AU10" i="19"/>
  <c r="BM13" i="18" s="1"/>
  <c r="BM34" i="18" s="1"/>
  <c r="AA5" i="19"/>
  <c r="AD21" i="19"/>
  <c r="Z21" i="19"/>
  <c r="AV21" i="19"/>
  <c r="AF21" i="19"/>
  <c r="T21" i="19"/>
  <c r="G21" i="19" s="1"/>
  <c r="BA24" i="18" s="1"/>
  <c r="BA45" i="18" s="1"/>
  <c r="AJ21" i="19"/>
  <c r="AB21" i="19"/>
  <c r="X21" i="19"/>
  <c r="K21" i="19" s="1"/>
  <c r="BE24" i="18" s="1"/>
  <c r="BE45" i="18" s="1"/>
  <c r="AA21" i="19"/>
  <c r="W9" i="19"/>
  <c r="J9" i="19" s="1"/>
  <c r="BD12" i="18" s="1"/>
  <c r="BD33" i="18" s="1"/>
  <c r="AT10" i="19"/>
  <c r="BN13" i="18" s="1"/>
  <c r="BN34" i="18" s="1"/>
  <c r="AV13" i="19"/>
  <c r="AG16" i="19"/>
  <c r="AR8" i="19"/>
  <c r="AS9" i="19"/>
  <c r="AR5" i="19"/>
  <c r="AV8" i="19"/>
  <c r="V6" i="19"/>
  <c r="I6" i="19" s="1"/>
  <c r="AR19" i="19"/>
  <c r="U6" i="19"/>
  <c r="H6" i="19" s="1"/>
  <c r="AS16" i="19"/>
  <c r="AV6" i="19"/>
  <c r="AV16" i="19"/>
  <c r="AC6" i="19"/>
  <c r="Z10" i="19"/>
  <c r="Z4" i="19"/>
  <c r="W7" i="19"/>
  <c r="J7" i="19" s="1"/>
  <c r="AB8" i="19"/>
  <c r="AF19" i="19"/>
  <c r="AF13" i="19"/>
  <c r="AR10" i="19"/>
  <c r="AR15" i="19"/>
  <c r="AV17" i="19"/>
  <c r="Z7" i="19"/>
  <c r="AR7" i="19"/>
  <c r="AS8" i="19"/>
  <c r="AG8" i="19"/>
  <c r="V5" i="19"/>
  <c r="I5" i="19" s="1"/>
  <c r="AH4" i="19"/>
  <c r="AV19" i="19"/>
  <c r="AV11" i="19"/>
  <c r="AG5" i="19"/>
  <c r="U5" i="19"/>
  <c r="H5" i="19" s="1"/>
  <c r="AS19" i="19"/>
  <c r="AS6" i="19"/>
  <c r="AG6" i="19"/>
  <c r="AG4" i="19"/>
  <c r="AF7" i="19"/>
  <c r="AR6" i="19"/>
  <c r="AV4" i="19"/>
  <c r="U12" i="19"/>
  <c r="H12" i="19" s="1"/>
  <c r="BB15" i="18" s="1"/>
  <c r="BB36" i="18" s="1"/>
  <c r="T11" i="19"/>
  <c r="G11" i="19" s="1"/>
  <c r="BA14" i="18" s="1"/>
  <c r="BA35" i="18" s="1"/>
  <c r="AR11" i="19"/>
  <c r="U16" i="19"/>
  <c r="H16" i="19" s="1"/>
  <c r="BB19" i="18" s="1"/>
  <c r="BB40" i="18" s="1"/>
  <c r="AS12" i="19"/>
  <c r="AA8" i="19"/>
  <c r="AU8" i="19"/>
  <c r="AJ5" i="19"/>
  <c r="AR12" i="19"/>
  <c r="AR4" i="19"/>
  <c r="U17" i="19"/>
  <c r="H17" i="19" s="1"/>
  <c r="BB20" i="18" s="1"/>
  <c r="BB41" i="18" s="1"/>
  <c r="AS5" i="19"/>
  <c r="Z5" i="19"/>
  <c r="AA19" i="19"/>
  <c r="X13" i="19"/>
  <c r="K13" i="19" s="1"/>
  <c r="BE16" i="18" s="1"/>
  <c r="BE37" i="18" s="1"/>
  <c r="AB4" i="19"/>
  <c r="AB5" i="19"/>
  <c r="AJ17" i="19"/>
  <c r="AJ12" i="19"/>
  <c r="AC8" i="19"/>
  <c r="AS13" i="19"/>
  <c r="AS4" i="19"/>
  <c r="AG15" i="19"/>
  <c r="W4" i="19"/>
  <c r="J4" i="19" s="1"/>
  <c r="AT4" i="19"/>
  <c r="D177" i="7"/>
  <c r="D179" i="7"/>
  <c r="D181" i="7"/>
  <c r="D185" i="7"/>
  <c r="D174" i="7"/>
  <c r="D180" i="7"/>
  <c r="W6" i="19"/>
  <c r="J6" i="19" s="1"/>
  <c r="AH16" i="19"/>
  <c r="AH6" i="19"/>
  <c r="AH7" i="19"/>
  <c r="Z12" i="19"/>
  <c r="AG12" i="19"/>
  <c r="AS10" i="19"/>
  <c r="AS14" i="19"/>
  <c r="AS15" i="19"/>
  <c r="AT7" i="19"/>
  <c r="AH9" i="19"/>
  <c r="AH17" i="19"/>
  <c r="AD5" i="19"/>
  <c r="AH15" i="19"/>
  <c r="AA7" i="19"/>
  <c r="T16" i="19"/>
  <c r="G16" i="19" s="1"/>
  <c r="BA19" i="18" s="1"/>
  <c r="AJ7" i="19"/>
  <c r="AV9" i="19"/>
  <c r="AC4" i="19"/>
  <c r="AG10" i="19"/>
  <c r="V4" i="19"/>
  <c r="I4" i="19" s="1"/>
  <c r="AB14" i="19"/>
  <c r="AF4" i="19"/>
  <c r="AG17" i="19"/>
  <c r="AU12" i="19"/>
  <c r="BM15" i="18" s="1"/>
  <c r="BM36" i="18" s="1"/>
  <c r="AJ11" i="19"/>
  <c r="AR16" i="19"/>
  <c r="U19" i="19"/>
  <c r="H19" i="19" s="1"/>
  <c r="BB22" i="18" s="1"/>
  <c r="BB43" i="18" s="1"/>
  <c r="AG9" i="19"/>
  <c r="Z15" i="19"/>
  <c r="AH5" i="19"/>
  <c r="AT5" i="19"/>
  <c r="AU5" i="19"/>
  <c r="T15" i="19"/>
  <c r="G15" i="19" s="1"/>
  <c r="BA18" i="18" s="1"/>
  <c r="BA39" i="18" s="1"/>
  <c r="AB9" i="19"/>
  <c r="AF16" i="19"/>
  <c r="AJ6" i="19"/>
  <c r="AV5" i="19"/>
  <c r="AD7" i="19"/>
  <c r="V8" i="19"/>
  <c r="I8" i="19" s="1"/>
  <c r="AD8" i="19"/>
  <c r="AC7" i="19"/>
  <c r="V9" i="19"/>
  <c r="I9" i="19" s="1"/>
  <c r="BC12" i="18" s="1"/>
  <c r="AH13" i="19"/>
  <c r="AG13" i="19"/>
  <c r="AG19" i="19"/>
  <c r="AT12" i="19"/>
  <c r="BN15" i="18" s="1"/>
  <c r="BN36" i="18" s="1"/>
  <c r="Z17" i="19"/>
  <c r="Z19" i="19"/>
  <c r="AT8" i="19"/>
  <c r="AU13" i="19"/>
  <c r="BM16" i="18" s="1"/>
  <c r="BM37" i="18" s="1"/>
  <c r="AF17" i="19"/>
  <c r="AS7" i="19"/>
  <c r="AH19" i="19"/>
  <c r="T13" i="19"/>
  <c r="G13" i="19" s="1"/>
  <c r="BA16" i="18" s="1"/>
  <c r="AB6" i="19"/>
  <c r="AF8" i="19"/>
  <c r="AR14" i="19"/>
  <c r="AV14" i="19"/>
  <c r="AS17" i="19"/>
  <c r="Z11" i="19"/>
  <c r="AH8" i="19"/>
  <c r="AF14" i="19"/>
  <c r="AF5" i="19"/>
  <c r="AV15" i="19"/>
  <c r="U8" i="19"/>
  <c r="H8" i="19" s="1"/>
  <c r="AG14" i="19"/>
  <c r="AD4" i="19"/>
  <c r="AT9" i="19"/>
  <c r="BN12" i="18" s="1"/>
  <c r="BN33" i="18" s="1"/>
  <c r="T19" i="19"/>
  <c r="G19" i="19" s="1"/>
  <c r="BA22" i="18" s="1"/>
  <c r="BA43" i="18" s="1"/>
  <c r="AH10" i="19"/>
  <c r="AH14" i="19"/>
  <c r="AR20" i="19"/>
  <c r="AJ20" i="19"/>
  <c r="AU20" i="19"/>
  <c r="BM23" i="18" s="1"/>
  <c r="BM44" i="18" s="1"/>
  <c r="Z8" i="19"/>
  <c r="W19" i="19"/>
  <c r="J19" i="19" s="1"/>
  <c r="BD22" i="18" s="1"/>
  <c r="BD43" i="18" s="1"/>
  <c r="AT6" i="19"/>
  <c r="AD20" i="19"/>
  <c r="V11" i="19"/>
  <c r="I11" i="19" s="1"/>
  <c r="BC14" i="18" s="1"/>
  <c r="AS20" i="19"/>
  <c r="AT20" i="19"/>
  <c r="BN23" i="18" s="1"/>
  <c r="BN44" i="18" s="1"/>
  <c r="AT13" i="19"/>
  <c r="BN16" i="18" s="1"/>
  <c r="BN37" i="18" s="1"/>
  <c r="AH11" i="19"/>
  <c r="Z20" i="19"/>
  <c r="AG20" i="19"/>
  <c r="AC20" i="19"/>
  <c r="U9" i="19"/>
  <c r="H9" i="19" s="1"/>
  <c r="BB12" i="18" s="1"/>
  <c r="BB33" i="18" s="1"/>
  <c r="AS11" i="19"/>
  <c r="Z16" i="19"/>
  <c r="W20" i="19"/>
  <c r="J20" i="19" s="1"/>
  <c r="BD23" i="18" s="1"/>
  <c r="BD44" i="18" s="1"/>
  <c r="AH20" i="19"/>
  <c r="U20" i="19"/>
  <c r="H20" i="19" s="1"/>
  <c r="BB23" i="18" s="1"/>
  <c r="BB44" i="18" s="1"/>
  <c r="AV20" i="19"/>
  <c r="AB20" i="19"/>
  <c r="AA20" i="19"/>
  <c r="AF20" i="19"/>
  <c r="X20" i="19"/>
  <c r="K20" i="19" s="1"/>
  <c r="BE23" i="18" s="1"/>
  <c r="BE44" i="18" s="1"/>
  <c r="H439" i="6"/>
  <c r="H439" i="7" s="1"/>
  <c r="H508" i="6"/>
  <c r="H508" i="7" s="1"/>
  <c r="H460" i="6"/>
  <c r="H460" i="7" s="1"/>
  <c r="H428" i="6"/>
  <c r="H428" i="7" s="1"/>
  <c r="H377" i="6"/>
  <c r="H377" i="7" s="1"/>
  <c r="H365" i="6"/>
  <c r="H365" i="7" s="1"/>
  <c r="H337" i="6"/>
  <c r="H337" i="7" s="1"/>
  <c r="H410" i="6"/>
  <c r="H410" i="7" s="1"/>
  <c r="H398" i="6"/>
  <c r="H398" i="7" s="1"/>
  <c r="H386" i="6"/>
  <c r="H386" i="7" s="1"/>
  <c r="H358" i="6"/>
  <c r="H358" i="7" s="1"/>
  <c r="H346" i="6"/>
  <c r="H346" i="7" s="1"/>
  <c r="H496" i="6"/>
  <c r="H496" i="7" s="1"/>
  <c r="H472" i="6"/>
  <c r="H472" i="7" s="1"/>
  <c r="H395" i="6"/>
  <c r="H395" i="7" s="1"/>
  <c r="H383" i="6"/>
  <c r="H383" i="7" s="1"/>
  <c r="H371" i="6"/>
  <c r="H371" i="7" s="1"/>
  <c r="H404" i="6"/>
  <c r="H404" i="7" s="1"/>
  <c r="H325" i="6"/>
  <c r="H325" i="7" s="1"/>
  <c r="H313" i="6"/>
  <c r="H313" i="7" s="1"/>
  <c r="H301" i="6"/>
  <c r="H301" i="7" s="1"/>
  <c r="H289" i="6"/>
  <c r="H289" i="7" s="1"/>
  <c r="H261" i="6"/>
  <c r="H261" i="7" s="1"/>
  <c r="H249" i="6"/>
  <c r="H249" i="7" s="1"/>
  <c r="H237" i="6"/>
  <c r="H237" i="7" s="1"/>
  <c r="H225" i="6"/>
  <c r="H225" i="7" s="1"/>
  <c r="H197" i="7"/>
  <c r="H331" i="6"/>
  <c r="H331" i="7" s="1"/>
  <c r="H318" i="6"/>
  <c r="H318" i="7" s="1"/>
  <c r="H306" i="6"/>
  <c r="H306" i="7" s="1"/>
  <c r="H278" i="6"/>
  <c r="H278" i="7" s="1"/>
  <c r="H266" i="6"/>
  <c r="H266" i="7" s="1"/>
  <c r="H254" i="6"/>
  <c r="H254" i="7" s="1"/>
  <c r="H242" i="6"/>
  <c r="H242" i="7" s="1"/>
  <c r="H214" i="7"/>
  <c r="H202" i="7"/>
  <c r="H190" i="6"/>
  <c r="H190" i="7" s="1"/>
  <c r="H400" i="6"/>
  <c r="H400" i="7" s="1"/>
  <c r="H327" i="6"/>
  <c r="H327" i="7" s="1"/>
  <c r="H315" i="6"/>
  <c r="H315" i="7" s="1"/>
  <c r="H360" i="6"/>
  <c r="H360" i="7" s="1"/>
  <c r="H355" i="6"/>
  <c r="H355" i="7" s="1"/>
  <c r="H340" i="6"/>
  <c r="H340" i="7" s="1"/>
  <c r="H328" i="6"/>
  <c r="H328" i="7" s="1"/>
  <c r="H316" i="6"/>
  <c r="H316" i="7" s="1"/>
  <c r="H304" i="6"/>
  <c r="H304" i="7" s="1"/>
  <c r="H276" i="6"/>
  <c r="H276" i="7" s="1"/>
  <c r="H264" i="6"/>
  <c r="H264" i="7" s="1"/>
  <c r="H252" i="6"/>
  <c r="H252" i="7" s="1"/>
  <c r="H240" i="6"/>
  <c r="H240" i="7" s="1"/>
  <c r="H212" i="7"/>
  <c r="H200" i="7"/>
  <c r="H188" i="6"/>
  <c r="H188" i="7" s="1"/>
  <c r="H291" i="6"/>
  <c r="H291" i="7" s="1"/>
  <c r="H235" i="6"/>
  <c r="H235" i="7" s="1"/>
  <c r="H211" i="7"/>
  <c r="H193" i="6"/>
  <c r="H193" i="7" s="1"/>
  <c r="H187" i="6"/>
  <c r="H187" i="7" s="1"/>
  <c r="H295" i="6"/>
  <c r="H295" i="7" s="1"/>
  <c r="H263" i="6"/>
  <c r="H263" i="7" s="1"/>
  <c r="H231" i="6"/>
  <c r="H231" i="7" s="1"/>
  <c r="H207" i="7"/>
  <c r="H34" i="6"/>
  <c r="H34" i="7" s="1"/>
  <c r="H22" i="6"/>
  <c r="H22" i="7" s="1"/>
  <c r="H63" i="6"/>
  <c r="H63" i="7" s="1"/>
  <c r="H431" i="6"/>
  <c r="H431" i="7" s="1"/>
  <c r="H492" i="6"/>
  <c r="H492" i="7" s="1"/>
  <c r="H456" i="6"/>
  <c r="H456" i="7" s="1"/>
  <c r="H448" i="6"/>
  <c r="H448" i="7" s="1"/>
  <c r="H436" i="6"/>
  <c r="H436" i="7" s="1"/>
  <c r="H424" i="6"/>
  <c r="H424" i="7" s="1"/>
  <c r="H413" i="6"/>
  <c r="H413" i="7" s="1"/>
  <c r="H389" i="6"/>
  <c r="H389" i="7" s="1"/>
  <c r="H373" i="6"/>
  <c r="H373" i="7" s="1"/>
  <c r="H361" i="6"/>
  <c r="H361" i="7" s="1"/>
  <c r="H349" i="6"/>
  <c r="H349" i="7" s="1"/>
  <c r="H406" i="6"/>
  <c r="H406" i="7" s="1"/>
  <c r="H394" i="6"/>
  <c r="H394" i="7" s="1"/>
  <c r="H382" i="6"/>
  <c r="H382" i="7" s="1"/>
  <c r="H370" i="6"/>
  <c r="H370" i="7" s="1"/>
  <c r="H342" i="6"/>
  <c r="H342" i="7" s="1"/>
  <c r="H488" i="6"/>
  <c r="H488" i="7" s="1"/>
  <c r="H416" i="6"/>
  <c r="H416" i="7" s="1"/>
  <c r="H407" i="6"/>
  <c r="H407" i="7" s="1"/>
  <c r="H379" i="6"/>
  <c r="H379" i="7" s="1"/>
  <c r="H367" i="6"/>
  <c r="H367" i="7" s="1"/>
  <c r="H396" i="6"/>
  <c r="H396" i="7" s="1"/>
  <c r="H372" i="6"/>
  <c r="H372" i="7" s="1"/>
  <c r="H309" i="6"/>
  <c r="H309" i="7" s="1"/>
  <c r="H297" i="6"/>
  <c r="H297" i="7" s="1"/>
  <c r="H285" i="6"/>
  <c r="H285" i="7" s="1"/>
  <c r="H273" i="6"/>
  <c r="H273" i="7" s="1"/>
  <c r="H245" i="6"/>
  <c r="H245" i="7" s="1"/>
  <c r="H233" i="6"/>
  <c r="H233" i="7" s="1"/>
  <c r="H221" i="7"/>
  <c r="H209" i="7"/>
  <c r="H326" i="6"/>
  <c r="H326" i="7" s="1"/>
  <c r="H314" i="6"/>
  <c r="H314" i="7" s="1"/>
  <c r="H302" i="6"/>
  <c r="H302" i="7" s="1"/>
  <c r="H290" i="6"/>
  <c r="H290" i="7" s="1"/>
  <c r="H262" i="6"/>
  <c r="H262" i="7" s="1"/>
  <c r="H250" i="6"/>
  <c r="H250" i="7" s="1"/>
  <c r="H238" i="6"/>
  <c r="H238" i="7" s="1"/>
  <c r="H226" i="6"/>
  <c r="H226" i="7" s="1"/>
  <c r="H198" i="7"/>
  <c r="H186" i="6"/>
  <c r="H392" i="6"/>
  <c r="H392" i="7" s="1"/>
  <c r="H368" i="6"/>
  <c r="H368" i="7" s="1"/>
  <c r="H364" i="6"/>
  <c r="H364" i="7" s="1"/>
  <c r="H359" i="6"/>
  <c r="H359" i="7" s="1"/>
  <c r="H352" i="6"/>
  <c r="H352" i="7" s="1"/>
  <c r="H347" i="6"/>
  <c r="H347" i="7" s="1"/>
  <c r="H324" i="6"/>
  <c r="H324" i="7" s="1"/>
  <c r="H312" i="6"/>
  <c r="H312" i="7" s="1"/>
  <c r="H300" i="6"/>
  <c r="H300" i="7" s="1"/>
  <c r="H288" i="6"/>
  <c r="H288" i="7" s="1"/>
  <c r="H260" i="6"/>
  <c r="H260" i="7" s="1"/>
  <c r="H248" i="6"/>
  <c r="H248" i="7" s="1"/>
  <c r="H236" i="6"/>
  <c r="H236" i="7" s="1"/>
  <c r="H224" i="6"/>
  <c r="H224" i="7" s="1"/>
  <c r="H455" i="6"/>
  <c r="H455" i="7" s="1"/>
  <c r="H476" i="6"/>
  <c r="H476" i="7" s="1"/>
  <c r="H444" i="6"/>
  <c r="H444" i="7" s="1"/>
  <c r="H405" i="6"/>
  <c r="H405" i="7" s="1"/>
  <c r="H369" i="6"/>
  <c r="H369" i="7" s="1"/>
  <c r="H357" i="6"/>
  <c r="H357" i="7" s="1"/>
  <c r="H345" i="6"/>
  <c r="H345" i="7" s="1"/>
  <c r="H333" i="6"/>
  <c r="H333" i="7" s="1"/>
  <c r="H390" i="6"/>
  <c r="H390" i="7" s="1"/>
  <c r="H378" i="6"/>
  <c r="H378" i="7" s="1"/>
  <c r="H366" i="6"/>
  <c r="H366" i="7" s="1"/>
  <c r="H354" i="6"/>
  <c r="H354" i="7" s="1"/>
  <c r="H480" i="6"/>
  <c r="H480" i="7" s="1"/>
  <c r="H415" i="6"/>
  <c r="H415" i="7" s="1"/>
  <c r="H403" i="6"/>
  <c r="H403" i="7" s="1"/>
  <c r="H391" i="6"/>
  <c r="H391" i="7" s="1"/>
  <c r="H412" i="6"/>
  <c r="H412" i="7" s="1"/>
  <c r="H388" i="6"/>
  <c r="H388" i="7" s="1"/>
  <c r="H334" i="6"/>
  <c r="H334" i="7" s="1"/>
  <c r="H321" i="6"/>
  <c r="H321" i="7" s="1"/>
  <c r="H293" i="6"/>
  <c r="H293" i="7" s="1"/>
  <c r="H281" i="6"/>
  <c r="H281" i="7" s="1"/>
  <c r="H269" i="6"/>
  <c r="H269" i="7" s="1"/>
  <c r="H257" i="6"/>
  <c r="H257" i="7" s="1"/>
  <c r="H229" i="6"/>
  <c r="H229" i="7" s="1"/>
  <c r="H217" i="7"/>
  <c r="H205" i="7"/>
  <c r="H339" i="6"/>
  <c r="H339" i="7" s="1"/>
  <c r="H310" i="6"/>
  <c r="H310" i="7" s="1"/>
  <c r="H298" i="6"/>
  <c r="H298" i="7" s="1"/>
  <c r="H286" i="6"/>
  <c r="H286" i="7" s="1"/>
  <c r="H274" i="6"/>
  <c r="H274" i="7" s="1"/>
  <c r="H246" i="6"/>
  <c r="H246" i="7" s="1"/>
  <c r="H234" i="6"/>
  <c r="H222" i="6"/>
  <c r="H408" i="6"/>
  <c r="H408" i="7" s="1"/>
  <c r="H384" i="6"/>
  <c r="H384" i="7" s="1"/>
  <c r="H338" i="6"/>
  <c r="H338" i="7" s="1"/>
  <c r="H323" i="6"/>
  <c r="H323" i="7" s="1"/>
  <c r="H356" i="6"/>
  <c r="H356" i="7" s="1"/>
  <c r="H351" i="6"/>
  <c r="H351" i="7" s="1"/>
  <c r="H344" i="6"/>
  <c r="H344" i="7" s="1"/>
  <c r="H335" i="6"/>
  <c r="H335" i="7" s="1"/>
  <c r="H308" i="6"/>
  <c r="H308" i="7" s="1"/>
  <c r="H296" i="6"/>
  <c r="H296" i="7" s="1"/>
  <c r="H284" i="6"/>
  <c r="H284" i="7" s="1"/>
  <c r="H272" i="6"/>
  <c r="H272" i="7" s="1"/>
  <c r="H244" i="6"/>
  <c r="H244" i="7" s="1"/>
  <c r="H232" i="6"/>
  <c r="H232" i="7" s="1"/>
  <c r="H220" i="7"/>
  <c r="H208" i="7"/>
  <c r="H299" i="6"/>
  <c r="H299" i="7" s="1"/>
  <c r="H275" i="6"/>
  <c r="H275" i="7" s="1"/>
  <c r="H251" i="6"/>
  <c r="H251" i="7" s="1"/>
  <c r="H227" i="6"/>
  <c r="H227" i="7" s="1"/>
  <c r="H189" i="6"/>
  <c r="H189" i="7" s="1"/>
  <c r="H303" i="6"/>
  <c r="H303" i="7" s="1"/>
  <c r="H279" i="6"/>
  <c r="H279" i="7" s="1"/>
  <c r="H247" i="6"/>
  <c r="H247" i="7" s="1"/>
  <c r="H199" i="7"/>
  <c r="H54" i="6"/>
  <c r="H54" i="7" s="1"/>
  <c r="H42" i="6"/>
  <c r="H42" i="7" s="1"/>
  <c r="H26" i="6"/>
  <c r="H26" i="7" s="1"/>
  <c r="H14" i="6"/>
  <c r="H14" i="7" s="1"/>
  <c r="H59" i="6"/>
  <c r="H59" i="7" s="1"/>
  <c r="H17" i="6"/>
  <c r="H17" i="7" s="1"/>
  <c r="H29" i="6"/>
  <c r="H29" i="7" s="1"/>
  <c r="H45" i="6"/>
  <c r="H45" i="7" s="1"/>
  <c r="H57" i="6"/>
  <c r="H57" i="7" s="1"/>
  <c r="H28" i="6"/>
  <c r="H28" i="7" s="1"/>
  <c r="H40" i="6"/>
  <c r="H40" i="7" s="1"/>
  <c r="H60" i="6"/>
  <c r="H60" i="7" s="1"/>
  <c r="H9" i="6"/>
  <c r="H9" i="7" s="1"/>
  <c r="H16" i="6"/>
  <c r="H16" i="7" s="1"/>
  <c r="H19" i="6"/>
  <c r="H19" i="7" s="1"/>
  <c r="H43" i="6"/>
  <c r="H43" i="7" s="1"/>
  <c r="H30" i="6"/>
  <c r="H58" i="6"/>
  <c r="H58" i="7" s="1"/>
  <c r="H223" i="6"/>
  <c r="H223" i="7" s="1"/>
  <c r="H287" i="6"/>
  <c r="H287" i="7" s="1"/>
  <c r="H191" i="6"/>
  <c r="H191" i="7" s="1"/>
  <c r="H283" i="6"/>
  <c r="H283" i="7" s="1"/>
  <c r="H196" i="7"/>
  <c r="H292" i="6"/>
  <c r="H292" i="7" s="1"/>
  <c r="H343" i="6"/>
  <c r="H343" i="7" s="1"/>
  <c r="H319" i="6"/>
  <c r="H319" i="7" s="1"/>
  <c r="H194" i="6"/>
  <c r="H194" i="7" s="1"/>
  <c r="H294" i="6"/>
  <c r="H294" i="7" s="1"/>
  <c r="H201" i="7"/>
  <c r="H253" i="6"/>
  <c r="H253" i="7" s="1"/>
  <c r="H305" i="6"/>
  <c r="H305" i="7" s="1"/>
  <c r="H411" i="6"/>
  <c r="H411" i="7" s="1"/>
  <c r="H362" i="6"/>
  <c r="H362" i="7" s="1"/>
  <c r="H414" i="6"/>
  <c r="H414" i="7" s="1"/>
  <c r="H381" i="6"/>
  <c r="H381" i="7" s="1"/>
  <c r="H440" i="6"/>
  <c r="H440" i="7" s="1"/>
  <c r="H447" i="6"/>
  <c r="H447" i="7" s="1"/>
  <c r="H33" i="6"/>
  <c r="H33" i="7" s="1"/>
  <c r="H49" i="6"/>
  <c r="H49" i="7" s="1"/>
  <c r="H61" i="6"/>
  <c r="H61" i="7" s="1"/>
  <c r="H20" i="6"/>
  <c r="H20" i="7" s="1"/>
  <c r="H32" i="6"/>
  <c r="H32" i="7" s="1"/>
  <c r="H52" i="6"/>
  <c r="H52" i="7" s="1"/>
  <c r="H64" i="6"/>
  <c r="H64" i="7" s="1"/>
  <c r="H13" i="6"/>
  <c r="H13" i="7" s="1"/>
  <c r="H7" i="6"/>
  <c r="H7" i="7" s="1"/>
  <c r="H31" i="6"/>
  <c r="H31" i="7" s="1"/>
  <c r="H47" i="6"/>
  <c r="H47" i="7" s="1"/>
  <c r="H6" i="6"/>
  <c r="H38" i="6"/>
  <c r="H38" i="7" s="1"/>
  <c r="H62" i="6"/>
  <c r="H62" i="7" s="1"/>
  <c r="H239" i="6"/>
  <c r="H239" i="7" s="1"/>
  <c r="H195" i="7"/>
  <c r="H243" i="6"/>
  <c r="H243" i="7" s="1"/>
  <c r="H204" i="7"/>
  <c r="H256" i="6"/>
  <c r="H256" i="7" s="1"/>
  <c r="H348" i="6"/>
  <c r="H348" i="7" s="1"/>
  <c r="H330" i="6"/>
  <c r="H330" i="7" s="1"/>
  <c r="H206" i="7"/>
  <c r="H258" i="6"/>
  <c r="H258" i="7" s="1"/>
  <c r="H213" i="7"/>
  <c r="H265" i="6"/>
  <c r="H265" i="7" s="1"/>
  <c r="H317" i="6"/>
  <c r="H317" i="7" s="1"/>
  <c r="H375" i="6"/>
  <c r="H375" i="7" s="1"/>
  <c r="H374" i="6"/>
  <c r="H374" i="7" s="1"/>
  <c r="H341" i="6"/>
  <c r="H341" i="7" s="1"/>
  <c r="H397" i="6"/>
  <c r="H397" i="7" s="1"/>
  <c r="H452" i="6"/>
  <c r="H452" i="7" s="1"/>
  <c r="H21" i="6"/>
  <c r="H21" i="7" s="1"/>
  <c r="H37" i="6"/>
  <c r="H37" i="7" s="1"/>
  <c r="H65" i="6"/>
  <c r="H65" i="7" s="1"/>
  <c r="H24" i="6"/>
  <c r="H24" i="7" s="1"/>
  <c r="H44" i="6"/>
  <c r="H44" i="7" s="1"/>
  <c r="H56" i="6"/>
  <c r="H56" i="7" s="1"/>
  <c r="H10" i="6"/>
  <c r="H10" i="7" s="1"/>
  <c r="H11" i="6"/>
  <c r="H11" i="7" s="1"/>
  <c r="H23" i="6"/>
  <c r="H23" i="7" s="1"/>
  <c r="H35" i="6"/>
  <c r="H35" i="7" s="1"/>
  <c r="H51" i="6"/>
  <c r="H51" i="7" s="1"/>
  <c r="H18" i="6"/>
  <c r="H46" i="6"/>
  <c r="H46" i="7" s="1"/>
  <c r="H255" i="6"/>
  <c r="H255" i="7" s="1"/>
  <c r="H311" i="6"/>
  <c r="H311" i="7" s="1"/>
  <c r="H203" i="7"/>
  <c r="H259" i="6"/>
  <c r="H259" i="7" s="1"/>
  <c r="H307" i="6"/>
  <c r="H307" i="7" s="1"/>
  <c r="H216" i="7"/>
  <c r="H268" i="6"/>
  <c r="H268" i="7" s="1"/>
  <c r="H320" i="6"/>
  <c r="H320" i="7" s="1"/>
  <c r="H376" i="6"/>
  <c r="H376" i="7" s="1"/>
  <c r="H218" i="7"/>
  <c r="H270" i="6"/>
  <c r="H270" i="7" s="1"/>
  <c r="H322" i="6"/>
  <c r="H322" i="7" s="1"/>
  <c r="H277" i="6"/>
  <c r="H277" i="7" s="1"/>
  <c r="H329" i="6"/>
  <c r="H329" i="7" s="1"/>
  <c r="H387" i="6"/>
  <c r="H387" i="7" s="1"/>
  <c r="H504" i="6"/>
  <c r="H504" i="7" s="1"/>
  <c r="H353" i="6"/>
  <c r="H353" i="7" s="1"/>
  <c r="H420" i="6"/>
  <c r="H420" i="7" s="1"/>
  <c r="H464" i="6"/>
  <c r="H464" i="7" s="1"/>
  <c r="H164" i="6"/>
  <c r="H164" i="7" s="1"/>
  <c r="H168" i="6"/>
  <c r="H168" i="7" s="1"/>
  <c r="H172" i="6"/>
  <c r="H172" i="7" s="1"/>
  <c r="H150" i="6"/>
  <c r="H154" i="6"/>
  <c r="H154" i="7" s="1"/>
  <c r="H158" i="6"/>
  <c r="H158" i="7" s="1"/>
  <c r="H141" i="6"/>
  <c r="H141" i="7" s="1"/>
  <c r="H145" i="6"/>
  <c r="H145" i="7" s="1"/>
  <c r="H149" i="6"/>
  <c r="H149" i="7" s="1"/>
  <c r="H128" i="6"/>
  <c r="H128" i="7" s="1"/>
  <c r="H132" i="6"/>
  <c r="H132" i="7" s="1"/>
  <c r="H136" i="6"/>
  <c r="H136" i="7" s="1"/>
  <c r="H116" i="6"/>
  <c r="H116" i="7" s="1"/>
  <c r="H120" i="6"/>
  <c r="H120" i="7" s="1"/>
  <c r="H124" i="6"/>
  <c r="H124" i="7" s="1"/>
  <c r="H104" i="6"/>
  <c r="H104" i="7" s="1"/>
  <c r="H108" i="6"/>
  <c r="H108" i="7" s="1"/>
  <c r="H112" i="6"/>
  <c r="H112" i="7" s="1"/>
  <c r="H92" i="6"/>
  <c r="H92" i="7" s="1"/>
  <c r="H96" i="6"/>
  <c r="H96" i="7" s="1"/>
  <c r="H100" i="6"/>
  <c r="H100" i="7" s="1"/>
  <c r="H80" i="6"/>
  <c r="H80" i="7" s="1"/>
  <c r="H84" i="6"/>
  <c r="H84" i="7" s="1"/>
  <c r="H88" i="6"/>
  <c r="H88" i="7" s="1"/>
  <c r="H68" i="6"/>
  <c r="H68" i="7" s="1"/>
  <c r="H72" i="6"/>
  <c r="H72" i="7" s="1"/>
  <c r="H76" i="6"/>
  <c r="H76" i="7" s="1"/>
  <c r="H175" i="6"/>
  <c r="H175" i="7" s="1"/>
  <c r="H177" i="6"/>
  <c r="H177" i="7" s="1"/>
  <c r="H179" i="6"/>
  <c r="H179" i="7" s="1"/>
  <c r="H181" i="6"/>
  <c r="H181" i="7" s="1"/>
  <c r="H183" i="6"/>
  <c r="H183" i="7" s="1"/>
  <c r="H185" i="6"/>
  <c r="H185" i="7" s="1"/>
  <c r="H165" i="6"/>
  <c r="H165" i="7" s="1"/>
  <c r="H169" i="6"/>
  <c r="H169" i="7" s="1"/>
  <c r="H173" i="6"/>
  <c r="H173" i="7" s="1"/>
  <c r="H151" i="6"/>
  <c r="H151" i="7" s="1"/>
  <c r="H155" i="6"/>
  <c r="H155" i="7" s="1"/>
  <c r="H159" i="6"/>
  <c r="H159" i="7" s="1"/>
  <c r="H138" i="6"/>
  <c r="H142" i="6"/>
  <c r="H142" i="7" s="1"/>
  <c r="H146" i="6"/>
  <c r="H146" i="7" s="1"/>
  <c r="H129" i="6"/>
  <c r="H129" i="7" s="1"/>
  <c r="H133" i="6"/>
  <c r="H133" i="7" s="1"/>
  <c r="H137" i="6"/>
  <c r="H137" i="7" s="1"/>
  <c r="H117" i="6"/>
  <c r="H117" i="7" s="1"/>
  <c r="H121" i="6"/>
  <c r="H121" i="7" s="1"/>
  <c r="H125" i="6"/>
  <c r="H125" i="7" s="1"/>
  <c r="H105" i="6"/>
  <c r="H105" i="7" s="1"/>
  <c r="H109" i="6"/>
  <c r="H109" i="7" s="1"/>
  <c r="H113" i="6"/>
  <c r="H113" i="7" s="1"/>
  <c r="H93" i="6"/>
  <c r="H93" i="7" s="1"/>
  <c r="H97" i="6"/>
  <c r="H97" i="7" s="1"/>
  <c r="H101" i="6"/>
  <c r="H101" i="7" s="1"/>
  <c r="H81" i="6"/>
  <c r="H81" i="7" s="1"/>
  <c r="H85" i="6"/>
  <c r="H85" i="7" s="1"/>
  <c r="H89" i="6"/>
  <c r="H89" i="7" s="1"/>
  <c r="H69" i="6"/>
  <c r="H69" i="7" s="1"/>
  <c r="H73" i="6"/>
  <c r="H73" i="7" s="1"/>
  <c r="H77" i="6"/>
  <c r="H77" i="7" s="1"/>
  <c r="H505" i="6"/>
  <c r="H505" i="7" s="1"/>
  <c r="H497" i="6"/>
  <c r="H497" i="7" s="1"/>
  <c r="H489" i="6"/>
  <c r="H489" i="7" s="1"/>
  <c r="H481" i="6"/>
  <c r="H481" i="7" s="1"/>
  <c r="H473" i="6"/>
  <c r="H473" i="7" s="1"/>
  <c r="H465" i="6"/>
  <c r="H465" i="7" s="1"/>
  <c r="H457" i="6"/>
  <c r="H457" i="7" s="1"/>
  <c r="H449" i="6"/>
  <c r="H449" i="7" s="1"/>
  <c r="H441" i="6"/>
  <c r="H441" i="7" s="1"/>
  <c r="H433" i="6"/>
  <c r="H433" i="7" s="1"/>
  <c r="H425" i="6"/>
  <c r="H425" i="7" s="1"/>
  <c r="H417" i="6"/>
  <c r="H417" i="7" s="1"/>
  <c r="H502" i="6"/>
  <c r="H502" i="7" s="1"/>
  <c r="H494" i="6"/>
  <c r="H494" i="7" s="1"/>
  <c r="H486" i="6"/>
  <c r="H486" i="7" s="1"/>
  <c r="H478" i="6"/>
  <c r="H478" i="7" s="1"/>
  <c r="H470" i="6"/>
  <c r="H470" i="7" s="1"/>
  <c r="H507" i="6"/>
  <c r="H507" i="7" s="1"/>
  <c r="H499" i="6"/>
  <c r="H499" i="7" s="1"/>
  <c r="H491" i="6"/>
  <c r="H491" i="7" s="1"/>
  <c r="H483" i="6"/>
  <c r="H483" i="7" s="1"/>
  <c r="H475" i="6"/>
  <c r="H475" i="7" s="1"/>
  <c r="H467" i="6"/>
  <c r="H467" i="7" s="1"/>
  <c r="H459" i="6"/>
  <c r="H459" i="7" s="1"/>
  <c r="H451" i="6"/>
  <c r="H451" i="7" s="1"/>
  <c r="H443" i="6"/>
  <c r="H443" i="7" s="1"/>
  <c r="H435" i="6"/>
  <c r="H435" i="7" s="1"/>
  <c r="H427" i="6"/>
  <c r="H427" i="7" s="1"/>
  <c r="H419" i="6"/>
  <c r="H419" i="7" s="1"/>
  <c r="H500" i="6"/>
  <c r="H500" i="7" s="1"/>
  <c r="H484" i="6"/>
  <c r="H484" i="7" s="1"/>
  <c r="H468" i="6"/>
  <c r="H468" i="7" s="1"/>
  <c r="H462" i="6"/>
  <c r="H462" i="7" s="1"/>
  <c r="H458" i="6"/>
  <c r="H458" i="7" s="1"/>
  <c r="H454" i="6"/>
  <c r="H454" i="7" s="1"/>
  <c r="H450" i="6"/>
  <c r="H450" i="7" s="1"/>
  <c r="H446" i="6"/>
  <c r="H446" i="7" s="1"/>
  <c r="H442" i="6"/>
  <c r="H442" i="7" s="1"/>
  <c r="H438" i="6"/>
  <c r="H438" i="7" s="1"/>
  <c r="H434" i="6"/>
  <c r="H434" i="7" s="1"/>
  <c r="H430" i="6"/>
  <c r="H430" i="7" s="1"/>
  <c r="H426" i="6"/>
  <c r="H426" i="7" s="1"/>
  <c r="H422" i="6"/>
  <c r="H422" i="7" s="1"/>
  <c r="H418" i="6"/>
  <c r="H418" i="7" s="1"/>
  <c r="H409" i="6"/>
  <c r="H409" i="7" s="1"/>
  <c r="H401" i="6"/>
  <c r="H401" i="7" s="1"/>
  <c r="H393" i="6"/>
  <c r="H393" i="7" s="1"/>
  <c r="H385" i="6"/>
  <c r="H385" i="7" s="1"/>
  <c r="H162" i="6"/>
  <c r="H166" i="6"/>
  <c r="H166" i="7" s="1"/>
  <c r="H170" i="6"/>
  <c r="H170" i="7" s="1"/>
  <c r="H152" i="6"/>
  <c r="H152" i="7" s="1"/>
  <c r="H156" i="6"/>
  <c r="H156" i="7" s="1"/>
  <c r="H160" i="6"/>
  <c r="H160" i="7" s="1"/>
  <c r="H139" i="6"/>
  <c r="H139" i="7" s="1"/>
  <c r="H143" i="6"/>
  <c r="H143" i="7" s="1"/>
  <c r="H147" i="6"/>
  <c r="H147" i="7" s="1"/>
  <c r="H126" i="6"/>
  <c r="H130" i="6"/>
  <c r="H130" i="7" s="1"/>
  <c r="H134" i="6"/>
  <c r="H134" i="7" s="1"/>
  <c r="H114" i="6"/>
  <c r="H118" i="6"/>
  <c r="H118" i="7" s="1"/>
  <c r="H122" i="6"/>
  <c r="H122" i="7" s="1"/>
  <c r="H102" i="6"/>
  <c r="H106" i="6"/>
  <c r="H106" i="7" s="1"/>
  <c r="H110" i="6"/>
  <c r="H110" i="7" s="1"/>
  <c r="H90" i="6"/>
  <c r="H94" i="6"/>
  <c r="H94" i="7" s="1"/>
  <c r="H98" i="6"/>
  <c r="H98" i="7" s="1"/>
  <c r="H78" i="6"/>
  <c r="H82" i="6"/>
  <c r="H82" i="7" s="1"/>
  <c r="H86" i="6"/>
  <c r="H86" i="7" s="1"/>
  <c r="H66" i="6"/>
  <c r="H70" i="6"/>
  <c r="H70" i="7" s="1"/>
  <c r="H74" i="6"/>
  <c r="H74" i="7" s="1"/>
  <c r="H174" i="6"/>
  <c r="H176" i="6"/>
  <c r="H176" i="7" s="1"/>
  <c r="H178" i="6"/>
  <c r="H178" i="7" s="1"/>
  <c r="H180" i="6"/>
  <c r="H180" i="7" s="1"/>
  <c r="H182" i="6"/>
  <c r="H182" i="7" s="1"/>
  <c r="H184" i="6"/>
  <c r="H184" i="7" s="1"/>
  <c r="H163" i="6"/>
  <c r="H163" i="7" s="1"/>
  <c r="H167" i="6"/>
  <c r="H167" i="7" s="1"/>
  <c r="H171" i="6"/>
  <c r="H171" i="7" s="1"/>
  <c r="H153" i="6"/>
  <c r="H153" i="7" s="1"/>
  <c r="H157" i="6"/>
  <c r="H157" i="7" s="1"/>
  <c r="H161" i="6"/>
  <c r="H161" i="7" s="1"/>
  <c r="H140" i="6"/>
  <c r="H140" i="7" s="1"/>
  <c r="H144" i="6"/>
  <c r="H144" i="7" s="1"/>
  <c r="H148" i="6"/>
  <c r="H148" i="7" s="1"/>
  <c r="H127" i="6"/>
  <c r="H127" i="7" s="1"/>
  <c r="H131" i="6"/>
  <c r="H131" i="7" s="1"/>
  <c r="H135" i="6"/>
  <c r="H135" i="7" s="1"/>
  <c r="H115" i="6"/>
  <c r="H115" i="7" s="1"/>
  <c r="H119" i="6"/>
  <c r="H119" i="7" s="1"/>
  <c r="H123" i="6"/>
  <c r="H123" i="7" s="1"/>
  <c r="H103" i="6"/>
  <c r="H103" i="7" s="1"/>
  <c r="H107" i="6"/>
  <c r="H107" i="7" s="1"/>
  <c r="H111" i="6"/>
  <c r="H111" i="7" s="1"/>
  <c r="H91" i="6"/>
  <c r="H91" i="7" s="1"/>
  <c r="H95" i="6"/>
  <c r="H95" i="7" s="1"/>
  <c r="H99" i="6"/>
  <c r="H99" i="7" s="1"/>
  <c r="H79" i="6"/>
  <c r="H79" i="7" s="1"/>
  <c r="H83" i="6"/>
  <c r="H83" i="7" s="1"/>
  <c r="H87" i="6"/>
  <c r="H87" i="7" s="1"/>
  <c r="H67" i="6"/>
  <c r="H67" i="7" s="1"/>
  <c r="H71" i="6"/>
  <c r="H71" i="7" s="1"/>
  <c r="H75" i="6"/>
  <c r="H75" i="7" s="1"/>
  <c r="H509" i="6"/>
  <c r="H509" i="7" s="1"/>
  <c r="H501" i="6"/>
  <c r="H501" i="7" s="1"/>
  <c r="H493" i="6"/>
  <c r="H493" i="7" s="1"/>
  <c r="H485" i="6"/>
  <c r="H485" i="7" s="1"/>
  <c r="H477" i="6"/>
  <c r="H477" i="7" s="1"/>
  <c r="H469" i="6"/>
  <c r="H469" i="7" s="1"/>
  <c r="H461" i="6"/>
  <c r="H461" i="7" s="1"/>
  <c r="H453" i="6"/>
  <c r="H453" i="7" s="1"/>
  <c r="H445" i="6"/>
  <c r="H445" i="7" s="1"/>
  <c r="H437" i="6"/>
  <c r="H437" i="7" s="1"/>
  <c r="H429" i="6"/>
  <c r="H429" i="7" s="1"/>
  <c r="H421" i="6"/>
  <c r="H421" i="7" s="1"/>
  <c r="H506" i="6"/>
  <c r="H506" i="7" s="1"/>
  <c r="H498" i="6"/>
  <c r="H498" i="7" s="1"/>
  <c r="H490" i="6"/>
  <c r="H490" i="7" s="1"/>
  <c r="H482" i="6"/>
  <c r="H482" i="7" s="1"/>
  <c r="H474" i="6"/>
  <c r="H474" i="7" s="1"/>
  <c r="H466" i="6"/>
  <c r="H466" i="7" s="1"/>
  <c r="H503" i="6"/>
  <c r="H503" i="7" s="1"/>
  <c r="H495" i="6"/>
  <c r="H495" i="7" s="1"/>
  <c r="H487" i="6"/>
  <c r="H487" i="7" s="1"/>
  <c r="H479" i="6"/>
  <c r="H479" i="7" s="1"/>
  <c r="H471" i="6"/>
  <c r="H471" i="7" s="1"/>
  <c r="H463" i="6"/>
  <c r="H463" i="7" s="1"/>
  <c r="O16" i="17"/>
  <c r="G19" i="17"/>
  <c r="BA16" i="20" s="1"/>
  <c r="T20" i="19"/>
  <c r="G20" i="19" s="1"/>
  <c r="BA23" i="18" s="1"/>
  <c r="BA44" i="18" s="1"/>
  <c r="O20" i="17"/>
  <c r="G20" i="17" s="1"/>
  <c r="BA17" i="20" s="1"/>
  <c r="V19" i="19"/>
  <c r="I19" i="19" s="1"/>
  <c r="BC22" i="18" s="1"/>
  <c r="Q20" i="17"/>
  <c r="V20" i="19"/>
  <c r="I20" i="19" s="1"/>
  <c r="BC23" i="18" s="1"/>
  <c r="BA3" i="18" l="1"/>
  <c r="BA46" i="18"/>
  <c r="P10" i="17"/>
  <c r="H10" i="17" s="1"/>
  <c r="BB7" i="20" s="1"/>
  <c r="U13" i="17"/>
  <c r="U14" i="17"/>
  <c r="S12" i="17"/>
  <c r="K12" i="17" s="1"/>
  <c r="BF9" i="20" s="1"/>
  <c r="V14" i="19"/>
  <c r="I14" i="19" s="1"/>
  <c r="BC17" i="18" s="1"/>
  <c r="AA12" i="19"/>
  <c r="AD17" i="17"/>
  <c r="R162" i="7"/>
  <c r="AI17" i="19" s="1"/>
  <c r="Q17" i="19" s="1"/>
  <c r="BK20" i="18" s="1"/>
  <c r="BK41" i="18" s="1"/>
  <c r="AD13" i="17"/>
  <c r="R114" i="7"/>
  <c r="AI13" i="19" s="1"/>
  <c r="Q10" i="17"/>
  <c r="I10" i="17" s="1"/>
  <c r="BD7" i="20" s="1"/>
  <c r="O14" i="17"/>
  <c r="G14" i="17" s="1"/>
  <c r="BA11" i="20" s="1"/>
  <c r="AD20" i="17"/>
  <c r="AB13" i="19"/>
  <c r="BB3" i="18"/>
  <c r="BB6" i="18" s="1"/>
  <c r="BB46" i="18"/>
  <c r="AC10" i="19"/>
  <c r="BA34" i="18"/>
  <c r="AC9" i="19"/>
  <c r="R186" i="7"/>
  <c r="AI19" i="19" s="1"/>
  <c r="AD19" i="17"/>
  <c r="AD16" i="17"/>
  <c r="R150" i="7"/>
  <c r="AI16" i="19" s="1"/>
  <c r="P15" i="17"/>
  <c r="O17" i="17"/>
  <c r="G17" i="17" s="1"/>
  <c r="BA14" i="20" s="1"/>
  <c r="O12" i="17"/>
  <c r="G12" i="17" s="1"/>
  <c r="BA9" i="20" s="1"/>
  <c r="S15" i="17"/>
  <c r="K15" i="17" s="1"/>
  <c r="BF12" i="20" s="1"/>
  <c r="AD8" i="17"/>
  <c r="R54" i="7"/>
  <c r="AI8" i="19" s="1"/>
  <c r="BA40" i="18"/>
  <c r="V13" i="17"/>
  <c r="AD4" i="17"/>
  <c r="R6" i="7"/>
  <c r="AI4" i="19" s="1"/>
  <c r="AD5" i="17"/>
  <c r="R18" i="7"/>
  <c r="AI5" i="19" s="1"/>
  <c r="R42" i="7"/>
  <c r="AI7" i="19" s="1"/>
  <c r="AD7" i="17"/>
  <c r="Q12" i="17"/>
  <c r="I12" i="17" s="1"/>
  <c r="BD9" i="20" s="1"/>
  <c r="AD21" i="17"/>
  <c r="BE46" i="18"/>
  <c r="BE3" i="18"/>
  <c r="BE6" i="18" s="1"/>
  <c r="X12" i="19"/>
  <c r="K12" i="19" s="1"/>
  <c r="BE15" i="18" s="1"/>
  <c r="BE36" i="18" s="1"/>
  <c r="X17" i="19"/>
  <c r="K17" i="19" s="1"/>
  <c r="BE20" i="18" s="1"/>
  <c r="BE41" i="18" s="1"/>
  <c r="X11" i="19"/>
  <c r="K11" i="19" s="1"/>
  <c r="BE14" i="18" s="1"/>
  <c r="BE35" i="18" s="1"/>
  <c r="X14" i="19"/>
  <c r="K14" i="19" s="1"/>
  <c r="BE17" i="18" s="1"/>
  <c r="BE38" i="18" s="1"/>
  <c r="X16" i="19"/>
  <c r="K16" i="19" s="1"/>
  <c r="BE19" i="18" s="1"/>
  <c r="BE40" i="18" s="1"/>
  <c r="AD10" i="17"/>
  <c r="R78" i="7"/>
  <c r="AI10" i="19" s="1"/>
  <c r="AE6" i="19"/>
  <c r="O6" i="19" s="1"/>
  <c r="AI21" i="19"/>
  <c r="S9" i="17"/>
  <c r="K9" i="17" s="1"/>
  <c r="BF6" i="20" s="1"/>
  <c r="AD12" i="17"/>
  <c r="R102" i="7"/>
  <c r="AI12" i="19" s="1"/>
  <c r="Q12" i="19" s="1"/>
  <c r="BK15" i="18" s="1"/>
  <c r="BK36" i="18" s="1"/>
  <c r="R126" i="7"/>
  <c r="AI14" i="19" s="1"/>
  <c r="AD14" i="17"/>
  <c r="R90" i="7"/>
  <c r="AI11" i="19" s="1"/>
  <c r="AD11" i="17"/>
  <c r="BA37" i="18"/>
  <c r="U10" i="17"/>
  <c r="BD46" i="18"/>
  <c r="BD3" i="18"/>
  <c r="BD6" i="18" s="1"/>
  <c r="AD15" i="17"/>
  <c r="R138" i="7"/>
  <c r="AI15" i="19" s="1"/>
  <c r="AD6" i="17"/>
  <c r="R30" i="7"/>
  <c r="AI6" i="19" s="1"/>
  <c r="V9" i="17"/>
  <c r="W15" i="17"/>
  <c r="O9" i="17"/>
  <c r="G9" i="17" s="1"/>
  <c r="BA6" i="20" s="1"/>
  <c r="Q17" i="17"/>
  <c r="BM3" i="18"/>
  <c r="BM46" i="18"/>
  <c r="AD9" i="17"/>
  <c r="R66" i="7"/>
  <c r="AI9" i="19" s="1"/>
  <c r="S11" i="17"/>
  <c r="K11" i="17" s="1"/>
  <c r="BF8" i="20" s="1"/>
  <c r="Q14" i="17"/>
  <c r="I14" i="17" s="1"/>
  <c r="BD11" i="20" s="1"/>
  <c r="U11" i="17"/>
  <c r="W11" i="17"/>
  <c r="U15" i="17"/>
  <c r="E4" i="17"/>
  <c r="E5" i="17"/>
  <c r="E8" i="17"/>
  <c r="M20" i="17"/>
  <c r="BG17" i="20" s="1"/>
  <c r="E19" i="17"/>
  <c r="E6" i="17"/>
  <c r="M6" i="19"/>
  <c r="M7" i="19"/>
  <c r="M23" i="19"/>
  <c r="BG26" i="18" s="1"/>
  <c r="BG47" i="18" s="1"/>
  <c r="M19" i="19"/>
  <c r="BG22" i="18" s="1"/>
  <c r="BG43" i="18" s="1"/>
  <c r="S11" i="19"/>
  <c r="N19" i="19"/>
  <c r="BH22" i="18" s="1"/>
  <c r="BH43" i="18" s="1"/>
  <c r="AC234" i="7"/>
  <c r="AT23" i="19" s="1"/>
  <c r="AO23" i="17"/>
  <c r="E20" i="17"/>
  <c r="N23" i="17"/>
  <c r="BH20" i="20" s="1"/>
  <c r="H234" i="7"/>
  <c r="E2" i="7" s="1"/>
  <c r="T23" i="17"/>
  <c r="L23" i="17" s="1"/>
  <c r="BC20" i="20" s="1"/>
  <c r="BC3" i="20" s="1"/>
  <c r="N22" i="17"/>
  <c r="BH19" i="20" s="1"/>
  <c r="M23" i="17"/>
  <c r="BG20" i="20" s="1"/>
  <c r="E23" i="17"/>
  <c r="AT15" i="19"/>
  <c r="BN18" i="18" s="1"/>
  <c r="BN39" i="18" s="1"/>
  <c r="G23" i="17"/>
  <c r="BA20" i="20" s="1"/>
  <c r="BA3" i="20" s="1"/>
  <c r="M22" i="19"/>
  <c r="BG25" i="18" s="1"/>
  <c r="AA10" i="19"/>
  <c r="M10" i="19" s="1"/>
  <c r="BG13" i="18" s="1"/>
  <c r="BG34" i="18" s="1"/>
  <c r="AC11" i="19"/>
  <c r="AB10" i="19"/>
  <c r="AB15" i="19"/>
  <c r="AE23" i="19"/>
  <c r="N23" i="19"/>
  <c r="BH26" i="18" s="1"/>
  <c r="BH47" i="18" s="1"/>
  <c r="V22" i="19"/>
  <c r="I22" i="19" s="1"/>
  <c r="BC25" i="18" s="1"/>
  <c r="AA17" i="19"/>
  <c r="M17" i="19" s="1"/>
  <c r="BG20" i="18" s="1"/>
  <c r="BG41" i="18" s="1"/>
  <c r="AA9" i="19"/>
  <c r="M9" i="19" s="1"/>
  <c r="BG12" i="18" s="1"/>
  <c r="BG33" i="18" s="1"/>
  <c r="Q23" i="19"/>
  <c r="BK26" i="18" s="1"/>
  <c r="BK47" i="18" s="1"/>
  <c r="Y23" i="19"/>
  <c r="L23" i="19" s="1"/>
  <c r="BF26" i="18" s="1"/>
  <c r="AE9" i="19"/>
  <c r="O9" i="19" s="1"/>
  <c r="BI12" i="18" s="1"/>
  <c r="BI33" i="18" s="1"/>
  <c r="AE7" i="19"/>
  <c r="O7" i="19" s="1"/>
  <c r="V16" i="19"/>
  <c r="I16" i="19" s="1"/>
  <c r="BC19" i="18" s="1"/>
  <c r="AA14" i="19"/>
  <c r="V15" i="19"/>
  <c r="I15" i="19" s="1"/>
  <c r="BC18" i="18" s="1"/>
  <c r="AA16" i="19"/>
  <c r="M16" i="19" s="1"/>
  <c r="BG19" i="18" s="1"/>
  <c r="BG40" i="18" s="1"/>
  <c r="V13" i="19"/>
  <c r="I13" i="19" s="1"/>
  <c r="BC16" i="18" s="1"/>
  <c r="AA15" i="19"/>
  <c r="M15" i="19" s="1"/>
  <c r="BG18" i="18" s="1"/>
  <c r="BG39" i="18" s="1"/>
  <c r="AE22" i="19"/>
  <c r="O22" i="19" s="1"/>
  <c r="BI25" i="18" s="1"/>
  <c r="AE19" i="19"/>
  <c r="O19" i="19" s="1"/>
  <c r="BI22" i="18" s="1"/>
  <c r="BI43" i="18" s="1"/>
  <c r="W10" i="19"/>
  <c r="J10" i="19" s="1"/>
  <c r="BD13" i="18" s="1"/>
  <c r="BD34" i="18" s="1"/>
  <c r="AC13" i="19"/>
  <c r="AC17" i="19"/>
  <c r="AB16" i="19"/>
  <c r="Q7" i="19"/>
  <c r="W17" i="17"/>
  <c r="X13" i="17"/>
  <c r="W12" i="17"/>
  <c r="AE21" i="19"/>
  <c r="O21" i="19" s="1"/>
  <c r="BI24" i="18" s="1"/>
  <c r="BI45" i="18" s="1"/>
  <c r="AE13" i="19"/>
  <c r="O13" i="19" s="1"/>
  <c r="BI16" i="18" s="1"/>
  <c r="BI37" i="18" s="1"/>
  <c r="Q15" i="17"/>
  <c r="I15" i="17" s="1"/>
  <c r="BD12" i="20" s="1"/>
  <c r="W13" i="17"/>
  <c r="N20" i="17"/>
  <c r="BH17" i="20" s="1"/>
  <c r="BH3" i="20" s="1"/>
  <c r="V15" i="17"/>
  <c r="M15" i="17" s="1"/>
  <c r="BG12" i="20" s="1"/>
  <c r="V14" i="17"/>
  <c r="W16" i="17"/>
  <c r="AE16" i="19"/>
  <c r="O16" i="19" s="1"/>
  <c r="BI19" i="18" s="1"/>
  <c r="BI40" i="18" s="1"/>
  <c r="AE4" i="19"/>
  <c r="O4" i="19" s="1"/>
  <c r="R10" i="17"/>
  <c r="J10" i="17" s="1"/>
  <c r="BE7" i="20" s="1"/>
  <c r="X10" i="17"/>
  <c r="AE14" i="19"/>
  <c r="O14" i="19" s="1"/>
  <c r="BI17" i="18" s="1"/>
  <c r="BI38" i="18" s="1"/>
  <c r="X17" i="17"/>
  <c r="AE12" i="19"/>
  <c r="O12" i="19" s="1"/>
  <c r="BI15" i="18" s="1"/>
  <c r="BI36" i="18" s="1"/>
  <c r="AE11" i="19"/>
  <c r="O11" i="19" s="1"/>
  <c r="BI14" i="18" s="1"/>
  <c r="BI35" i="18" s="1"/>
  <c r="AE10" i="19"/>
  <c r="O10" i="19" s="1"/>
  <c r="BI13" i="18" s="1"/>
  <c r="BI34" i="18" s="1"/>
  <c r="AE15" i="19"/>
  <c r="O15" i="19" s="1"/>
  <c r="BI18" i="18" s="1"/>
  <c r="BI39" i="18" s="1"/>
  <c r="Q13" i="17"/>
  <c r="I13" i="17" s="1"/>
  <c r="BD10" i="20" s="1"/>
  <c r="Q16" i="17"/>
  <c r="X14" i="17"/>
  <c r="V10" i="17"/>
  <c r="M10" i="17" s="1"/>
  <c r="BG7" i="20" s="1"/>
  <c r="N19" i="17"/>
  <c r="BH16" i="20" s="1"/>
  <c r="V16" i="17"/>
  <c r="AE8" i="19"/>
  <c r="O8" i="19" s="1"/>
  <c r="E22" i="17"/>
  <c r="AE5" i="19"/>
  <c r="O5" i="19" s="1"/>
  <c r="AT14" i="19"/>
  <c r="AO20" i="17"/>
  <c r="AO14" i="17"/>
  <c r="AO21" i="17"/>
  <c r="N22" i="19"/>
  <c r="BH25" i="18" s="1"/>
  <c r="Q22" i="19"/>
  <c r="BK25" i="18" s="1"/>
  <c r="H222" i="7"/>
  <c r="T22" i="17"/>
  <c r="D22" i="17" s="1"/>
  <c r="G22" i="17"/>
  <c r="BA19" i="20" s="1"/>
  <c r="AT22" i="19"/>
  <c r="AT16" i="19"/>
  <c r="AO16" i="17"/>
  <c r="AT17" i="19"/>
  <c r="AO17" i="17"/>
  <c r="AO15" i="17"/>
  <c r="AT19" i="19"/>
  <c r="AO19" i="17"/>
  <c r="AO22" i="17"/>
  <c r="M22" i="17"/>
  <c r="BG19" i="20" s="1"/>
  <c r="W12" i="19"/>
  <c r="J12" i="19" s="1"/>
  <c r="BD15" i="18" s="1"/>
  <c r="BD36" i="18" s="1"/>
  <c r="W15" i="19"/>
  <c r="J15" i="19" s="1"/>
  <c r="BD18" i="18" s="1"/>
  <c r="BD39" i="18" s="1"/>
  <c r="M11" i="19"/>
  <c r="BG14" i="18" s="1"/>
  <c r="BG35" i="18" s="1"/>
  <c r="M12" i="19"/>
  <c r="BG15" i="18" s="1"/>
  <c r="BG36" i="18" s="1"/>
  <c r="Q15" i="19"/>
  <c r="BK18" i="18" s="1"/>
  <c r="BK39" i="18" s="1"/>
  <c r="M5" i="19"/>
  <c r="AB18" i="19"/>
  <c r="Q5" i="19"/>
  <c r="N8" i="19"/>
  <c r="AB17" i="19"/>
  <c r="AB11" i="19"/>
  <c r="Q10" i="19"/>
  <c r="BK13" i="18" s="1"/>
  <c r="BK34" i="18" s="1"/>
  <c r="U18" i="19"/>
  <c r="H18" i="19" s="1"/>
  <c r="BB21" i="18" s="1"/>
  <c r="BB42" i="18" s="1"/>
  <c r="S7" i="19"/>
  <c r="S8" i="19"/>
  <c r="N21" i="19"/>
  <c r="BH24" i="18" s="1"/>
  <c r="BH45" i="18" s="1"/>
  <c r="X12" i="17"/>
  <c r="L102" i="7"/>
  <c r="AC12" i="19" s="1"/>
  <c r="M4" i="19"/>
  <c r="AE18" i="17"/>
  <c r="AE18" i="19"/>
  <c r="O18" i="19" s="1"/>
  <c r="BI21" i="18" s="1"/>
  <c r="BI42" i="18" s="1"/>
  <c r="X15" i="17"/>
  <c r="L138" i="7"/>
  <c r="AC15" i="19" s="1"/>
  <c r="AB12" i="19"/>
  <c r="Q11" i="19"/>
  <c r="BK14" i="18" s="1"/>
  <c r="BK35" i="18" s="1"/>
  <c r="M8" i="19"/>
  <c r="Q9" i="19"/>
  <c r="BK12" i="18" s="1"/>
  <c r="BK33" i="18" s="1"/>
  <c r="N5" i="19"/>
  <c r="S4" i="19"/>
  <c r="AU18" i="19"/>
  <c r="BM21" i="18" s="1"/>
  <c r="BM42" i="18" s="1"/>
  <c r="AD11" i="19"/>
  <c r="AD10" i="19"/>
  <c r="AD9" i="19"/>
  <c r="N9" i="19" s="1"/>
  <c r="BH12" i="18" s="1"/>
  <c r="BH33" i="18" s="1"/>
  <c r="AD16" i="19"/>
  <c r="N21" i="17"/>
  <c r="BH18" i="20" s="1"/>
  <c r="AP18" i="17"/>
  <c r="X16" i="17"/>
  <c r="L155" i="7"/>
  <c r="AC16" i="19" s="1"/>
  <c r="S10" i="19"/>
  <c r="W13" i="19"/>
  <c r="J13" i="19" s="1"/>
  <c r="BD16" i="18" s="1"/>
  <c r="BD37" i="18" s="1"/>
  <c r="W16" i="19"/>
  <c r="J16" i="19" s="1"/>
  <c r="BD19" i="18" s="1"/>
  <c r="BD40" i="18" s="1"/>
  <c r="W18" i="19"/>
  <c r="J18" i="19" s="1"/>
  <c r="BD21" i="18" s="1"/>
  <c r="BD42" i="18" s="1"/>
  <c r="AF18" i="19"/>
  <c r="AC18" i="17"/>
  <c r="AV18" i="19"/>
  <c r="G15" i="17"/>
  <c r="BA12" i="20" s="1"/>
  <c r="K16" i="17"/>
  <c r="BF13" i="20" s="1"/>
  <c r="AR18" i="19"/>
  <c r="Z18" i="19"/>
  <c r="Q21" i="19"/>
  <c r="BK24" i="18" s="1"/>
  <c r="BK45" i="18" s="1"/>
  <c r="X18" i="17"/>
  <c r="T174" i="6"/>
  <c r="T178" i="6"/>
  <c r="T178" i="7" s="1"/>
  <c r="T182" i="6"/>
  <c r="T182" i="7" s="1"/>
  <c r="T175" i="6"/>
  <c r="T175" i="7" s="1"/>
  <c r="T183" i="6"/>
  <c r="T183" i="7" s="1"/>
  <c r="T176" i="6"/>
  <c r="T176" i="7" s="1"/>
  <c r="T184" i="6"/>
  <c r="T184" i="7" s="1"/>
  <c r="T177" i="6"/>
  <c r="T177" i="7" s="1"/>
  <c r="T185" i="6"/>
  <c r="T185" i="7" s="1"/>
  <c r="T179" i="6"/>
  <c r="T179" i="7" s="1"/>
  <c r="T180" i="6"/>
  <c r="T180" i="7" s="1"/>
  <c r="T181" i="6"/>
  <c r="T181" i="7" s="1"/>
  <c r="T209" i="6"/>
  <c r="T209" i="7" s="1"/>
  <c r="T504" i="6"/>
  <c r="T504" i="7" s="1"/>
  <c r="T472" i="6"/>
  <c r="T472" i="7" s="1"/>
  <c r="T388" i="6"/>
  <c r="T388" i="7" s="1"/>
  <c r="T326" i="6"/>
  <c r="T326" i="7" s="1"/>
  <c r="T310" i="6"/>
  <c r="T310" i="7" s="1"/>
  <c r="T294" i="6"/>
  <c r="T294" i="7" s="1"/>
  <c r="T278" i="6"/>
  <c r="T278" i="7" s="1"/>
  <c r="T262" i="6"/>
  <c r="T262" i="7" s="1"/>
  <c r="T246" i="6"/>
  <c r="T246" i="7" s="1"/>
  <c r="T230" i="6"/>
  <c r="T230" i="7" s="1"/>
  <c r="T214" i="6"/>
  <c r="T214" i="7" s="1"/>
  <c r="T166" i="6"/>
  <c r="T166" i="7" s="1"/>
  <c r="T146" i="6"/>
  <c r="T146" i="7" s="1"/>
  <c r="T360" i="6"/>
  <c r="T360" i="7" s="1"/>
  <c r="T352" i="6"/>
  <c r="T352" i="7" s="1"/>
  <c r="T344" i="6"/>
  <c r="T344" i="7" s="1"/>
  <c r="T334" i="6"/>
  <c r="T334" i="7" s="1"/>
  <c r="T319" i="6"/>
  <c r="T319" i="7" s="1"/>
  <c r="T392" i="6"/>
  <c r="T392" i="7" s="1"/>
  <c r="T336" i="6"/>
  <c r="T336" i="7" s="1"/>
  <c r="T316" i="6"/>
  <c r="T316" i="7" s="1"/>
  <c r="T300" i="6"/>
  <c r="T300" i="7" s="1"/>
  <c r="T284" i="6"/>
  <c r="T284" i="7" s="1"/>
  <c r="T268" i="6"/>
  <c r="T268" i="7" s="1"/>
  <c r="T252" i="6"/>
  <c r="T252" i="7" s="1"/>
  <c r="T236" i="6"/>
  <c r="T236" i="7" s="1"/>
  <c r="T220" i="6"/>
  <c r="T220" i="7" s="1"/>
  <c r="T200" i="6"/>
  <c r="T200" i="7" s="1"/>
  <c r="T172" i="6"/>
  <c r="T172" i="7" s="1"/>
  <c r="T195" i="6"/>
  <c r="T195" i="7" s="1"/>
  <c r="T187" i="6"/>
  <c r="T187" i="7" s="1"/>
  <c r="T167" i="6"/>
  <c r="T167" i="7" s="1"/>
  <c r="T159" i="6"/>
  <c r="T159" i="7" s="1"/>
  <c r="T133" i="6"/>
  <c r="T133" i="7" s="1"/>
  <c r="T113" i="6"/>
  <c r="T113" i="7" s="1"/>
  <c r="T97" i="6"/>
  <c r="T97" i="7" s="1"/>
  <c r="T81" i="6"/>
  <c r="T81" i="7" s="1"/>
  <c r="T307" i="6"/>
  <c r="T307" i="7" s="1"/>
  <c r="T275" i="6"/>
  <c r="T275" i="7" s="1"/>
  <c r="T243" i="6"/>
  <c r="T243" i="7" s="1"/>
  <c r="T54" i="6"/>
  <c r="T34" i="6"/>
  <c r="T34" i="7" s="1"/>
  <c r="T14" i="6"/>
  <c r="T14" i="7" s="1"/>
  <c r="T55" i="6"/>
  <c r="T55" i="7" s="1"/>
  <c r="T39" i="6"/>
  <c r="T39" i="7" s="1"/>
  <c r="T23" i="6"/>
  <c r="T23" i="7" s="1"/>
  <c r="T7" i="6"/>
  <c r="T7" i="7" s="1"/>
  <c r="T6" i="6"/>
  <c r="T152" i="6"/>
  <c r="T152" i="7" s="1"/>
  <c r="T68" i="6"/>
  <c r="T68" i="7" s="1"/>
  <c r="T52" i="6"/>
  <c r="T52" i="7" s="1"/>
  <c r="T36" i="6"/>
  <c r="T36" i="7" s="1"/>
  <c r="T20" i="6"/>
  <c r="T20" i="7" s="1"/>
  <c r="T114" i="6"/>
  <c r="T96" i="6"/>
  <c r="T96" i="7" s="1"/>
  <c r="T70" i="6"/>
  <c r="T70" i="7" s="1"/>
  <c r="T57" i="6"/>
  <c r="T57" i="7" s="1"/>
  <c r="T41" i="6"/>
  <c r="T41" i="7" s="1"/>
  <c r="T25" i="6"/>
  <c r="T25" i="7" s="1"/>
  <c r="T509" i="6"/>
  <c r="T509" i="7" s="1"/>
  <c r="T493" i="6"/>
  <c r="T493" i="7" s="1"/>
  <c r="T477" i="6"/>
  <c r="T477" i="7" s="1"/>
  <c r="T461" i="6"/>
  <c r="T461" i="7" s="1"/>
  <c r="T445" i="6"/>
  <c r="T445" i="7" s="1"/>
  <c r="T429" i="6"/>
  <c r="T429" i="7" s="1"/>
  <c r="T506" i="6"/>
  <c r="T506" i="7" s="1"/>
  <c r="T490" i="6"/>
  <c r="T490" i="7" s="1"/>
  <c r="T474" i="6"/>
  <c r="T474" i="7" s="1"/>
  <c r="T503" i="6"/>
  <c r="T503" i="7" s="1"/>
  <c r="T487" i="6"/>
  <c r="T487" i="7" s="1"/>
  <c r="T471" i="6"/>
  <c r="T471" i="7" s="1"/>
  <c r="T455" i="6"/>
  <c r="T455" i="7" s="1"/>
  <c r="T439" i="6"/>
  <c r="T439" i="7" s="1"/>
  <c r="T423" i="6"/>
  <c r="T423" i="7" s="1"/>
  <c r="T460" i="6"/>
  <c r="T460" i="7" s="1"/>
  <c r="T452" i="6"/>
  <c r="T452" i="7" s="1"/>
  <c r="T444" i="6"/>
  <c r="T444" i="7" s="1"/>
  <c r="T436" i="6"/>
  <c r="T436" i="7" s="1"/>
  <c r="T428" i="6"/>
  <c r="T428" i="7" s="1"/>
  <c r="T420" i="6"/>
  <c r="T420" i="7" s="1"/>
  <c r="T409" i="6"/>
  <c r="T409" i="7" s="1"/>
  <c r="T393" i="6"/>
  <c r="T393" i="7" s="1"/>
  <c r="T377" i="6"/>
  <c r="T377" i="7" s="1"/>
  <c r="T361" i="6"/>
  <c r="T361" i="7" s="1"/>
  <c r="T345" i="6"/>
  <c r="T345" i="7" s="1"/>
  <c r="T329" i="6"/>
  <c r="T329" i="7" s="1"/>
  <c r="T484" i="6"/>
  <c r="T484" i="7" s="1"/>
  <c r="T410" i="6"/>
  <c r="T410" i="7" s="1"/>
  <c r="T394" i="6"/>
  <c r="T394" i="7" s="1"/>
  <c r="T378" i="6"/>
  <c r="T378" i="7" s="1"/>
  <c r="T362" i="6"/>
  <c r="T362" i="7" s="1"/>
  <c r="T346" i="6"/>
  <c r="T346" i="7" s="1"/>
  <c r="T407" i="6"/>
  <c r="T407" i="7" s="1"/>
  <c r="T391" i="6"/>
  <c r="T391" i="7" s="1"/>
  <c r="T375" i="6"/>
  <c r="T375" i="7" s="1"/>
  <c r="T335" i="6"/>
  <c r="T335" i="7" s="1"/>
  <c r="T317" i="6"/>
  <c r="T317" i="7" s="1"/>
  <c r="T301" i="6"/>
  <c r="T301" i="7" s="1"/>
  <c r="T285" i="6"/>
  <c r="T285" i="7" s="1"/>
  <c r="T269" i="6"/>
  <c r="T269" i="7" s="1"/>
  <c r="T253" i="6"/>
  <c r="T253" i="7" s="1"/>
  <c r="T237" i="6"/>
  <c r="T237" i="7" s="1"/>
  <c r="T221" i="6"/>
  <c r="T221" i="7" s="1"/>
  <c r="T206" i="6"/>
  <c r="T206" i="7" s="1"/>
  <c r="T190" i="6"/>
  <c r="T190" i="7" s="1"/>
  <c r="T158" i="6"/>
  <c r="T158" i="7" s="1"/>
  <c r="T212" i="6"/>
  <c r="T212" i="7" s="1"/>
  <c r="T156" i="6"/>
  <c r="T156" i="7" s="1"/>
  <c r="T140" i="6"/>
  <c r="T140" i="7" s="1"/>
  <c r="T124" i="6"/>
  <c r="T124" i="7" s="1"/>
  <c r="T137" i="6"/>
  <c r="T137" i="7" s="1"/>
  <c r="T111" i="6"/>
  <c r="T111" i="7" s="1"/>
  <c r="T95" i="6"/>
  <c r="T95" i="7" s="1"/>
  <c r="T79" i="6"/>
  <c r="T79" i="7" s="1"/>
  <c r="T144" i="6"/>
  <c r="T144" i="7" s="1"/>
  <c r="T66" i="6"/>
  <c r="T46" i="6"/>
  <c r="T46" i="7" s="1"/>
  <c r="T26" i="6"/>
  <c r="T26" i="7" s="1"/>
  <c r="T303" i="6"/>
  <c r="T303" i="7" s="1"/>
  <c r="T271" i="6"/>
  <c r="T271" i="7" s="1"/>
  <c r="T239" i="6"/>
  <c r="T239" i="7" s="1"/>
  <c r="T110" i="6"/>
  <c r="T110" i="7" s="1"/>
  <c r="T102" i="6"/>
  <c r="T84" i="6"/>
  <c r="T84" i="7" s="1"/>
  <c r="T505" i="6"/>
  <c r="T505" i="7" s="1"/>
  <c r="T489" i="6"/>
  <c r="T489" i="7" s="1"/>
  <c r="T473" i="6"/>
  <c r="T473" i="7" s="1"/>
  <c r="T457" i="6"/>
  <c r="T457" i="7" s="1"/>
  <c r="T441" i="6"/>
  <c r="T441" i="7" s="1"/>
  <c r="T425" i="6"/>
  <c r="T425" i="7" s="1"/>
  <c r="T502" i="6"/>
  <c r="T502" i="7" s="1"/>
  <c r="T486" i="6"/>
  <c r="T486" i="7" s="1"/>
  <c r="T470" i="6"/>
  <c r="T470" i="7" s="1"/>
  <c r="T499" i="6"/>
  <c r="T499" i="7" s="1"/>
  <c r="T483" i="6"/>
  <c r="T483" i="7" s="1"/>
  <c r="T467" i="6"/>
  <c r="T467" i="7" s="1"/>
  <c r="T451" i="6"/>
  <c r="T451" i="7" s="1"/>
  <c r="T435" i="6"/>
  <c r="T435" i="7" s="1"/>
  <c r="T419" i="6"/>
  <c r="T419" i="7" s="1"/>
  <c r="T458" i="6"/>
  <c r="T458" i="7" s="1"/>
  <c r="T450" i="6"/>
  <c r="T450" i="7" s="1"/>
  <c r="T442" i="6"/>
  <c r="T442" i="7" s="1"/>
  <c r="T434" i="6"/>
  <c r="T434" i="7" s="1"/>
  <c r="T426" i="6"/>
  <c r="T426" i="7" s="1"/>
  <c r="T418" i="6"/>
  <c r="T418" i="7" s="1"/>
  <c r="T405" i="6"/>
  <c r="T405" i="7" s="1"/>
  <c r="T389" i="6"/>
  <c r="T389" i="7" s="1"/>
  <c r="T373" i="6"/>
  <c r="T373" i="7" s="1"/>
  <c r="T357" i="6"/>
  <c r="T357" i="7" s="1"/>
  <c r="T341" i="6"/>
  <c r="T341" i="7" s="1"/>
  <c r="T508" i="6"/>
  <c r="T508" i="7" s="1"/>
  <c r="T476" i="6"/>
  <c r="T476" i="7" s="1"/>
  <c r="T406" i="6"/>
  <c r="T406" i="7" s="1"/>
  <c r="T390" i="6"/>
  <c r="T390" i="7" s="1"/>
  <c r="T374" i="6"/>
  <c r="T374" i="7" s="1"/>
  <c r="T358" i="6"/>
  <c r="T358" i="7" s="1"/>
  <c r="T342" i="6"/>
  <c r="T342" i="7" s="1"/>
  <c r="T403" i="6"/>
  <c r="T403" i="7" s="1"/>
  <c r="T387" i="6"/>
  <c r="T387" i="7" s="1"/>
  <c r="T371" i="6"/>
  <c r="T371" i="7" s="1"/>
  <c r="T330" i="6"/>
  <c r="T330" i="7" s="1"/>
  <c r="T313" i="6"/>
  <c r="T313" i="7" s="1"/>
  <c r="T297" i="6"/>
  <c r="T297" i="7" s="1"/>
  <c r="T281" i="6"/>
  <c r="T281" i="7" s="1"/>
  <c r="T265" i="6"/>
  <c r="T265" i="7" s="1"/>
  <c r="T249" i="6"/>
  <c r="T249" i="7" s="1"/>
  <c r="T233" i="6"/>
  <c r="T233" i="7" s="1"/>
  <c r="T217" i="6"/>
  <c r="T217" i="7" s="1"/>
  <c r="T202" i="6"/>
  <c r="T202" i="7" s="1"/>
  <c r="T186" i="6"/>
  <c r="T154" i="6"/>
  <c r="T154" i="7" s="1"/>
  <c r="T134" i="6"/>
  <c r="T134" i="7" s="1"/>
  <c r="T151" i="6"/>
  <c r="T151" i="7" s="1"/>
  <c r="T135" i="6"/>
  <c r="T135" i="7" s="1"/>
  <c r="T118" i="6"/>
  <c r="T118" i="7" s="1"/>
  <c r="T129" i="6"/>
  <c r="T129" i="7" s="1"/>
  <c r="T107" i="6"/>
  <c r="T107" i="7" s="1"/>
  <c r="T91" i="6"/>
  <c r="T91" i="7" s="1"/>
  <c r="T75" i="6"/>
  <c r="T75" i="7" s="1"/>
  <c r="T131" i="6"/>
  <c r="T131" i="7" s="1"/>
  <c r="T42" i="6"/>
  <c r="T22" i="6"/>
  <c r="T22" i="7" s="1"/>
  <c r="T295" i="6"/>
  <c r="T295" i="7" s="1"/>
  <c r="T263" i="6"/>
  <c r="T263" i="7" s="1"/>
  <c r="T231" i="6"/>
  <c r="T231" i="7" s="1"/>
  <c r="T108" i="6"/>
  <c r="T108" i="7" s="1"/>
  <c r="T82" i="6"/>
  <c r="T82" i="7" s="1"/>
  <c r="T213" i="6"/>
  <c r="T213" i="7" s="1"/>
  <c r="T197" i="6"/>
  <c r="T197" i="7" s="1"/>
  <c r="T480" i="6"/>
  <c r="T480" i="7" s="1"/>
  <c r="T396" i="6"/>
  <c r="T396" i="7" s="1"/>
  <c r="T332" i="6"/>
  <c r="T332" i="7" s="1"/>
  <c r="T314" i="6"/>
  <c r="T314" i="7" s="1"/>
  <c r="T298" i="6"/>
  <c r="T298" i="7" s="1"/>
  <c r="T282" i="6"/>
  <c r="T282" i="7" s="1"/>
  <c r="T266" i="6"/>
  <c r="T266" i="7" s="1"/>
  <c r="T250" i="6"/>
  <c r="T250" i="7" s="1"/>
  <c r="T234" i="6"/>
  <c r="T218" i="6"/>
  <c r="T218" i="7" s="1"/>
  <c r="T170" i="6"/>
  <c r="T170" i="7" s="1"/>
  <c r="T363" i="6"/>
  <c r="T363" i="7" s="1"/>
  <c r="T355" i="6"/>
  <c r="T355" i="7" s="1"/>
  <c r="T347" i="6"/>
  <c r="T347" i="7" s="1"/>
  <c r="T339" i="6"/>
  <c r="T339" i="7" s="1"/>
  <c r="T323" i="6"/>
  <c r="T323" i="7" s="1"/>
  <c r="T400" i="6"/>
  <c r="T400" i="7" s="1"/>
  <c r="T368" i="6"/>
  <c r="T368" i="7" s="1"/>
  <c r="T320" i="6"/>
  <c r="T320" i="7" s="1"/>
  <c r="T304" i="6"/>
  <c r="T304" i="7" s="1"/>
  <c r="T288" i="6"/>
  <c r="T288" i="7" s="1"/>
  <c r="T272" i="6"/>
  <c r="T272" i="7" s="1"/>
  <c r="T256" i="6"/>
  <c r="T256" i="7" s="1"/>
  <c r="T240" i="6"/>
  <c r="T240" i="7" s="1"/>
  <c r="T224" i="6"/>
  <c r="T224" i="7" s="1"/>
  <c r="T204" i="6"/>
  <c r="T204" i="7" s="1"/>
  <c r="T188" i="6"/>
  <c r="T188" i="7" s="1"/>
  <c r="T160" i="6"/>
  <c r="T160" i="7" s="1"/>
  <c r="T189" i="6"/>
  <c r="T189" i="7" s="1"/>
  <c r="T169" i="6"/>
  <c r="T169" i="7" s="1"/>
  <c r="T161" i="6"/>
  <c r="T161" i="7" s="1"/>
  <c r="T141" i="6"/>
  <c r="T141" i="7" s="1"/>
  <c r="T117" i="6"/>
  <c r="T117" i="7" s="1"/>
  <c r="T101" i="6"/>
  <c r="T101" i="7" s="1"/>
  <c r="T85" i="6"/>
  <c r="T85" i="7" s="1"/>
  <c r="T69" i="6"/>
  <c r="T69" i="7" s="1"/>
  <c r="T283" i="6"/>
  <c r="T283" i="7" s="1"/>
  <c r="T251" i="6"/>
  <c r="T251" i="7" s="1"/>
  <c r="T219" i="6"/>
  <c r="T219" i="7" s="1"/>
  <c r="T58" i="6"/>
  <c r="T58" i="7" s="1"/>
  <c r="T38" i="6"/>
  <c r="T38" i="7" s="1"/>
  <c r="T59" i="6"/>
  <c r="T59" i="7" s="1"/>
  <c r="T43" i="6"/>
  <c r="T43" i="7" s="1"/>
  <c r="T27" i="6"/>
  <c r="T27" i="7" s="1"/>
  <c r="T11" i="6"/>
  <c r="T11" i="7" s="1"/>
  <c r="T9" i="6"/>
  <c r="T9" i="7" s="1"/>
  <c r="T155" i="6"/>
  <c r="T155" i="7" s="1"/>
  <c r="T123" i="6"/>
  <c r="T123" i="7" s="1"/>
  <c r="T56" i="6"/>
  <c r="T56" i="7" s="1"/>
  <c r="T40" i="6"/>
  <c r="T40" i="7" s="1"/>
  <c r="T24" i="6"/>
  <c r="T24" i="7" s="1"/>
  <c r="T116" i="6"/>
  <c r="T116" i="7" s="1"/>
  <c r="T98" i="6"/>
  <c r="T98" i="7" s="1"/>
  <c r="T90" i="6"/>
  <c r="T72" i="6"/>
  <c r="T72" i="7" s="1"/>
  <c r="T61" i="6"/>
  <c r="T61" i="7" s="1"/>
  <c r="T45" i="6"/>
  <c r="T45" i="7" s="1"/>
  <c r="T29" i="6"/>
  <c r="T29" i="7" s="1"/>
  <c r="T485" i="6"/>
  <c r="T485" i="7" s="1"/>
  <c r="T453" i="6"/>
  <c r="T453" i="7" s="1"/>
  <c r="T421" i="6"/>
  <c r="T421" i="7" s="1"/>
  <c r="T482" i="6"/>
  <c r="T482" i="7" s="1"/>
  <c r="T495" i="6"/>
  <c r="T495" i="7" s="1"/>
  <c r="T463" i="6"/>
  <c r="T463" i="7" s="1"/>
  <c r="T431" i="6"/>
  <c r="T431" i="7" s="1"/>
  <c r="T456" i="6"/>
  <c r="T456" i="7" s="1"/>
  <c r="T440" i="6"/>
  <c r="T440" i="7" s="1"/>
  <c r="T424" i="6"/>
  <c r="T424" i="7" s="1"/>
  <c r="T401" i="6"/>
  <c r="T401" i="7" s="1"/>
  <c r="T369" i="6"/>
  <c r="T369" i="7" s="1"/>
  <c r="T337" i="6"/>
  <c r="T337" i="7" s="1"/>
  <c r="T468" i="6"/>
  <c r="T468" i="7" s="1"/>
  <c r="T386" i="6"/>
  <c r="T386" i="7" s="1"/>
  <c r="T354" i="6"/>
  <c r="T354" i="7" s="1"/>
  <c r="T399" i="6"/>
  <c r="T399" i="7" s="1"/>
  <c r="T367" i="6"/>
  <c r="T367" i="7" s="1"/>
  <c r="T309" i="6"/>
  <c r="T309" i="7" s="1"/>
  <c r="T277" i="6"/>
  <c r="T277" i="7" s="1"/>
  <c r="T245" i="6"/>
  <c r="T245" i="7" s="1"/>
  <c r="T198" i="6"/>
  <c r="T150" i="6"/>
  <c r="T148" i="6"/>
  <c r="T148" i="7" s="1"/>
  <c r="T153" i="6"/>
  <c r="T153" i="7" s="1"/>
  <c r="T103" i="6"/>
  <c r="T103" i="7" s="1"/>
  <c r="T71" i="6"/>
  <c r="T71" i="7" s="1"/>
  <c r="T18" i="6"/>
  <c r="T287" i="6"/>
  <c r="T287" i="7" s="1"/>
  <c r="T223" i="6"/>
  <c r="T223" i="7" s="1"/>
  <c r="T80" i="6"/>
  <c r="T80" i="7" s="1"/>
  <c r="T481" i="6"/>
  <c r="T481" i="7" s="1"/>
  <c r="T449" i="6"/>
  <c r="T449" i="7" s="1"/>
  <c r="T417" i="6"/>
  <c r="T417" i="7" s="1"/>
  <c r="T478" i="6"/>
  <c r="T478" i="7" s="1"/>
  <c r="T491" i="6"/>
  <c r="T491" i="7" s="1"/>
  <c r="T459" i="6"/>
  <c r="T459" i="7" s="1"/>
  <c r="T427" i="6"/>
  <c r="T427" i="7" s="1"/>
  <c r="T454" i="6"/>
  <c r="T454" i="7" s="1"/>
  <c r="T438" i="6"/>
  <c r="T438" i="7" s="1"/>
  <c r="T422" i="6"/>
  <c r="T422" i="7" s="1"/>
  <c r="T397" i="6"/>
  <c r="T397" i="7" s="1"/>
  <c r="T365" i="6"/>
  <c r="T365" i="7" s="1"/>
  <c r="T333" i="6"/>
  <c r="T333" i="7" s="1"/>
  <c r="T414" i="6"/>
  <c r="T414" i="7" s="1"/>
  <c r="T382" i="6"/>
  <c r="T382" i="7" s="1"/>
  <c r="T350" i="6"/>
  <c r="T350" i="7" s="1"/>
  <c r="T395" i="6"/>
  <c r="T395" i="7" s="1"/>
  <c r="T338" i="6"/>
  <c r="T338" i="7" s="1"/>
  <c r="T305" i="6"/>
  <c r="T305" i="7" s="1"/>
  <c r="T273" i="6"/>
  <c r="T273" i="7" s="1"/>
  <c r="T241" i="6"/>
  <c r="T241" i="7" s="1"/>
  <c r="T194" i="6"/>
  <c r="T194" i="7" s="1"/>
  <c r="T143" i="6"/>
  <c r="T143" i="7" s="1"/>
  <c r="T145" i="6"/>
  <c r="T145" i="7" s="1"/>
  <c r="T99" i="6"/>
  <c r="T99" i="7" s="1"/>
  <c r="T147" i="6"/>
  <c r="T147" i="7" s="1"/>
  <c r="T50" i="6"/>
  <c r="T50" i="7" s="1"/>
  <c r="T279" i="6"/>
  <c r="T279" i="7" s="1"/>
  <c r="T215" i="6"/>
  <c r="T215" i="7" s="1"/>
  <c r="T112" i="6"/>
  <c r="T112" i="7" s="1"/>
  <c r="T78" i="6"/>
  <c r="T205" i="6"/>
  <c r="T205" i="7" s="1"/>
  <c r="T412" i="6"/>
  <c r="T412" i="7" s="1"/>
  <c r="T322" i="6"/>
  <c r="T322" i="7" s="1"/>
  <c r="T290" i="6"/>
  <c r="T290" i="7" s="1"/>
  <c r="T258" i="6"/>
  <c r="T258" i="7" s="1"/>
  <c r="T226" i="6"/>
  <c r="T226" i="7" s="1"/>
  <c r="T142" i="6"/>
  <c r="T142" i="7" s="1"/>
  <c r="T359" i="6"/>
  <c r="T359" i="7" s="1"/>
  <c r="T343" i="6"/>
  <c r="T343" i="7" s="1"/>
  <c r="T315" i="6"/>
  <c r="T315" i="7" s="1"/>
  <c r="T328" i="6"/>
  <c r="T328" i="7" s="1"/>
  <c r="T296" i="6"/>
  <c r="T296" i="7" s="1"/>
  <c r="T264" i="6"/>
  <c r="T264" i="7" s="1"/>
  <c r="T232" i="6"/>
  <c r="T232" i="7" s="1"/>
  <c r="T196" i="6"/>
  <c r="T196" i="7" s="1"/>
  <c r="T193" i="6"/>
  <c r="T193" i="7" s="1"/>
  <c r="T165" i="6"/>
  <c r="T165" i="7" s="1"/>
  <c r="T125" i="6"/>
  <c r="T125" i="7" s="1"/>
  <c r="T93" i="6"/>
  <c r="T93" i="7" s="1"/>
  <c r="T299" i="6"/>
  <c r="T299" i="7" s="1"/>
  <c r="T235" i="6"/>
  <c r="T235" i="7" s="1"/>
  <c r="T10" i="6"/>
  <c r="T10" i="7" s="1"/>
  <c r="T35" i="6"/>
  <c r="T35" i="7" s="1"/>
  <c r="T16" i="6"/>
  <c r="T16" i="7" s="1"/>
  <c r="T207" i="6"/>
  <c r="T207" i="7" s="1"/>
  <c r="T64" i="6"/>
  <c r="T64" i="7" s="1"/>
  <c r="T32" i="6"/>
  <c r="T32" i="7" s="1"/>
  <c r="T94" i="6"/>
  <c r="T94" i="7" s="1"/>
  <c r="T76" i="6"/>
  <c r="T76" i="7" s="1"/>
  <c r="T53" i="6"/>
  <c r="T53" i="7" s="1"/>
  <c r="T21" i="6"/>
  <c r="T21" i="7" s="1"/>
  <c r="T201" i="6"/>
  <c r="T201" i="7" s="1"/>
  <c r="T404" i="6"/>
  <c r="T404" i="7" s="1"/>
  <c r="T318" i="6"/>
  <c r="T318" i="7" s="1"/>
  <c r="T286" i="6"/>
  <c r="T286" i="7" s="1"/>
  <c r="T254" i="6"/>
  <c r="T254" i="7" s="1"/>
  <c r="T222" i="6"/>
  <c r="T138" i="6"/>
  <c r="T356" i="6"/>
  <c r="T356" i="7" s="1"/>
  <c r="T340" i="6"/>
  <c r="T340" i="7" s="1"/>
  <c r="T408" i="6"/>
  <c r="T408" i="7" s="1"/>
  <c r="T324" i="6"/>
  <c r="T324" i="7" s="1"/>
  <c r="T292" i="6"/>
  <c r="T292" i="7" s="1"/>
  <c r="T260" i="6"/>
  <c r="T260" i="7" s="1"/>
  <c r="T228" i="6"/>
  <c r="T228" i="7" s="1"/>
  <c r="T192" i="6"/>
  <c r="T192" i="7" s="1"/>
  <c r="T191" i="6"/>
  <c r="T191" i="7" s="1"/>
  <c r="T163" i="6"/>
  <c r="T163" i="7" s="1"/>
  <c r="T121" i="6"/>
  <c r="T121" i="7" s="1"/>
  <c r="T89" i="6"/>
  <c r="T89" i="7" s="1"/>
  <c r="T291" i="6"/>
  <c r="T291" i="7" s="1"/>
  <c r="T227" i="6"/>
  <c r="T227" i="7" s="1"/>
  <c r="T63" i="6"/>
  <c r="T63" i="7" s="1"/>
  <c r="T31" i="6"/>
  <c r="T31" i="7" s="1"/>
  <c r="T13" i="6"/>
  <c r="T13" i="7" s="1"/>
  <c r="T199" i="6"/>
  <c r="T199" i="7" s="1"/>
  <c r="T60" i="6"/>
  <c r="T60" i="7" s="1"/>
  <c r="T28" i="6"/>
  <c r="T28" i="7" s="1"/>
  <c r="T92" i="6"/>
  <c r="T92" i="7" s="1"/>
  <c r="T74" i="6"/>
  <c r="T74" i="7" s="1"/>
  <c r="T49" i="6"/>
  <c r="T49" i="7" s="1"/>
  <c r="T17" i="6"/>
  <c r="T17" i="7" s="1"/>
  <c r="T501" i="6"/>
  <c r="T501" i="7" s="1"/>
  <c r="T469" i="6"/>
  <c r="T469" i="7" s="1"/>
  <c r="T437" i="6"/>
  <c r="T437" i="7" s="1"/>
  <c r="T498" i="6"/>
  <c r="T498" i="7" s="1"/>
  <c r="T466" i="6"/>
  <c r="T466" i="7" s="1"/>
  <c r="T479" i="6"/>
  <c r="T479" i="7" s="1"/>
  <c r="T447" i="6"/>
  <c r="T447" i="7" s="1"/>
  <c r="T464" i="6"/>
  <c r="T464" i="7" s="1"/>
  <c r="T448" i="6"/>
  <c r="T448" i="7" s="1"/>
  <c r="T432" i="6"/>
  <c r="T432" i="7" s="1"/>
  <c r="T416" i="6"/>
  <c r="T416" i="7" s="1"/>
  <c r="T385" i="6"/>
  <c r="T385" i="7" s="1"/>
  <c r="T353" i="6"/>
  <c r="T353" i="7" s="1"/>
  <c r="T500" i="6"/>
  <c r="T500" i="7" s="1"/>
  <c r="T402" i="6"/>
  <c r="T402" i="7" s="1"/>
  <c r="T370" i="6"/>
  <c r="T370" i="7" s="1"/>
  <c r="T415" i="6"/>
  <c r="T415" i="7" s="1"/>
  <c r="T383" i="6"/>
  <c r="T383" i="7" s="1"/>
  <c r="T325" i="6"/>
  <c r="T325" i="7" s="1"/>
  <c r="T293" i="6"/>
  <c r="T293" i="7" s="1"/>
  <c r="T261" i="6"/>
  <c r="T261" i="7" s="1"/>
  <c r="T229" i="6"/>
  <c r="T229" i="7" s="1"/>
  <c r="T130" i="6"/>
  <c r="T130" i="7" s="1"/>
  <c r="T211" i="6"/>
  <c r="T211" i="7" s="1"/>
  <c r="T132" i="6"/>
  <c r="T132" i="7" s="1"/>
  <c r="T119" i="6"/>
  <c r="T119" i="7" s="1"/>
  <c r="T87" i="6"/>
  <c r="T87" i="7" s="1"/>
  <c r="T128" i="6"/>
  <c r="T128" i="7" s="1"/>
  <c r="T255" i="6"/>
  <c r="T255" i="7" s="1"/>
  <c r="T106" i="6"/>
  <c r="T106" i="7" s="1"/>
  <c r="T88" i="6"/>
  <c r="T88" i="7" s="1"/>
  <c r="T497" i="6"/>
  <c r="T497" i="7" s="1"/>
  <c r="T465" i="6"/>
  <c r="T465" i="7" s="1"/>
  <c r="T433" i="6"/>
  <c r="T433" i="7" s="1"/>
  <c r="T494" i="6"/>
  <c r="T494" i="7" s="1"/>
  <c r="T507" i="6"/>
  <c r="T507" i="7" s="1"/>
  <c r="T475" i="6"/>
  <c r="T475" i="7" s="1"/>
  <c r="T443" i="6"/>
  <c r="T443" i="7" s="1"/>
  <c r="T462" i="6"/>
  <c r="T462" i="7" s="1"/>
  <c r="T446" i="6"/>
  <c r="T446" i="7" s="1"/>
  <c r="T430" i="6"/>
  <c r="T430" i="7" s="1"/>
  <c r="T413" i="6"/>
  <c r="T413" i="7" s="1"/>
  <c r="T381" i="6"/>
  <c r="T381" i="7" s="1"/>
  <c r="T349" i="6"/>
  <c r="T349" i="7" s="1"/>
  <c r="T492" i="6"/>
  <c r="T492" i="7" s="1"/>
  <c r="T398" i="6"/>
  <c r="T398" i="7" s="1"/>
  <c r="T366" i="6"/>
  <c r="T366" i="7" s="1"/>
  <c r="T411" i="6"/>
  <c r="T411" i="7" s="1"/>
  <c r="T379" i="6"/>
  <c r="T379" i="7" s="1"/>
  <c r="T321" i="6"/>
  <c r="T321" i="7" s="1"/>
  <c r="T289" i="6"/>
  <c r="T289" i="7" s="1"/>
  <c r="T257" i="6"/>
  <c r="T257" i="7" s="1"/>
  <c r="T225" i="6"/>
  <c r="T225" i="7" s="1"/>
  <c r="T210" i="6"/>
  <c r="T126" i="6"/>
  <c r="T216" i="6"/>
  <c r="T216" i="7" s="1"/>
  <c r="T203" i="6"/>
  <c r="T203" i="7" s="1"/>
  <c r="T127" i="6"/>
  <c r="T127" i="7" s="1"/>
  <c r="T115" i="6"/>
  <c r="T115" i="7" s="1"/>
  <c r="T83" i="6"/>
  <c r="T83" i="7" s="1"/>
  <c r="T120" i="6"/>
  <c r="T120" i="7" s="1"/>
  <c r="T311" i="6"/>
  <c r="T311" i="7" s="1"/>
  <c r="T247" i="6"/>
  <c r="T247" i="7" s="1"/>
  <c r="T104" i="6"/>
  <c r="T104" i="7" s="1"/>
  <c r="T86" i="6"/>
  <c r="T86" i="7" s="1"/>
  <c r="T496" i="6"/>
  <c r="T496" i="7" s="1"/>
  <c r="T380" i="6"/>
  <c r="T380" i="7" s="1"/>
  <c r="T306" i="6"/>
  <c r="T306" i="7" s="1"/>
  <c r="T274" i="6"/>
  <c r="T274" i="7" s="1"/>
  <c r="T242" i="6"/>
  <c r="T242" i="7" s="1"/>
  <c r="T162" i="6"/>
  <c r="T122" i="6"/>
  <c r="T122" i="7" s="1"/>
  <c r="T351" i="6"/>
  <c r="T351" i="7" s="1"/>
  <c r="T331" i="6"/>
  <c r="T331" i="7" s="1"/>
  <c r="T384" i="6"/>
  <c r="T384" i="7" s="1"/>
  <c r="T312" i="6"/>
  <c r="T312" i="7" s="1"/>
  <c r="T280" i="6"/>
  <c r="T280" i="7" s="1"/>
  <c r="T248" i="6"/>
  <c r="T248" i="7" s="1"/>
  <c r="T168" i="6"/>
  <c r="T168" i="7" s="1"/>
  <c r="T173" i="6"/>
  <c r="T173" i="7" s="1"/>
  <c r="T157" i="6"/>
  <c r="T157" i="7" s="1"/>
  <c r="T109" i="6"/>
  <c r="T109" i="7" s="1"/>
  <c r="T77" i="6"/>
  <c r="T77" i="7" s="1"/>
  <c r="T267" i="6"/>
  <c r="T267" i="7" s="1"/>
  <c r="T30" i="6"/>
  <c r="T51" i="6"/>
  <c r="T51" i="7" s="1"/>
  <c r="T19" i="6"/>
  <c r="T19" i="7" s="1"/>
  <c r="T139" i="6"/>
  <c r="T139" i="7" s="1"/>
  <c r="T48" i="6"/>
  <c r="T48" i="7" s="1"/>
  <c r="T12" i="6"/>
  <c r="T12" i="7" s="1"/>
  <c r="T67" i="6"/>
  <c r="T67" i="7" s="1"/>
  <c r="T37" i="6"/>
  <c r="T37" i="7" s="1"/>
  <c r="T488" i="6"/>
  <c r="T488" i="7" s="1"/>
  <c r="T372" i="6"/>
  <c r="T372" i="7" s="1"/>
  <c r="T302" i="6"/>
  <c r="T302" i="7" s="1"/>
  <c r="T270" i="6"/>
  <c r="T270" i="7" s="1"/>
  <c r="T238" i="6"/>
  <c r="T238" i="7" s="1"/>
  <c r="T364" i="6"/>
  <c r="T364" i="7" s="1"/>
  <c r="T348" i="6"/>
  <c r="T348" i="7" s="1"/>
  <c r="T327" i="6"/>
  <c r="T327" i="7" s="1"/>
  <c r="T376" i="6"/>
  <c r="T376" i="7" s="1"/>
  <c r="T308" i="6"/>
  <c r="T308" i="7" s="1"/>
  <c r="T276" i="6"/>
  <c r="T276" i="7" s="1"/>
  <c r="T244" i="6"/>
  <c r="T244" i="7" s="1"/>
  <c r="T208" i="6"/>
  <c r="T208" i="7" s="1"/>
  <c r="T164" i="6"/>
  <c r="T164" i="7" s="1"/>
  <c r="T171" i="6"/>
  <c r="T171" i="7" s="1"/>
  <c r="T149" i="6"/>
  <c r="T149" i="7" s="1"/>
  <c r="T105" i="6"/>
  <c r="T105" i="7" s="1"/>
  <c r="T73" i="6"/>
  <c r="T73" i="7" s="1"/>
  <c r="T259" i="6"/>
  <c r="T259" i="7" s="1"/>
  <c r="T62" i="6"/>
  <c r="T62" i="7" s="1"/>
  <c r="T47" i="6"/>
  <c r="T47" i="7" s="1"/>
  <c r="T15" i="6"/>
  <c r="T15" i="7" s="1"/>
  <c r="T136" i="6"/>
  <c r="T136" i="7" s="1"/>
  <c r="T44" i="6"/>
  <c r="T44" i="7" s="1"/>
  <c r="T8" i="6"/>
  <c r="T8" i="7" s="1"/>
  <c r="T100" i="6"/>
  <c r="T100" i="7" s="1"/>
  <c r="T65" i="6"/>
  <c r="T65" i="7" s="1"/>
  <c r="T33" i="6"/>
  <c r="T33" i="7" s="1"/>
  <c r="V176" i="6"/>
  <c r="V176" i="7" s="1"/>
  <c r="V177" i="6"/>
  <c r="V177" i="7" s="1"/>
  <c r="V183" i="6"/>
  <c r="V183" i="7" s="1"/>
  <c r="V185" i="6"/>
  <c r="V185" i="7" s="1"/>
  <c r="V174" i="6"/>
  <c r="V184" i="6"/>
  <c r="V184" i="7" s="1"/>
  <c r="V175" i="6"/>
  <c r="V175" i="7" s="1"/>
  <c r="V178" i="6"/>
  <c r="V178" i="7" s="1"/>
  <c r="V179" i="6"/>
  <c r="V179" i="7" s="1"/>
  <c r="V180" i="6"/>
  <c r="V180" i="7" s="1"/>
  <c r="V181" i="6"/>
  <c r="V181" i="7" s="1"/>
  <c r="V182" i="6"/>
  <c r="V182" i="7" s="1"/>
  <c r="V507" i="6"/>
  <c r="V507" i="7" s="1"/>
  <c r="V491" i="6"/>
  <c r="V491" i="7" s="1"/>
  <c r="V475" i="6"/>
  <c r="V475" i="7" s="1"/>
  <c r="V459" i="6"/>
  <c r="V459" i="7" s="1"/>
  <c r="V443" i="6"/>
  <c r="V443" i="7" s="1"/>
  <c r="V427" i="6"/>
  <c r="V427" i="7" s="1"/>
  <c r="V504" i="6"/>
  <c r="V504" i="7" s="1"/>
  <c r="V488" i="6"/>
  <c r="V488" i="7" s="1"/>
  <c r="V472" i="6"/>
  <c r="V472" i="7" s="1"/>
  <c r="V501" i="6"/>
  <c r="V501" i="7" s="1"/>
  <c r="V485" i="6"/>
  <c r="V485" i="7" s="1"/>
  <c r="V469" i="6"/>
  <c r="V469" i="7" s="1"/>
  <c r="V453" i="6"/>
  <c r="V453" i="7" s="1"/>
  <c r="V437" i="6"/>
  <c r="V437" i="7" s="1"/>
  <c r="V421" i="6"/>
  <c r="V421" i="7" s="1"/>
  <c r="V478" i="6"/>
  <c r="V478" i="7" s="1"/>
  <c r="V407" i="6"/>
  <c r="V407" i="7" s="1"/>
  <c r="V391" i="6"/>
  <c r="V391" i="7" s="1"/>
  <c r="V375" i="6"/>
  <c r="V375" i="7" s="1"/>
  <c r="V359" i="6"/>
  <c r="V359" i="7" s="1"/>
  <c r="V343" i="6"/>
  <c r="V343" i="7" s="1"/>
  <c r="V417" i="6"/>
  <c r="V417" i="7" s="1"/>
  <c r="V400" i="6"/>
  <c r="V400" i="7" s="1"/>
  <c r="V384" i="6"/>
  <c r="V384" i="7" s="1"/>
  <c r="V368" i="6"/>
  <c r="V368" i="7" s="1"/>
  <c r="V352" i="6"/>
  <c r="V352" i="7" s="1"/>
  <c r="V506" i="6"/>
  <c r="V506" i="7" s="1"/>
  <c r="V474" i="6"/>
  <c r="V474" i="7" s="1"/>
  <c r="V409" i="6"/>
  <c r="V409" i="7" s="1"/>
  <c r="V393" i="6"/>
  <c r="V393" i="7" s="1"/>
  <c r="V377" i="6"/>
  <c r="V377" i="7" s="1"/>
  <c r="V462" i="6"/>
  <c r="V462" i="7" s="1"/>
  <c r="V446" i="6"/>
  <c r="V446" i="7" s="1"/>
  <c r="V430" i="6"/>
  <c r="V430" i="7" s="1"/>
  <c r="V414" i="6"/>
  <c r="V414" i="7" s="1"/>
  <c r="V382" i="6"/>
  <c r="V382" i="7" s="1"/>
  <c r="V329" i="6"/>
  <c r="V329" i="7" s="1"/>
  <c r="V315" i="6"/>
  <c r="V315" i="7" s="1"/>
  <c r="V299" i="6"/>
  <c r="V299" i="7" s="1"/>
  <c r="V283" i="6"/>
  <c r="V283" i="7" s="1"/>
  <c r="V267" i="6"/>
  <c r="V267" i="7" s="1"/>
  <c r="V251" i="6"/>
  <c r="V251" i="7" s="1"/>
  <c r="V235" i="6"/>
  <c r="V235" i="7" s="1"/>
  <c r="V219" i="6"/>
  <c r="V219" i="7" s="1"/>
  <c r="V199" i="6"/>
  <c r="V199" i="7" s="1"/>
  <c r="V349" i="6"/>
  <c r="V349" i="7" s="1"/>
  <c r="V334" i="6"/>
  <c r="V334" i="7" s="1"/>
  <c r="V316" i="6"/>
  <c r="V316" i="7" s="1"/>
  <c r="V300" i="6"/>
  <c r="V300" i="7" s="1"/>
  <c r="V284" i="6"/>
  <c r="V284" i="7" s="1"/>
  <c r="V268" i="6"/>
  <c r="V268" i="7" s="1"/>
  <c r="V252" i="6"/>
  <c r="V252" i="7" s="1"/>
  <c r="V236" i="6"/>
  <c r="V236" i="7" s="1"/>
  <c r="V220" i="6"/>
  <c r="V220" i="7" s="1"/>
  <c r="V170" i="6"/>
  <c r="V170" i="7" s="1"/>
  <c r="V205" i="6"/>
  <c r="V205" i="7" s="1"/>
  <c r="V145" i="6"/>
  <c r="V145" i="7" s="1"/>
  <c r="V129" i="6"/>
  <c r="V129" i="7" s="1"/>
  <c r="V111" i="6"/>
  <c r="V111" i="7" s="1"/>
  <c r="V95" i="6"/>
  <c r="V95" i="7" s="1"/>
  <c r="V79" i="6"/>
  <c r="V79" i="7" s="1"/>
  <c r="V150" i="6"/>
  <c r="V305" i="6"/>
  <c r="V305" i="7" s="1"/>
  <c r="V273" i="6"/>
  <c r="V273" i="7" s="1"/>
  <c r="V241" i="6"/>
  <c r="V241" i="7" s="1"/>
  <c r="V211" i="6"/>
  <c r="V211" i="7" s="1"/>
  <c r="V212" i="6"/>
  <c r="V212" i="7" s="1"/>
  <c r="V196" i="6"/>
  <c r="V196" i="7" s="1"/>
  <c r="V168" i="6"/>
  <c r="V168" i="7" s="1"/>
  <c r="V152" i="6"/>
  <c r="V152" i="7" s="1"/>
  <c r="V136" i="6"/>
  <c r="V136" i="7" s="1"/>
  <c r="V464" i="6"/>
  <c r="V464" i="7" s="1"/>
  <c r="V448" i="6"/>
  <c r="V448" i="7" s="1"/>
  <c r="V432" i="6"/>
  <c r="V432" i="7" s="1"/>
  <c r="V410" i="6"/>
  <c r="V410" i="7" s="1"/>
  <c r="V378" i="6"/>
  <c r="V378" i="7" s="1"/>
  <c r="V354" i="6"/>
  <c r="V354" i="7" s="1"/>
  <c r="V333" i="6"/>
  <c r="V333" i="7" s="1"/>
  <c r="V313" i="6"/>
  <c r="V313" i="7" s="1"/>
  <c r="V326" i="6"/>
  <c r="V326" i="7" s="1"/>
  <c r="V310" i="6"/>
  <c r="V310" i="7" s="1"/>
  <c r="V294" i="6"/>
  <c r="V294" i="7" s="1"/>
  <c r="V278" i="6"/>
  <c r="V278" i="7" s="1"/>
  <c r="V262" i="6"/>
  <c r="V262" i="7" s="1"/>
  <c r="V246" i="6"/>
  <c r="V246" i="7" s="1"/>
  <c r="V230" i="6"/>
  <c r="V230" i="7" s="1"/>
  <c r="V194" i="6"/>
  <c r="V194" i="7" s="1"/>
  <c r="V293" i="6"/>
  <c r="V293" i="7" s="1"/>
  <c r="V261" i="6"/>
  <c r="V261" i="7" s="1"/>
  <c r="V229" i="6"/>
  <c r="V229" i="7" s="1"/>
  <c r="V134" i="6"/>
  <c r="V134" i="7" s="1"/>
  <c r="V155" i="6"/>
  <c r="V155" i="7" s="1"/>
  <c r="V139" i="6"/>
  <c r="V139" i="7" s="1"/>
  <c r="V123" i="6"/>
  <c r="V123" i="7" s="1"/>
  <c r="V109" i="6"/>
  <c r="V109" i="7" s="1"/>
  <c r="V93" i="6"/>
  <c r="V93" i="7" s="1"/>
  <c r="V77" i="6"/>
  <c r="V77" i="7" s="1"/>
  <c r="V60" i="6"/>
  <c r="V60" i="7" s="1"/>
  <c r="V44" i="6"/>
  <c r="V44" i="7" s="1"/>
  <c r="V28" i="6"/>
  <c r="V28" i="7" s="1"/>
  <c r="V208" i="6"/>
  <c r="V208" i="7" s="1"/>
  <c r="V192" i="6"/>
  <c r="V192" i="7" s="1"/>
  <c r="V164" i="6"/>
  <c r="V164" i="7" s="1"/>
  <c r="V148" i="6"/>
  <c r="V148" i="7" s="1"/>
  <c r="V132" i="6"/>
  <c r="V132" i="7" s="1"/>
  <c r="V460" i="6"/>
  <c r="V460" i="7" s="1"/>
  <c r="V444" i="6"/>
  <c r="V444" i="7" s="1"/>
  <c r="V428" i="6"/>
  <c r="V428" i="7" s="1"/>
  <c r="V402" i="6"/>
  <c r="V402" i="7" s="1"/>
  <c r="V370" i="6"/>
  <c r="V370" i="7" s="1"/>
  <c r="V350" i="6"/>
  <c r="V350" i="7" s="1"/>
  <c r="V325" i="6"/>
  <c r="V325" i="7" s="1"/>
  <c r="V338" i="6"/>
  <c r="V338" i="7" s="1"/>
  <c r="V322" i="6"/>
  <c r="V322" i="7" s="1"/>
  <c r="V306" i="6"/>
  <c r="V306" i="7" s="1"/>
  <c r="V290" i="6"/>
  <c r="V290" i="7" s="1"/>
  <c r="V274" i="6"/>
  <c r="V274" i="7" s="1"/>
  <c r="V258" i="6"/>
  <c r="V258" i="7" s="1"/>
  <c r="V242" i="6"/>
  <c r="V242" i="7" s="1"/>
  <c r="V226" i="6"/>
  <c r="V226" i="7" s="1"/>
  <c r="V206" i="6"/>
  <c r="V206" i="7" s="1"/>
  <c r="V190" i="6"/>
  <c r="V190" i="7" s="1"/>
  <c r="V158" i="6"/>
  <c r="V158" i="7" s="1"/>
  <c r="V285" i="6"/>
  <c r="V285" i="7" s="1"/>
  <c r="V253" i="6"/>
  <c r="V253" i="7" s="1"/>
  <c r="V221" i="6"/>
  <c r="V221" i="7" s="1"/>
  <c r="V126" i="6"/>
  <c r="V149" i="6"/>
  <c r="V149" i="7" s="1"/>
  <c r="V133" i="6"/>
  <c r="V133" i="7" s="1"/>
  <c r="V121" i="6"/>
  <c r="V121" i="7" s="1"/>
  <c r="V105" i="6"/>
  <c r="V105" i="7" s="1"/>
  <c r="V89" i="6"/>
  <c r="V89" i="7" s="1"/>
  <c r="V73" i="6"/>
  <c r="V73" i="7" s="1"/>
  <c r="V56" i="6"/>
  <c r="V56" i="7" s="1"/>
  <c r="V40" i="6"/>
  <c r="V40" i="7" s="1"/>
  <c r="V24" i="6"/>
  <c r="V24" i="7" s="1"/>
  <c r="V479" i="6"/>
  <c r="V479" i="7" s="1"/>
  <c r="V455" i="6"/>
  <c r="V455" i="7" s="1"/>
  <c r="V496" i="6"/>
  <c r="V496" i="7" s="1"/>
  <c r="V489" i="6"/>
  <c r="V489" i="7" s="1"/>
  <c r="V465" i="6"/>
  <c r="V465" i="7" s="1"/>
  <c r="V494" i="6"/>
  <c r="V494" i="7" s="1"/>
  <c r="V379" i="6"/>
  <c r="V379" i="7" s="1"/>
  <c r="V355" i="6"/>
  <c r="V355" i="7" s="1"/>
  <c r="V392" i="6"/>
  <c r="V392" i="7" s="1"/>
  <c r="V340" i="6"/>
  <c r="V340" i="7" s="1"/>
  <c r="V466" i="6"/>
  <c r="V466" i="7" s="1"/>
  <c r="V369" i="6"/>
  <c r="V369" i="7" s="1"/>
  <c r="V418" i="6"/>
  <c r="V418" i="7" s="1"/>
  <c r="V374" i="6"/>
  <c r="V374" i="7" s="1"/>
  <c r="V291" i="6"/>
  <c r="V291" i="7" s="1"/>
  <c r="V239" i="6"/>
  <c r="V239" i="7" s="1"/>
  <c r="V324" i="6"/>
  <c r="V324" i="7" s="1"/>
  <c r="V272" i="6"/>
  <c r="V272" i="7" s="1"/>
  <c r="V248" i="6"/>
  <c r="V248" i="7" s="1"/>
  <c r="V156" i="6"/>
  <c r="V156" i="7" s="1"/>
  <c r="V424" i="6"/>
  <c r="V424" i="7" s="1"/>
  <c r="V342" i="6"/>
  <c r="V342" i="7" s="1"/>
  <c r="V286" i="6"/>
  <c r="V286" i="7" s="1"/>
  <c r="V234" i="6"/>
  <c r="V166" i="6"/>
  <c r="V166" i="7" s="1"/>
  <c r="V277" i="6"/>
  <c r="V277" i="7" s="1"/>
  <c r="V115" i="6"/>
  <c r="V115" i="7" s="1"/>
  <c r="V91" i="6"/>
  <c r="V91" i="7" s="1"/>
  <c r="V289" i="6"/>
  <c r="V289" i="7" s="1"/>
  <c r="V101" i="6"/>
  <c r="V101" i="7" s="1"/>
  <c r="V48" i="6"/>
  <c r="V48" i="7" s="1"/>
  <c r="V187" i="6"/>
  <c r="V187" i="7" s="1"/>
  <c r="V159" i="6"/>
  <c r="V159" i="7" s="1"/>
  <c r="V65" i="6"/>
  <c r="V65" i="7" s="1"/>
  <c r="V49" i="6"/>
  <c r="V49" i="7" s="1"/>
  <c r="V33" i="6"/>
  <c r="V33" i="7" s="1"/>
  <c r="V17" i="6"/>
  <c r="V17" i="7" s="1"/>
  <c r="V10" i="6"/>
  <c r="V10" i="7" s="1"/>
  <c r="V106" i="6"/>
  <c r="V106" i="7" s="1"/>
  <c r="V88" i="6"/>
  <c r="V88" i="7" s="1"/>
  <c r="V80" i="6"/>
  <c r="V80" i="7" s="1"/>
  <c r="V54" i="6"/>
  <c r="V34" i="6"/>
  <c r="V34" i="7" s="1"/>
  <c r="V7" i="6"/>
  <c r="V7" i="7" s="1"/>
  <c r="V169" i="6"/>
  <c r="V169" i="7" s="1"/>
  <c r="V154" i="6"/>
  <c r="V154" i="7" s="1"/>
  <c r="V503" i="6"/>
  <c r="V503" i="7" s="1"/>
  <c r="V451" i="6"/>
  <c r="V451" i="7" s="1"/>
  <c r="V492" i="6"/>
  <c r="V492" i="7" s="1"/>
  <c r="V468" i="6"/>
  <c r="V468" i="7" s="1"/>
  <c r="V461" i="6"/>
  <c r="V461" i="7" s="1"/>
  <c r="V486" i="6"/>
  <c r="V486" i="7" s="1"/>
  <c r="V403" i="6"/>
  <c r="V403" i="7" s="1"/>
  <c r="V351" i="6"/>
  <c r="V351" i="7" s="1"/>
  <c r="V388" i="6"/>
  <c r="V388" i="7" s="1"/>
  <c r="V364" i="6"/>
  <c r="V364" i="7" s="1"/>
  <c r="V416" i="6"/>
  <c r="V416" i="7" s="1"/>
  <c r="V365" i="6"/>
  <c r="V365" i="7" s="1"/>
  <c r="V442" i="6"/>
  <c r="V442" i="7" s="1"/>
  <c r="V366" i="6"/>
  <c r="V366" i="7" s="1"/>
  <c r="V287" i="6"/>
  <c r="V287" i="7" s="1"/>
  <c r="V263" i="6"/>
  <c r="V263" i="7" s="1"/>
  <c r="V207" i="6"/>
  <c r="V207" i="7" s="1"/>
  <c r="V320" i="6"/>
  <c r="V320" i="7" s="1"/>
  <c r="V296" i="6"/>
  <c r="V296" i="7" s="1"/>
  <c r="V244" i="6"/>
  <c r="V244" i="7" s="1"/>
  <c r="V128" i="6"/>
  <c r="V128" i="7" s="1"/>
  <c r="V420" i="6"/>
  <c r="V420" i="7" s="1"/>
  <c r="V332" i="6"/>
  <c r="V332" i="7" s="1"/>
  <c r="V282" i="6"/>
  <c r="V282" i="7" s="1"/>
  <c r="V202" i="6"/>
  <c r="V202" i="7" s="1"/>
  <c r="V162" i="6"/>
  <c r="V269" i="6"/>
  <c r="V269" i="7" s="1"/>
  <c r="V143" i="6"/>
  <c r="V143" i="7" s="1"/>
  <c r="V87" i="6"/>
  <c r="V87" i="7" s="1"/>
  <c r="V142" i="6"/>
  <c r="V142" i="7" s="1"/>
  <c r="V281" i="6"/>
  <c r="V281" i="7" s="1"/>
  <c r="V233" i="6"/>
  <c r="V233" i="7" s="1"/>
  <c r="V147" i="6"/>
  <c r="V147" i="7" s="1"/>
  <c r="V97" i="6"/>
  <c r="V97" i="7" s="1"/>
  <c r="V20" i="6"/>
  <c r="V20" i="7" s="1"/>
  <c r="V114" i="6"/>
  <c r="V96" i="6"/>
  <c r="V96" i="7" s="1"/>
  <c r="V70" i="6"/>
  <c r="V70" i="7" s="1"/>
  <c r="V50" i="6"/>
  <c r="V50" i="7" s="1"/>
  <c r="V59" i="6"/>
  <c r="V59" i="7" s="1"/>
  <c r="V43" i="6"/>
  <c r="V43" i="7" s="1"/>
  <c r="V27" i="6"/>
  <c r="V27" i="7" s="1"/>
  <c r="V12" i="6"/>
  <c r="V12" i="7" s="1"/>
  <c r="V499" i="6"/>
  <c r="V499" i="7" s="1"/>
  <c r="V447" i="6"/>
  <c r="V447" i="7" s="1"/>
  <c r="V423" i="6"/>
  <c r="V423" i="7" s="1"/>
  <c r="V509" i="6"/>
  <c r="V509" i="7" s="1"/>
  <c r="V457" i="6"/>
  <c r="V457" i="7" s="1"/>
  <c r="V433" i="6"/>
  <c r="V433" i="7" s="1"/>
  <c r="V399" i="6"/>
  <c r="V399" i="7" s="1"/>
  <c r="V347" i="6"/>
  <c r="V347" i="7" s="1"/>
  <c r="V412" i="6"/>
  <c r="V412" i="7" s="1"/>
  <c r="V360" i="6"/>
  <c r="V360" i="7" s="1"/>
  <c r="V413" i="6"/>
  <c r="V413" i="7" s="1"/>
  <c r="V389" i="6"/>
  <c r="V389" i="7" s="1"/>
  <c r="V438" i="6"/>
  <c r="V438" i="7" s="1"/>
  <c r="V337" i="6"/>
  <c r="V337" i="7" s="1"/>
  <c r="V311" i="6"/>
  <c r="V311" i="7" s="1"/>
  <c r="V259" i="6"/>
  <c r="V259" i="7" s="1"/>
  <c r="V203" i="6"/>
  <c r="V203" i="7" s="1"/>
  <c r="V345" i="6"/>
  <c r="V345" i="7" s="1"/>
  <c r="V292" i="6"/>
  <c r="V292" i="7" s="1"/>
  <c r="V240" i="6"/>
  <c r="V240" i="7" s="1"/>
  <c r="V216" i="6"/>
  <c r="V216" i="7" s="1"/>
  <c r="V188" i="6"/>
  <c r="V188" i="7" s="1"/>
  <c r="V124" i="6"/>
  <c r="V124" i="7" s="1"/>
  <c r="V362" i="6"/>
  <c r="V362" i="7" s="1"/>
  <c r="V330" i="6"/>
  <c r="V330" i="7" s="1"/>
  <c r="V254" i="6"/>
  <c r="V254" i="7" s="1"/>
  <c r="V198" i="6"/>
  <c r="V213" i="6"/>
  <c r="V213" i="7" s="1"/>
  <c r="V137" i="6"/>
  <c r="V137" i="7" s="1"/>
  <c r="V83" i="6"/>
  <c r="V83" i="7" s="1"/>
  <c r="V225" i="6"/>
  <c r="V225" i="7" s="1"/>
  <c r="V141" i="6"/>
  <c r="V141" i="7" s="1"/>
  <c r="V68" i="6"/>
  <c r="V68" i="7" s="1"/>
  <c r="V16" i="6"/>
  <c r="V16" i="7" s="1"/>
  <c r="V171" i="6"/>
  <c r="V171" i="7" s="1"/>
  <c r="V146" i="6"/>
  <c r="V146" i="7" s="1"/>
  <c r="V61" i="6"/>
  <c r="V61" i="7" s="1"/>
  <c r="V45" i="6"/>
  <c r="V45" i="7" s="1"/>
  <c r="V29" i="6"/>
  <c r="V29" i="7" s="1"/>
  <c r="V13" i="6"/>
  <c r="V13" i="7" s="1"/>
  <c r="V6" i="6"/>
  <c r="V112" i="6"/>
  <c r="V112" i="7" s="1"/>
  <c r="V104" i="6"/>
  <c r="V104" i="7" s="1"/>
  <c r="V86" i="6"/>
  <c r="V86" i="7" s="1"/>
  <c r="V78" i="6"/>
  <c r="V30" i="6"/>
  <c r="V193" i="6"/>
  <c r="V193" i="7" s="1"/>
  <c r="V165" i="6"/>
  <c r="V165" i="7" s="1"/>
  <c r="V138" i="6"/>
  <c r="V495" i="6"/>
  <c r="V495" i="7" s="1"/>
  <c r="V471" i="6"/>
  <c r="V471" i="7" s="1"/>
  <c r="V419" i="6"/>
  <c r="V419" i="7" s="1"/>
  <c r="V505" i="6"/>
  <c r="V505" i="7" s="1"/>
  <c r="V481" i="6"/>
  <c r="V481" i="7" s="1"/>
  <c r="V429" i="6"/>
  <c r="V429" i="7" s="1"/>
  <c r="V395" i="6"/>
  <c r="V395" i="7" s="1"/>
  <c r="V371" i="6"/>
  <c r="V371" i="7" s="1"/>
  <c r="V408" i="6"/>
  <c r="V408" i="7" s="1"/>
  <c r="V356" i="6"/>
  <c r="V356" i="7" s="1"/>
  <c r="V498" i="6"/>
  <c r="V498" i="7" s="1"/>
  <c r="V385" i="6"/>
  <c r="V385" i="7" s="1"/>
  <c r="V434" i="6"/>
  <c r="V434" i="7" s="1"/>
  <c r="V406" i="6"/>
  <c r="V406" i="7" s="1"/>
  <c r="V307" i="6"/>
  <c r="V307" i="7" s="1"/>
  <c r="V255" i="6"/>
  <c r="V255" i="7" s="1"/>
  <c r="V231" i="6"/>
  <c r="V231" i="7" s="1"/>
  <c r="V341" i="6"/>
  <c r="V341" i="7" s="1"/>
  <c r="V288" i="6"/>
  <c r="V288" i="7" s="1"/>
  <c r="V264" i="6"/>
  <c r="V264" i="7" s="1"/>
  <c r="V172" i="6"/>
  <c r="V172" i="7" s="1"/>
  <c r="V440" i="6"/>
  <c r="V440" i="7" s="1"/>
  <c r="V358" i="6"/>
  <c r="V358" i="7" s="1"/>
  <c r="V302" i="6"/>
  <c r="V302" i="7" s="1"/>
  <c r="V250" i="6"/>
  <c r="V250" i="7" s="1"/>
  <c r="V309" i="6"/>
  <c r="V309" i="7" s="1"/>
  <c r="V135" i="6"/>
  <c r="V135" i="7" s="1"/>
  <c r="V107" i="6"/>
  <c r="V107" i="7" s="1"/>
  <c r="V217" i="6"/>
  <c r="V217" i="7" s="1"/>
  <c r="V117" i="6"/>
  <c r="V117" i="7" s="1"/>
  <c r="V64" i="6"/>
  <c r="V64" i="7" s="1"/>
  <c r="V11" i="6"/>
  <c r="V11" i="7" s="1"/>
  <c r="V94" i="6"/>
  <c r="V94" i="7" s="1"/>
  <c r="V76" i="6"/>
  <c r="V76" i="7" s="1"/>
  <c r="V66" i="6"/>
  <c r="V46" i="6"/>
  <c r="V46" i="7" s="1"/>
  <c r="V26" i="6"/>
  <c r="V26" i="7" s="1"/>
  <c r="V122" i="6"/>
  <c r="V122" i="7" s="1"/>
  <c r="V55" i="6"/>
  <c r="V55" i="7" s="1"/>
  <c r="V39" i="6"/>
  <c r="V39" i="7" s="1"/>
  <c r="V23" i="6"/>
  <c r="V23" i="7" s="1"/>
  <c r="V467" i="6"/>
  <c r="V467" i="7" s="1"/>
  <c r="V508" i="6"/>
  <c r="V508" i="7" s="1"/>
  <c r="V484" i="6"/>
  <c r="V484" i="7" s="1"/>
  <c r="V477" i="6"/>
  <c r="V477" i="7" s="1"/>
  <c r="V425" i="6"/>
  <c r="V425" i="7" s="1"/>
  <c r="V470" i="6"/>
  <c r="V470" i="7" s="1"/>
  <c r="V367" i="6"/>
  <c r="V367" i="7" s="1"/>
  <c r="V404" i="6"/>
  <c r="V404" i="7" s="1"/>
  <c r="V380" i="6"/>
  <c r="V380" i="7" s="1"/>
  <c r="V490" i="6"/>
  <c r="V490" i="7" s="1"/>
  <c r="V381" i="6"/>
  <c r="V381" i="7" s="1"/>
  <c r="V458" i="6"/>
  <c r="V458" i="7" s="1"/>
  <c r="V398" i="6"/>
  <c r="V398" i="7" s="1"/>
  <c r="V303" i="6"/>
  <c r="V303" i="7" s="1"/>
  <c r="V279" i="6"/>
  <c r="V279" i="7" s="1"/>
  <c r="V227" i="6"/>
  <c r="V227" i="7" s="1"/>
  <c r="V336" i="6"/>
  <c r="V336" i="7" s="1"/>
  <c r="V312" i="6"/>
  <c r="V312" i="7" s="1"/>
  <c r="V260" i="6"/>
  <c r="V260" i="7" s="1"/>
  <c r="V144" i="6"/>
  <c r="V144" i="7" s="1"/>
  <c r="V436" i="6"/>
  <c r="V436" i="7" s="1"/>
  <c r="V321" i="6"/>
  <c r="V321" i="7" s="1"/>
  <c r="V298" i="6"/>
  <c r="V298" i="7" s="1"/>
  <c r="V222" i="6"/>
  <c r="V301" i="6"/>
  <c r="V301" i="7" s="1"/>
  <c r="V197" i="6"/>
  <c r="V197" i="7" s="1"/>
  <c r="V103" i="6"/>
  <c r="V103" i="7" s="1"/>
  <c r="V120" i="6"/>
  <c r="V120" i="7" s="1"/>
  <c r="V265" i="6"/>
  <c r="V265" i="7" s="1"/>
  <c r="V209" i="6"/>
  <c r="V209" i="7" s="1"/>
  <c r="V113" i="6"/>
  <c r="V113" i="7" s="1"/>
  <c r="V36" i="6"/>
  <c r="V36" i="7" s="1"/>
  <c r="V195" i="6"/>
  <c r="V195" i="7" s="1"/>
  <c r="V167" i="6"/>
  <c r="V167" i="7" s="1"/>
  <c r="V130" i="6"/>
  <c r="V130" i="7" s="1"/>
  <c r="V57" i="6"/>
  <c r="V57" i="7" s="1"/>
  <c r="V41" i="6"/>
  <c r="V41" i="7" s="1"/>
  <c r="V25" i="6"/>
  <c r="V25" i="7" s="1"/>
  <c r="V9" i="6"/>
  <c r="V9" i="7" s="1"/>
  <c r="V110" i="6"/>
  <c r="V110" i="7" s="1"/>
  <c r="V102" i="6"/>
  <c r="V84" i="6"/>
  <c r="V84" i="7" s="1"/>
  <c r="V62" i="6"/>
  <c r="V62" i="7" s="1"/>
  <c r="V189" i="6"/>
  <c r="V189" i="7" s="1"/>
  <c r="V161" i="6"/>
  <c r="V161" i="7" s="1"/>
  <c r="V463" i="6"/>
  <c r="V463" i="7" s="1"/>
  <c r="V439" i="6"/>
  <c r="V439" i="7" s="1"/>
  <c r="V480" i="6"/>
  <c r="V480" i="7" s="1"/>
  <c r="V473" i="6"/>
  <c r="V473" i="7" s="1"/>
  <c r="V449" i="6"/>
  <c r="V449" i="7" s="1"/>
  <c r="V415" i="6"/>
  <c r="V415" i="7" s="1"/>
  <c r="V363" i="6"/>
  <c r="V363" i="7" s="1"/>
  <c r="V339" i="6"/>
  <c r="V339" i="7" s="1"/>
  <c r="V376" i="6"/>
  <c r="V376" i="7" s="1"/>
  <c r="V482" i="6"/>
  <c r="V482" i="7" s="1"/>
  <c r="V405" i="6"/>
  <c r="V405" i="7" s="1"/>
  <c r="V454" i="6"/>
  <c r="V454" i="7" s="1"/>
  <c r="V390" i="6"/>
  <c r="V390" i="7" s="1"/>
  <c r="V327" i="6"/>
  <c r="V327" i="7" s="1"/>
  <c r="V275" i="6"/>
  <c r="V275" i="7" s="1"/>
  <c r="V223" i="6"/>
  <c r="V223" i="7" s="1"/>
  <c r="V361" i="6"/>
  <c r="V361" i="7" s="1"/>
  <c r="V308" i="6"/>
  <c r="V308" i="7" s="1"/>
  <c r="V256" i="6"/>
  <c r="V256" i="7" s="1"/>
  <c r="V232" i="6"/>
  <c r="V232" i="7" s="1"/>
  <c r="V204" i="6"/>
  <c r="V204" i="7" s="1"/>
  <c r="V140" i="6"/>
  <c r="V140" i="7" s="1"/>
  <c r="V394" i="6"/>
  <c r="V394" i="7" s="1"/>
  <c r="V317" i="6"/>
  <c r="V317" i="7" s="1"/>
  <c r="V270" i="6"/>
  <c r="V270" i="7" s="1"/>
  <c r="V218" i="6"/>
  <c r="V218" i="7" s="1"/>
  <c r="V245" i="6"/>
  <c r="V245" i="7" s="1"/>
  <c r="V153" i="6"/>
  <c r="V153" i="7" s="1"/>
  <c r="V99" i="6"/>
  <c r="V99" i="7" s="1"/>
  <c r="V75" i="6"/>
  <c r="V75" i="7" s="1"/>
  <c r="V257" i="6"/>
  <c r="V257" i="7" s="1"/>
  <c r="V201" i="6"/>
  <c r="V201" i="7" s="1"/>
  <c r="V85" i="6"/>
  <c r="V85" i="7" s="1"/>
  <c r="V32" i="6"/>
  <c r="V32" i="7" s="1"/>
  <c r="V8" i="6"/>
  <c r="V8" i="7" s="1"/>
  <c r="V100" i="6"/>
  <c r="V100" i="7" s="1"/>
  <c r="V92" i="6"/>
  <c r="V92" i="7" s="1"/>
  <c r="V74" i="6"/>
  <c r="V74" i="7" s="1"/>
  <c r="V42" i="6"/>
  <c r="V22" i="6"/>
  <c r="V22" i="7" s="1"/>
  <c r="V69" i="6"/>
  <c r="V69" i="7" s="1"/>
  <c r="V51" i="6"/>
  <c r="V51" i="7" s="1"/>
  <c r="V35" i="6"/>
  <c r="V35" i="7" s="1"/>
  <c r="V19" i="6"/>
  <c r="V19" i="7" s="1"/>
  <c r="V487" i="6"/>
  <c r="V487" i="7" s="1"/>
  <c r="V435" i="6"/>
  <c r="V435" i="7" s="1"/>
  <c r="V476" i="6"/>
  <c r="V476" i="7" s="1"/>
  <c r="V497" i="6"/>
  <c r="V497" i="7" s="1"/>
  <c r="V445" i="6"/>
  <c r="V445" i="7" s="1"/>
  <c r="V411" i="6"/>
  <c r="V411" i="7" s="1"/>
  <c r="V387" i="6"/>
  <c r="V387" i="7" s="1"/>
  <c r="V335" i="6"/>
  <c r="V335" i="7" s="1"/>
  <c r="V372" i="6"/>
  <c r="V372" i="7" s="1"/>
  <c r="V348" i="6"/>
  <c r="V348" i="7" s="1"/>
  <c r="V401" i="6"/>
  <c r="V401" i="7" s="1"/>
  <c r="V450" i="6"/>
  <c r="V450" i="7" s="1"/>
  <c r="V426" i="6"/>
  <c r="V426" i="7" s="1"/>
  <c r="V323" i="6"/>
  <c r="V323" i="7" s="1"/>
  <c r="V271" i="6"/>
  <c r="V271" i="7" s="1"/>
  <c r="V247" i="6"/>
  <c r="V247" i="7" s="1"/>
  <c r="V357" i="6"/>
  <c r="V357" i="7" s="1"/>
  <c r="V304" i="6"/>
  <c r="V304" i="7" s="1"/>
  <c r="V280" i="6"/>
  <c r="V280" i="7" s="1"/>
  <c r="V228" i="6"/>
  <c r="V228" i="7" s="1"/>
  <c r="V200" i="6"/>
  <c r="V200" i="7" s="1"/>
  <c r="V456" i="6"/>
  <c r="V456" i="7" s="1"/>
  <c r="V386" i="6"/>
  <c r="V386" i="7" s="1"/>
  <c r="V318" i="6"/>
  <c r="V318" i="7" s="1"/>
  <c r="V266" i="6"/>
  <c r="V266" i="7" s="1"/>
  <c r="V214" i="6"/>
  <c r="V214" i="7" s="1"/>
  <c r="V186" i="6"/>
  <c r="V237" i="6"/>
  <c r="V237" i="7" s="1"/>
  <c r="V151" i="6"/>
  <c r="V151" i="7" s="1"/>
  <c r="V127" i="6"/>
  <c r="V127" i="7" s="1"/>
  <c r="V71" i="6"/>
  <c r="V71" i="7" s="1"/>
  <c r="V249" i="6"/>
  <c r="V249" i="7" s="1"/>
  <c r="V131" i="6"/>
  <c r="V131" i="7" s="1"/>
  <c r="V81" i="6"/>
  <c r="V81" i="7" s="1"/>
  <c r="V191" i="6"/>
  <c r="V191" i="7" s="1"/>
  <c r="V163" i="6"/>
  <c r="V163" i="7" s="1"/>
  <c r="V118" i="6"/>
  <c r="V118" i="7" s="1"/>
  <c r="V53" i="6"/>
  <c r="V53" i="7" s="1"/>
  <c r="V37" i="6"/>
  <c r="V37" i="7" s="1"/>
  <c r="V21" i="6"/>
  <c r="V21" i="7" s="1"/>
  <c r="V14" i="6"/>
  <c r="V14" i="7" s="1"/>
  <c r="V108" i="6"/>
  <c r="V108" i="7" s="1"/>
  <c r="V82" i="6"/>
  <c r="V82" i="7" s="1"/>
  <c r="V58" i="6"/>
  <c r="V58" i="7" s="1"/>
  <c r="V38" i="6"/>
  <c r="V38" i="7" s="1"/>
  <c r="V173" i="6"/>
  <c r="V173" i="7" s="1"/>
  <c r="V157" i="6"/>
  <c r="V157" i="7" s="1"/>
  <c r="V483" i="6"/>
  <c r="V483" i="7" s="1"/>
  <c r="V431" i="6"/>
  <c r="V431" i="7" s="1"/>
  <c r="V500" i="6"/>
  <c r="V500" i="7" s="1"/>
  <c r="V493" i="6"/>
  <c r="V493" i="7" s="1"/>
  <c r="V441" i="6"/>
  <c r="V441" i="7" s="1"/>
  <c r="V502" i="6"/>
  <c r="V502" i="7" s="1"/>
  <c r="V383" i="6"/>
  <c r="V383" i="7" s="1"/>
  <c r="V331" i="6"/>
  <c r="V331" i="7" s="1"/>
  <c r="V396" i="6"/>
  <c r="V396" i="7" s="1"/>
  <c r="V344" i="6"/>
  <c r="V344" i="7" s="1"/>
  <c r="V397" i="6"/>
  <c r="V397" i="7" s="1"/>
  <c r="V373" i="6"/>
  <c r="V373" i="7" s="1"/>
  <c r="V422" i="6"/>
  <c r="V422" i="7" s="1"/>
  <c r="V319" i="6"/>
  <c r="V319" i="7" s="1"/>
  <c r="V295" i="6"/>
  <c r="V295" i="7" s="1"/>
  <c r="V243" i="6"/>
  <c r="V243" i="7" s="1"/>
  <c r="V215" i="6"/>
  <c r="V215" i="7" s="1"/>
  <c r="V353" i="6"/>
  <c r="V353" i="7" s="1"/>
  <c r="V328" i="6"/>
  <c r="V328" i="7" s="1"/>
  <c r="V276" i="6"/>
  <c r="V276" i="7" s="1"/>
  <c r="V224" i="6"/>
  <c r="V224" i="7" s="1"/>
  <c r="V160" i="6"/>
  <c r="V160" i="7" s="1"/>
  <c r="V452" i="6"/>
  <c r="V452" i="7" s="1"/>
  <c r="V346" i="6"/>
  <c r="V346" i="7" s="1"/>
  <c r="V314" i="6"/>
  <c r="V314" i="7" s="1"/>
  <c r="V238" i="6"/>
  <c r="V238" i="7" s="1"/>
  <c r="V210" i="6"/>
  <c r="V119" i="6"/>
  <c r="V119" i="7" s="1"/>
  <c r="V67" i="6"/>
  <c r="V67" i="7" s="1"/>
  <c r="V297" i="6"/>
  <c r="V297" i="7" s="1"/>
  <c r="V125" i="6"/>
  <c r="V125" i="7" s="1"/>
  <c r="V52" i="6"/>
  <c r="V52" i="7" s="1"/>
  <c r="V116" i="6"/>
  <c r="V116" i="7" s="1"/>
  <c r="V98" i="6"/>
  <c r="V98" i="7" s="1"/>
  <c r="V90" i="6"/>
  <c r="V72" i="6"/>
  <c r="V72" i="7" s="1"/>
  <c r="V18" i="6"/>
  <c r="V63" i="6"/>
  <c r="V63" i="7" s="1"/>
  <c r="V47" i="6"/>
  <c r="V47" i="7" s="1"/>
  <c r="V31" i="6"/>
  <c r="V31" i="7" s="1"/>
  <c r="V15" i="6"/>
  <c r="V15" i="7" s="1"/>
  <c r="Y12" i="17"/>
  <c r="M102" i="7"/>
  <c r="AD12" i="19" s="1"/>
  <c r="Y18" i="17"/>
  <c r="M174" i="7"/>
  <c r="AD18" i="19" s="1"/>
  <c r="X174" i="6"/>
  <c r="X180" i="6"/>
  <c r="X180" i="7" s="1"/>
  <c r="X175" i="6"/>
  <c r="X175" i="7" s="1"/>
  <c r="X181" i="6"/>
  <c r="X181" i="7" s="1"/>
  <c r="X176" i="6"/>
  <c r="X176" i="7" s="1"/>
  <c r="X183" i="6"/>
  <c r="X183" i="7" s="1"/>
  <c r="X177" i="6"/>
  <c r="X177" i="7" s="1"/>
  <c r="X178" i="6"/>
  <c r="X178" i="7" s="1"/>
  <c r="X179" i="6"/>
  <c r="X179" i="7" s="1"/>
  <c r="X182" i="6"/>
  <c r="X182" i="7" s="1"/>
  <c r="X185" i="6"/>
  <c r="X185" i="7" s="1"/>
  <c r="X184" i="6"/>
  <c r="X184" i="7" s="1"/>
  <c r="X501" i="6"/>
  <c r="X501" i="7" s="1"/>
  <c r="X485" i="6"/>
  <c r="X485" i="7" s="1"/>
  <c r="X469" i="6"/>
  <c r="X469" i="7" s="1"/>
  <c r="X453" i="6"/>
  <c r="X453" i="7" s="1"/>
  <c r="X437" i="6"/>
  <c r="X437" i="7" s="1"/>
  <c r="X421" i="6"/>
  <c r="X421" i="7" s="1"/>
  <c r="X498" i="6"/>
  <c r="X498" i="7" s="1"/>
  <c r="X482" i="6"/>
  <c r="X482" i="7" s="1"/>
  <c r="X466" i="6"/>
  <c r="X466" i="7" s="1"/>
  <c r="X495" i="6"/>
  <c r="X495" i="7" s="1"/>
  <c r="X479" i="6"/>
  <c r="X479" i="7" s="1"/>
  <c r="X463" i="6"/>
  <c r="X463" i="7" s="1"/>
  <c r="X447" i="6"/>
  <c r="X447" i="7" s="1"/>
  <c r="X431" i="6"/>
  <c r="X431" i="7" s="1"/>
  <c r="X508" i="6"/>
  <c r="X508" i="7" s="1"/>
  <c r="X476" i="6"/>
  <c r="X476" i="7" s="1"/>
  <c r="X405" i="6"/>
  <c r="X405" i="7" s="1"/>
  <c r="X389" i="6"/>
  <c r="X389" i="7" s="1"/>
  <c r="X373" i="6"/>
  <c r="X373" i="7" s="1"/>
  <c r="X357" i="6"/>
  <c r="X357" i="7" s="1"/>
  <c r="X341" i="6"/>
  <c r="X341" i="7" s="1"/>
  <c r="X416" i="6"/>
  <c r="X416" i="7" s="1"/>
  <c r="X402" i="6"/>
  <c r="X402" i="7" s="1"/>
  <c r="X386" i="6"/>
  <c r="X386" i="7" s="1"/>
  <c r="X370" i="6"/>
  <c r="X370" i="7" s="1"/>
  <c r="X354" i="6"/>
  <c r="X354" i="7" s="1"/>
  <c r="X504" i="6"/>
  <c r="X504" i="7" s="1"/>
  <c r="X472" i="6"/>
  <c r="X472" i="7" s="1"/>
  <c r="X458" i="6"/>
  <c r="X458" i="7" s="1"/>
  <c r="X450" i="6"/>
  <c r="X450" i="7" s="1"/>
  <c r="X442" i="6"/>
  <c r="X442" i="7" s="1"/>
  <c r="X434" i="6"/>
  <c r="X434" i="7" s="1"/>
  <c r="X426" i="6"/>
  <c r="X426" i="7" s="1"/>
  <c r="X418" i="6"/>
  <c r="X418" i="7" s="1"/>
  <c r="X403" i="6"/>
  <c r="X403" i="7" s="1"/>
  <c r="X387" i="6"/>
  <c r="X387" i="7" s="1"/>
  <c r="X371" i="6"/>
  <c r="X371" i="7" s="1"/>
  <c r="X396" i="6"/>
  <c r="X396" i="7" s="1"/>
  <c r="X364" i="6"/>
  <c r="X364" i="7" s="1"/>
  <c r="X356" i="6"/>
  <c r="X356" i="7" s="1"/>
  <c r="X348" i="6"/>
  <c r="X348" i="7" s="1"/>
  <c r="X340" i="6"/>
  <c r="X340" i="7" s="1"/>
  <c r="X321" i="6"/>
  <c r="X321" i="7" s="1"/>
  <c r="X305" i="6"/>
  <c r="X305" i="7" s="1"/>
  <c r="X289" i="6"/>
  <c r="X289" i="7" s="1"/>
  <c r="X273" i="6"/>
  <c r="X273" i="7" s="1"/>
  <c r="X257" i="6"/>
  <c r="X257" i="7" s="1"/>
  <c r="X241" i="6"/>
  <c r="X241" i="7" s="1"/>
  <c r="X225" i="6"/>
  <c r="X225" i="7" s="1"/>
  <c r="X205" i="6"/>
  <c r="X205" i="7" s="1"/>
  <c r="X335" i="6"/>
  <c r="X335" i="7" s="1"/>
  <c r="X318" i="6"/>
  <c r="X318" i="7" s="1"/>
  <c r="X302" i="6"/>
  <c r="X302" i="7" s="1"/>
  <c r="X286" i="6"/>
  <c r="X286" i="7" s="1"/>
  <c r="X270" i="6"/>
  <c r="X270" i="7" s="1"/>
  <c r="X254" i="6"/>
  <c r="X254" i="7" s="1"/>
  <c r="X238" i="6"/>
  <c r="X238" i="7" s="1"/>
  <c r="X222" i="6"/>
  <c r="X138" i="6"/>
  <c r="X408" i="6"/>
  <c r="X408" i="7" s="1"/>
  <c r="X376" i="6"/>
  <c r="X376" i="7" s="1"/>
  <c r="X323" i="6"/>
  <c r="X323" i="7" s="1"/>
  <c r="X331" i="6"/>
  <c r="X331" i="7" s="1"/>
  <c r="X316" i="6"/>
  <c r="X316" i="7" s="1"/>
  <c r="X300" i="6"/>
  <c r="X300" i="7" s="1"/>
  <c r="X284" i="6"/>
  <c r="X284" i="7" s="1"/>
  <c r="X268" i="6"/>
  <c r="X268" i="7" s="1"/>
  <c r="X252" i="6"/>
  <c r="X252" i="7" s="1"/>
  <c r="X236" i="6"/>
  <c r="X236" i="7" s="1"/>
  <c r="X220" i="6"/>
  <c r="X220" i="7" s="1"/>
  <c r="X200" i="6"/>
  <c r="X200" i="7" s="1"/>
  <c r="X172" i="6"/>
  <c r="X172" i="7" s="1"/>
  <c r="X307" i="6"/>
  <c r="X307" i="7" s="1"/>
  <c r="X275" i="6"/>
  <c r="X275" i="7" s="1"/>
  <c r="X243" i="6"/>
  <c r="X243" i="7" s="1"/>
  <c r="X30" i="6"/>
  <c r="X6" i="6"/>
  <c r="X108" i="6"/>
  <c r="X108" i="7" s="1"/>
  <c r="X82" i="6"/>
  <c r="X82" i="7" s="1"/>
  <c r="X213" i="6"/>
  <c r="X213" i="7" s="1"/>
  <c r="X210" i="6"/>
  <c r="X194" i="6"/>
  <c r="X194" i="7" s="1"/>
  <c r="X126" i="6"/>
  <c r="X152" i="6"/>
  <c r="X152" i="7" s="1"/>
  <c r="X136" i="6"/>
  <c r="X136" i="7" s="1"/>
  <c r="X121" i="6"/>
  <c r="X121" i="7" s="1"/>
  <c r="X105" i="6"/>
  <c r="X105" i="7" s="1"/>
  <c r="X89" i="6"/>
  <c r="X89" i="7" s="1"/>
  <c r="X73" i="6"/>
  <c r="X73" i="7" s="1"/>
  <c r="X133" i="6"/>
  <c r="X133" i="7" s="1"/>
  <c r="X303" i="6"/>
  <c r="X303" i="7" s="1"/>
  <c r="X271" i="6"/>
  <c r="X271" i="7" s="1"/>
  <c r="X239" i="6"/>
  <c r="X239" i="7" s="1"/>
  <c r="X207" i="6"/>
  <c r="X207" i="7" s="1"/>
  <c r="X191" i="6"/>
  <c r="X191" i="7" s="1"/>
  <c r="X171" i="6"/>
  <c r="X171" i="7" s="1"/>
  <c r="X163" i="6"/>
  <c r="X163" i="7" s="1"/>
  <c r="X156" i="6"/>
  <c r="X156" i="7" s="1"/>
  <c r="X140" i="6"/>
  <c r="X140" i="7" s="1"/>
  <c r="X124" i="6"/>
  <c r="X124" i="7" s="1"/>
  <c r="X107" i="6"/>
  <c r="X107" i="7" s="1"/>
  <c r="X91" i="6"/>
  <c r="X91" i="7" s="1"/>
  <c r="X75" i="6"/>
  <c r="X75" i="7" s="1"/>
  <c r="X70" i="6"/>
  <c r="X70" i="7" s="1"/>
  <c r="X18" i="6"/>
  <c r="X94" i="6"/>
  <c r="X94" i="7" s="1"/>
  <c r="X76" i="6"/>
  <c r="X76" i="7" s="1"/>
  <c r="X59" i="6"/>
  <c r="X59" i="7" s="1"/>
  <c r="X43" i="6"/>
  <c r="X43" i="7" s="1"/>
  <c r="X27" i="6"/>
  <c r="X27" i="7" s="1"/>
  <c r="X11" i="6"/>
  <c r="X11" i="7" s="1"/>
  <c r="X10" i="6"/>
  <c r="X10" i="7" s="1"/>
  <c r="X60" i="6"/>
  <c r="X60" i="7" s="1"/>
  <c r="X44" i="6"/>
  <c r="X44" i="7" s="1"/>
  <c r="X28" i="6"/>
  <c r="X28" i="7" s="1"/>
  <c r="X13" i="6"/>
  <c r="X13" i="7" s="1"/>
  <c r="X65" i="6"/>
  <c r="X65" i="7" s="1"/>
  <c r="X49" i="6"/>
  <c r="X49" i="7" s="1"/>
  <c r="X33" i="6"/>
  <c r="X33" i="7" s="1"/>
  <c r="X17" i="6"/>
  <c r="X17" i="7" s="1"/>
  <c r="X505" i="6"/>
  <c r="X505" i="7" s="1"/>
  <c r="X489" i="6"/>
  <c r="X489" i="7" s="1"/>
  <c r="X473" i="6"/>
  <c r="X473" i="7" s="1"/>
  <c r="X457" i="6"/>
  <c r="X457" i="7" s="1"/>
  <c r="X441" i="6"/>
  <c r="X441" i="7" s="1"/>
  <c r="X425" i="6"/>
  <c r="X425" i="7" s="1"/>
  <c r="X502" i="6"/>
  <c r="X502" i="7" s="1"/>
  <c r="X486" i="6"/>
  <c r="X486" i="7" s="1"/>
  <c r="X470" i="6"/>
  <c r="X470" i="7" s="1"/>
  <c r="X499" i="6"/>
  <c r="X499" i="7" s="1"/>
  <c r="X483" i="6"/>
  <c r="X483" i="7" s="1"/>
  <c r="X467" i="6"/>
  <c r="X467" i="7" s="1"/>
  <c r="X451" i="6"/>
  <c r="X451" i="7" s="1"/>
  <c r="X435" i="6"/>
  <c r="X435" i="7" s="1"/>
  <c r="X419" i="6"/>
  <c r="X419" i="7" s="1"/>
  <c r="X484" i="6"/>
  <c r="X484" i="7" s="1"/>
  <c r="X409" i="6"/>
  <c r="X409" i="7" s="1"/>
  <c r="X393" i="6"/>
  <c r="X393" i="7" s="1"/>
  <c r="X377" i="6"/>
  <c r="X377" i="7" s="1"/>
  <c r="X361" i="6"/>
  <c r="X361" i="7" s="1"/>
  <c r="X345" i="6"/>
  <c r="X345" i="7" s="1"/>
  <c r="X329" i="6"/>
  <c r="X329" i="7" s="1"/>
  <c r="X406" i="6"/>
  <c r="X406" i="7" s="1"/>
  <c r="X390" i="6"/>
  <c r="X390" i="7" s="1"/>
  <c r="X374" i="6"/>
  <c r="X374" i="7" s="1"/>
  <c r="X358" i="6"/>
  <c r="X358" i="7" s="1"/>
  <c r="X342" i="6"/>
  <c r="X342" i="7" s="1"/>
  <c r="X480" i="6"/>
  <c r="X480" i="7" s="1"/>
  <c r="X460" i="6"/>
  <c r="X460" i="7" s="1"/>
  <c r="X452" i="6"/>
  <c r="X452" i="7" s="1"/>
  <c r="X444" i="6"/>
  <c r="X444" i="7" s="1"/>
  <c r="X436" i="6"/>
  <c r="X436" i="7" s="1"/>
  <c r="X428" i="6"/>
  <c r="X428" i="7" s="1"/>
  <c r="X420" i="6"/>
  <c r="X420" i="7" s="1"/>
  <c r="X407" i="6"/>
  <c r="X407" i="7" s="1"/>
  <c r="X391" i="6"/>
  <c r="X391" i="7" s="1"/>
  <c r="X375" i="6"/>
  <c r="X375" i="7" s="1"/>
  <c r="X404" i="6"/>
  <c r="X404" i="7" s="1"/>
  <c r="X372" i="6"/>
  <c r="X372" i="7" s="1"/>
  <c r="X359" i="6"/>
  <c r="X359" i="7" s="1"/>
  <c r="X351" i="6"/>
  <c r="X351" i="7" s="1"/>
  <c r="X343" i="6"/>
  <c r="X343" i="7" s="1"/>
  <c r="X325" i="6"/>
  <c r="X325" i="7" s="1"/>
  <c r="X309" i="6"/>
  <c r="X309" i="7" s="1"/>
  <c r="X293" i="6"/>
  <c r="X293" i="7" s="1"/>
  <c r="X277" i="6"/>
  <c r="X277" i="7" s="1"/>
  <c r="X261" i="6"/>
  <c r="X261" i="7" s="1"/>
  <c r="X245" i="6"/>
  <c r="X245" i="7" s="1"/>
  <c r="X229" i="6"/>
  <c r="X229" i="7" s="1"/>
  <c r="X209" i="6"/>
  <c r="X209" i="7" s="1"/>
  <c r="X338" i="6"/>
  <c r="X338" i="7" s="1"/>
  <c r="X322" i="6"/>
  <c r="X322" i="7" s="1"/>
  <c r="X306" i="6"/>
  <c r="X306" i="7" s="1"/>
  <c r="X290" i="6"/>
  <c r="X290" i="7" s="1"/>
  <c r="X274" i="6"/>
  <c r="X274" i="7" s="1"/>
  <c r="X258" i="6"/>
  <c r="X258" i="7" s="1"/>
  <c r="X242" i="6"/>
  <c r="X242" i="7" s="1"/>
  <c r="X226" i="6"/>
  <c r="X226" i="7" s="1"/>
  <c r="X162" i="6"/>
  <c r="X142" i="6"/>
  <c r="X142" i="7" s="1"/>
  <c r="X122" i="6"/>
  <c r="X122" i="7" s="1"/>
  <c r="X384" i="6"/>
  <c r="X384" i="7" s="1"/>
  <c r="X327" i="6"/>
  <c r="X327" i="7" s="1"/>
  <c r="X334" i="6"/>
  <c r="X334" i="7" s="1"/>
  <c r="X320" i="6"/>
  <c r="X320" i="7" s="1"/>
  <c r="X304" i="6"/>
  <c r="X304" i="7" s="1"/>
  <c r="X288" i="6"/>
  <c r="X288" i="7" s="1"/>
  <c r="X272" i="6"/>
  <c r="X272" i="7" s="1"/>
  <c r="X256" i="6"/>
  <c r="X256" i="7" s="1"/>
  <c r="X240" i="6"/>
  <c r="X240" i="7" s="1"/>
  <c r="X224" i="6"/>
  <c r="X224" i="7" s="1"/>
  <c r="X204" i="6"/>
  <c r="X204" i="7" s="1"/>
  <c r="X188" i="6"/>
  <c r="X188" i="7" s="1"/>
  <c r="X160" i="6"/>
  <c r="X160" i="7" s="1"/>
  <c r="X283" i="6"/>
  <c r="X283" i="7" s="1"/>
  <c r="X251" i="6"/>
  <c r="X251" i="7" s="1"/>
  <c r="X219" i="6"/>
  <c r="X219" i="7" s="1"/>
  <c r="X54" i="6"/>
  <c r="X34" i="6"/>
  <c r="X34" i="7" s="1"/>
  <c r="X14" i="6"/>
  <c r="X14" i="7" s="1"/>
  <c r="X110" i="6"/>
  <c r="X110" i="7" s="1"/>
  <c r="X102" i="6"/>
  <c r="X84" i="6"/>
  <c r="X84" i="7" s="1"/>
  <c r="X509" i="6"/>
  <c r="X509" i="7" s="1"/>
  <c r="X481" i="6"/>
  <c r="X481" i="7" s="1"/>
  <c r="X474" i="6"/>
  <c r="X474" i="7" s="1"/>
  <c r="X491" i="6"/>
  <c r="X491" i="7" s="1"/>
  <c r="X413" i="6"/>
  <c r="X413" i="7" s="1"/>
  <c r="X385" i="6"/>
  <c r="X385" i="7" s="1"/>
  <c r="X378" i="6"/>
  <c r="X378" i="7" s="1"/>
  <c r="X350" i="6"/>
  <c r="X350" i="7" s="1"/>
  <c r="X430" i="6"/>
  <c r="X430" i="7" s="1"/>
  <c r="X415" i="6"/>
  <c r="X415" i="7" s="1"/>
  <c r="X352" i="6"/>
  <c r="X352" i="7" s="1"/>
  <c r="X339" i="6"/>
  <c r="X339" i="7" s="1"/>
  <c r="X233" i="6"/>
  <c r="X233" i="7" s="1"/>
  <c r="X201" i="6"/>
  <c r="X201" i="7" s="1"/>
  <c r="X246" i="6"/>
  <c r="X246" i="7" s="1"/>
  <c r="X218" i="6"/>
  <c r="X218" i="7" s="1"/>
  <c r="X190" i="6"/>
  <c r="X190" i="7" s="1"/>
  <c r="X150" i="6"/>
  <c r="X332" i="6"/>
  <c r="X332" i="7" s="1"/>
  <c r="X328" i="6"/>
  <c r="X328" i="7" s="1"/>
  <c r="X228" i="6"/>
  <c r="X228" i="7" s="1"/>
  <c r="X196" i="6"/>
  <c r="X196" i="7" s="1"/>
  <c r="X203" i="6"/>
  <c r="X203" i="7" s="1"/>
  <c r="X85" i="6"/>
  <c r="X85" i="7" s="1"/>
  <c r="X141" i="6"/>
  <c r="X141" i="7" s="1"/>
  <c r="X287" i="6"/>
  <c r="X287" i="7" s="1"/>
  <c r="X169" i="6"/>
  <c r="X169" i="7" s="1"/>
  <c r="X157" i="6"/>
  <c r="X157" i="7" s="1"/>
  <c r="X132" i="6"/>
  <c r="X132" i="7" s="1"/>
  <c r="X67" i="6"/>
  <c r="X67" i="7" s="1"/>
  <c r="X42" i="6"/>
  <c r="X116" i="6"/>
  <c r="X116" i="7" s="1"/>
  <c r="X104" i="6"/>
  <c r="X104" i="7" s="1"/>
  <c r="X88" i="6"/>
  <c r="X88" i="7" s="1"/>
  <c r="X74" i="6"/>
  <c r="X74" i="7" s="1"/>
  <c r="X47" i="6"/>
  <c r="X47" i="7" s="1"/>
  <c r="X19" i="6"/>
  <c r="X19" i="7" s="1"/>
  <c r="X24" i="6"/>
  <c r="X24" i="7" s="1"/>
  <c r="X68" i="6"/>
  <c r="X68" i="7" s="1"/>
  <c r="X41" i="6"/>
  <c r="X41" i="7" s="1"/>
  <c r="X429" i="6"/>
  <c r="X429" i="7" s="1"/>
  <c r="X494" i="6"/>
  <c r="X494" i="7" s="1"/>
  <c r="X439" i="6"/>
  <c r="X439" i="7" s="1"/>
  <c r="X500" i="6"/>
  <c r="X500" i="7" s="1"/>
  <c r="X333" i="6"/>
  <c r="X333" i="7" s="1"/>
  <c r="X398" i="6"/>
  <c r="X398" i="7" s="1"/>
  <c r="X454" i="6"/>
  <c r="X454" i="7" s="1"/>
  <c r="X440" i="6"/>
  <c r="X440" i="7" s="1"/>
  <c r="X412" i="6"/>
  <c r="X412" i="7" s="1"/>
  <c r="X363" i="6"/>
  <c r="X363" i="7" s="1"/>
  <c r="X281" i="6"/>
  <c r="X281" i="7" s="1"/>
  <c r="X253" i="6"/>
  <c r="X253" i="7" s="1"/>
  <c r="X294" i="6"/>
  <c r="X294" i="7" s="1"/>
  <c r="X266" i="6"/>
  <c r="X266" i="7" s="1"/>
  <c r="X186" i="6"/>
  <c r="X146" i="6"/>
  <c r="X146" i="7" s="1"/>
  <c r="X400" i="6"/>
  <c r="X400" i="7" s="1"/>
  <c r="X276" i="6"/>
  <c r="X276" i="7" s="1"/>
  <c r="X248" i="6"/>
  <c r="X248" i="7" s="1"/>
  <c r="X259" i="6"/>
  <c r="X259" i="7" s="1"/>
  <c r="X131" i="6"/>
  <c r="X131" i="7" s="1"/>
  <c r="X109" i="6"/>
  <c r="X109" i="7" s="1"/>
  <c r="X81" i="6"/>
  <c r="X81" i="7" s="1"/>
  <c r="X231" i="6"/>
  <c r="X231" i="7" s="1"/>
  <c r="X193" i="6"/>
  <c r="X193" i="7" s="1"/>
  <c r="X167" i="6"/>
  <c r="X167" i="7" s="1"/>
  <c r="X103" i="6"/>
  <c r="X103" i="7" s="1"/>
  <c r="X79" i="6"/>
  <c r="X79" i="7" s="1"/>
  <c r="X66" i="6"/>
  <c r="X38" i="6"/>
  <c r="X38" i="7" s="1"/>
  <c r="X100" i="6"/>
  <c r="X100" i="7" s="1"/>
  <c r="X72" i="6"/>
  <c r="X72" i="7" s="1"/>
  <c r="X145" i="6"/>
  <c r="X145" i="7" s="1"/>
  <c r="X48" i="6"/>
  <c r="X48" i="7" s="1"/>
  <c r="X20" i="6"/>
  <c r="X20" i="7" s="1"/>
  <c r="X477" i="6"/>
  <c r="X477" i="7" s="1"/>
  <c r="X449" i="6"/>
  <c r="X449" i="7" s="1"/>
  <c r="X487" i="6"/>
  <c r="X487" i="7" s="1"/>
  <c r="X459" i="6"/>
  <c r="X459" i="7" s="1"/>
  <c r="X381" i="6"/>
  <c r="X381" i="7" s="1"/>
  <c r="X353" i="6"/>
  <c r="X353" i="7" s="1"/>
  <c r="X346" i="6"/>
  <c r="X346" i="7" s="1"/>
  <c r="X464" i="6"/>
  <c r="X464" i="7" s="1"/>
  <c r="X411" i="6"/>
  <c r="X411" i="7" s="1"/>
  <c r="X383" i="6"/>
  <c r="X383" i="7" s="1"/>
  <c r="X336" i="6"/>
  <c r="X336" i="7" s="1"/>
  <c r="X301" i="6"/>
  <c r="X301" i="7" s="1"/>
  <c r="X197" i="6"/>
  <c r="X197" i="7" s="1"/>
  <c r="X314" i="6"/>
  <c r="X314" i="7" s="1"/>
  <c r="X214" i="6"/>
  <c r="X214" i="7" s="1"/>
  <c r="X170" i="6"/>
  <c r="X170" i="7" s="1"/>
  <c r="X324" i="6"/>
  <c r="X324" i="7" s="1"/>
  <c r="X296" i="6"/>
  <c r="X296" i="7" s="1"/>
  <c r="X216" i="6"/>
  <c r="X216" i="7" s="1"/>
  <c r="X192" i="6"/>
  <c r="X192" i="7" s="1"/>
  <c r="X299" i="6"/>
  <c r="X299" i="7" s="1"/>
  <c r="X155" i="6"/>
  <c r="X155" i="7" s="1"/>
  <c r="X128" i="6"/>
  <c r="X128" i="7" s="1"/>
  <c r="X125" i="6"/>
  <c r="X125" i="7" s="1"/>
  <c r="X279" i="6"/>
  <c r="X279" i="7" s="1"/>
  <c r="X223" i="6"/>
  <c r="X223" i="7" s="1"/>
  <c r="X151" i="6"/>
  <c r="X151" i="7" s="1"/>
  <c r="X127" i="6"/>
  <c r="X127" i="7" s="1"/>
  <c r="X99" i="6"/>
  <c r="X99" i="7" s="1"/>
  <c r="X62" i="6"/>
  <c r="X62" i="7" s="1"/>
  <c r="X114" i="6"/>
  <c r="X98" i="6"/>
  <c r="X98" i="7" s="1"/>
  <c r="X86" i="6"/>
  <c r="X86" i="7" s="1"/>
  <c r="X39" i="6"/>
  <c r="X39" i="7" s="1"/>
  <c r="X15" i="6"/>
  <c r="X15" i="7" s="1"/>
  <c r="X129" i="6"/>
  <c r="X129" i="7" s="1"/>
  <c r="X61" i="6"/>
  <c r="X61" i="7" s="1"/>
  <c r="X37" i="6"/>
  <c r="X37" i="7" s="1"/>
  <c r="X497" i="6"/>
  <c r="X497" i="7" s="1"/>
  <c r="X490" i="6"/>
  <c r="X490" i="7" s="1"/>
  <c r="X507" i="6"/>
  <c r="X507" i="7" s="1"/>
  <c r="X492" i="6"/>
  <c r="X492" i="7" s="1"/>
  <c r="X401" i="6"/>
  <c r="X401" i="7" s="1"/>
  <c r="X394" i="6"/>
  <c r="X394" i="7" s="1"/>
  <c r="X366" i="6"/>
  <c r="X366" i="7" s="1"/>
  <c r="X438" i="6"/>
  <c r="X438" i="7" s="1"/>
  <c r="X424" i="6"/>
  <c r="X424" i="7" s="1"/>
  <c r="X360" i="6"/>
  <c r="X360" i="7" s="1"/>
  <c r="X347" i="6"/>
  <c r="X347" i="7" s="1"/>
  <c r="X249" i="6"/>
  <c r="X249" i="7" s="1"/>
  <c r="X221" i="6"/>
  <c r="X221" i="7" s="1"/>
  <c r="X262" i="6"/>
  <c r="X262" i="7" s="1"/>
  <c r="X234" i="6"/>
  <c r="X206" i="6"/>
  <c r="X206" i="7" s="1"/>
  <c r="X134" i="6"/>
  <c r="X134" i="7" s="1"/>
  <c r="X392" i="6"/>
  <c r="X392" i="7" s="1"/>
  <c r="X319" i="6"/>
  <c r="X319" i="7" s="1"/>
  <c r="X244" i="6"/>
  <c r="X244" i="7" s="1"/>
  <c r="X101" i="6"/>
  <c r="X101" i="7" s="1"/>
  <c r="X77" i="6"/>
  <c r="X77" i="7" s="1"/>
  <c r="X118" i="6"/>
  <c r="X118" i="7" s="1"/>
  <c r="X189" i="6"/>
  <c r="X189" i="7" s="1"/>
  <c r="X165" i="6"/>
  <c r="X165" i="7" s="1"/>
  <c r="X148" i="6"/>
  <c r="X148" i="7" s="1"/>
  <c r="X71" i="6"/>
  <c r="X71" i="7" s="1"/>
  <c r="X26" i="6"/>
  <c r="X26" i="7" s="1"/>
  <c r="X112" i="6"/>
  <c r="X112" i="7" s="1"/>
  <c r="X63" i="6"/>
  <c r="X63" i="7" s="1"/>
  <c r="X35" i="6"/>
  <c r="X35" i="7" s="1"/>
  <c r="X40" i="6"/>
  <c r="X40" i="7" s="1"/>
  <c r="X16" i="6"/>
  <c r="X16" i="7" s="1"/>
  <c r="X57" i="6"/>
  <c r="X57" i="7" s="1"/>
  <c r="X445" i="6"/>
  <c r="X445" i="7" s="1"/>
  <c r="X417" i="6"/>
  <c r="X417" i="7" s="1"/>
  <c r="X455" i="6"/>
  <c r="X455" i="7" s="1"/>
  <c r="X427" i="6"/>
  <c r="X427" i="7" s="1"/>
  <c r="X349" i="6"/>
  <c r="X349" i="7" s="1"/>
  <c r="X414" i="6"/>
  <c r="X414" i="7" s="1"/>
  <c r="X462" i="6"/>
  <c r="X462" i="7" s="1"/>
  <c r="X448" i="6"/>
  <c r="X448" i="7" s="1"/>
  <c r="X379" i="6"/>
  <c r="X379" i="7" s="1"/>
  <c r="X388" i="6"/>
  <c r="X388" i="7" s="1"/>
  <c r="X297" i="6"/>
  <c r="X297" i="7" s="1"/>
  <c r="X269" i="6"/>
  <c r="X269" i="7" s="1"/>
  <c r="X217" i="6"/>
  <c r="X217" i="7" s="1"/>
  <c r="X310" i="6"/>
  <c r="X310" i="7" s="1"/>
  <c r="X282" i="6"/>
  <c r="X282" i="7" s="1"/>
  <c r="X202" i="6"/>
  <c r="X202" i="7" s="1"/>
  <c r="X166" i="6"/>
  <c r="X166" i="7" s="1"/>
  <c r="X292" i="6"/>
  <c r="X292" i="7" s="1"/>
  <c r="X264" i="6"/>
  <c r="X264" i="7" s="1"/>
  <c r="X212" i="6"/>
  <c r="X212" i="7" s="1"/>
  <c r="X291" i="6"/>
  <c r="X291" i="7" s="1"/>
  <c r="X235" i="6"/>
  <c r="X235" i="7" s="1"/>
  <c r="X147" i="6"/>
  <c r="X147" i="7" s="1"/>
  <c r="X123" i="6"/>
  <c r="X123" i="7" s="1"/>
  <c r="X97" i="6"/>
  <c r="X97" i="7" s="1"/>
  <c r="X263" i="6"/>
  <c r="X263" i="7" s="1"/>
  <c r="X215" i="6"/>
  <c r="X215" i="7" s="1"/>
  <c r="X187" i="6"/>
  <c r="X187" i="7" s="1"/>
  <c r="X119" i="6"/>
  <c r="X119" i="7" s="1"/>
  <c r="X95" i="6"/>
  <c r="X95" i="7" s="1"/>
  <c r="X153" i="6"/>
  <c r="X153" i="7" s="1"/>
  <c r="X58" i="6"/>
  <c r="X58" i="7" s="1"/>
  <c r="X96" i="6"/>
  <c r="X96" i="7" s="1"/>
  <c r="X7" i="6"/>
  <c r="X7" i="7" s="1"/>
  <c r="X64" i="6"/>
  <c r="X64" i="7" s="1"/>
  <c r="X36" i="6"/>
  <c r="X36" i="7" s="1"/>
  <c r="X29" i="6"/>
  <c r="X29" i="7" s="1"/>
  <c r="X493" i="6"/>
  <c r="X493" i="7" s="1"/>
  <c r="X465" i="6"/>
  <c r="X465" i="7" s="1"/>
  <c r="X503" i="6"/>
  <c r="X503" i="7" s="1"/>
  <c r="X475" i="6"/>
  <c r="X475" i="7" s="1"/>
  <c r="X397" i="6"/>
  <c r="X397" i="7" s="1"/>
  <c r="X369" i="6"/>
  <c r="X369" i="7" s="1"/>
  <c r="X362" i="6"/>
  <c r="X362" i="7" s="1"/>
  <c r="X496" i="6"/>
  <c r="X496" i="7" s="1"/>
  <c r="X422" i="6"/>
  <c r="X422" i="7" s="1"/>
  <c r="X399" i="6"/>
  <c r="X399" i="7" s="1"/>
  <c r="X344" i="6"/>
  <c r="X344" i="7" s="1"/>
  <c r="X317" i="6"/>
  <c r="X317" i="7" s="1"/>
  <c r="X330" i="6"/>
  <c r="X330" i="7" s="1"/>
  <c r="X230" i="6"/>
  <c r="X230" i="7" s="1"/>
  <c r="X158" i="6"/>
  <c r="X158" i="7" s="1"/>
  <c r="X130" i="6"/>
  <c r="X130" i="7" s="1"/>
  <c r="X315" i="6"/>
  <c r="X315" i="7" s="1"/>
  <c r="X312" i="6"/>
  <c r="X312" i="7" s="1"/>
  <c r="X208" i="6"/>
  <c r="X208" i="7" s="1"/>
  <c r="X168" i="6"/>
  <c r="X168" i="7" s="1"/>
  <c r="X144" i="6"/>
  <c r="X144" i="7" s="1"/>
  <c r="X69" i="6"/>
  <c r="X69" i="7" s="1"/>
  <c r="X311" i="6"/>
  <c r="X311" i="7" s="1"/>
  <c r="X255" i="6"/>
  <c r="X255" i="7" s="1"/>
  <c r="X161" i="6"/>
  <c r="X161" i="7" s="1"/>
  <c r="X143" i="6"/>
  <c r="X143" i="7" s="1"/>
  <c r="X115" i="6"/>
  <c r="X115" i="7" s="1"/>
  <c r="X50" i="6"/>
  <c r="X50" i="7" s="1"/>
  <c r="X22" i="6"/>
  <c r="X22" i="7" s="1"/>
  <c r="X80" i="6"/>
  <c r="X80" i="7" s="1"/>
  <c r="X55" i="6"/>
  <c r="X55" i="7" s="1"/>
  <c r="X31" i="6"/>
  <c r="X31" i="7" s="1"/>
  <c r="X12" i="6"/>
  <c r="X12" i="7" s="1"/>
  <c r="X9" i="6"/>
  <c r="X9" i="7" s="1"/>
  <c r="X53" i="6"/>
  <c r="X53" i="7" s="1"/>
  <c r="X25" i="6"/>
  <c r="X25" i="7" s="1"/>
  <c r="X461" i="6"/>
  <c r="X461" i="7" s="1"/>
  <c r="X433" i="6"/>
  <c r="X433" i="7" s="1"/>
  <c r="X471" i="6"/>
  <c r="X471" i="7" s="1"/>
  <c r="X443" i="6"/>
  <c r="X443" i="7" s="1"/>
  <c r="X365" i="6"/>
  <c r="X365" i="7" s="1"/>
  <c r="X337" i="6"/>
  <c r="X337" i="7" s="1"/>
  <c r="X488" i="6"/>
  <c r="X488" i="7" s="1"/>
  <c r="X456" i="6"/>
  <c r="X456" i="7" s="1"/>
  <c r="X395" i="6"/>
  <c r="X395" i="7" s="1"/>
  <c r="X367" i="6"/>
  <c r="X367" i="7" s="1"/>
  <c r="X313" i="6"/>
  <c r="X313" i="7" s="1"/>
  <c r="X285" i="6"/>
  <c r="X285" i="7" s="1"/>
  <c r="X326" i="6"/>
  <c r="X326" i="7" s="1"/>
  <c r="X298" i="6"/>
  <c r="X298" i="7" s="1"/>
  <c r="X308" i="6"/>
  <c r="X308" i="7" s="1"/>
  <c r="X280" i="6"/>
  <c r="X280" i="7" s="1"/>
  <c r="X164" i="6"/>
  <c r="X164" i="7" s="1"/>
  <c r="X267" i="6"/>
  <c r="X267" i="7" s="1"/>
  <c r="X211" i="6"/>
  <c r="X211" i="7" s="1"/>
  <c r="X139" i="6"/>
  <c r="X139" i="7" s="1"/>
  <c r="X113" i="6"/>
  <c r="X113" i="7" s="1"/>
  <c r="X295" i="6"/>
  <c r="X295" i="7" s="1"/>
  <c r="X247" i="6"/>
  <c r="X247" i="7" s="1"/>
  <c r="X195" i="6"/>
  <c r="X195" i="7" s="1"/>
  <c r="X135" i="6"/>
  <c r="X135" i="7" s="1"/>
  <c r="X111" i="6"/>
  <c r="X111" i="7" s="1"/>
  <c r="X83" i="6"/>
  <c r="X83" i="7" s="1"/>
  <c r="X90" i="6"/>
  <c r="X78" i="6"/>
  <c r="X23" i="6"/>
  <c r="X23" i="7" s="1"/>
  <c r="X8" i="6"/>
  <c r="X8" i="7" s="1"/>
  <c r="X52" i="6"/>
  <c r="X52" i="7" s="1"/>
  <c r="X45" i="6"/>
  <c r="X45" i="7" s="1"/>
  <c r="X21" i="6"/>
  <c r="X21" i="7" s="1"/>
  <c r="X478" i="6"/>
  <c r="X478" i="7" s="1"/>
  <c r="X265" i="6"/>
  <c r="X265" i="7" s="1"/>
  <c r="X198" i="6"/>
  <c r="X232" i="6"/>
  <c r="X232" i="7" s="1"/>
  <c r="X149" i="6"/>
  <c r="X149" i="7" s="1"/>
  <c r="X87" i="6"/>
  <c r="X87" i="7" s="1"/>
  <c r="X410" i="6"/>
  <c r="X410" i="7" s="1"/>
  <c r="X237" i="6"/>
  <c r="X237" i="7" s="1"/>
  <c r="X154" i="6"/>
  <c r="X154" i="7" s="1"/>
  <c r="X137" i="6"/>
  <c r="X137" i="7" s="1"/>
  <c r="X382" i="6"/>
  <c r="X382" i="7" s="1"/>
  <c r="X46" i="6"/>
  <c r="X46" i="7" s="1"/>
  <c r="X56" i="6"/>
  <c r="X56" i="7" s="1"/>
  <c r="X380" i="6"/>
  <c r="X380" i="7" s="1"/>
  <c r="X368" i="6"/>
  <c r="X368" i="7" s="1"/>
  <c r="X199" i="6"/>
  <c r="X199" i="7" s="1"/>
  <c r="X32" i="6"/>
  <c r="X32" i="7" s="1"/>
  <c r="X423" i="6"/>
  <c r="X423" i="7" s="1"/>
  <c r="X355" i="6"/>
  <c r="X355" i="7" s="1"/>
  <c r="X227" i="6"/>
  <c r="X227" i="7" s="1"/>
  <c r="X173" i="6"/>
  <c r="X173" i="7" s="1"/>
  <c r="X106" i="6"/>
  <c r="X106" i="7" s="1"/>
  <c r="X120" i="6"/>
  <c r="X120" i="7" s="1"/>
  <c r="X468" i="6"/>
  <c r="X468" i="7" s="1"/>
  <c r="X278" i="6"/>
  <c r="X278" i="7" s="1"/>
  <c r="X159" i="6"/>
  <c r="X159" i="7" s="1"/>
  <c r="X92" i="6"/>
  <c r="X92" i="7" s="1"/>
  <c r="X446" i="6"/>
  <c r="X446" i="7" s="1"/>
  <c r="X250" i="6"/>
  <c r="X250" i="7" s="1"/>
  <c r="X117" i="6"/>
  <c r="X117" i="7" s="1"/>
  <c r="X506" i="6"/>
  <c r="X506" i="7" s="1"/>
  <c r="X432" i="6"/>
  <c r="X432" i="7" s="1"/>
  <c r="X260" i="6"/>
  <c r="X260" i="7" s="1"/>
  <c r="X93" i="6"/>
  <c r="X93" i="7" s="1"/>
  <c r="X51" i="6"/>
  <c r="X51" i="7" s="1"/>
  <c r="Y9" i="17"/>
  <c r="N9" i="17" s="1"/>
  <c r="BH6" i="20" s="1"/>
  <c r="S13" i="19"/>
  <c r="L174" i="7"/>
  <c r="AC18" i="19" s="1"/>
  <c r="N18" i="19" s="1"/>
  <c r="BH21" i="18" s="1"/>
  <c r="BH42" i="18" s="1"/>
  <c r="S174" i="7"/>
  <c r="AJ18" i="19" s="1"/>
  <c r="AA18" i="17"/>
  <c r="K17" i="17"/>
  <c r="BF14" i="20" s="1"/>
  <c r="W18" i="17"/>
  <c r="H17" i="17"/>
  <c r="BB14" i="20" s="1"/>
  <c r="M12" i="17"/>
  <c r="BG9" i="20" s="1"/>
  <c r="N6" i="19"/>
  <c r="R174" i="7"/>
  <c r="AI18" i="19" s="1"/>
  <c r="AD18" i="17"/>
  <c r="Y13" i="17"/>
  <c r="M115" i="7"/>
  <c r="AD13" i="19" s="1"/>
  <c r="H16" i="17"/>
  <c r="BB13" i="20" s="1"/>
  <c r="W175" i="6"/>
  <c r="W175" i="7" s="1"/>
  <c r="W179" i="6"/>
  <c r="W179" i="7" s="1"/>
  <c r="W183" i="6"/>
  <c r="W183" i="7" s="1"/>
  <c r="W176" i="6"/>
  <c r="W176" i="7" s="1"/>
  <c r="W180" i="6"/>
  <c r="W180" i="7" s="1"/>
  <c r="W184" i="6"/>
  <c r="W184" i="7" s="1"/>
  <c r="W174" i="6"/>
  <c r="W178" i="6"/>
  <c r="W178" i="7" s="1"/>
  <c r="W182" i="6"/>
  <c r="W182" i="7" s="1"/>
  <c r="W181" i="6"/>
  <c r="W181" i="7" s="1"/>
  <c r="W185" i="6"/>
  <c r="W185" i="7" s="1"/>
  <c r="W177" i="6"/>
  <c r="W177" i="7" s="1"/>
  <c r="W504" i="6"/>
  <c r="W504" i="7" s="1"/>
  <c r="W488" i="6"/>
  <c r="W488" i="7" s="1"/>
  <c r="W472" i="6"/>
  <c r="W472" i="7" s="1"/>
  <c r="W456" i="6"/>
  <c r="W456" i="7" s="1"/>
  <c r="W440" i="6"/>
  <c r="W440" i="7" s="1"/>
  <c r="W424" i="6"/>
  <c r="W424" i="7" s="1"/>
  <c r="W505" i="6"/>
  <c r="W505" i="7" s="1"/>
  <c r="W489" i="6"/>
  <c r="W489" i="7" s="1"/>
  <c r="W473" i="6"/>
  <c r="W473" i="7" s="1"/>
  <c r="W498" i="6"/>
  <c r="W498" i="7" s="1"/>
  <c r="W482" i="6"/>
  <c r="W482" i="7" s="1"/>
  <c r="W466" i="6"/>
  <c r="W466" i="7" s="1"/>
  <c r="W450" i="6"/>
  <c r="W450" i="7" s="1"/>
  <c r="W434" i="6"/>
  <c r="W434" i="7" s="1"/>
  <c r="W418" i="6"/>
  <c r="W418" i="7" s="1"/>
  <c r="W404" i="6"/>
  <c r="W404" i="7" s="1"/>
  <c r="W388" i="6"/>
  <c r="W388" i="7" s="1"/>
  <c r="W372" i="6"/>
  <c r="W372" i="7" s="1"/>
  <c r="W356" i="6"/>
  <c r="W356" i="7" s="1"/>
  <c r="W340" i="6"/>
  <c r="W340" i="7" s="1"/>
  <c r="W495" i="6"/>
  <c r="W495" i="7" s="1"/>
  <c r="W413" i="6"/>
  <c r="W413" i="7" s="1"/>
  <c r="W397" i="6"/>
  <c r="W397" i="7" s="1"/>
  <c r="W381" i="6"/>
  <c r="W381" i="7" s="1"/>
  <c r="W365" i="6"/>
  <c r="W365" i="7" s="1"/>
  <c r="W349" i="6"/>
  <c r="W349" i="7" s="1"/>
  <c r="W463" i="6"/>
  <c r="W463" i="7" s="1"/>
  <c r="W455" i="6"/>
  <c r="W455" i="7" s="1"/>
  <c r="W447" i="6"/>
  <c r="W447" i="7" s="1"/>
  <c r="W439" i="6"/>
  <c r="W439" i="7" s="1"/>
  <c r="W431" i="6"/>
  <c r="W431" i="7" s="1"/>
  <c r="W423" i="6"/>
  <c r="W423" i="7" s="1"/>
  <c r="W410" i="6"/>
  <c r="W410" i="7" s="1"/>
  <c r="W394" i="6"/>
  <c r="W394" i="7" s="1"/>
  <c r="W378" i="6"/>
  <c r="W378" i="7" s="1"/>
  <c r="W334" i="6"/>
  <c r="W334" i="7" s="1"/>
  <c r="W320" i="6"/>
  <c r="W320" i="7" s="1"/>
  <c r="W304" i="6"/>
  <c r="W304" i="7" s="1"/>
  <c r="W288" i="6"/>
  <c r="W288" i="7" s="1"/>
  <c r="W272" i="6"/>
  <c r="W272" i="7" s="1"/>
  <c r="W256" i="6"/>
  <c r="W256" i="7" s="1"/>
  <c r="W240" i="6"/>
  <c r="W240" i="7" s="1"/>
  <c r="W224" i="6"/>
  <c r="W224" i="7" s="1"/>
  <c r="W204" i="6"/>
  <c r="W204" i="7" s="1"/>
  <c r="W499" i="6"/>
  <c r="W499" i="7" s="1"/>
  <c r="W467" i="6"/>
  <c r="W467" i="7" s="1"/>
  <c r="W391" i="6"/>
  <c r="W391" i="7" s="1"/>
  <c r="W363" i="6"/>
  <c r="W363" i="7" s="1"/>
  <c r="W355" i="6"/>
  <c r="W355" i="7" s="1"/>
  <c r="W347" i="6"/>
  <c r="W347" i="7" s="1"/>
  <c r="W339" i="6"/>
  <c r="W339" i="7" s="1"/>
  <c r="W317" i="6"/>
  <c r="W317" i="7" s="1"/>
  <c r="W301" i="6"/>
  <c r="W301" i="7" s="1"/>
  <c r="W285" i="6"/>
  <c r="W285" i="7" s="1"/>
  <c r="W269" i="6"/>
  <c r="W269" i="7" s="1"/>
  <c r="W253" i="6"/>
  <c r="W253" i="7" s="1"/>
  <c r="W237" i="6"/>
  <c r="W237" i="7" s="1"/>
  <c r="W221" i="6"/>
  <c r="W221" i="7" s="1"/>
  <c r="W201" i="6"/>
  <c r="W201" i="7" s="1"/>
  <c r="W173" i="6"/>
  <c r="W173" i="7" s="1"/>
  <c r="W157" i="6"/>
  <c r="W157" i="7" s="1"/>
  <c r="W141" i="6"/>
  <c r="W141" i="7" s="1"/>
  <c r="W125" i="6"/>
  <c r="W125" i="7" s="1"/>
  <c r="W326" i="6"/>
  <c r="W326" i="7" s="1"/>
  <c r="W411" i="6"/>
  <c r="W411" i="7" s="1"/>
  <c r="W379" i="6"/>
  <c r="W379" i="7" s="1"/>
  <c r="W327" i="6"/>
  <c r="W327" i="7" s="1"/>
  <c r="W311" i="6"/>
  <c r="W311" i="7" s="1"/>
  <c r="W295" i="6"/>
  <c r="W295" i="7" s="1"/>
  <c r="W279" i="6"/>
  <c r="W279" i="7" s="1"/>
  <c r="W263" i="6"/>
  <c r="W263" i="7" s="1"/>
  <c r="W247" i="6"/>
  <c r="W247" i="7" s="1"/>
  <c r="W231" i="6"/>
  <c r="W231" i="7" s="1"/>
  <c r="W195" i="6"/>
  <c r="W195" i="7" s="1"/>
  <c r="W167" i="6"/>
  <c r="W167" i="7" s="1"/>
  <c r="W112" i="6"/>
  <c r="W112" i="7" s="1"/>
  <c r="W96" i="6"/>
  <c r="W96" i="7" s="1"/>
  <c r="W80" i="6"/>
  <c r="W80" i="7" s="1"/>
  <c r="W310" i="6"/>
  <c r="W310" i="7" s="1"/>
  <c r="W278" i="6"/>
  <c r="W278" i="7" s="1"/>
  <c r="W246" i="6"/>
  <c r="W246" i="7" s="1"/>
  <c r="W214" i="6"/>
  <c r="W214" i="7" s="1"/>
  <c r="W166" i="6"/>
  <c r="W166" i="7" s="1"/>
  <c r="W122" i="6"/>
  <c r="W122" i="7" s="1"/>
  <c r="W140" i="6"/>
  <c r="W140" i="7" s="1"/>
  <c r="W57" i="6"/>
  <c r="W57" i="7" s="1"/>
  <c r="W41" i="6"/>
  <c r="W41" i="7" s="1"/>
  <c r="W25" i="6"/>
  <c r="W25" i="7" s="1"/>
  <c r="W9" i="6"/>
  <c r="W9" i="7" s="1"/>
  <c r="W115" i="6"/>
  <c r="W115" i="7" s="1"/>
  <c r="W107" i="6"/>
  <c r="W107" i="7" s="1"/>
  <c r="W99" i="6"/>
  <c r="W99" i="7" s="1"/>
  <c r="W91" i="6"/>
  <c r="W91" i="7" s="1"/>
  <c r="W83" i="6"/>
  <c r="W83" i="7" s="1"/>
  <c r="W75" i="6"/>
  <c r="W75" i="7" s="1"/>
  <c r="W67" i="6"/>
  <c r="W67" i="7" s="1"/>
  <c r="W50" i="6"/>
  <c r="W50" i="7" s="1"/>
  <c r="W298" i="6"/>
  <c r="W298" i="7" s="1"/>
  <c r="W266" i="6"/>
  <c r="W266" i="7" s="1"/>
  <c r="W234" i="6"/>
  <c r="W500" i="6"/>
  <c r="W500" i="7" s="1"/>
  <c r="W484" i="6"/>
  <c r="W484" i="7" s="1"/>
  <c r="W468" i="6"/>
  <c r="W468" i="7" s="1"/>
  <c r="W452" i="6"/>
  <c r="W452" i="7" s="1"/>
  <c r="W436" i="6"/>
  <c r="W436" i="7" s="1"/>
  <c r="W420" i="6"/>
  <c r="W420" i="7" s="1"/>
  <c r="W501" i="6"/>
  <c r="W501" i="7" s="1"/>
  <c r="W485" i="6"/>
  <c r="W485" i="7" s="1"/>
  <c r="W469" i="6"/>
  <c r="W469" i="7" s="1"/>
  <c r="W494" i="6"/>
  <c r="W494" i="7" s="1"/>
  <c r="W478" i="6"/>
  <c r="W478" i="7" s="1"/>
  <c r="W462" i="6"/>
  <c r="W462" i="7" s="1"/>
  <c r="W446" i="6"/>
  <c r="W446" i="7" s="1"/>
  <c r="W430" i="6"/>
  <c r="W430" i="7" s="1"/>
  <c r="W417" i="6"/>
  <c r="W417" i="7" s="1"/>
  <c r="W400" i="6"/>
  <c r="W400" i="7" s="1"/>
  <c r="W384" i="6"/>
  <c r="W384" i="7" s="1"/>
  <c r="W368" i="6"/>
  <c r="W368" i="7" s="1"/>
  <c r="W352" i="6"/>
  <c r="W352" i="7" s="1"/>
  <c r="W336" i="6"/>
  <c r="W336" i="7" s="1"/>
  <c r="W487" i="6"/>
  <c r="W487" i="7" s="1"/>
  <c r="W409" i="6"/>
  <c r="W409" i="7" s="1"/>
  <c r="W393" i="6"/>
  <c r="W393" i="7" s="1"/>
  <c r="W377" i="6"/>
  <c r="W377" i="7" s="1"/>
  <c r="W361" i="6"/>
  <c r="W361" i="7" s="1"/>
  <c r="W345" i="6"/>
  <c r="W345" i="7" s="1"/>
  <c r="W461" i="6"/>
  <c r="W461" i="7" s="1"/>
  <c r="W453" i="6"/>
  <c r="W453" i="7" s="1"/>
  <c r="W445" i="6"/>
  <c r="W445" i="7" s="1"/>
  <c r="W437" i="6"/>
  <c r="W437" i="7" s="1"/>
  <c r="W429" i="6"/>
  <c r="W429" i="7" s="1"/>
  <c r="W421" i="6"/>
  <c r="W421" i="7" s="1"/>
  <c r="W406" i="6"/>
  <c r="W406" i="7" s="1"/>
  <c r="W390" i="6"/>
  <c r="W390" i="7" s="1"/>
  <c r="W374" i="6"/>
  <c r="W374" i="7" s="1"/>
  <c r="W331" i="6"/>
  <c r="W331" i="7" s="1"/>
  <c r="W316" i="6"/>
  <c r="W316" i="7" s="1"/>
  <c r="W300" i="6"/>
  <c r="W300" i="7" s="1"/>
  <c r="W284" i="6"/>
  <c r="W284" i="7" s="1"/>
  <c r="W268" i="6"/>
  <c r="W268" i="7" s="1"/>
  <c r="W252" i="6"/>
  <c r="W252" i="7" s="1"/>
  <c r="W236" i="6"/>
  <c r="W236" i="7" s="1"/>
  <c r="W220" i="6"/>
  <c r="W220" i="7" s="1"/>
  <c r="W200" i="6"/>
  <c r="W200" i="7" s="1"/>
  <c r="W491" i="6"/>
  <c r="W491" i="7" s="1"/>
  <c r="W415" i="6"/>
  <c r="W415" i="7" s="1"/>
  <c r="W383" i="6"/>
  <c r="W383" i="7" s="1"/>
  <c r="W362" i="6"/>
  <c r="W362" i="7" s="1"/>
  <c r="W354" i="6"/>
  <c r="W354" i="7" s="1"/>
  <c r="W346" i="6"/>
  <c r="W346" i="7" s="1"/>
  <c r="W333" i="6"/>
  <c r="W333" i="7" s="1"/>
  <c r="W313" i="6"/>
  <c r="W313" i="7" s="1"/>
  <c r="W297" i="6"/>
  <c r="W297" i="7" s="1"/>
  <c r="W281" i="6"/>
  <c r="W281" i="7" s="1"/>
  <c r="W265" i="6"/>
  <c r="W265" i="7" s="1"/>
  <c r="W249" i="6"/>
  <c r="W249" i="7" s="1"/>
  <c r="W233" i="6"/>
  <c r="W233" i="7" s="1"/>
  <c r="W197" i="6"/>
  <c r="W197" i="7" s="1"/>
  <c r="W169" i="6"/>
  <c r="W169" i="7" s="1"/>
  <c r="W153" i="6"/>
  <c r="W153" i="7" s="1"/>
  <c r="W137" i="6"/>
  <c r="W137" i="7" s="1"/>
  <c r="W338" i="6"/>
  <c r="W338" i="7" s="1"/>
  <c r="W322" i="6"/>
  <c r="W322" i="7" s="1"/>
  <c r="W403" i="6"/>
  <c r="W403" i="7" s="1"/>
  <c r="W371" i="6"/>
  <c r="W371" i="7" s="1"/>
  <c r="W323" i="6"/>
  <c r="W323" i="7" s="1"/>
  <c r="W307" i="6"/>
  <c r="W307" i="7" s="1"/>
  <c r="W291" i="6"/>
  <c r="W291" i="7" s="1"/>
  <c r="W275" i="6"/>
  <c r="W275" i="7" s="1"/>
  <c r="W259" i="6"/>
  <c r="W259" i="7" s="1"/>
  <c r="W243" i="6"/>
  <c r="W243" i="7" s="1"/>
  <c r="W227" i="6"/>
  <c r="W227" i="7" s="1"/>
  <c r="W207" i="6"/>
  <c r="W207" i="7" s="1"/>
  <c r="W191" i="6"/>
  <c r="W191" i="7" s="1"/>
  <c r="W163" i="6"/>
  <c r="W163" i="7" s="1"/>
  <c r="W108" i="6"/>
  <c r="W108" i="7" s="1"/>
  <c r="W92" i="6"/>
  <c r="W92" i="7" s="1"/>
  <c r="W76" i="6"/>
  <c r="W76" i="7" s="1"/>
  <c r="W302" i="6"/>
  <c r="W302" i="7" s="1"/>
  <c r="W270" i="6"/>
  <c r="W270" i="7" s="1"/>
  <c r="W238" i="6"/>
  <c r="W238" i="7" s="1"/>
  <c r="W172" i="6"/>
  <c r="W172" i="7" s="1"/>
  <c r="W164" i="6"/>
  <c r="W164" i="7" s="1"/>
  <c r="W118" i="6"/>
  <c r="W118" i="7" s="1"/>
  <c r="W98" i="6"/>
  <c r="W98" i="7" s="1"/>
  <c r="W124" i="6"/>
  <c r="W124" i="7" s="1"/>
  <c r="W53" i="6"/>
  <c r="W53" i="7" s="1"/>
  <c r="W37" i="6"/>
  <c r="W37" i="7" s="1"/>
  <c r="W21" i="6"/>
  <c r="W21" i="7" s="1"/>
  <c r="W143" i="6"/>
  <c r="W143" i="7" s="1"/>
  <c r="W113" i="6"/>
  <c r="W113" i="7" s="1"/>
  <c r="W105" i="6"/>
  <c r="W105" i="7" s="1"/>
  <c r="W97" i="6"/>
  <c r="W97" i="7" s="1"/>
  <c r="W89" i="6"/>
  <c r="W89" i="7" s="1"/>
  <c r="W81" i="6"/>
  <c r="W81" i="7" s="1"/>
  <c r="W73" i="6"/>
  <c r="W73" i="7" s="1"/>
  <c r="W66" i="6"/>
  <c r="W46" i="6"/>
  <c r="W46" i="7" s="1"/>
  <c r="W26" i="6"/>
  <c r="W26" i="7" s="1"/>
  <c r="W290" i="6"/>
  <c r="W290" i="7" s="1"/>
  <c r="W258" i="6"/>
  <c r="W258" i="7" s="1"/>
  <c r="W226" i="6"/>
  <c r="W226" i="7" s="1"/>
  <c r="W212" i="6"/>
  <c r="W212" i="7" s="1"/>
  <c r="W155" i="6"/>
  <c r="W155" i="7" s="1"/>
  <c r="W139" i="6"/>
  <c r="W139" i="7" s="1"/>
  <c r="W123" i="6"/>
  <c r="W123" i="7" s="1"/>
  <c r="W190" i="6"/>
  <c r="W190" i="7" s="1"/>
  <c r="W160" i="6"/>
  <c r="W160" i="7" s="1"/>
  <c r="W138" i="6"/>
  <c r="W110" i="6"/>
  <c r="W110" i="7" s="1"/>
  <c r="W58" i="6"/>
  <c r="W58" i="7" s="1"/>
  <c r="W38" i="6"/>
  <c r="W38" i="7" s="1"/>
  <c r="W119" i="6"/>
  <c r="W119" i="7" s="1"/>
  <c r="W55" i="6"/>
  <c r="W55" i="7" s="1"/>
  <c r="W39" i="6"/>
  <c r="W39" i="7" s="1"/>
  <c r="W23" i="6"/>
  <c r="W23" i="7" s="1"/>
  <c r="W12" i="6"/>
  <c r="W12" i="7" s="1"/>
  <c r="W64" i="6"/>
  <c r="W64" i="7" s="1"/>
  <c r="W48" i="6"/>
  <c r="W48" i="7" s="1"/>
  <c r="W32" i="6"/>
  <c r="W32" i="7" s="1"/>
  <c r="W16" i="6"/>
  <c r="W16" i="7" s="1"/>
  <c r="W508" i="6"/>
  <c r="W508" i="7" s="1"/>
  <c r="W492" i="6"/>
  <c r="W492" i="7" s="1"/>
  <c r="W476" i="6"/>
  <c r="W476" i="7" s="1"/>
  <c r="W460" i="6"/>
  <c r="W460" i="7" s="1"/>
  <c r="W444" i="6"/>
  <c r="W444" i="7" s="1"/>
  <c r="W428" i="6"/>
  <c r="W428" i="7" s="1"/>
  <c r="W509" i="6"/>
  <c r="W509" i="7" s="1"/>
  <c r="W493" i="6"/>
  <c r="W493" i="7" s="1"/>
  <c r="W477" i="6"/>
  <c r="W477" i="7" s="1"/>
  <c r="W502" i="6"/>
  <c r="W502" i="7" s="1"/>
  <c r="W486" i="6"/>
  <c r="W486" i="7" s="1"/>
  <c r="W470" i="6"/>
  <c r="W470" i="7" s="1"/>
  <c r="W454" i="6"/>
  <c r="W454" i="7" s="1"/>
  <c r="W438" i="6"/>
  <c r="W438" i="7" s="1"/>
  <c r="W422" i="6"/>
  <c r="W422" i="7" s="1"/>
  <c r="W408" i="6"/>
  <c r="W408" i="7" s="1"/>
  <c r="W392" i="6"/>
  <c r="W392" i="7" s="1"/>
  <c r="W376" i="6"/>
  <c r="W376" i="7" s="1"/>
  <c r="W360" i="6"/>
  <c r="W360" i="7" s="1"/>
  <c r="W344" i="6"/>
  <c r="W344" i="7" s="1"/>
  <c r="W503" i="6"/>
  <c r="W503" i="7" s="1"/>
  <c r="W471" i="6"/>
  <c r="W471" i="7" s="1"/>
  <c r="W401" i="6"/>
  <c r="W401" i="7" s="1"/>
  <c r="W385" i="6"/>
  <c r="W385" i="7" s="1"/>
  <c r="W369" i="6"/>
  <c r="W369" i="7" s="1"/>
  <c r="W353" i="6"/>
  <c r="W353" i="7" s="1"/>
  <c r="W465" i="6"/>
  <c r="W465" i="7" s="1"/>
  <c r="W457" i="6"/>
  <c r="W457" i="7" s="1"/>
  <c r="W449" i="6"/>
  <c r="W449" i="7" s="1"/>
  <c r="W441" i="6"/>
  <c r="W441" i="7" s="1"/>
  <c r="W433" i="6"/>
  <c r="W433" i="7" s="1"/>
  <c r="W425" i="6"/>
  <c r="W425" i="7" s="1"/>
  <c r="W414" i="6"/>
  <c r="W414" i="7" s="1"/>
  <c r="W398" i="6"/>
  <c r="W398" i="7" s="1"/>
  <c r="W382" i="6"/>
  <c r="W382" i="7" s="1"/>
  <c r="W366" i="6"/>
  <c r="W366" i="7" s="1"/>
  <c r="W324" i="6"/>
  <c r="W324" i="7" s="1"/>
  <c r="W308" i="6"/>
  <c r="W308" i="7" s="1"/>
  <c r="W292" i="6"/>
  <c r="W292" i="7" s="1"/>
  <c r="W276" i="6"/>
  <c r="W276" i="7" s="1"/>
  <c r="W260" i="6"/>
  <c r="W260" i="7" s="1"/>
  <c r="W244" i="6"/>
  <c r="W244" i="7" s="1"/>
  <c r="W228" i="6"/>
  <c r="W228" i="7" s="1"/>
  <c r="W208" i="6"/>
  <c r="W208" i="7" s="1"/>
  <c r="W507" i="6"/>
  <c r="W507" i="7" s="1"/>
  <c r="W475" i="6"/>
  <c r="W475" i="7" s="1"/>
  <c r="W399" i="6"/>
  <c r="W399" i="7" s="1"/>
  <c r="W367" i="6"/>
  <c r="W367" i="7" s="1"/>
  <c r="W358" i="6"/>
  <c r="W358" i="7" s="1"/>
  <c r="W350" i="6"/>
  <c r="W350" i="7" s="1"/>
  <c r="W342" i="6"/>
  <c r="W342" i="7" s="1"/>
  <c r="W321" i="6"/>
  <c r="W321" i="7" s="1"/>
  <c r="W305" i="6"/>
  <c r="W305" i="7" s="1"/>
  <c r="W289" i="6"/>
  <c r="W289" i="7" s="1"/>
  <c r="W273" i="6"/>
  <c r="W273" i="7" s="1"/>
  <c r="W257" i="6"/>
  <c r="W257" i="7" s="1"/>
  <c r="W241" i="6"/>
  <c r="W241" i="7" s="1"/>
  <c r="W225" i="6"/>
  <c r="W225" i="7" s="1"/>
  <c r="W205" i="6"/>
  <c r="W205" i="7" s="1"/>
  <c r="W189" i="6"/>
  <c r="W189" i="7" s="1"/>
  <c r="W161" i="6"/>
  <c r="W161" i="7" s="1"/>
  <c r="W145" i="6"/>
  <c r="W145" i="7" s="1"/>
  <c r="W129" i="6"/>
  <c r="W129" i="7" s="1"/>
  <c r="W330" i="6"/>
  <c r="W330" i="7" s="1"/>
  <c r="W314" i="6"/>
  <c r="W314" i="7" s="1"/>
  <c r="W387" i="6"/>
  <c r="W387" i="7" s="1"/>
  <c r="W329" i="6"/>
  <c r="W329" i="7" s="1"/>
  <c r="W315" i="6"/>
  <c r="W315" i="7" s="1"/>
  <c r="W299" i="6"/>
  <c r="W299" i="7" s="1"/>
  <c r="W283" i="6"/>
  <c r="W283" i="7" s="1"/>
  <c r="W267" i="6"/>
  <c r="W267" i="7" s="1"/>
  <c r="W251" i="6"/>
  <c r="W251" i="7" s="1"/>
  <c r="W235" i="6"/>
  <c r="W235" i="7" s="1"/>
  <c r="W219" i="6"/>
  <c r="W219" i="7" s="1"/>
  <c r="W199" i="6"/>
  <c r="W199" i="7" s="1"/>
  <c r="W171" i="6"/>
  <c r="W171" i="7" s="1"/>
  <c r="W150" i="6"/>
  <c r="W116" i="6"/>
  <c r="W116" i="7" s="1"/>
  <c r="W100" i="6"/>
  <c r="W100" i="7" s="1"/>
  <c r="W84" i="6"/>
  <c r="W84" i="7" s="1"/>
  <c r="W68" i="6"/>
  <c r="W68" i="7" s="1"/>
  <c r="W286" i="6"/>
  <c r="W286" i="7" s="1"/>
  <c r="W254" i="6"/>
  <c r="W254" i="7" s="1"/>
  <c r="W222" i="6"/>
  <c r="W168" i="6"/>
  <c r="W168" i="7" s="1"/>
  <c r="W130" i="6"/>
  <c r="W130" i="7" s="1"/>
  <c r="W90" i="6"/>
  <c r="W156" i="6"/>
  <c r="W156" i="7" s="1"/>
  <c r="W61" i="6"/>
  <c r="W61" i="7" s="1"/>
  <c r="W45" i="6"/>
  <c r="W45" i="7" s="1"/>
  <c r="W29" i="6"/>
  <c r="W29" i="7" s="1"/>
  <c r="W13" i="6"/>
  <c r="W13" i="7" s="1"/>
  <c r="W117" i="6"/>
  <c r="W117" i="7" s="1"/>
  <c r="W109" i="6"/>
  <c r="W109" i="7" s="1"/>
  <c r="W101" i="6"/>
  <c r="W101" i="7" s="1"/>
  <c r="W93" i="6"/>
  <c r="W93" i="7" s="1"/>
  <c r="W85" i="6"/>
  <c r="W85" i="7" s="1"/>
  <c r="W77" i="6"/>
  <c r="W77" i="7" s="1"/>
  <c r="W70" i="6"/>
  <c r="W70" i="7" s="1"/>
  <c r="W18" i="6"/>
  <c r="W306" i="6"/>
  <c r="W306" i="7" s="1"/>
  <c r="W274" i="6"/>
  <c r="W274" i="7" s="1"/>
  <c r="W242" i="6"/>
  <c r="W242" i="7" s="1"/>
  <c r="W210" i="6"/>
  <c r="W213" i="6"/>
  <c r="W213" i="7" s="1"/>
  <c r="W198" i="6"/>
  <c r="W128" i="6"/>
  <c r="W128" i="7" s="1"/>
  <c r="W146" i="6"/>
  <c r="W146" i="7" s="1"/>
  <c r="W6" i="6"/>
  <c r="W132" i="6"/>
  <c r="W132" i="7" s="1"/>
  <c r="W43" i="6"/>
  <c r="W43" i="7" s="1"/>
  <c r="W7" i="6"/>
  <c r="W7" i="7" s="1"/>
  <c r="W52" i="6"/>
  <c r="W52" i="7" s="1"/>
  <c r="W20" i="6"/>
  <c r="W20" i="7" s="1"/>
  <c r="W480" i="6"/>
  <c r="W480" i="7" s="1"/>
  <c r="W448" i="6"/>
  <c r="W448" i="7" s="1"/>
  <c r="W416" i="6"/>
  <c r="W416" i="7" s="1"/>
  <c r="W481" i="6"/>
  <c r="W481" i="7" s="1"/>
  <c r="W490" i="6"/>
  <c r="W490" i="7" s="1"/>
  <c r="W458" i="6"/>
  <c r="W458" i="7" s="1"/>
  <c r="W426" i="6"/>
  <c r="W426" i="7" s="1"/>
  <c r="W396" i="6"/>
  <c r="W396" i="7" s="1"/>
  <c r="W364" i="6"/>
  <c r="W364" i="7" s="1"/>
  <c r="W332" i="6"/>
  <c r="W332" i="7" s="1"/>
  <c r="W405" i="6"/>
  <c r="W405" i="7" s="1"/>
  <c r="W373" i="6"/>
  <c r="W373" i="7" s="1"/>
  <c r="W341" i="6"/>
  <c r="W341" i="7" s="1"/>
  <c r="W451" i="6"/>
  <c r="W451" i="7" s="1"/>
  <c r="W435" i="6"/>
  <c r="W435" i="7" s="1"/>
  <c r="W419" i="6"/>
  <c r="W419" i="7" s="1"/>
  <c r="W386" i="6"/>
  <c r="W386" i="7" s="1"/>
  <c r="W328" i="6"/>
  <c r="W328" i="7" s="1"/>
  <c r="W296" i="6"/>
  <c r="W296" i="7" s="1"/>
  <c r="W264" i="6"/>
  <c r="W264" i="7" s="1"/>
  <c r="W232" i="6"/>
  <c r="W232" i="7" s="1"/>
  <c r="W196" i="6"/>
  <c r="W196" i="7" s="1"/>
  <c r="W407" i="6"/>
  <c r="W407" i="7" s="1"/>
  <c r="W359" i="6"/>
  <c r="W359" i="7" s="1"/>
  <c r="W343" i="6"/>
  <c r="W343" i="7" s="1"/>
  <c r="W309" i="6"/>
  <c r="W309" i="7" s="1"/>
  <c r="W277" i="6"/>
  <c r="W277" i="7" s="1"/>
  <c r="W245" i="6"/>
  <c r="W245" i="7" s="1"/>
  <c r="W209" i="6"/>
  <c r="W209" i="7" s="1"/>
  <c r="W165" i="6"/>
  <c r="W165" i="7" s="1"/>
  <c r="W133" i="6"/>
  <c r="W133" i="7" s="1"/>
  <c r="W318" i="6"/>
  <c r="W318" i="7" s="1"/>
  <c r="W337" i="6"/>
  <c r="W337" i="7" s="1"/>
  <c r="W303" i="6"/>
  <c r="W303" i="7" s="1"/>
  <c r="W271" i="6"/>
  <c r="W271" i="7" s="1"/>
  <c r="W239" i="6"/>
  <c r="W239" i="7" s="1"/>
  <c r="W203" i="6"/>
  <c r="W203" i="7" s="1"/>
  <c r="W159" i="6"/>
  <c r="W159" i="7" s="1"/>
  <c r="W104" i="6"/>
  <c r="W104" i="7" s="1"/>
  <c r="W72" i="6"/>
  <c r="W72" i="7" s="1"/>
  <c r="W262" i="6"/>
  <c r="W262" i="7" s="1"/>
  <c r="W170" i="6"/>
  <c r="W170" i="7" s="1"/>
  <c r="W94" i="6"/>
  <c r="W94" i="7" s="1"/>
  <c r="W65" i="6"/>
  <c r="W65" i="7" s="1"/>
  <c r="W33" i="6"/>
  <c r="W33" i="7" s="1"/>
  <c r="W127" i="6"/>
  <c r="W127" i="7" s="1"/>
  <c r="W103" i="6"/>
  <c r="W103" i="7" s="1"/>
  <c r="W87" i="6"/>
  <c r="W87" i="7" s="1"/>
  <c r="W71" i="6"/>
  <c r="W71" i="7" s="1"/>
  <c r="W42" i="6"/>
  <c r="W15" i="6"/>
  <c r="W15" i="7" s="1"/>
  <c r="W250" i="6"/>
  <c r="W250" i="7" s="1"/>
  <c r="W142" i="6"/>
  <c r="W142" i="7" s="1"/>
  <c r="W152" i="6"/>
  <c r="W152" i="7" s="1"/>
  <c r="W121" i="6"/>
  <c r="W121" i="7" s="1"/>
  <c r="W86" i="6"/>
  <c r="W86" i="7" s="1"/>
  <c r="W34" i="6"/>
  <c r="W34" i="7" s="1"/>
  <c r="W69" i="6"/>
  <c r="W69" i="7" s="1"/>
  <c r="W35" i="6"/>
  <c r="W35" i="7" s="1"/>
  <c r="W8" i="6"/>
  <c r="W8" i="7" s="1"/>
  <c r="W44" i="6"/>
  <c r="W44" i="7" s="1"/>
  <c r="W216" i="6"/>
  <c r="W216" i="7" s="1"/>
  <c r="W126" i="6"/>
  <c r="W144" i="6"/>
  <c r="W144" i="7" s="1"/>
  <c r="W192" i="6"/>
  <c r="W192" i="7" s="1"/>
  <c r="W78" i="6"/>
  <c r="W62" i="6"/>
  <c r="W62" i="7" s="1"/>
  <c r="W59" i="6"/>
  <c r="W59" i="7" s="1"/>
  <c r="W27" i="6"/>
  <c r="W27" i="7" s="1"/>
  <c r="W135" i="6"/>
  <c r="W135" i="7" s="1"/>
  <c r="W36" i="6"/>
  <c r="W36" i="7" s="1"/>
  <c r="W215" i="6"/>
  <c r="W215" i="7" s="1"/>
  <c r="W136" i="6"/>
  <c r="W136" i="7" s="1"/>
  <c r="W188" i="6"/>
  <c r="W188" i="7" s="1"/>
  <c r="W158" i="6"/>
  <c r="W158" i="7" s="1"/>
  <c r="W106" i="6"/>
  <c r="W106" i="7" s="1"/>
  <c r="W54" i="6"/>
  <c r="W14" i="6"/>
  <c r="W14" i="7" s="1"/>
  <c r="W202" i="6"/>
  <c r="W202" i="7" s="1"/>
  <c r="W51" i="6"/>
  <c r="W51" i="7" s="1"/>
  <c r="W19" i="6"/>
  <c r="W19" i="7" s="1"/>
  <c r="W60" i="6"/>
  <c r="W60" i="7" s="1"/>
  <c r="W28" i="6"/>
  <c r="W28" i="7" s="1"/>
  <c r="W217" i="6"/>
  <c r="W217" i="7" s="1"/>
  <c r="W211" i="6"/>
  <c r="W211" i="7" s="1"/>
  <c r="W206" i="6"/>
  <c r="W206" i="7" s="1"/>
  <c r="W131" i="6"/>
  <c r="W131" i="7" s="1"/>
  <c r="W186" i="6"/>
  <c r="W154" i="6"/>
  <c r="W154" i="7" s="1"/>
  <c r="W102" i="6"/>
  <c r="W10" i="6"/>
  <c r="W10" i="7" s="1"/>
  <c r="W148" i="6"/>
  <c r="W148" i="7" s="1"/>
  <c r="W47" i="6"/>
  <c r="W47" i="7" s="1"/>
  <c r="W11" i="6"/>
  <c r="W11" i="7" s="1"/>
  <c r="W56" i="6"/>
  <c r="W56" i="7" s="1"/>
  <c r="W24" i="6"/>
  <c r="W24" i="7" s="1"/>
  <c r="W134" i="6"/>
  <c r="W134" i="7" s="1"/>
  <c r="W147" i="6"/>
  <c r="W147" i="7" s="1"/>
  <c r="W82" i="6"/>
  <c r="W82" i="7" s="1"/>
  <c r="W151" i="6"/>
  <c r="W151" i="7" s="1"/>
  <c r="W432" i="6"/>
  <c r="W432" i="7" s="1"/>
  <c r="W442" i="6"/>
  <c r="W442" i="7" s="1"/>
  <c r="W479" i="6"/>
  <c r="W479" i="7" s="1"/>
  <c r="W443" i="6"/>
  <c r="W443" i="7" s="1"/>
  <c r="W312" i="6"/>
  <c r="W312" i="7" s="1"/>
  <c r="W483" i="6"/>
  <c r="W483" i="7" s="1"/>
  <c r="W293" i="6"/>
  <c r="W293" i="7" s="1"/>
  <c r="W149" i="6"/>
  <c r="W149" i="7" s="1"/>
  <c r="W287" i="6"/>
  <c r="W287" i="7" s="1"/>
  <c r="W120" i="6"/>
  <c r="W120" i="7" s="1"/>
  <c r="W74" i="6"/>
  <c r="W74" i="7" s="1"/>
  <c r="W95" i="6"/>
  <c r="W95" i="7" s="1"/>
  <c r="W282" i="6"/>
  <c r="W282" i="7" s="1"/>
  <c r="W194" i="6"/>
  <c r="W194" i="7" s="1"/>
  <c r="W40" i="6"/>
  <c r="W40" i="7" s="1"/>
  <c r="W497" i="6"/>
  <c r="W497" i="7" s="1"/>
  <c r="W412" i="6"/>
  <c r="W412" i="7" s="1"/>
  <c r="W389" i="6"/>
  <c r="W389" i="7" s="1"/>
  <c r="W427" i="6"/>
  <c r="W427" i="7" s="1"/>
  <c r="W280" i="6"/>
  <c r="W280" i="7" s="1"/>
  <c r="W375" i="6"/>
  <c r="W375" i="7" s="1"/>
  <c r="W261" i="6"/>
  <c r="W261" i="7" s="1"/>
  <c r="W335" i="6"/>
  <c r="W335" i="7" s="1"/>
  <c r="W255" i="6"/>
  <c r="W255" i="7" s="1"/>
  <c r="W88" i="6"/>
  <c r="W88" i="7" s="1"/>
  <c r="W49" i="6"/>
  <c r="W49" i="7" s="1"/>
  <c r="W79" i="6"/>
  <c r="W79" i="7" s="1"/>
  <c r="W218" i="6"/>
  <c r="W218" i="7" s="1"/>
  <c r="W63" i="6"/>
  <c r="W63" i="7" s="1"/>
  <c r="W496" i="6"/>
  <c r="W496" i="7" s="1"/>
  <c r="W506" i="6"/>
  <c r="W506" i="7" s="1"/>
  <c r="W380" i="6"/>
  <c r="W380" i="7" s="1"/>
  <c r="W357" i="6"/>
  <c r="W357" i="7" s="1"/>
  <c r="W402" i="6"/>
  <c r="W402" i="7" s="1"/>
  <c r="W248" i="6"/>
  <c r="W248" i="7" s="1"/>
  <c r="W351" i="6"/>
  <c r="W351" i="7" s="1"/>
  <c r="W229" i="6"/>
  <c r="W229" i="7" s="1"/>
  <c r="W395" i="6"/>
  <c r="W395" i="7" s="1"/>
  <c r="W223" i="6"/>
  <c r="W223" i="7" s="1"/>
  <c r="W294" i="6"/>
  <c r="W294" i="7" s="1"/>
  <c r="W162" i="6"/>
  <c r="W17" i="6"/>
  <c r="W17" i="7" s="1"/>
  <c r="W30" i="6"/>
  <c r="W31" i="6"/>
  <c r="W31" i="7" s="1"/>
  <c r="W464" i="6"/>
  <c r="W464" i="7" s="1"/>
  <c r="W474" i="6"/>
  <c r="W474" i="7" s="1"/>
  <c r="W348" i="6"/>
  <c r="W348" i="7" s="1"/>
  <c r="W459" i="6"/>
  <c r="W459" i="7" s="1"/>
  <c r="W370" i="6"/>
  <c r="W370" i="7" s="1"/>
  <c r="W325" i="6"/>
  <c r="W325" i="7" s="1"/>
  <c r="W193" i="6"/>
  <c r="W193" i="7" s="1"/>
  <c r="W319" i="6"/>
  <c r="W319" i="7" s="1"/>
  <c r="W187" i="6"/>
  <c r="W187" i="7" s="1"/>
  <c r="W230" i="6"/>
  <c r="W230" i="7" s="1"/>
  <c r="W114" i="6"/>
  <c r="W111" i="6"/>
  <c r="W111" i="7" s="1"/>
  <c r="W22" i="6"/>
  <c r="W22" i="7" s="1"/>
  <c r="C174" i="7"/>
  <c r="T18" i="19" s="1"/>
  <c r="G18" i="19" s="1"/>
  <c r="BA21" i="18" s="1"/>
  <c r="BA42" i="18" s="1"/>
  <c r="O18" i="17"/>
  <c r="U18" i="17"/>
  <c r="R18" i="17"/>
  <c r="Y17" i="17"/>
  <c r="M162" i="7"/>
  <c r="AD17" i="19" s="1"/>
  <c r="R13" i="17"/>
  <c r="J13" i="17" s="1"/>
  <c r="BE10" i="20" s="1"/>
  <c r="Z178" i="6"/>
  <c r="Z178" i="7" s="1"/>
  <c r="Z179" i="6"/>
  <c r="Z179" i="7" s="1"/>
  <c r="Z185" i="6"/>
  <c r="Z185" i="7" s="1"/>
  <c r="Z174" i="6"/>
  <c r="Z177" i="6"/>
  <c r="Z177" i="7" s="1"/>
  <c r="Z180" i="6"/>
  <c r="Z180" i="7" s="1"/>
  <c r="Z181" i="6"/>
  <c r="Z181" i="7" s="1"/>
  <c r="Z182" i="6"/>
  <c r="Z182" i="7" s="1"/>
  <c r="Z183" i="6"/>
  <c r="Z183" i="7" s="1"/>
  <c r="Z184" i="6"/>
  <c r="Z184" i="7" s="1"/>
  <c r="Z175" i="6"/>
  <c r="Z175" i="7" s="1"/>
  <c r="Z176" i="6"/>
  <c r="Z176" i="7" s="1"/>
  <c r="Z507" i="6"/>
  <c r="Z507" i="7" s="1"/>
  <c r="Z491" i="6"/>
  <c r="Z491" i="7" s="1"/>
  <c r="Z475" i="6"/>
  <c r="Z475" i="7" s="1"/>
  <c r="Z459" i="6"/>
  <c r="Z459" i="7" s="1"/>
  <c r="Z443" i="6"/>
  <c r="Z443" i="7" s="1"/>
  <c r="Z427" i="6"/>
  <c r="Z427" i="7" s="1"/>
  <c r="Z508" i="6"/>
  <c r="Z508" i="7" s="1"/>
  <c r="Z492" i="6"/>
  <c r="Z492" i="7" s="1"/>
  <c r="Z476" i="6"/>
  <c r="Z476" i="7" s="1"/>
  <c r="Z505" i="6"/>
  <c r="Z505" i="7" s="1"/>
  <c r="Z489" i="6"/>
  <c r="Z489" i="7" s="1"/>
  <c r="Z473" i="6"/>
  <c r="Z473" i="7" s="1"/>
  <c r="Z457" i="6"/>
  <c r="Z457" i="7" s="1"/>
  <c r="Z441" i="6"/>
  <c r="Z441" i="7" s="1"/>
  <c r="Z425" i="6"/>
  <c r="Z425" i="7" s="1"/>
  <c r="Z403" i="6"/>
  <c r="Z403" i="7" s="1"/>
  <c r="Z387" i="6"/>
  <c r="Z387" i="7" s="1"/>
  <c r="Z371" i="6"/>
  <c r="Z371" i="7" s="1"/>
  <c r="Z355" i="6"/>
  <c r="Z355" i="7" s="1"/>
  <c r="Z339" i="6"/>
  <c r="Z339" i="7" s="1"/>
  <c r="Z498" i="6"/>
  <c r="Z498" i="7" s="1"/>
  <c r="Z466" i="6"/>
  <c r="Z466" i="7" s="1"/>
  <c r="Z458" i="6"/>
  <c r="Z458" i="7" s="1"/>
  <c r="Z450" i="6"/>
  <c r="Z450" i="7" s="1"/>
  <c r="Z442" i="6"/>
  <c r="Z442" i="7" s="1"/>
  <c r="Z434" i="6"/>
  <c r="Z434" i="7" s="1"/>
  <c r="Z426" i="6"/>
  <c r="Z426" i="7" s="1"/>
  <c r="Z418" i="6"/>
  <c r="Z418" i="7" s="1"/>
  <c r="Z400" i="6"/>
  <c r="Z400" i="7" s="1"/>
  <c r="Z384" i="6"/>
  <c r="Z384" i="7" s="1"/>
  <c r="Z368" i="6"/>
  <c r="Z368" i="7" s="1"/>
  <c r="Z352" i="6"/>
  <c r="Z352" i="7" s="1"/>
  <c r="Z417" i="6"/>
  <c r="Z417" i="7" s="1"/>
  <c r="Z401" i="6"/>
  <c r="Z401" i="7" s="1"/>
  <c r="Z385" i="6"/>
  <c r="Z385" i="7" s="1"/>
  <c r="Z369" i="6"/>
  <c r="Z369" i="7" s="1"/>
  <c r="Z354" i="6"/>
  <c r="Z354" i="7" s="1"/>
  <c r="Z338" i="6"/>
  <c r="Z338" i="7" s="1"/>
  <c r="Z323" i="6"/>
  <c r="Z323" i="7" s="1"/>
  <c r="Z307" i="6"/>
  <c r="Z307" i="7" s="1"/>
  <c r="Z291" i="6"/>
  <c r="Z291" i="7" s="1"/>
  <c r="Z275" i="6"/>
  <c r="Z275" i="7" s="1"/>
  <c r="Z259" i="6"/>
  <c r="Z259" i="7" s="1"/>
  <c r="Z243" i="6"/>
  <c r="Z243" i="7" s="1"/>
  <c r="Z227" i="6"/>
  <c r="Z227" i="7" s="1"/>
  <c r="Z212" i="6"/>
  <c r="Z212" i="7" s="1"/>
  <c r="Z202" i="6"/>
  <c r="Z202" i="7" s="1"/>
  <c r="Z186" i="6"/>
  <c r="Z154" i="6"/>
  <c r="Z154" i="7" s="1"/>
  <c r="Z195" i="6"/>
  <c r="Z195" i="7" s="1"/>
  <c r="Z187" i="6"/>
  <c r="Z187" i="7" s="1"/>
  <c r="Z167" i="6"/>
  <c r="Z167" i="7" s="1"/>
  <c r="Z159" i="6"/>
  <c r="Z159" i="7" s="1"/>
  <c r="Z145" i="6"/>
  <c r="Z145" i="7" s="1"/>
  <c r="Z129" i="6"/>
  <c r="Z129" i="7" s="1"/>
  <c r="Z113" i="6"/>
  <c r="Z113" i="7" s="1"/>
  <c r="Z97" i="6"/>
  <c r="Z97" i="7" s="1"/>
  <c r="Z81" i="6"/>
  <c r="Z81" i="7" s="1"/>
  <c r="Z133" i="6"/>
  <c r="Z133" i="7" s="1"/>
  <c r="Z94" i="6"/>
  <c r="Z94" i="7" s="1"/>
  <c r="Z76" i="6"/>
  <c r="Z76" i="7" s="1"/>
  <c r="Z64" i="6"/>
  <c r="Z64" i="7" s="1"/>
  <c r="Z48" i="6"/>
  <c r="Z48" i="7" s="1"/>
  <c r="Z32" i="6"/>
  <c r="Z32" i="7" s="1"/>
  <c r="Z16" i="6"/>
  <c r="Z16" i="7" s="1"/>
  <c r="Z123" i="6"/>
  <c r="Z123" i="7" s="1"/>
  <c r="Z57" i="6"/>
  <c r="Z57" i="7" s="1"/>
  <c r="Z41" i="6"/>
  <c r="Z41" i="7" s="1"/>
  <c r="Z25" i="6"/>
  <c r="Z25" i="7" s="1"/>
  <c r="Z9" i="6"/>
  <c r="Z9" i="7" s="1"/>
  <c r="Z42" i="6"/>
  <c r="Z22" i="6"/>
  <c r="Z22" i="7" s="1"/>
  <c r="Z11" i="6"/>
  <c r="Z11" i="7" s="1"/>
  <c r="Z293" i="6"/>
  <c r="Z293" i="7" s="1"/>
  <c r="Z261" i="6"/>
  <c r="Z261" i="7" s="1"/>
  <c r="Z229" i="6"/>
  <c r="Z229" i="7" s="1"/>
  <c r="Z472" i="6"/>
  <c r="Z472" i="7" s="1"/>
  <c r="Z413" i="6"/>
  <c r="Z413" i="7" s="1"/>
  <c r="Z157" i="6"/>
  <c r="Z157" i="7" s="1"/>
  <c r="Z77" i="6"/>
  <c r="Z77" i="7" s="1"/>
  <c r="Z60" i="6"/>
  <c r="Z60" i="7" s="1"/>
  <c r="Z141" i="6"/>
  <c r="Z141" i="7" s="1"/>
  <c r="Z221" i="6"/>
  <c r="Z221" i="7" s="1"/>
  <c r="Z500" i="6"/>
  <c r="Z500" i="7" s="1"/>
  <c r="Z347" i="6"/>
  <c r="Z347" i="7" s="1"/>
  <c r="Z422" i="6"/>
  <c r="Z422" i="7" s="1"/>
  <c r="Z377" i="6"/>
  <c r="Z377" i="7" s="1"/>
  <c r="Z267" i="6"/>
  <c r="Z267" i="7" s="1"/>
  <c r="Z210" i="6"/>
  <c r="Z137" i="6"/>
  <c r="Z137" i="7" s="1"/>
  <c r="Z17" i="6"/>
  <c r="Z17" i="7" s="1"/>
  <c r="Z207" i="6"/>
  <c r="Z207" i="7" s="1"/>
  <c r="Z402" i="6"/>
  <c r="Z402" i="7" s="1"/>
  <c r="Z370" i="6"/>
  <c r="Z370" i="7" s="1"/>
  <c r="Z324" i="6"/>
  <c r="Z324" i="7" s="1"/>
  <c r="Z308" i="6"/>
  <c r="Z308" i="7" s="1"/>
  <c r="Z292" i="6"/>
  <c r="Z292" i="7" s="1"/>
  <c r="Z276" i="6"/>
  <c r="Z276" i="7" s="1"/>
  <c r="Z260" i="6"/>
  <c r="Z260" i="7" s="1"/>
  <c r="Z244" i="6"/>
  <c r="Z244" i="7" s="1"/>
  <c r="Z228" i="6"/>
  <c r="Z228" i="7" s="1"/>
  <c r="Z208" i="6"/>
  <c r="Z208" i="7" s="1"/>
  <c r="Z192" i="6"/>
  <c r="Z192" i="7" s="1"/>
  <c r="Z164" i="6"/>
  <c r="Z164" i="7" s="1"/>
  <c r="Z148" i="6"/>
  <c r="Z148" i="7" s="1"/>
  <c r="Z132" i="6"/>
  <c r="Z132" i="7" s="1"/>
  <c r="Z494" i="6"/>
  <c r="Z494" i="7" s="1"/>
  <c r="Z336" i="6"/>
  <c r="Z336" i="7" s="1"/>
  <c r="Z317" i="6"/>
  <c r="Z317" i="7" s="1"/>
  <c r="Z406" i="6"/>
  <c r="Z406" i="7" s="1"/>
  <c r="Z374" i="6"/>
  <c r="Z374" i="7" s="1"/>
  <c r="Z353" i="6"/>
  <c r="Z353" i="7" s="1"/>
  <c r="Z333" i="6"/>
  <c r="Z333" i="7" s="1"/>
  <c r="Z314" i="6"/>
  <c r="Z314" i="7" s="1"/>
  <c r="Z298" i="6"/>
  <c r="Z298" i="7" s="1"/>
  <c r="Z282" i="6"/>
  <c r="Z282" i="7" s="1"/>
  <c r="Z266" i="6"/>
  <c r="Z266" i="7" s="1"/>
  <c r="Z250" i="6"/>
  <c r="Z250" i="7" s="1"/>
  <c r="Z234" i="6"/>
  <c r="Z218" i="6"/>
  <c r="Z218" i="7" s="1"/>
  <c r="Z170" i="6"/>
  <c r="Z170" i="7" s="1"/>
  <c r="Z119" i="6"/>
  <c r="Z119" i="7" s="1"/>
  <c r="Z103" i="6"/>
  <c r="Z103" i="7" s="1"/>
  <c r="Z87" i="6"/>
  <c r="Z87" i="7" s="1"/>
  <c r="Z71" i="6"/>
  <c r="Z71" i="7" s="1"/>
  <c r="Z289" i="6"/>
  <c r="Z289" i="7" s="1"/>
  <c r="Z257" i="6"/>
  <c r="Z257" i="7" s="1"/>
  <c r="Z225" i="6"/>
  <c r="Z225" i="7" s="1"/>
  <c r="Z134" i="6"/>
  <c r="Z134" i="7" s="1"/>
  <c r="Z110" i="6"/>
  <c r="Z110" i="7" s="1"/>
  <c r="Z102" i="6"/>
  <c r="Z84" i="6"/>
  <c r="Z84" i="7" s="1"/>
  <c r="Z58" i="6"/>
  <c r="Z58" i="7" s="1"/>
  <c r="Z38" i="6"/>
  <c r="Z38" i="7" s="1"/>
  <c r="Z147" i="6"/>
  <c r="Z147" i="7" s="1"/>
  <c r="Z59" i="6"/>
  <c r="Z59" i="7" s="1"/>
  <c r="Z43" i="6"/>
  <c r="Z43" i="7" s="1"/>
  <c r="Z27" i="6"/>
  <c r="Z27" i="7" s="1"/>
  <c r="Z8" i="6"/>
  <c r="Z8" i="7" s="1"/>
  <c r="Z455" i="6"/>
  <c r="Z455" i="7" s="1"/>
  <c r="Z501" i="6"/>
  <c r="Z501" i="7" s="1"/>
  <c r="Z421" i="6"/>
  <c r="Z421" i="7" s="1"/>
  <c r="Z490" i="6"/>
  <c r="Z490" i="7" s="1"/>
  <c r="Z424" i="6"/>
  <c r="Z424" i="7" s="1"/>
  <c r="Z348" i="6"/>
  <c r="Z348" i="7" s="1"/>
  <c r="Z332" i="6"/>
  <c r="Z332" i="7" s="1"/>
  <c r="Z271" i="6"/>
  <c r="Z271" i="7" s="1"/>
  <c r="Z143" i="6"/>
  <c r="Z143" i="7" s="1"/>
  <c r="Z118" i="6"/>
  <c r="Z118" i="7" s="1"/>
  <c r="Z74" i="6"/>
  <c r="Z74" i="7" s="1"/>
  <c r="Z53" i="6"/>
  <c r="Z53" i="7" s="1"/>
  <c r="Z253" i="6"/>
  <c r="Z253" i="7" s="1"/>
  <c r="Z451" i="6"/>
  <c r="Z451" i="7" s="1"/>
  <c r="Z497" i="6"/>
  <c r="Z497" i="7" s="1"/>
  <c r="Z411" i="6"/>
  <c r="Z411" i="7" s="1"/>
  <c r="Z482" i="6"/>
  <c r="Z482" i="7" s="1"/>
  <c r="Z430" i="6"/>
  <c r="Z430" i="7" s="1"/>
  <c r="Z344" i="6"/>
  <c r="Z344" i="7" s="1"/>
  <c r="Z299" i="6"/>
  <c r="Z299" i="7" s="1"/>
  <c r="Z191" i="6"/>
  <c r="Z191" i="7" s="1"/>
  <c r="Z89" i="6"/>
  <c r="Z89" i="7" s="1"/>
  <c r="Z72" i="6"/>
  <c r="Z72" i="7" s="1"/>
  <c r="Z33" i="6"/>
  <c r="Z33" i="7" s="1"/>
  <c r="Z277" i="6"/>
  <c r="Z277" i="7" s="1"/>
  <c r="Z471" i="6"/>
  <c r="Z471" i="7" s="1"/>
  <c r="Z504" i="6"/>
  <c r="Z504" i="7" s="1"/>
  <c r="Z469" i="6"/>
  <c r="Z469" i="7" s="1"/>
  <c r="Z437" i="6"/>
  <c r="Z437" i="7" s="1"/>
  <c r="Z351" i="6"/>
  <c r="Z351" i="7" s="1"/>
  <c r="Z456" i="6"/>
  <c r="Z456" i="7" s="1"/>
  <c r="Z412" i="6"/>
  <c r="Z412" i="7" s="1"/>
  <c r="Z397" i="6"/>
  <c r="Z397" i="7" s="1"/>
  <c r="Z303" i="6"/>
  <c r="Z303" i="7" s="1"/>
  <c r="Z239" i="6"/>
  <c r="Z239" i="7" s="1"/>
  <c r="Z165" i="6"/>
  <c r="Z165" i="7" s="1"/>
  <c r="Z93" i="6"/>
  <c r="Z93" i="7" s="1"/>
  <c r="Z68" i="6"/>
  <c r="Z68" i="7" s="1"/>
  <c r="Z37" i="6"/>
  <c r="Z37" i="7" s="1"/>
  <c r="Z7" i="6"/>
  <c r="Z7" i="7" s="1"/>
  <c r="Z467" i="6"/>
  <c r="Z467" i="7" s="1"/>
  <c r="Z465" i="6"/>
  <c r="Z465" i="7" s="1"/>
  <c r="Z331" i="6"/>
  <c r="Z331" i="7" s="1"/>
  <c r="Z408" i="6"/>
  <c r="Z408" i="7" s="1"/>
  <c r="Z315" i="6"/>
  <c r="Z315" i="7" s="1"/>
  <c r="Z209" i="6"/>
  <c r="Z209" i="7" s="1"/>
  <c r="Z105" i="6"/>
  <c r="Z105" i="7" s="1"/>
  <c r="Z56" i="6"/>
  <c r="Z56" i="7" s="1"/>
  <c r="Z125" i="6"/>
  <c r="Z125" i="7" s="1"/>
  <c r="Z203" i="6"/>
  <c r="Z203" i="7" s="1"/>
  <c r="Z394" i="6"/>
  <c r="Z394" i="7" s="1"/>
  <c r="Z337" i="6"/>
  <c r="Z337" i="7" s="1"/>
  <c r="Z320" i="6"/>
  <c r="Z320" i="7" s="1"/>
  <c r="Z304" i="6"/>
  <c r="Z304" i="7" s="1"/>
  <c r="Z288" i="6"/>
  <c r="Z288" i="7" s="1"/>
  <c r="Z272" i="6"/>
  <c r="Z272" i="7" s="1"/>
  <c r="Z256" i="6"/>
  <c r="Z256" i="7" s="1"/>
  <c r="Z240" i="6"/>
  <c r="Z240" i="7" s="1"/>
  <c r="Z224" i="6"/>
  <c r="Z224" i="7" s="1"/>
  <c r="Z204" i="6"/>
  <c r="Z204" i="7" s="1"/>
  <c r="Z188" i="6"/>
  <c r="Z188" i="7" s="1"/>
  <c r="Z160" i="6"/>
  <c r="Z160" i="7" s="1"/>
  <c r="Z144" i="6"/>
  <c r="Z144" i="7" s="1"/>
  <c r="Z128" i="6"/>
  <c r="Z128" i="7" s="1"/>
  <c r="Z486" i="6"/>
  <c r="Z486" i="7" s="1"/>
  <c r="Z334" i="6"/>
  <c r="Z334" i="7" s="1"/>
  <c r="Z313" i="6"/>
  <c r="Z313" i="7" s="1"/>
  <c r="Z398" i="6"/>
  <c r="Z398" i="7" s="1"/>
  <c r="Z366" i="6"/>
  <c r="Z366" i="7" s="1"/>
  <c r="Z349" i="6"/>
  <c r="Z349" i="7" s="1"/>
  <c r="Z326" i="6"/>
  <c r="Z326" i="7" s="1"/>
  <c r="Z310" i="6"/>
  <c r="Z310" i="7" s="1"/>
  <c r="Z294" i="6"/>
  <c r="Z294" i="7" s="1"/>
  <c r="Z278" i="6"/>
  <c r="Z278" i="7" s="1"/>
  <c r="Z262" i="6"/>
  <c r="Z262" i="7" s="1"/>
  <c r="Z246" i="6"/>
  <c r="Z246" i="7" s="1"/>
  <c r="Z230" i="6"/>
  <c r="Z230" i="7" s="1"/>
  <c r="Z214" i="6"/>
  <c r="Z214" i="7" s="1"/>
  <c r="Z166" i="6"/>
  <c r="Z166" i="7" s="1"/>
  <c r="Z115" i="6"/>
  <c r="Z115" i="7" s="1"/>
  <c r="Z99" i="6"/>
  <c r="Z99" i="7" s="1"/>
  <c r="Z83" i="6"/>
  <c r="Z83" i="7" s="1"/>
  <c r="Z67" i="6"/>
  <c r="Z67" i="7" s="1"/>
  <c r="Z281" i="6"/>
  <c r="Z281" i="7" s="1"/>
  <c r="Z249" i="6"/>
  <c r="Z249" i="7" s="1"/>
  <c r="Z217" i="6"/>
  <c r="Z217" i="7" s="1"/>
  <c r="Z126" i="6"/>
  <c r="Z108" i="6"/>
  <c r="Z108" i="7" s="1"/>
  <c r="Z82" i="6"/>
  <c r="Z82" i="7" s="1"/>
  <c r="Z54" i="6"/>
  <c r="Z34" i="6"/>
  <c r="Z34" i="7" s="1"/>
  <c r="Z14" i="6"/>
  <c r="Z14" i="7" s="1"/>
  <c r="Z213" i="6"/>
  <c r="Z213" i="7" s="1"/>
  <c r="Z131" i="6"/>
  <c r="Z131" i="7" s="1"/>
  <c r="Z55" i="6"/>
  <c r="Z55" i="7" s="1"/>
  <c r="Z39" i="6"/>
  <c r="Z39" i="7" s="1"/>
  <c r="Z23" i="6"/>
  <c r="Z23" i="7" s="1"/>
  <c r="Z483" i="6"/>
  <c r="Z483" i="7" s="1"/>
  <c r="Z468" i="6"/>
  <c r="Z468" i="7" s="1"/>
  <c r="Z395" i="6"/>
  <c r="Z395" i="7" s="1"/>
  <c r="Z438" i="6"/>
  <c r="Z438" i="7" s="1"/>
  <c r="Z409" i="6"/>
  <c r="Z409" i="7" s="1"/>
  <c r="Z283" i="6"/>
  <c r="Z283" i="7" s="1"/>
  <c r="Z120" i="6"/>
  <c r="Z120" i="7" s="1"/>
  <c r="Z98" i="6"/>
  <c r="Z98" i="7" s="1"/>
  <c r="Z65" i="6"/>
  <c r="Z65" i="7" s="1"/>
  <c r="Z309" i="6"/>
  <c r="Z309" i="7" s="1"/>
  <c r="Z419" i="6"/>
  <c r="Z419" i="7" s="1"/>
  <c r="Z449" i="6"/>
  <c r="Z449" i="7" s="1"/>
  <c r="Z462" i="6"/>
  <c r="Z462" i="7" s="1"/>
  <c r="Z360" i="6"/>
  <c r="Z360" i="7" s="1"/>
  <c r="Z330" i="6"/>
  <c r="Z330" i="7" s="1"/>
  <c r="Z153" i="6"/>
  <c r="Z153" i="7" s="1"/>
  <c r="Z73" i="6"/>
  <c r="Z73" i="7" s="1"/>
  <c r="Z40" i="6"/>
  <c r="Z40" i="7" s="1"/>
  <c r="Z50" i="6"/>
  <c r="Z50" i="7" s="1"/>
  <c r="Z199" i="6"/>
  <c r="Z199" i="7" s="1"/>
  <c r="Z386" i="6"/>
  <c r="Z386" i="7" s="1"/>
  <c r="Z329" i="6"/>
  <c r="Z329" i="7" s="1"/>
  <c r="Z316" i="6"/>
  <c r="Z316" i="7" s="1"/>
  <c r="Z300" i="6"/>
  <c r="Z300" i="7" s="1"/>
  <c r="Z284" i="6"/>
  <c r="Z284" i="7" s="1"/>
  <c r="Z268" i="6"/>
  <c r="Z268" i="7" s="1"/>
  <c r="Z252" i="6"/>
  <c r="Z252" i="7" s="1"/>
  <c r="Z236" i="6"/>
  <c r="Z236" i="7" s="1"/>
  <c r="Z220" i="6"/>
  <c r="Z220" i="7" s="1"/>
  <c r="Z200" i="6"/>
  <c r="Z200" i="7" s="1"/>
  <c r="Z172" i="6"/>
  <c r="Z172" i="7" s="1"/>
  <c r="Z156" i="6"/>
  <c r="Z156" i="7" s="1"/>
  <c r="Z140" i="6"/>
  <c r="Z140" i="7" s="1"/>
  <c r="Z124" i="6"/>
  <c r="Z124" i="7" s="1"/>
  <c r="Z478" i="6"/>
  <c r="Z478" i="7" s="1"/>
  <c r="Z325" i="6"/>
  <c r="Z325" i="7" s="1"/>
  <c r="Z416" i="6"/>
  <c r="Z416" i="7" s="1"/>
  <c r="Z390" i="6"/>
  <c r="Z390" i="7" s="1"/>
  <c r="Z361" i="6"/>
  <c r="Z361" i="7" s="1"/>
  <c r="Z345" i="6"/>
  <c r="Z345" i="7" s="1"/>
  <c r="Z322" i="6"/>
  <c r="Z322" i="7" s="1"/>
  <c r="Z306" i="6"/>
  <c r="Z306" i="7" s="1"/>
  <c r="Z290" i="6"/>
  <c r="Z290" i="7" s="1"/>
  <c r="Z274" i="6"/>
  <c r="Z274" i="7" s="1"/>
  <c r="Z258" i="6"/>
  <c r="Z258" i="7" s="1"/>
  <c r="Z242" i="6"/>
  <c r="Z242" i="7" s="1"/>
  <c r="Z226" i="6"/>
  <c r="Z226" i="7" s="1"/>
  <c r="Z162" i="6"/>
  <c r="Z130" i="6"/>
  <c r="Z130" i="7" s="1"/>
  <c r="Z111" i="6"/>
  <c r="Z111" i="7" s="1"/>
  <c r="Z95" i="6"/>
  <c r="Z95" i="7" s="1"/>
  <c r="Z79" i="6"/>
  <c r="Z79" i="7" s="1"/>
  <c r="Z305" i="6"/>
  <c r="Z305" i="7" s="1"/>
  <c r="Z273" i="6"/>
  <c r="Z273" i="7" s="1"/>
  <c r="Z241" i="6"/>
  <c r="Z241" i="7" s="1"/>
  <c r="Z106" i="6"/>
  <c r="Z106" i="7" s="1"/>
  <c r="Z88" i="6"/>
  <c r="Z88" i="7" s="1"/>
  <c r="Z80" i="6"/>
  <c r="Z80" i="7" s="1"/>
  <c r="Z30" i="6"/>
  <c r="Z10" i="6"/>
  <c r="Z10" i="7" s="1"/>
  <c r="Z205" i="6"/>
  <c r="Z205" i="7" s="1"/>
  <c r="Z70" i="6"/>
  <c r="Z70" i="7" s="1"/>
  <c r="Z51" i="6"/>
  <c r="Z51" i="7" s="1"/>
  <c r="Z35" i="6"/>
  <c r="Z35" i="7" s="1"/>
  <c r="Z19" i="6"/>
  <c r="Z19" i="7" s="1"/>
  <c r="Z439" i="6"/>
  <c r="Z439" i="7" s="1"/>
  <c r="Z485" i="6"/>
  <c r="Z485" i="7" s="1"/>
  <c r="Z399" i="6"/>
  <c r="Z399" i="7" s="1"/>
  <c r="Z335" i="6"/>
  <c r="Z335" i="7" s="1"/>
  <c r="Z440" i="6"/>
  <c r="Z440" i="7" s="1"/>
  <c r="Z364" i="6"/>
  <c r="Z364" i="7" s="1"/>
  <c r="Z350" i="6"/>
  <c r="Z350" i="7" s="1"/>
  <c r="Z255" i="6"/>
  <c r="Z255" i="7" s="1"/>
  <c r="Z146" i="6"/>
  <c r="Z146" i="7" s="1"/>
  <c r="Z193" i="6"/>
  <c r="Z193" i="7" s="1"/>
  <c r="Z100" i="6"/>
  <c r="Z100" i="7" s="1"/>
  <c r="Z12" i="6"/>
  <c r="Z12" i="7" s="1"/>
  <c r="Z18" i="6"/>
  <c r="Z499" i="6"/>
  <c r="Z499" i="7" s="1"/>
  <c r="Z435" i="6"/>
  <c r="Z435" i="7" s="1"/>
  <c r="Z481" i="6"/>
  <c r="Z481" i="7" s="1"/>
  <c r="Z379" i="6"/>
  <c r="Z379" i="7" s="1"/>
  <c r="Z446" i="6"/>
  <c r="Z446" i="7" s="1"/>
  <c r="Z376" i="6"/>
  <c r="Z376" i="7" s="1"/>
  <c r="Z346" i="6"/>
  <c r="Z346" i="7" s="1"/>
  <c r="Z235" i="6"/>
  <c r="Z235" i="7" s="1"/>
  <c r="Z194" i="6"/>
  <c r="Z194" i="7" s="1"/>
  <c r="Z121" i="6"/>
  <c r="Z121" i="7" s="1"/>
  <c r="Z90" i="6"/>
  <c r="Z155" i="6"/>
  <c r="Z155" i="7" s="1"/>
  <c r="Z495" i="6"/>
  <c r="Z495" i="7" s="1"/>
  <c r="Z479" i="6"/>
  <c r="Z479" i="7" s="1"/>
  <c r="Z463" i="6"/>
  <c r="Z463" i="7" s="1"/>
  <c r="Z447" i="6"/>
  <c r="Z447" i="7" s="1"/>
  <c r="Z431" i="6"/>
  <c r="Z431" i="7" s="1"/>
  <c r="Z415" i="6"/>
  <c r="Z415" i="7" s="1"/>
  <c r="Z496" i="6"/>
  <c r="Z496" i="7" s="1"/>
  <c r="Z480" i="6"/>
  <c r="Z480" i="7" s="1"/>
  <c r="Z509" i="6"/>
  <c r="Z509" i="7" s="1"/>
  <c r="Z493" i="6"/>
  <c r="Z493" i="7" s="1"/>
  <c r="Z477" i="6"/>
  <c r="Z477" i="7" s="1"/>
  <c r="Z461" i="6"/>
  <c r="Z461" i="7" s="1"/>
  <c r="Z445" i="6"/>
  <c r="Z445" i="7" s="1"/>
  <c r="Z429" i="6"/>
  <c r="Z429" i="7" s="1"/>
  <c r="Z407" i="6"/>
  <c r="Z407" i="7" s="1"/>
  <c r="Z391" i="6"/>
  <c r="Z391" i="7" s="1"/>
  <c r="Z375" i="6"/>
  <c r="Z375" i="7" s="1"/>
  <c r="Z359" i="6"/>
  <c r="Z359" i="7" s="1"/>
  <c r="Z343" i="6"/>
  <c r="Z343" i="7" s="1"/>
  <c r="Z506" i="6"/>
  <c r="Z506" i="7" s="1"/>
  <c r="Z474" i="6"/>
  <c r="Z474" i="7" s="1"/>
  <c r="Z460" i="6"/>
  <c r="Z460" i="7" s="1"/>
  <c r="Z452" i="6"/>
  <c r="Z452" i="7" s="1"/>
  <c r="Z444" i="6"/>
  <c r="Z444" i="7" s="1"/>
  <c r="Z436" i="6"/>
  <c r="Z436" i="7" s="1"/>
  <c r="Z428" i="6"/>
  <c r="Z428" i="7" s="1"/>
  <c r="Z420" i="6"/>
  <c r="Z420" i="7" s="1"/>
  <c r="Z404" i="6"/>
  <c r="Z404" i="7" s="1"/>
  <c r="Z388" i="6"/>
  <c r="Z388" i="7" s="1"/>
  <c r="Z372" i="6"/>
  <c r="Z372" i="7" s="1"/>
  <c r="Z356" i="6"/>
  <c r="Z356" i="7" s="1"/>
  <c r="Z340" i="6"/>
  <c r="Z340" i="7" s="1"/>
  <c r="Z405" i="6"/>
  <c r="Z405" i="7" s="1"/>
  <c r="Z389" i="6"/>
  <c r="Z389" i="7" s="1"/>
  <c r="Z373" i="6"/>
  <c r="Z373" i="7" s="1"/>
  <c r="Z358" i="6"/>
  <c r="Z358" i="7" s="1"/>
  <c r="Z342" i="6"/>
  <c r="Z342" i="7" s="1"/>
  <c r="Z327" i="6"/>
  <c r="Z327" i="7" s="1"/>
  <c r="Z311" i="6"/>
  <c r="Z311" i="7" s="1"/>
  <c r="Z295" i="6"/>
  <c r="Z295" i="7" s="1"/>
  <c r="Z279" i="6"/>
  <c r="Z279" i="7" s="1"/>
  <c r="Z263" i="6"/>
  <c r="Z263" i="7" s="1"/>
  <c r="Z247" i="6"/>
  <c r="Z247" i="7" s="1"/>
  <c r="Z231" i="6"/>
  <c r="Z231" i="7" s="1"/>
  <c r="Z215" i="6"/>
  <c r="Z215" i="7" s="1"/>
  <c r="Z216" i="6"/>
  <c r="Z216" i="7" s="1"/>
  <c r="Z206" i="6"/>
  <c r="Z206" i="7" s="1"/>
  <c r="Z190" i="6"/>
  <c r="Z190" i="7" s="1"/>
  <c r="Z158" i="6"/>
  <c r="Z158" i="7" s="1"/>
  <c r="Z201" i="6"/>
  <c r="Z201" i="7" s="1"/>
  <c r="Z189" i="6"/>
  <c r="Z189" i="7" s="1"/>
  <c r="Z169" i="6"/>
  <c r="Z169" i="7" s="1"/>
  <c r="Z161" i="6"/>
  <c r="Z161" i="7" s="1"/>
  <c r="Z151" i="6"/>
  <c r="Z151" i="7" s="1"/>
  <c r="Z135" i="6"/>
  <c r="Z135" i="7" s="1"/>
  <c r="Z150" i="6"/>
  <c r="Z117" i="6"/>
  <c r="Z117" i="7" s="1"/>
  <c r="Z101" i="6"/>
  <c r="Z101" i="7" s="1"/>
  <c r="Z85" i="6"/>
  <c r="Z85" i="7" s="1"/>
  <c r="Z149" i="6"/>
  <c r="Z149" i="7" s="1"/>
  <c r="Z114" i="6"/>
  <c r="Z96" i="6"/>
  <c r="Z96" i="7" s="1"/>
  <c r="Z69" i="6"/>
  <c r="Z69" i="7" s="1"/>
  <c r="Z52" i="6"/>
  <c r="Z52" i="7" s="1"/>
  <c r="Z36" i="6"/>
  <c r="Z36" i="7" s="1"/>
  <c r="Z20" i="6"/>
  <c r="Z20" i="7" s="1"/>
  <c r="Z139" i="6"/>
  <c r="Z139" i="7" s="1"/>
  <c r="Z61" i="6"/>
  <c r="Z61" i="7" s="1"/>
  <c r="Z45" i="6"/>
  <c r="Z45" i="7" s="1"/>
  <c r="Z29" i="6"/>
  <c r="Z29" i="7" s="1"/>
  <c r="Z13" i="6"/>
  <c r="Z13" i="7" s="1"/>
  <c r="Z66" i="6"/>
  <c r="Z46" i="6"/>
  <c r="Z46" i="7" s="1"/>
  <c r="Z26" i="6"/>
  <c r="Z26" i="7" s="1"/>
  <c r="Z301" i="6"/>
  <c r="Z301" i="7" s="1"/>
  <c r="Z269" i="6"/>
  <c r="Z269" i="7" s="1"/>
  <c r="Z237" i="6"/>
  <c r="Z237" i="7" s="1"/>
  <c r="Z487" i="6"/>
  <c r="Z487" i="7" s="1"/>
  <c r="Z423" i="6"/>
  <c r="Z423" i="7" s="1"/>
  <c r="Z488" i="6"/>
  <c r="Z488" i="7" s="1"/>
  <c r="Z453" i="6"/>
  <c r="Z453" i="7" s="1"/>
  <c r="Z367" i="6"/>
  <c r="Z367" i="7" s="1"/>
  <c r="Z464" i="6"/>
  <c r="Z464" i="7" s="1"/>
  <c r="Z432" i="6"/>
  <c r="Z432" i="7" s="1"/>
  <c r="Z396" i="6"/>
  <c r="Z396" i="7" s="1"/>
  <c r="Z381" i="6"/>
  <c r="Z381" i="7" s="1"/>
  <c r="Z319" i="6"/>
  <c r="Z319" i="7" s="1"/>
  <c r="Z198" i="6"/>
  <c r="Z173" i="6"/>
  <c r="Z173" i="7" s="1"/>
  <c r="Z109" i="6"/>
  <c r="Z109" i="7" s="1"/>
  <c r="Z92" i="6"/>
  <c r="Z92" i="7" s="1"/>
  <c r="Z44" i="6"/>
  <c r="Z44" i="7" s="1"/>
  <c r="Z21" i="6"/>
  <c r="Z21" i="7" s="1"/>
  <c r="Z285" i="6"/>
  <c r="Z285" i="7" s="1"/>
  <c r="Z363" i="6"/>
  <c r="Z363" i="7" s="1"/>
  <c r="Z393" i="6"/>
  <c r="Z393" i="7" s="1"/>
  <c r="Z219" i="6"/>
  <c r="Z219" i="7" s="1"/>
  <c r="Z171" i="6"/>
  <c r="Z171" i="7" s="1"/>
  <c r="Z116" i="6"/>
  <c r="Z116" i="7" s="1"/>
  <c r="Z24" i="6"/>
  <c r="Z24" i="7" s="1"/>
  <c r="Z211" i="6"/>
  <c r="Z211" i="7" s="1"/>
  <c r="Z410" i="6"/>
  <c r="Z410" i="7" s="1"/>
  <c r="Z378" i="6"/>
  <c r="Z378" i="7" s="1"/>
  <c r="Z328" i="6"/>
  <c r="Z328" i="7" s="1"/>
  <c r="Z312" i="6"/>
  <c r="Z312" i="7" s="1"/>
  <c r="Z296" i="6"/>
  <c r="Z296" i="7" s="1"/>
  <c r="Z280" i="6"/>
  <c r="Z280" i="7" s="1"/>
  <c r="Z264" i="6"/>
  <c r="Z264" i="7" s="1"/>
  <c r="Z248" i="6"/>
  <c r="Z248" i="7" s="1"/>
  <c r="Z232" i="6"/>
  <c r="Z232" i="7" s="1"/>
  <c r="Z196" i="6"/>
  <c r="Z196" i="7" s="1"/>
  <c r="Z168" i="6"/>
  <c r="Z168" i="7" s="1"/>
  <c r="Z152" i="6"/>
  <c r="Z152" i="7" s="1"/>
  <c r="Z136" i="6"/>
  <c r="Z136" i="7" s="1"/>
  <c r="Z502" i="6"/>
  <c r="Z502" i="7" s="1"/>
  <c r="Z470" i="6"/>
  <c r="Z470" i="7" s="1"/>
  <c r="Z321" i="6"/>
  <c r="Z321" i="7" s="1"/>
  <c r="Z414" i="6"/>
  <c r="Z414" i="7" s="1"/>
  <c r="Z382" i="6"/>
  <c r="Z382" i="7" s="1"/>
  <c r="Z357" i="6"/>
  <c r="Z357" i="7" s="1"/>
  <c r="Z341" i="6"/>
  <c r="Z341" i="7" s="1"/>
  <c r="Z318" i="6"/>
  <c r="Z318" i="7" s="1"/>
  <c r="Z302" i="6"/>
  <c r="Z302" i="7" s="1"/>
  <c r="Z286" i="6"/>
  <c r="Z286" i="7" s="1"/>
  <c r="Z270" i="6"/>
  <c r="Z270" i="7" s="1"/>
  <c r="Z254" i="6"/>
  <c r="Z254" i="7" s="1"/>
  <c r="Z238" i="6"/>
  <c r="Z238" i="7" s="1"/>
  <c r="Z222" i="6"/>
  <c r="Z122" i="6"/>
  <c r="Z122" i="7" s="1"/>
  <c r="Z107" i="6"/>
  <c r="Z107" i="7" s="1"/>
  <c r="Z91" i="6"/>
  <c r="Z91" i="7" s="1"/>
  <c r="Z75" i="6"/>
  <c r="Z75" i="7" s="1"/>
  <c r="Z297" i="6"/>
  <c r="Z297" i="7" s="1"/>
  <c r="Z265" i="6"/>
  <c r="Z265" i="7" s="1"/>
  <c r="Z233" i="6"/>
  <c r="Z233" i="7" s="1"/>
  <c r="Z142" i="6"/>
  <c r="Z142" i="7" s="1"/>
  <c r="Z112" i="6"/>
  <c r="Z112" i="7" s="1"/>
  <c r="Z104" i="6"/>
  <c r="Z104" i="7" s="1"/>
  <c r="Z86" i="6"/>
  <c r="Z86" i="7" s="1"/>
  <c r="Z78" i="6"/>
  <c r="Z62" i="6"/>
  <c r="Z62" i="7" s="1"/>
  <c r="Z6" i="6"/>
  <c r="Z197" i="6"/>
  <c r="Z197" i="7" s="1"/>
  <c r="Z63" i="6"/>
  <c r="Z63" i="7" s="1"/>
  <c r="Z47" i="6"/>
  <c r="Z47" i="7" s="1"/>
  <c r="Z31" i="6"/>
  <c r="Z31" i="7" s="1"/>
  <c r="Z15" i="6"/>
  <c r="Z15" i="7" s="1"/>
  <c r="Z503" i="6"/>
  <c r="Z503" i="7" s="1"/>
  <c r="Z383" i="6"/>
  <c r="Z383" i="7" s="1"/>
  <c r="Z448" i="6"/>
  <c r="Z448" i="7" s="1"/>
  <c r="Z380" i="6"/>
  <c r="Z380" i="7" s="1"/>
  <c r="Z365" i="6"/>
  <c r="Z365" i="7" s="1"/>
  <c r="Z287" i="6"/>
  <c r="Z287" i="7" s="1"/>
  <c r="Z223" i="6"/>
  <c r="Z223" i="7" s="1"/>
  <c r="Z127" i="6"/>
  <c r="Z127" i="7" s="1"/>
  <c r="Z28" i="6"/>
  <c r="Z28" i="7" s="1"/>
  <c r="Z484" i="6"/>
  <c r="Z484" i="7" s="1"/>
  <c r="Z433" i="6"/>
  <c r="Z433" i="7" s="1"/>
  <c r="Z454" i="6"/>
  <c r="Z454" i="7" s="1"/>
  <c r="Z392" i="6"/>
  <c r="Z392" i="7" s="1"/>
  <c r="Z362" i="6"/>
  <c r="Z362" i="7" s="1"/>
  <c r="Z251" i="6"/>
  <c r="Z251" i="7" s="1"/>
  <c r="Z138" i="6"/>
  <c r="Z163" i="6"/>
  <c r="Z163" i="7" s="1"/>
  <c r="Z49" i="6"/>
  <c r="Z49" i="7" s="1"/>
  <c r="Z245" i="6"/>
  <c r="Z245" i="7" s="1"/>
  <c r="I17" i="17"/>
  <c r="BD14" i="20" s="1"/>
  <c r="G21" i="17"/>
  <c r="BA18" i="20" s="1"/>
  <c r="AB174" i="7"/>
  <c r="AS18" i="19" s="1"/>
  <c r="AN18" i="17"/>
  <c r="M11" i="17"/>
  <c r="BG8" i="20" s="1"/>
  <c r="Q14" i="19"/>
  <c r="BK17" i="18" s="1"/>
  <c r="BK38" i="18" s="1"/>
  <c r="Q4" i="19"/>
  <c r="Q6" i="19"/>
  <c r="G174" i="7"/>
  <c r="X18" i="19" s="1"/>
  <c r="K18" i="19" s="1"/>
  <c r="BE21" i="18" s="1"/>
  <c r="BE42" i="18" s="1"/>
  <c r="S18" i="17"/>
  <c r="R11" i="17"/>
  <c r="J11" i="17" s="1"/>
  <c r="BE8" i="20" s="1"/>
  <c r="F92" i="7"/>
  <c r="W11" i="19" s="1"/>
  <c r="J11" i="19" s="1"/>
  <c r="BD14" i="18" s="1"/>
  <c r="BD35" i="18" s="1"/>
  <c r="M17" i="17"/>
  <c r="BG14" i="20" s="1"/>
  <c r="AT18" i="19"/>
  <c r="BN21" i="18" s="1"/>
  <c r="BN42" i="18" s="1"/>
  <c r="AO18" i="17"/>
  <c r="Y14" i="17"/>
  <c r="M126" i="7"/>
  <c r="AD14" i="19" s="1"/>
  <c r="N14" i="19" s="1"/>
  <c r="BH17" i="18" s="1"/>
  <c r="BH38" i="18" s="1"/>
  <c r="M13" i="17"/>
  <c r="BG10" i="20" s="1"/>
  <c r="U176" i="6"/>
  <c r="U176" i="7" s="1"/>
  <c r="U180" i="6"/>
  <c r="U180" i="7" s="1"/>
  <c r="U184" i="6"/>
  <c r="U184" i="7" s="1"/>
  <c r="U177" i="6"/>
  <c r="U177" i="7" s="1"/>
  <c r="U181" i="6"/>
  <c r="U181" i="7" s="1"/>
  <c r="U185" i="6"/>
  <c r="U185" i="7" s="1"/>
  <c r="U179" i="6"/>
  <c r="U179" i="7" s="1"/>
  <c r="U183" i="6"/>
  <c r="U183" i="7" s="1"/>
  <c r="U182" i="6"/>
  <c r="U182" i="7" s="1"/>
  <c r="U174" i="6"/>
  <c r="U178" i="6"/>
  <c r="U178" i="7" s="1"/>
  <c r="U175" i="6"/>
  <c r="U175" i="7" s="1"/>
  <c r="U202" i="6"/>
  <c r="U202" i="7" s="1"/>
  <c r="U455" i="6"/>
  <c r="U455" i="7" s="1"/>
  <c r="U439" i="6"/>
  <c r="U439" i="7" s="1"/>
  <c r="U423" i="6"/>
  <c r="U423" i="7" s="1"/>
  <c r="U356" i="6"/>
  <c r="U356" i="7" s="1"/>
  <c r="U340" i="6"/>
  <c r="U340" i="7" s="1"/>
  <c r="U327" i="6"/>
  <c r="U327" i="7" s="1"/>
  <c r="U311" i="6"/>
  <c r="U311" i="7" s="1"/>
  <c r="U295" i="6"/>
  <c r="U295" i="7" s="1"/>
  <c r="U279" i="6"/>
  <c r="U279" i="7" s="1"/>
  <c r="U263" i="6"/>
  <c r="U263" i="7" s="1"/>
  <c r="U247" i="6"/>
  <c r="U247" i="7" s="1"/>
  <c r="U231" i="6"/>
  <c r="U231" i="7" s="1"/>
  <c r="U195" i="6"/>
  <c r="U195" i="7" s="1"/>
  <c r="U167" i="6"/>
  <c r="U167" i="7" s="1"/>
  <c r="U151" i="6"/>
  <c r="U151" i="7" s="1"/>
  <c r="U135" i="6"/>
  <c r="U135" i="7" s="1"/>
  <c r="U413" i="6"/>
  <c r="U413" i="7" s="1"/>
  <c r="U381" i="6"/>
  <c r="U381" i="7" s="1"/>
  <c r="U357" i="6"/>
  <c r="U357" i="7" s="1"/>
  <c r="U341" i="6"/>
  <c r="U341" i="7" s="1"/>
  <c r="U320" i="6"/>
  <c r="U320" i="7" s="1"/>
  <c r="U457" i="6"/>
  <c r="U457" i="7" s="1"/>
  <c r="U441" i="6"/>
  <c r="U441" i="7" s="1"/>
  <c r="U425" i="6"/>
  <c r="U425" i="7" s="1"/>
  <c r="U325" i="6"/>
  <c r="U325" i="7" s="1"/>
  <c r="U309" i="6"/>
  <c r="U309" i="7" s="1"/>
  <c r="U293" i="6"/>
  <c r="U293" i="7" s="1"/>
  <c r="U277" i="6"/>
  <c r="U277" i="7" s="1"/>
  <c r="U261" i="6"/>
  <c r="U261" i="7" s="1"/>
  <c r="U245" i="6"/>
  <c r="U245" i="7" s="1"/>
  <c r="U229" i="6"/>
  <c r="U229" i="7" s="1"/>
  <c r="U209" i="6"/>
  <c r="U209" i="7" s="1"/>
  <c r="U193" i="6"/>
  <c r="U193" i="7" s="1"/>
  <c r="U165" i="6"/>
  <c r="U165" i="7" s="1"/>
  <c r="U304" i="6"/>
  <c r="U304" i="7" s="1"/>
  <c r="U272" i="6"/>
  <c r="U272" i="7" s="1"/>
  <c r="U240" i="6"/>
  <c r="U240" i="7" s="1"/>
  <c r="U130" i="6"/>
  <c r="U130" i="7" s="1"/>
  <c r="U114" i="6"/>
  <c r="U94" i="6"/>
  <c r="U94" i="7" s="1"/>
  <c r="U74" i="6"/>
  <c r="U74" i="7" s="1"/>
  <c r="U137" i="6"/>
  <c r="U137" i="7" s="1"/>
  <c r="U300" i="6"/>
  <c r="U300" i="7" s="1"/>
  <c r="U268" i="6"/>
  <c r="U268" i="7" s="1"/>
  <c r="U236" i="6"/>
  <c r="U236" i="7" s="1"/>
  <c r="U142" i="6"/>
  <c r="U142" i="7" s="1"/>
  <c r="U126" i="6"/>
  <c r="U170" i="6"/>
  <c r="U170" i="7" s="1"/>
  <c r="U7" i="6"/>
  <c r="U7" i="7" s="1"/>
  <c r="U168" i="6"/>
  <c r="U168" i="7" s="1"/>
  <c r="U115" i="6"/>
  <c r="U115" i="7" s="1"/>
  <c r="U107" i="6"/>
  <c r="U107" i="7" s="1"/>
  <c r="U99" i="6"/>
  <c r="U99" i="7" s="1"/>
  <c r="U91" i="6"/>
  <c r="U91" i="7" s="1"/>
  <c r="U83" i="6"/>
  <c r="U83" i="7" s="1"/>
  <c r="U75" i="6"/>
  <c r="U75" i="7" s="1"/>
  <c r="U65" i="6"/>
  <c r="U65" i="7" s="1"/>
  <c r="U49" i="6"/>
  <c r="U49" i="7" s="1"/>
  <c r="U33" i="6"/>
  <c r="U33" i="7" s="1"/>
  <c r="U17" i="6"/>
  <c r="U17" i="7" s="1"/>
  <c r="U125" i="6"/>
  <c r="U125" i="7" s="1"/>
  <c r="U50" i="6"/>
  <c r="U50" i="7" s="1"/>
  <c r="U198" i="6"/>
  <c r="U451" i="6"/>
  <c r="U451" i="7" s="1"/>
  <c r="U435" i="6"/>
  <c r="U435" i="7" s="1"/>
  <c r="U419" i="6"/>
  <c r="U419" i="7" s="1"/>
  <c r="U352" i="6"/>
  <c r="U352" i="7" s="1"/>
  <c r="U337" i="6"/>
  <c r="U337" i="7" s="1"/>
  <c r="U323" i="6"/>
  <c r="U323" i="7" s="1"/>
  <c r="U307" i="6"/>
  <c r="U307" i="7" s="1"/>
  <c r="U291" i="6"/>
  <c r="U291" i="7" s="1"/>
  <c r="U275" i="6"/>
  <c r="U275" i="7" s="1"/>
  <c r="U259" i="6"/>
  <c r="U259" i="7" s="1"/>
  <c r="U243" i="6"/>
  <c r="U243" i="7" s="1"/>
  <c r="U227" i="6"/>
  <c r="U227" i="7" s="1"/>
  <c r="U207" i="6"/>
  <c r="U207" i="7" s="1"/>
  <c r="U191" i="6"/>
  <c r="U191" i="7" s="1"/>
  <c r="U163" i="6"/>
  <c r="U163" i="7" s="1"/>
  <c r="U147" i="6"/>
  <c r="U147" i="7" s="1"/>
  <c r="U131" i="6"/>
  <c r="U131" i="7" s="1"/>
  <c r="U405" i="6"/>
  <c r="U405" i="7" s="1"/>
  <c r="U373" i="6"/>
  <c r="U373" i="7" s="1"/>
  <c r="U353" i="6"/>
  <c r="U353" i="7" s="1"/>
  <c r="U336" i="6"/>
  <c r="U336" i="7" s="1"/>
  <c r="U316" i="6"/>
  <c r="U316" i="7" s="1"/>
  <c r="U453" i="6"/>
  <c r="U453" i="7" s="1"/>
  <c r="U437" i="6"/>
  <c r="U437" i="7" s="1"/>
  <c r="U421" i="6"/>
  <c r="U421" i="7" s="1"/>
  <c r="U321" i="6"/>
  <c r="U321" i="7" s="1"/>
  <c r="U305" i="6"/>
  <c r="U305" i="7" s="1"/>
  <c r="U289" i="6"/>
  <c r="U289" i="7" s="1"/>
  <c r="U273" i="6"/>
  <c r="U273" i="7" s="1"/>
  <c r="U257" i="6"/>
  <c r="U257" i="7" s="1"/>
  <c r="U241" i="6"/>
  <c r="U241" i="7" s="1"/>
  <c r="U225" i="6"/>
  <c r="U225" i="7" s="1"/>
  <c r="U205" i="6"/>
  <c r="U205" i="7" s="1"/>
  <c r="U189" i="6"/>
  <c r="U189" i="7" s="1"/>
  <c r="U161" i="6"/>
  <c r="U161" i="7" s="1"/>
  <c r="U296" i="6"/>
  <c r="U296" i="7" s="1"/>
  <c r="U264" i="6"/>
  <c r="U264" i="7" s="1"/>
  <c r="U232" i="6"/>
  <c r="U232" i="7" s="1"/>
  <c r="U124" i="6"/>
  <c r="U124" i="7" s="1"/>
  <c r="U90" i="6"/>
  <c r="U70" i="6"/>
  <c r="U70" i="7" s="1"/>
  <c r="U129" i="6"/>
  <c r="U129" i="7" s="1"/>
  <c r="U292" i="6"/>
  <c r="U292" i="7" s="1"/>
  <c r="U260" i="6"/>
  <c r="U260" i="7" s="1"/>
  <c r="U228" i="6"/>
  <c r="U228" i="7" s="1"/>
  <c r="U136" i="6"/>
  <c r="U136" i="7" s="1"/>
  <c r="U166" i="6"/>
  <c r="U166" i="7" s="1"/>
  <c r="U192" i="6"/>
  <c r="U192" i="7" s="1"/>
  <c r="U164" i="6"/>
  <c r="U164" i="7" s="1"/>
  <c r="U113" i="6"/>
  <c r="U113" i="7" s="1"/>
  <c r="U105" i="6"/>
  <c r="U105" i="7" s="1"/>
  <c r="U97" i="6"/>
  <c r="U97" i="7" s="1"/>
  <c r="U89" i="6"/>
  <c r="U89" i="7" s="1"/>
  <c r="U81" i="6"/>
  <c r="U81" i="7" s="1"/>
  <c r="U73" i="6"/>
  <c r="U73" i="7" s="1"/>
  <c r="U61" i="6"/>
  <c r="U61" i="7" s="1"/>
  <c r="U45" i="6"/>
  <c r="U45" i="7" s="1"/>
  <c r="U29" i="6"/>
  <c r="U29" i="7" s="1"/>
  <c r="U14" i="6"/>
  <c r="U14" i="7" s="1"/>
  <c r="U66" i="6"/>
  <c r="U46" i="6"/>
  <c r="U46" i="7" s="1"/>
  <c r="U26" i="6"/>
  <c r="U26" i="7" s="1"/>
  <c r="U210" i="6"/>
  <c r="U463" i="6"/>
  <c r="U463" i="7" s="1"/>
  <c r="U447" i="6"/>
  <c r="U447" i="7" s="1"/>
  <c r="U431" i="6"/>
  <c r="U431" i="7" s="1"/>
  <c r="U364" i="6"/>
  <c r="U364" i="7" s="1"/>
  <c r="U348" i="6"/>
  <c r="U348" i="7" s="1"/>
  <c r="U331" i="6"/>
  <c r="U331" i="7" s="1"/>
  <c r="U319" i="6"/>
  <c r="U319" i="7" s="1"/>
  <c r="U303" i="6"/>
  <c r="U303" i="7" s="1"/>
  <c r="U287" i="6"/>
  <c r="U287" i="7" s="1"/>
  <c r="U271" i="6"/>
  <c r="U271" i="7" s="1"/>
  <c r="U255" i="6"/>
  <c r="U255" i="7" s="1"/>
  <c r="U239" i="6"/>
  <c r="U239" i="7" s="1"/>
  <c r="U223" i="6"/>
  <c r="U223" i="7" s="1"/>
  <c r="U203" i="6"/>
  <c r="U203" i="7" s="1"/>
  <c r="U187" i="6"/>
  <c r="U187" i="7" s="1"/>
  <c r="U159" i="6"/>
  <c r="U159" i="7" s="1"/>
  <c r="U143" i="6"/>
  <c r="U143" i="7" s="1"/>
  <c r="U127" i="6"/>
  <c r="U127" i="7" s="1"/>
  <c r="U397" i="6"/>
  <c r="U397" i="7" s="1"/>
  <c r="U365" i="6"/>
  <c r="U365" i="7" s="1"/>
  <c r="U349" i="6"/>
  <c r="U349" i="7" s="1"/>
  <c r="U328" i="6"/>
  <c r="U328" i="7" s="1"/>
  <c r="U465" i="6"/>
  <c r="U465" i="7" s="1"/>
  <c r="U449" i="6"/>
  <c r="U449" i="7" s="1"/>
  <c r="U433" i="6"/>
  <c r="U433" i="7" s="1"/>
  <c r="U335" i="6"/>
  <c r="U335" i="7" s="1"/>
  <c r="U317" i="6"/>
  <c r="U317" i="7" s="1"/>
  <c r="U301" i="6"/>
  <c r="U301" i="7" s="1"/>
  <c r="U285" i="6"/>
  <c r="U285" i="7" s="1"/>
  <c r="U269" i="6"/>
  <c r="U269" i="7" s="1"/>
  <c r="U253" i="6"/>
  <c r="U253" i="7" s="1"/>
  <c r="U237" i="6"/>
  <c r="U237" i="7" s="1"/>
  <c r="U221" i="6"/>
  <c r="U221" i="7" s="1"/>
  <c r="U201" i="6"/>
  <c r="U201" i="7" s="1"/>
  <c r="U173" i="6"/>
  <c r="U173" i="7" s="1"/>
  <c r="U157" i="6"/>
  <c r="U157" i="7" s="1"/>
  <c r="U288" i="6"/>
  <c r="U288" i="7" s="1"/>
  <c r="U256" i="6"/>
  <c r="U256" i="7" s="1"/>
  <c r="U224" i="6"/>
  <c r="U224" i="7" s="1"/>
  <c r="U122" i="6"/>
  <c r="U122" i="7" s="1"/>
  <c r="U153" i="6"/>
  <c r="U153" i="7" s="1"/>
  <c r="U119" i="6"/>
  <c r="U119" i="7" s="1"/>
  <c r="U284" i="6"/>
  <c r="U284" i="7" s="1"/>
  <c r="U252" i="6"/>
  <c r="U252" i="7" s="1"/>
  <c r="U220" i="6"/>
  <c r="U220" i="7" s="1"/>
  <c r="U134" i="6"/>
  <c r="U134" i="7" s="1"/>
  <c r="U162" i="6"/>
  <c r="U188" i="6"/>
  <c r="U188" i="7" s="1"/>
  <c r="U160" i="6"/>
  <c r="U160" i="7" s="1"/>
  <c r="U111" i="6"/>
  <c r="U111" i="7" s="1"/>
  <c r="U103" i="6"/>
  <c r="U103" i="7" s="1"/>
  <c r="U95" i="6"/>
  <c r="U95" i="7" s="1"/>
  <c r="U87" i="6"/>
  <c r="U87" i="7" s="1"/>
  <c r="U79" i="6"/>
  <c r="U79" i="7" s="1"/>
  <c r="U71" i="6"/>
  <c r="U71" i="7" s="1"/>
  <c r="U57" i="6"/>
  <c r="U57" i="7" s="1"/>
  <c r="U41" i="6"/>
  <c r="U41" i="7" s="1"/>
  <c r="U25" i="6"/>
  <c r="U25" i="7" s="1"/>
  <c r="U10" i="6"/>
  <c r="U10" i="7" s="1"/>
  <c r="U42" i="6"/>
  <c r="U22" i="6"/>
  <c r="U22" i="7" s="1"/>
  <c r="U502" i="6"/>
  <c r="U502" i="7" s="1"/>
  <c r="U486" i="6"/>
  <c r="U486" i="7" s="1"/>
  <c r="U470" i="6"/>
  <c r="U470" i="7" s="1"/>
  <c r="U454" i="6"/>
  <c r="U454" i="7" s="1"/>
  <c r="U438" i="6"/>
  <c r="U438" i="7" s="1"/>
  <c r="U422" i="6"/>
  <c r="U422" i="7" s="1"/>
  <c r="U499" i="6"/>
  <c r="U499" i="7" s="1"/>
  <c r="U483" i="6"/>
  <c r="U483" i="7" s="1"/>
  <c r="U467" i="6"/>
  <c r="U467" i="7" s="1"/>
  <c r="U496" i="6"/>
  <c r="U496" i="7" s="1"/>
  <c r="U480" i="6"/>
  <c r="U480" i="7" s="1"/>
  <c r="U464" i="6"/>
  <c r="U464" i="7" s="1"/>
  <c r="U448" i="6"/>
  <c r="U448" i="7" s="1"/>
  <c r="U432" i="6"/>
  <c r="U432" i="7" s="1"/>
  <c r="U505" i="6"/>
  <c r="U505" i="7" s="1"/>
  <c r="U473" i="6"/>
  <c r="U473" i="7" s="1"/>
  <c r="U402" i="6"/>
  <c r="U402" i="7" s="1"/>
  <c r="U386" i="6"/>
  <c r="U386" i="7" s="1"/>
  <c r="U370" i="6"/>
  <c r="U370" i="7" s="1"/>
  <c r="U354" i="6"/>
  <c r="U354" i="7" s="1"/>
  <c r="U338" i="6"/>
  <c r="U338" i="7" s="1"/>
  <c r="U411" i="6"/>
  <c r="U411" i="7" s="1"/>
  <c r="U395" i="6"/>
  <c r="U395" i="7" s="1"/>
  <c r="U379" i="6"/>
  <c r="U379" i="7" s="1"/>
  <c r="U363" i="6"/>
  <c r="U363" i="7" s="1"/>
  <c r="U347" i="6"/>
  <c r="U347" i="7" s="1"/>
  <c r="U501" i="6"/>
  <c r="U501" i="7" s="1"/>
  <c r="U469" i="6"/>
  <c r="U469" i="7" s="1"/>
  <c r="U404" i="6"/>
  <c r="U404" i="7" s="1"/>
  <c r="U388" i="6"/>
  <c r="U388" i="7" s="1"/>
  <c r="U372" i="6"/>
  <c r="U372" i="7" s="1"/>
  <c r="U401" i="6"/>
  <c r="U401" i="7" s="1"/>
  <c r="U369" i="6"/>
  <c r="U369" i="7" s="1"/>
  <c r="U318" i="6"/>
  <c r="U318" i="7" s="1"/>
  <c r="U302" i="6"/>
  <c r="U302" i="7" s="1"/>
  <c r="U286" i="6"/>
  <c r="U286" i="7" s="1"/>
  <c r="U270" i="6"/>
  <c r="U270" i="7" s="1"/>
  <c r="U254" i="6"/>
  <c r="U254" i="7" s="1"/>
  <c r="U238" i="6"/>
  <c r="U238" i="7" s="1"/>
  <c r="U222" i="6"/>
  <c r="U215" i="6"/>
  <c r="U215" i="7" s="1"/>
  <c r="U213" i="6"/>
  <c r="U213" i="7" s="1"/>
  <c r="U208" i="6"/>
  <c r="U208" i="7" s="1"/>
  <c r="U148" i="6"/>
  <c r="U148" i="7" s="1"/>
  <c r="U78" i="6"/>
  <c r="U204" i="6"/>
  <c r="U204" i="7" s="1"/>
  <c r="U108" i="6"/>
  <c r="U108" i="7" s="1"/>
  <c r="U92" i="6"/>
  <c r="U92" i="7" s="1"/>
  <c r="U76" i="6"/>
  <c r="U76" i="7" s="1"/>
  <c r="U186" i="6"/>
  <c r="U69" i="6"/>
  <c r="U69" i="7" s="1"/>
  <c r="U51" i="6"/>
  <c r="U51" i="7" s="1"/>
  <c r="U35" i="6"/>
  <c r="U35" i="7" s="1"/>
  <c r="U19" i="6"/>
  <c r="U19" i="7" s="1"/>
  <c r="U133" i="6"/>
  <c r="U133" i="7" s="1"/>
  <c r="U60" i="6"/>
  <c r="U60" i="7" s="1"/>
  <c r="U44" i="6"/>
  <c r="U44" i="7" s="1"/>
  <c r="U28" i="6"/>
  <c r="U28" i="7" s="1"/>
  <c r="U12" i="6"/>
  <c r="U12" i="7" s="1"/>
  <c r="U6" i="6"/>
  <c r="U54" i="6"/>
  <c r="U34" i="6"/>
  <c r="U34" i="7" s="1"/>
  <c r="U498" i="6"/>
  <c r="U498" i="7" s="1"/>
  <c r="U466" i="6"/>
  <c r="U466" i="7" s="1"/>
  <c r="U434" i="6"/>
  <c r="U434" i="7" s="1"/>
  <c r="U495" i="6"/>
  <c r="U495" i="7" s="1"/>
  <c r="U508" i="6"/>
  <c r="U508" i="7" s="1"/>
  <c r="U476" i="6"/>
  <c r="U476" i="7" s="1"/>
  <c r="U444" i="6"/>
  <c r="U444" i="7" s="1"/>
  <c r="U497" i="6"/>
  <c r="U497" i="7" s="1"/>
  <c r="U398" i="6"/>
  <c r="U398" i="7" s="1"/>
  <c r="U366" i="6"/>
  <c r="U366" i="7" s="1"/>
  <c r="U334" i="6"/>
  <c r="U334" i="7" s="1"/>
  <c r="U391" i="6"/>
  <c r="U391" i="7" s="1"/>
  <c r="U359" i="6"/>
  <c r="U359" i="7" s="1"/>
  <c r="U493" i="6"/>
  <c r="U493" i="7" s="1"/>
  <c r="U400" i="6"/>
  <c r="U400" i="7" s="1"/>
  <c r="U368" i="6"/>
  <c r="U368" i="7" s="1"/>
  <c r="U332" i="6"/>
  <c r="U332" i="7" s="1"/>
  <c r="U298" i="6"/>
  <c r="U298" i="7" s="1"/>
  <c r="U266" i="6"/>
  <c r="U266" i="7" s="1"/>
  <c r="U234" i="6"/>
  <c r="U146" i="6"/>
  <c r="U146" i="7" s="1"/>
  <c r="U110" i="6"/>
  <c r="U110" i="7" s="1"/>
  <c r="U104" i="6"/>
  <c r="U104" i="7" s="1"/>
  <c r="U72" i="6"/>
  <c r="U72" i="7" s="1"/>
  <c r="U63" i="6"/>
  <c r="U63" i="7" s="1"/>
  <c r="U31" i="6"/>
  <c r="U31" i="7" s="1"/>
  <c r="U121" i="6"/>
  <c r="U121" i="7" s="1"/>
  <c r="U40" i="6"/>
  <c r="U40" i="7" s="1"/>
  <c r="U8" i="6"/>
  <c r="U8" i="7" s="1"/>
  <c r="U494" i="6"/>
  <c r="U494" i="7" s="1"/>
  <c r="U462" i="6"/>
  <c r="U462" i="7" s="1"/>
  <c r="U430" i="6"/>
  <c r="U430" i="7" s="1"/>
  <c r="U491" i="6"/>
  <c r="U491" i="7" s="1"/>
  <c r="U504" i="6"/>
  <c r="U504" i="7" s="1"/>
  <c r="U472" i="6"/>
  <c r="U472" i="7" s="1"/>
  <c r="U440" i="6"/>
  <c r="U440" i="7" s="1"/>
  <c r="U489" i="6"/>
  <c r="U489" i="7" s="1"/>
  <c r="U394" i="6"/>
  <c r="U394" i="7" s="1"/>
  <c r="U362" i="6"/>
  <c r="U362" i="7" s="1"/>
  <c r="U330" i="6"/>
  <c r="U330" i="7" s="1"/>
  <c r="U387" i="6"/>
  <c r="U387" i="7" s="1"/>
  <c r="U355" i="6"/>
  <c r="U355" i="7" s="1"/>
  <c r="U485" i="6"/>
  <c r="U485" i="7" s="1"/>
  <c r="U396" i="6"/>
  <c r="U396" i="7" s="1"/>
  <c r="U416" i="6"/>
  <c r="U416" i="7" s="1"/>
  <c r="U326" i="6"/>
  <c r="U326" i="7" s="1"/>
  <c r="U294" i="6"/>
  <c r="U294" i="7" s="1"/>
  <c r="U262" i="6"/>
  <c r="U262" i="7" s="1"/>
  <c r="U230" i="6"/>
  <c r="U230" i="7" s="1"/>
  <c r="U140" i="6"/>
  <c r="U140" i="7" s="1"/>
  <c r="U106" i="6"/>
  <c r="U106" i="7" s="1"/>
  <c r="U100" i="6"/>
  <c r="U100" i="7" s="1"/>
  <c r="U194" i="6"/>
  <c r="U194" i="7" s="1"/>
  <c r="U59" i="6"/>
  <c r="U59" i="7" s="1"/>
  <c r="U27" i="6"/>
  <c r="U27" i="7" s="1"/>
  <c r="U68" i="6"/>
  <c r="U68" i="7" s="1"/>
  <c r="U36" i="6"/>
  <c r="U36" i="7" s="1"/>
  <c r="U13" i="6"/>
  <c r="U13" i="7" s="1"/>
  <c r="U490" i="6"/>
  <c r="U490" i="7" s="1"/>
  <c r="U458" i="6"/>
  <c r="U458" i="7" s="1"/>
  <c r="U426" i="6"/>
  <c r="U426" i="7" s="1"/>
  <c r="U487" i="6"/>
  <c r="U487" i="7" s="1"/>
  <c r="U500" i="6"/>
  <c r="U500" i="7" s="1"/>
  <c r="U468" i="6"/>
  <c r="U468" i="7" s="1"/>
  <c r="U436" i="6"/>
  <c r="U436" i="7" s="1"/>
  <c r="U481" i="6"/>
  <c r="U481" i="7" s="1"/>
  <c r="U390" i="6"/>
  <c r="U390" i="7" s="1"/>
  <c r="U358" i="6"/>
  <c r="U358" i="7" s="1"/>
  <c r="U415" i="6"/>
  <c r="U415" i="7" s="1"/>
  <c r="U383" i="6"/>
  <c r="U383" i="7" s="1"/>
  <c r="U351" i="6"/>
  <c r="U351" i="7" s="1"/>
  <c r="U477" i="6"/>
  <c r="U477" i="7" s="1"/>
  <c r="U392" i="6"/>
  <c r="U392" i="7" s="1"/>
  <c r="U409" i="6"/>
  <c r="U409" i="7" s="1"/>
  <c r="U322" i="6"/>
  <c r="U322" i="7" s="1"/>
  <c r="U290" i="6"/>
  <c r="U290" i="7" s="1"/>
  <c r="U258" i="6"/>
  <c r="U258" i="7" s="1"/>
  <c r="U226" i="6"/>
  <c r="U226" i="7" s="1"/>
  <c r="U217" i="6"/>
  <c r="U217" i="7" s="1"/>
  <c r="U138" i="6"/>
  <c r="U102" i="6"/>
  <c r="U96" i="6"/>
  <c r="U96" i="7" s="1"/>
  <c r="U190" i="6"/>
  <c r="U190" i="7" s="1"/>
  <c r="U55" i="6"/>
  <c r="U55" i="7" s="1"/>
  <c r="U23" i="6"/>
  <c r="U23" i="7" s="1"/>
  <c r="U64" i="6"/>
  <c r="U64" i="7" s="1"/>
  <c r="U32" i="6"/>
  <c r="U32" i="7" s="1"/>
  <c r="U9" i="6"/>
  <c r="U9" i="7" s="1"/>
  <c r="U38" i="6"/>
  <c r="U38" i="7" s="1"/>
  <c r="U459" i="6"/>
  <c r="U459" i="7" s="1"/>
  <c r="U427" i="6"/>
  <c r="U427" i="7" s="1"/>
  <c r="U344" i="6"/>
  <c r="U344" i="7" s="1"/>
  <c r="U315" i="6"/>
  <c r="U315" i="7" s="1"/>
  <c r="U283" i="6"/>
  <c r="U283" i="7" s="1"/>
  <c r="U251" i="6"/>
  <c r="U251" i="7" s="1"/>
  <c r="U219" i="6"/>
  <c r="U219" i="7" s="1"/>
  <c r="U171" i="6"/>
  <c r="U171" i="7" s="1"/>
  <c r="U139" i="6"/>
  <c r="U139" i="7" s="1"/>
  <c r="U389" i="6"/>
  <c r="U389" i="7" s="1"/>
  <c r="U345" i="6"/>
  <c r="U345" i="7" s="1"/>
  <c r="U461" i="6"/>
  <c r="U461" i="7" s="1"/>
  <c r="U429" i="6"/>
  <c r="U429" i="7" s="1"/>
  <c r="U313" i="6"/>
  <c r="U313" i="7" s="1"/>
  <c r="U281" i="6"/>
  <c r="U281" i="7" s="1"/>
  <c r="U249" i="6"/>
  <c r="U249" i="7" s="1"/>
  <c r="U169" i="6"/>
  <c r="U169" i="7" s="1"/>
  <c r="U280" i="6"/>
  <c r="U280" i="7" s="1"/>
  <c r="U216" i="6"/>
  <c r="U216" i="7" s="1"/>
  <c r="U132" i="6"/>
  <c r="U132" i="7" s="1"/>
  <c r="U98" i="6"/>
  <c r="U98" i="7" s="1"/>
  <c r="U145" i="6"/>
  <c r="U145" i="7" s="1"/>
  <c r="U276" i="6"/>
  <c r="U276" i="7" s="1"/>
  <c r="U212" i="6"/>
  <c r="U212" i="7" s="1"/>
  <c r="U128" i="6"/>
  <c r="U128" i="7" s="1"/>
  <c r="U117" i="6"/>
  <c r="U117" i="7" s="1"/>
  <c r="U101" i="6"/>
  <c r="U101" i="7" s="1"/>
  <c r="U85" i="6"/>
  <c r="U85" i="7" s="1"/>
  <c r="U67" i="6"/>
  <c r="U67" i="7" s="1"/>
  <c r="U37" i="6"/>
  <c r="U37" i="7" s="1"/>
  <c r="U141" i="6"/>
  <c r="U141" i="7" s="1"/>
  <c r="U482" i="6"/>
  <c r="U482" i="7" s="1"/>
  <c r="U450" i="6"/>
  <c r="U450" i="7" s="1"/>
  <c r="U418" i="6"/>
  <c r="U418" i="7" s="1"/>
  <c r="U479" i="6"/>
  <c r="U479" i="7" s="1"/>
  <c r="U492" i="6"/>
  <c r="U492" i="7" s="1"/>
  <c r="U460" i="6"/>
  <c r="U460" i="7" s="1"/>
  <c r="U428" i="6"/>
  <c r="U428" i="7" s="1"/>
  <c r="U414" i="6"/>
  <c r="U414" i="7" s="1"/>
  <c r="U382" i="6"/>
  <c r="U382" i="7" s="1"/>
  <c r="U350" i="6"/>
  <c r="U350" i="7" s="1"/>
  <c r="U407" i="6"/>
  <c r="U407" i="7" s="1"/>
  <c r="U375" i="6"/>
  <c r="U375" i="7" s="1"/>
  <c r="U343" i="6"/>
  <c r="U343" i="7" s="1"/>
  <c r="U417" i="6"/>
  <c r="U417" i="7" s="1"/>
  <c r="U384" i="6"/>
  <c r="U384" i="7" s="1"/>
  <c r="U393" i="6"/>
  <c r="U393" i="7" s="1"/>
  <c r="U314" i="6"/>
  <c r="U314" i="7" s="1"/>
  <c r="U282" i="6"/>
  <c r="U282" i="7" s="1"/>
  <c r="U250" i="6"/>
  <c r="U250" i="7" s="1"/>
  <c r="U218" i="6"/>
  <c r="U218" i="7" s="1"/>
  <c r="U211" i="6"/>
  <c r="U211" i="7" s="1"/>
  <c r="U200" i="6"/>
  <c r="U200" i="7" s="1"/>
  <c r="U196" i="6"/>
  <c r="U196" i="7" s="1"/>
  <c r="U120" i="6"/>
  <c r="U120" i="7" s="1"/>
  <c r="U88" i="6"/>
  <c r="U88" i="7" s="1"/>
  <c r="U47" i="6"/>
  <c r="U47" i="7" s="1"/>
  <c r="U15" i="6"/>
  <c r="U15" i="7" s="1"/>
  <c r="U56" i="6"/>
  <c r="U56" i="7" s="1"/>
  <c r="U24" i="6"/>
  <c r="U24" i="7" s="1"/>
  <c r="U30" i="6"/>
  <c r="U478" i="6"/>
  <c r="U478" i="7" s="1"/>
  <c r="U446" i="6"/>
  <c r="U446" i="7" s="1"/>
  <c r="U507" i="6"/>
  <c r="U507" i="7" s="1"/>
  <c r="U475" i="6"/>
  <c r="U475" i="7" s="1"/>
  <c r="U488" i="6"/>
  <c r="U488" i="7" s="1"/>
  <c r="U456" i="6"/>
  <c r="U456" i="7" s="1"/>
  <c r="U424" i="6"/>
  <c r="U424" i="7" s="1"/>
  <c r="U410" i="6"/>
  <c r="U410" i="7" s="1"/>
  <c r="U378" i="6"/>
  <c r="U378" i="7" s="1"/>
  <c r="U346" i="6"/>
  <c r="U346" i="7" s="1"/>
  <c r="U403" i="6"/>
  <c r="U403" i="7" s="1"/>
  <c r="U371" i="6"/>
  <c r="U371" i="7" s="1"/>
  <c r="U339" i="6"/>
  <c r="U339" i="7" s="1"/>
  <c r="U412" i="6"/>
  <c r="U412" i="7" s="1"/>
  <c r="U380" i="6"/>
  <c r="U380" i="7" s="1"/>
  <c r="U385" i="6"/>
  <c r="U385" i="7" s="1"/>
  <c r="U310" i="6"/>
  <c r="U310" i="7" s="1"/>
  <c r="U278" i="6"/>
  <c r="U278" i="7" s="1"/>
  <c r="U246" i="6"/>
  <c r="U246" i="7" s="1"/>
  <c r="U214" i="6"/>
  <c r="U214" i="7" s="1"/>
  <c r="U156" i="6"/>
  <c r="U156" i="7" s="1"/>
  <c r="U86" i="6"/>
  <c r="U86" i="7" s="1"/>
  <c r="U152" i="6"/>
  <c r="U152" i="7" s="1"/>
  <c r="U116" i="6"/>
  <c r="U116" i="7" s="1"/>
  <c r="U84" i="6"/>
  <c r="U84" i="7" s="1"/>
  <c r="U43" i="6"/>
  <c r="U43" i="7" s="1"/>
  <c r="U11" i="6"/>
  <c r="U11" i="7" s="1"/>
  <c r="U52" i="6"/>
  <c r="U52" i="7" s="1"/>
  <c r="U20" i="6"/>
  <c r="U20" i="7" s="1"/>
  <c r="U62" i="6"/>
  <c r="U62" i="7" s="1"/>
  <c r="U506" i="6"/>
  <c r="U506" i="7" s="1"/>
  <c r="U474" i="6"/>
  <c r="U474" i="7" s="1"/>
  <c r="U442" i="6"/>
  <c r="U442" i="7" s="1"/>
  <c r="U503" i="6"/>
  <c r="U503" i="7" s="1"/>
  <c r="U471" i="6"/>
  <c r="U471" i="7" s="1"/>
  <c r="U484" i="6"/>
  <c r="U484" i="7" s="1"/>
  <c r="U452" i="6"/>
  <c r="U452" i="7" s="1"/>
  <c r="U420" i="6"/>
  <c r="U420" i="7" s="1"/>
  <c r="U406" i="6"/>
  <c r="U406" i="7" s="1"/>
  <c r="U374" i="6"/>
  <c r="U374" i="7" s="1"/>
  <c r="U342" i="6"/>
  <c r="U342" i="7" s="1"/>
  <c r="U399" i="6"/>
  <c r="U399" i="7" s="1"/>
  <c r="U367" i="6"/>
  <c r="U367" i="7" s="1"/>
  <c r="U509" i="6"/>
  <c r="U509" i="7" s="1"/>
  <c r="U408" i="6"/>
  <c r="U408" i="7" s="1"/>
  <c r="U376" i="6"/>
  <c r="U376" i="7" s="1"/>
  <c r="U377" i="6"/>
  <c r="U377" i="7" s="1"/>
  <c r="U306" i="6"/>
  <c r="U306" i="7" s="1"/>
  <c r="U274" i="6"/>
  <c r="U274" i="7" s="1"/>
  <c r="U242" i="6"/>
  <c r="U242" i="7" s="1"/>
  <c r="U154" i="6"/>
  <c r="U154" i="7" s="1"/>
  <c r="U82" i="6"/>
  <c r="U82" i="7" s="1"/>
  <c r="U150" i="6"/>
  <c r="U112" i="6"/>
  <c r="U112" i="7" s="1"/>
  <c r="U80" i="6"/>
  <c r="U80" i="7" s="1"/>
  <c r="U158" i="6"/>
  <c r="U158" i="7" s="1"/>
  <c r="U39" i="6"/>
  <c r="U39" i="7" s="1"/>
  <c r="U149" i="6"/>
  <c r="U149" i="7" s="1"/>
  <c r="U48" i="6"/>
  <c r="U48" i="7" s="1"/>
  <c r="U16" i="6"/>
  <c r="U16" i="7" s="1"/>
  <c r="U58" i="6"/>
  <c r="U58" i="7" s="1"/>
  <c r="U206" i="6"/>
  <c r="U206" i="7" s="1"/>
  <c r="U443" i="6"/>
  <c r="U443" i="7" s="1"/>
  <c r="U360" i="6"/>
  <c r="U360" i="7" s="1"/>
  <c r="U329" i="6"/>
  <c r="U329" i="7" s="1"/>
  <c r="U299" i="6"/>
  <c r="U299" i="7" s="1"/>
  <c r="U267" i="6"/>
  <c r="U267" i="7" s="1"/>
  <c r="U235" i="6"/>
  <c r="U235" i="7" s="1"/>
  <c r="U199" i="6"/>
  <c r="U199" i="7" s="1"/>
  <c r="U155" i="6"/>
  <c r="U155" i="7" s="1"/>
  <c r="U123" i="6"/>
  <c r="U123" i="7" s="1"/>
  <c r="U361" i="6"/>
  <c r="U361" i="7" s="1"/>
  <c r="U324" i="6"/>
  <c r="U324" i="7" s="1"/>
  <c r="U445" i="6"/>
  <c r="U445" i="7" s="1"/>
  <c r="U333" i="6"/>
  <c r="U333" i="7" s="1"/>
  <c r="U297" i="6"/>
  <c r="U297" i="7" s="1"/>
  <c r="U265" i="6"/>
  <c r="U265" i="7" s="1"/>
  <c r="U233" i="6"/>
  <c r="U233" i="7" s="1"/>
  <c r="U197" i="6"/>
  <c r="U197" i="7" s="1"/>
  <c r="U312" i="6"/>
  <c r="U312" i="7" s="1"/>
  <c r="U248" i="6"/>
  <c r="U248" i="7" s="1"/>
  <c r="U118" i="6"/>
  <c r="U118" i="7" s="1"/>
  <c r="U308" i="6"/>
  <c r="U308" i="7" s="1"/>
  <c r="U244" i="6"/>
  <c r="U244" i="7" s="1"/>
  <c r="U144" i="6"/>
  <c r="U144" i="7" s="1"/>
  <c r="U172" i="6"/>
  <c r="U172" i="7" s="1"/>
  <c r="U109" i="6"/>
  <c r="U109" i="7" s="1"/>
  <c r="U93" i="6"/>
  <c r="U93" i="7" s="1"/>
  <c r="U77" i="6"/>
  <c r="U77" i="7" s="1"/>
  <c r="U53" i="6"/>
  <c r="U53" i="7" s="1"/>
  <c r="U21" i="6"/>
  <c r="U21" i="7" s="1"/>
  <c r="U18" i="6"/>
  <c r="Y11" i="17"/>
  <c r="E11" i="17" s="1"/>
  <c r="Y16" i="17"/>
  <c r="M21" i="17"/>
  <c r="BG18" i="20" s="1"/>
  <c r="E21" i="17"/>
  <c r="H15" i="17"/>
  <c r="BB12" i="20" s="1"/>
  <c r="H210" i="7"/>
  <c r="Y21" i="19" s="1"/>
  <c r="L21" i="19" s="1"/>
  <c r="BF24" i="18" s="1"/>
  <c r="BC45" i="18" s="1"/>
  <c r="T21" i="17"/>
  <c r="L21" i="17" s="1"/>
  <c r="BC18" i="20" s="1"/>
  <c r="M13" i="19"/>
  <c r="BG16" i="18" s="1"/>
  <c r="BG37" i="18" s="1"/>
  <c r="Q19" i="19"/>
  <c r="BK22" i="18" s="1"/>
  <c r="BK43" i="18" s="1"/>
  <c r="S5" i="19"/>
  <c r="R14" i="17"/>
  <c r="J14" i="17" s="1"/>
  <c r="BE11" i="20" s="1"/>
  <c r="F126" i="7"/>
  <c r="W14" i="19" s="1"/>
  <c r="J14" i="19" s="1"/>
  <c r="BD17" i="18" s="1"/>
  <c r="BD38" i="18" s="1"/>
  <c r="AB18" i="17"/>
  <c r="AM18" i="17"/>
  <c r="R12" i="17"/>
  <c r="J12" i="17" s="1"/>
  <c r="BE9" i="20" s="1"/>
  <c r="R15" i="17"/>
  <c r="Q175" i="7"/>
  <c r="AH18" i="19" s="1"/>
  <c r="R16" i="17"/>
  <c r="Y15" i="17"/>
  <c r="M138" i="7"/>
  <c r="AD15" i="19" s="1"/>
  <c r="N15" i="19" s="1"/>
  <c r="BH18" i="18" s="1"/>
  <c r="BH39" i="18" s="1"/>
  <c r="Y10" i="17"/>
  <c r="AQ18" i="17"/>
  <c r="Y176" i="6"/>
  <c r="Y176" i="7" s="1"/>
  <c r="Y180" i="6"/>
  <c r="Y180" i="7" s="1"/>
  <c r="Y184" i="6"/>
  <c r="Y184" i="7" s="1"/>
  <c r="Y177" i="6"/>
  <c r="Y177" i="7" s="1"/>
  <c r="Y181" i="6"/>
  <c r="Y181" i="7" s="1"/>
  <c r="Y185" i="6"/>
  <c r="Y185" i="7" s="1"/>
  <c r="Y175" i="6"/>
  <c r="Y175" i="7" s="1"/>
  <c r="Y179" i="6"/>
  <c r="Y179" i="7" s="1"/>
  <c r="Y183" i="6"/>
  <c r="Y183" i="7" s="1"/>
  <c r="Y182" i="6"/>
  <c r="Y182" i="7" s="1"/>
  <c r="Y174" i="6"/>
  <c r="Y178" i="6"/>
  <c r="Y178" i="7" s="1"/>
  <c r="Y203" i="6"/>
  <c r="Y203" i="7" s="1"/>
  <c r="Y187" i="6"/>
  <c r="Y187" i="7" s="1"/>
  <c r="Y159" i="6"/>
  <c r="Y159" i="7" s="1"/>
  <c r="Y143" i="6"/>
  <c r="Y143" i="7" s="1"/>
  <c r="Y127" i="6"/>
  <c r="Y127" i="7" s="1"/>
  <c r="Y489" i="6"/>
  <c r="Y489" i="7" s="1"/>
  <c r="Y331" i="6"/>
  <c r="Y331" i="7" s="1"/>
  <c r="Y320" i="6"/>
  <c r="Y320" i="7" s="1"/>
  <c r="Y409" i="6"/>
  <c r="Y409" i="7" s="1"/>
  <c r="Y377" i="6"/>
  <c r="Y377" i="7" s="1"/>
  <c r="Y356" i="6"/>
  <c r="Y356" i="7" s="1"/>
  <c r="Y340" i="6"/>
  <c r="Y340" i="7" s="1"/>
  <c r="Y317" i="6"/>
  <c r="Y317" i="7" s="1"/>
  <c r="Y301" i="6"/>
  <c r="Y301" i="7" s="1"/>
  <c r="Y285" i="6"/>
  <c r="Y285" i="7" s="1"/>
  <c r="Y269" i="6"/>
  <c r="Y269" i="7" s="1"/>
  <c r="Y253" i="6"/>
  <c r="Y253" i="7" s="1"/>
  <c r="Y237" i="6"/>
  <c r="Y237" i="7" s="1"/>
  <c r="Y221" i="6"/>
  <c r="Y221" i="7" s="1"/>
  <c r="Y106" i="6"/>
  <c r="Y106" i="7" s="1"/>
  <c r="Y86" i="6"/>
  <c r="Y86" i="7" s="1"/>
  <c r="Y192" i="6"/>
  <c r="Y192" i="7" s="1"/>
  <c r="Y154" i="6"/>
  <c r="Y154" i="7" s="1"/>
  <c r="Y138" i="6"/>
  <c r="Y121" i="6"/>
  <c r="Y121" i="7" s="1"/>
  <c r="Y111" i="6"/>
  <c r="Y111" i="7" s="1"/>
  <c r="Y103" i="6"/>
  <c r="Y103" i="7" s="1"/>
  <c r="Y95" i="6"/>
  <c r="Y95" i="7" s="1"/>
  <c r="Y87" i="6"/>
  <c r="Y87" i="7" s="1"/>
  <c r="Y79" i="6"/>
  <c r="Y79" i="7" s="1"/>
  <c r="Y71" i="6"/>
  <c r="Y71" i="7" s="1"/>
  <c r="Y51" i="6"/>
  <c r="Y51" i="7" s="1"/>
  <c r="Y35" i="6"/>
  <c r="Y35" i="7" s="1"/>
  <c r="Y19" i="6"/>
  <c r="Y19" i="7" s="1"/>
  <c r="Y69" i="6"/>
  <c r="Y69" i="7" s="1"/>
  <c r="Y52" i="6"/>
  <c r="Y52" i="7" s="1"/>
  <c r="Y36" i="6"/>
  <c r="Y36" i="7" s="1"/>
  <c r="Y20" i="6"/>
  <c r="Y20" i="7" s="1"/>
  <c r="Y14" i="6"/>
  <c r="Y14" i="7" s="1"/>
  <c r="Y126" i="6"/>
  <c r="Y208" i="6"/>
  <c r="Y208" i="7" s="1"/>
  <c r="Y67" i="6"/>
  <c r="Y67" i="7" s="1"/>
  <c r="Y50" i="6"/>
  <c r="Y50" i="7" s="1"/>
  <c r="Y7" i="6"/>
  <c r="Y7" i="7" s="1"/>
  <c r="Y214" i="6"/>
  <c r="Y214" i="7" s="1"/>
  <c r="Y199" i="6"/>
  <c r="Y199" i="7" s="1"/>
  <c r="Y171" i="6"/>
  <c r="Y171" i="7" s="1"/>
  <c r="Y155" i="6"/>
  <c r="Y155" i="7" s="1"/>
  <c r="Y139" i="6"/>
  <c r="Y139" i="7" s="1"/>
  <c r="Y123" i="6"/>
  <c r="Y123" i="7" s="1"/>
  <c r="Y481" i="6"/>
  <c r="Y481" i="7" s="1"/>
  <c r="Y329" i="6"/>
  <c r="Y329" i="7" s="1"/>
  <c r="Y316" i="6"/>
  <c r="Y316" i="7" s="1"/>
  <c r="Y401" i="6"/>
  <c r="Y401" i="7" s="1"/>
  <c r="Y369" i="6"/>
  <c r="Y369" i="7" s="1"/>
  <c r="Y352" i="6"/>
  <c r="Y352" i="7" s="1"/>
  <c r="Y336" i="6"/>
  <c r="Y336" i="7" s="1"/>
  <c r="Y313" i="6"/>
  <c r="Y313" i="7" s="1"/>
  <c r="Y297" i="6"/>
  <c r="Y297" i="7" s="1"/>
  <c r="Y281" i="6"/>
  <c r="Y281" i="7" s="1"/>
  <c r="Y265" i="6"/>
  <c r="Y265" i="7" s="1"/>
  <c r="Y249" i="6"/>
  <c r="Y249" i="7" s="1"/>
  <c r="Y233" i="6"/>
  <c r="Y233" i="7" s="1"/>
  <c r="Y217" i="6"/>
  <c r="Y217" i="7" s="1"/>
  <c r="Y102" i="6"/>
  <c r="Y82" i="6"/>
  <c r="Y82" i="7" s="1"/>
  <c r="Y204" i="6"/>
  <c r="Y204" i="7" s="1"/>
  <c r="Y190" i="6"/>
  <c r="Y190" i="7" s="1"/>
  <c r="Y160" i="6"/>
  <c r="Y160" i="7" s="1"/>
  <c r="Y148" i="6"/>
  <c r="Y148" i="7" s="1"/>
  <c r="Y117" i="6"/>
  <c r="Y117" i="7" s="1"/>
  <c r="Y109" i="6"/>
  <c r="Y109" i="7" s="1"/>
  <c r="Y101" i="6"/>
  <c r="Y101" i="7" s="1"/>
  <c r="Y93" i="6"/>
  <c r="Y93" i="7" s="1"/>
  <c r="Y85" i="6"/>
  <c r="Y85" i="7" s="1"/>
  <c r="Y77" i="6"/>
  <c r="Y77" i="7" s="1"/>
  <c r="Y63" i="6"/>
  <c r="Y63" i="7" s="1"/>
  <c r="Y47" i="6"/>
  <c r="Y47" i="7" s="1"/>
  <c r="Y31" i="6"/>
  <c r="Y31" i="7" s="1"/>
  <c r="Y15" i="6"/>
  <c r="Y15" i="7" s="1"/>
  <c r="Y64" i="6"/>
  <c r="Y64" i="7" s="1"/>
  <c r="Y48" i="6"/>
  <c r="Y48" i="7" s="1"/>
  <c r="Y32" i="6"/>
  <c r="Y32" i="7" s="1"/>
  <c r="Y16" i="6"/>
  <c r="Y16" i="7" s="1"/>
  <c r="Y10" i="6"/>
  <c r="Y10" i="7" s="1"/>
  <c r="Y200" i="6"/>
  <c r="Y200" i="7" s="1"/>
  <c r="Y66" i="6"/>
  <c r="Y46" i="6"/>
  <c r="Y46" i="7" s="1"/>
  <c r="Y26" i="6"/>
  <c r="Y26" i="7" s="1"/>
  <c r="Y210" i="6"/>
  <c r="Y211" i="6"/>
  <c r="Y211" i="7" s="1"/>
  <c r="Y195" i="6"/>
  <c r="Y195" i="7" s="1"/>
  <c r="Y167" i="6"/>
  <c r="Y167" i="7" s="1"/>
  <c r="Y151" i="6"/>
  <c r="Y151" i="7" s="1"/>
  <c r="Y135" i="6"/>
  <c r="Y135" i="7" s="1"/>
  <c r="Y505" i="6"/>
  <c r="Y505" i="7" s="1"/>
  <c r="Y473" i="6"/>
  <c r="Y473" i="7" s="1"/>
  <c r="Y328" i="6"/>
  <c r="Y328" i="7" s="1"/>
  <c r="Y312" i="6"/>
  <c r="Y312" i="7" s="1"/>
  <c r="Y393" i="6"/>
  <c r="Y393" i="7" s="1"/>
  <c r="Y364" i="6"/>
  <c r="Y364" i="7" s="1"/>
  <c r="Y348" i="6"/>
  <c r="Y348" i="7" s="1"/>
  <c r="Y325" i="6"/>
  <c r="Y325" i="7" s="1"/>
  <c r="Y309" i="6"/>
  <c r="Y309" i="7" s="1"/>
  <c r="Y293" i="6"/>
  <c r="Y293" i="7" s="1"/>
  <c r="Y277" i="6"/>
  <c r="Y277" i="7" s="1"/>
  <c r="Y261" i="6"/>
  <c r="Y261" i="7" s="1"/>
  <c r="Y245" i="6"/>
  <c r="Y245" i="7" s="1"/>
  <c r="Y229" i="6"/>
  <c r="Y229" i="7" s="1"/>
  <c r="Y78" i="6"/>
  <c r="Y196" i="6"/>
  <c r="Y196" i="7" s="1"/>
  <c r="Y188" i="6"/>
  <c r="Y188" i="7" s="1"/>
  <c r="Y158" i="6"/>
  <c r="Y158" i="7" s="1"/>
  <c r="Y146" i="6"/>
  <c r="Y146" i="7" s="1"/>
  <c r="Y115" i="6"/>
  <c r="Y115" i="7" s="1"/>
  <c r="Y107" i="6"/>
  <c r="Y107" i="7" s="1"/>
  <c r="Y99" i="6"/>
  <c r="Y99" i="7" s="1"/>
  <c r="Y91" i="6"/>
  <c r="Y91" i="7" s="1"/>
  <c r="Y83" i="6"/>
  <c r="Y83" i="7" s="1"/>
  <c r="Y75" i="6"/>
  <c r="Y75" i="7" s="1"/>
  <c r="Y59" i="6"/>
  <c r="Y59" i="7" s="1"/>
  <c r="Y43" i="6"/>
  <c r="Y43" i="7" s="1"/>
  <c r="Y27" i="6"/>
  <c r="Y27" i="7" s="1"/>
  <c r="Y152" i="6"/>
  <c r="Y152" i="7" s="1"/>
  <c r="Y60" i="6"/>
  <c r="Y60" i="7" s="1"/>
  <c r="Y44" i="6"/>
  <c r="Y44" i="7" s="1"/>
  <c r="Y28" i="6"/>
  <c r="Y28" i="7" s="1"/>
  <c r="Y12" i="6"/>
  <c r="Y12" i="7" s="1"/>
  <c r="Y11" i="6"/>
  <c r="Y11" i="7" s="1"/>
  <c r="Y144" i="6"/>
  <c r="Y144" i="7" s="1"/>
  <c r="Y42" i="6"/>
  <c r="Y22" i="6"/>
  <c r="Y22" i="7" s="1"/>
  <c r="Y506" i="6"/>
  <c r="Y506" i="7" s="1"/>
  <c r="Y490" i="6"/>
  <c r="Y490" i="7" s="1"/>
  <c r="Y474" i="6"/>
  <c r="Y474" i="7" s="1"/>
  <c r="Y458" i="6"/>
  <c r="Y458" i="7" s="1"/>
  <c r="Y442" i="6"/>
  <c r="Y442" i="7" s="1"/>
  <c r="Y426" i="6"/>
  <c r="Y426" i="7" s="1"/>
  <c r="Y503" i="6"/>
  <c r="Y503" i="7" s="1"/>
  <c r="Y487" i="6"/>
  <c r="Y487" i="7" s="1"/>
  <c r="Y471" i="6"/>
  <c r="Y471" i="7" s="1"/>
  <c r="Y500" i="6"/>
  <c r="Y500" i="7" s="1"/>
  <c r="Y484" i="6"/>
  <c r="Y484" i="7" s="1"/>
  <c r="Y468" i="6"/>
  <c r="Y468" i="7" s="1"/>
  <c r="Y452" i="6"/>
  <c r="Y452" i="7" s="1"/>
  <c r="Y436" i="6"/>
  <c r="Y436" i="7" s="1"/>
  <c r="Y420" i="6"/>
  <c r="Y420" i="7" s="1"/>
  <c r="Y406" i="6"/>
  <c r="Y406" i="7" s="1"/>
  <c r="Y390" i="6"/>
  <c r="Y390" i="7" s="1"/>
  <c r="Y374" i="6"/>
  <c r="Y374" i="7" s="1"/>
  <c r="Y358" i="6"/>
  <c r="Y358" i="7" s="1"/>
  <c r="Y342" i="6"/>
  <c r="Y342" i="7" s="1"/>
  <c r="Y509" i="6"/>
  <c r="Y509" i="7" s="1"/>
  <c r="Y477" i="6"/>
  <c r="Y477" i="7" s="1"/>
  <c r="Y461" i="6"/>
  <c r="Y461" i="7" s="1"/>
  <c r="Y453" i="6"/>
  <c r="Y453" i="7" s="1"/>
  <c r="Y445" i="6"/>
  <c r="Y445" i="7" s="1"/>
  <c r="Y437" i="6"/>
  <c r="Y437" i="7" s="1"/>
  <c r="Y429" i="6"/>
  <c r="Y429" i="7" s="1"/>
  <c r="Y421" i="6"/>
  <c r="Y421" i="7" s="1"/>
  <c r="Y407" i="6"/>
  <c r="Y407" i="7" s="1"/>
  <c r="Y391" i="6"/>
  <c r="Y391" i="7" s="1"/>
  <c r="Y375" i="6"/>
  <c r="Y375" i="7" s="1"/>
  <c r="Y359" i="6"/>
  <c r="Y359" i="7" s="1"/>
  <c r="Y343" i="6"/>
  <c r="Y343" i="7" s="1"/>
  <c r="Y404" i="6"/>
  <c r="Y404" i="7" s="1"/>
  <c r="Y388" i="6"/>
  <c r="Y388" i="7" s="1"/>
  <c r="Y372" i="6"/>
  <c r="Y372" i="7" s="1"/>
  <c r="Y353" i="6"/>
  <c r="Y353" i="7" s="1"/>
  <c r="Y335" i="6"/>
  <c r="Y335" i="7" s="1"/>
  <c r="Y318" i="6"/>
  <c r="Y318" i="7" s="1"/>
  <c r="Y302" i="6"/>
  <c r="Y302" i="7" s="1"/>
  <c r="Y286" i="6"/>
  <c r="Y286" i="7" s="1"/>
  <c r="Y270" i="6"/>
  <c r="Y270" i="7" s="1"/>
  <c r="Y254" i="6"/>
  <c r="Y254" i="7" s="1"/>
  <c r="Y238" i="6"/>
  <c r="Y238" i="7" s="1"/>
  <c r="Y222" i="6"/>
  <c r="Y202" i="6"/>
  <c r="Y202" i="7" s="1"/>
  <c r="Y397" i="6"/>
  <c r="Y397" i="7" s="1"/>
  <c r="Y365" i="6"/>
  <c r="Y365" i="7" s="1"/>
  <c r="Y319" i="6"/>
  <c r="Y319" i="7" s="1"/>
  <c r="Y303" i="6"/>
  <c r="Y303" i="7" s="1"/>
  <c r="Y287" i="6"/>
  <c r="Y287" i="7" s="1"/>
  <c r="Y271" i="6"/>
  <c r="Y271" i="7" s="1"/>
  <c r="Y255" i="6"/>
  <c r="Y255" i="7" s="1"/>
  <c r="Y239" i="6"/>
  <c r="Y239" i="7" s="1"/>
  <c r="Y223" i="6"/>
  <c r="Y223" i="7" s="1"/>
  <c r="Y205" i="6"/>
  <c r="Y205" i="7" s="1"/>
  <c r="Y189" i="6"/>
  <c r="Y189" i="7" s="1"/>
  <c r="Y161" i="6"/>
  <c r="Y161" i="7" s="1"/>
  <c r="Y133" i="6"/>
  <c r="Y133" i="7" s="1"/>
  <c r="Y90" i="6"/>
  <c r="Y70" i="6"/>
  <c r="Y70" i="7" s="1"/>
  <c r="Y284" i="6"/>
  <c r="Y284" i="7" s="1"/>
  <c r="Y252" i="6"/>
  <c r="Y252" i="7" s="1"/>
  <c r="Y220" i="6"/>
  <c r="Y220" i="7" s="1"/>
  <c r="Y172" i="6"/>
  <c r="Y172" i="7" s="1"/>
  <c r="Y164" i="6"/>
  <c r="Y164" i="7" s="1"/>
  <c r="Y122" i="6"/>
  <c r="Y122" i="7" s="1"/>
  <c r="Y137" i="6"/>
  <c r="Y137" i="7" s="1"/>
  <c r="Y112" i="6"/>
  <c r="Y112" i="7" s="1"/>
  <c r="Y96" i="6"/>
  <c r="Y96" i="7" s="1"/>
  <c r="Y80" i="6"/>
  <c r="Y80" i="7" s="1"/>
  <c r="Y57" i="6"/>
  <c r="Y57" i="7" s="1"/>
  <c r="Y41" i="6"/>
  <c r="Y41" i="7" s="1"/>
  <c r="Y25" i="6"/>
  <c r="Y25" i="7" s="1"/>
  <c r="Y9" i="6"/>
  <c r="Y9" i="7" s="1"/>
  <c r="Y280" i="6"/>
  <c r="Y280" i="7" s="1"/>
  <c r="Y248" i="6"/>
  <c r="Y248" i="7" s="1"/>
  <c r="Y216" i="6"/>
  <c r="Y216" i="7" s="1"/>
  <c r="Y54" i="6"/>
  <c r="Y34" i="6"/>
  <c r="Y34" i="7" s="1"/>
  <c r="Y6" i="6"/>
  <c r="Y502" i="6"/>
  <c r="Y502" i="7" s="1"/>
  <c r="Y470" i="6"/>
  <c r="Y470" i="7" s="1"/>
  <c r="Y438" i="6"/>
  <c r="Y438" i="7" s="1"/>
  <c r="Y499" i="6"/>
  <c r="Y499" i="7" s="1"/>
  <c r="Y467" i="6"/>
  <c r="Y467" i="7" s="1"/>
  <c r="Y480" i="6"/>
  <c r="Y480" i="7" s="1"/>
  <c r="Y448" i="6"/>
  <c r="Y448" i="7" s="1"/>
  <c r="Y416" i="6"/>
  <c r="Y416" i="7" s="1"/>
  <c r="Y386" i="6"/>
  <c r="Y386" i="7" s="1"/>
  <c r="Y354" i="6"/>
  <c r="Y354" i="7" s="1"/>
  <c r="Y501" i="6"/>
  <c r="Y501" i="7" s="1"/>
  <c r="Y459" i="6"/>
  <c r="Y459" i="7" s="1"/>
  <c r="Y443" i="6"/>
  <c r="Y443" i="7" s="1"/>
  <c r="Y427" i="6"/>
  <c r="Y427" i="7" s="1"/>
  <c r="Y403" i="6"/>
  <c r="Y403" i="7" s="1"/>
  <c r="Y371" i="6"/>
  <c r="Y371" i="7" s="1"/>
  <c r="Y339" i="6"/>
  <c r="Y339" i="7" s="1"/>
  <c r="Y384" i="6"/>
  <c r="Y384" i="7" s="1"/>
  <c r="Y349" i="6"/>
  <c r="Y349" i="7" s="1"/>
  <c r="Y314" i="6"/>
  <c r="Y314" i="7" s="1"/>
  <c r="Y282" i="6"/>
  <c r="Y282" i="7" s="1"/>
  <c r="Y250" i="6"/>
  <c r="Y250" i="7" s="1"/>
  <c r="Y218" i="6"/>
  <c r="Y218" i="7" s="1"/>
  <c r="Y389" i="6"/>
  <c r="Y389" i="7" s="1"/>
  <c r="Y315" i="6"/>
  <c r="Y315" i="7" s="1"/>
  <c r="Y283" i="6"/>
  <c r="Y283" i="7" s="1"/>
  <c r="Y251" i="6"/>
  <c r="Y251" i="7" s="1"/>
  <c r="Y219" i="6"/>
  <c r="Y219" i="7" s="1"/>
  <c r="Y201" i="6"/>
  <c r="Y201" i="7" s="1"/>
  <c r="Y157" i="6"/>
  <c r="Y157" i="7" s="1"/>
  <c r="Y308" i="6"/>
  <c r="Y308" i="7" s="1"/>
  <c r="Y244" i="6"/>
  <c r="Y244" i="7" s="1"/>
  <c r="Y162" i="6"/>
  <c r="Y132" i="6"/>
  <c r="Y132" i="7" s="1"/>
  <c r="Y129" i="6"/>
  <c r="Y129" i="7" s="1"/>
  <c r="Y92" i="6"/>
  <c r="Y92" i="7" s="1"/>
  <c r="Y53" i="6"/>
  <c r="Y53" i="7" s="1"/>
  <c r="Y21" i="6"/>
  <c r="Y21" i="7" s="1"/>
  <c r="Y272" i="6"/>
  <c r="Y272" i="7" s="1"/>
  <c r="Y498" i="6"/>
  <c r="Y498" i="7" s="1"/>
  <c r="Y466" i="6"/>
  <c r="Y466" i="7" s="1"/>
  <c r="Y434" i="6"/>
  <c r="Y434" i="7" s="1"/>
  <c r="Y495" i="6"/>
  <c r="Y495" i="7" s="1"/>
  <c r="Y508" i="6"/>
  <c r="Y508" i="7" s="1"/>
  <c r="Y476" i="6"/>
  <c r="Y476" i="7" s="1"/>
  <c r="Y444" i="6"/>
  <c r="Y444" i="7" s="1"/>
  <c r="Y414" i="6"/>
  <c r="Y414" i="7" s="1"/>
  <c r="Y382" i="6"/>
  <c r="Y382" i="7" s="1"/>
  <c r="Y350" i="6"/>
  <c r="Y350" i="7" s="1"/>
  <c r="Y493" i="6"/>
  <c r="Y493" i="7" s="1"/>
  <c r="Y457" i="6"/>
  <c r="Y457" i="7" s="1"/>
  <c r="Y441" i="6"/>
  <c r="Y441" i="7" s="1"/>
  <c r="Y425" i="6"/>
  <c r="Y425" i="7" s="1"/>
  <c r="Y399" i="6"/>
  <c r="Y399" i="7" s="1"/>
  <c r="Y367" i="6"/>
  <c r="Y367" i="7" s="1"/>
  <c r="Y412" i="6"/>
  <c r="Y412" i="7" s="1"/>
  <c r="Y380" i="6"/>
  <c r="Y380" i="7" s="1"/>
  <c r="Y345" i="6"/>
  <c r="Y345" i="7" s="1"/>
  <c r="Y310" i="6"/>
  <c r="Y310" i="7" s="1"/>
  <c r="Y278" i="6"/>
  <c r="Y278" i="7" s="1"/>
  <c r="Y246" i="6"/>
  <c r="Y246" i="7" s="1"/>
  <c r="Y381" i="6"/>
  <c r="Y381" i="7" s="1"/>
  <c r="Y311" i="6"/>
  <c r="Y311" i="7" s="1"/>
  <c r="Y279" i="6"/>
  <c r="Y279" i="7" s="1"/>
  <c r="Y247" i="6"/>
  <c r="Y247" i="7" s="1"/>
  <c r="Y215" i="6"/>
  <c r="Y215" i="7" s="1"/>
  <c r="Y197" i="6"/>
  <c r="Y197" i="7" s="1"/>
  <c r="Y149" i="6"/>
  <c r="Y149" i="7" s="1"/>
  <c r="Y98" i="6"/>
  <c r="Y98" i="7" s="1"/>
  <c r="Y300" i="6"/>
  <c r="Y300" i="7" s="1"/>
  <c r="Y236" i="6"/>
  <c r="Y236" i="7" s="1"/>
  <c r="Y130" i="6"/>
  <c r="Y130" i="7" s="1"/>
  <c r="Y120" i="6"/>
  <c r="Y120" i="7" s="1"/>
  <c r="Y88" i="6"/>
  <c r="Y88" i="7" s="1"/>
  <c r="Y49" i="6"/>
  <c r="Y49" i="7" s="1"/>
  <c r="Y17" i="6"/>
  <c r="Y17" i="7" s="1"/>
  <c r="Y264" i="6"/>
  <c r="Y264" i="7" s="1"/>
  <c r="Y494" i="6"/>
  <c r="Y494" i="7" s="1"/>
  <c r="Y462" i="6"/>
  <c r="Y462" i="7" s="1"/>
  <c r="Y430" i="6"/>
  <c r="Y430" i="7" s="1"/>
  <c r="Y491" i="6"/>
  <c r="Y491" i="7" s="1"/>
  <c r="Y504" i="6"/>
  <c r="Y504" i="7" s="1"/>
  <c r="Y472" i="6"/>
  <c r="Y472" i="7" s="1"/>
  <c r="Y440" i="6"/>
  <c r="Y440" i="7" s="1"/>
  <c r="Y410" i="6"/>
  <c r="Y410" i="7" s="1"/>
  <c r="Y378" i="6"/>
  <c r="Y378" i="7" s="1"/>
  <c r="Y346" i="6"/>
  <c r="Y346" i="7" s="1"/>
  <c r="Y485" i="6"/>
  <c r="Y485" i="7" s="1"/>
  <c r="Y455" i="6"/>
  <c r="Y455" i="7" s="1"/>
  <c r="Y439" i="6"/>
  <c r="Y439" i="7" s="1"/>
  <c r="Y423" i="6"/>
  <c r="Y423" i="7" s="1"/>
  <c r="Y395" i="6"/>
  <c r="Y395" i="7" s="1"/>
  <c r="Y363" i="6"/>
  <c r="Y363" i="7" s="1"/>
  <c r="Y408" i="6"/>
  <c r="Y408" i="7" s="1"/>
  <c r="Y376" i="6"/>
  <c r="Y376" i="7" s="1"/>
  <c r="Y341" i="6"/>
  <c r="Y341" i="7" s="1"/>
  <c r="Y306" i="6"/>
  <c r="Y306" i="7" s="1"/>
  <c r="Y274" i="6"/>
  <c r="Y274" i="7" s="1"/>
  <c r="Y242" i="6"/>
  <c r="Y242" i="7" s="1"/>
  <c r="Y206" i="6"/>
  <c r="Y206" i="7" s="1"/>
  <c r="Y373" i="6"/>
  <c r="Y373" i="7" s="1"/>
  <c r="Y307" i="6"/>
  <c r="Y307" i="7" s="1"/>
  <c r="Y275" i="6"/>
  <c r="Y275" i="7" s="1"/>
  <c r="Y243" i="6"/>
  <c r="Y243" i="7" s="1"/>
  <c r="Y193" i="6"/>
  <c r="Y193" i="7" s="1"/>
  <c r="Y141" i="6"/>
  <c r="Y141" i="7" s="1"/>
  <c r="Y94" i="6"/>
  <c r="Y94" i="7" s="1"/>
  <c r="Y292" i="6"/>
  <c r="Y292" i="7" s="1"/>
  <c r="Y228" i="6"/>
  <c r="Y228" i="7" s="1"/>
  <c r="Y124" i="6"/>
  <c r="Y124" i="7" s="1"/>
  <c r="Y116" i="6"/>
  <c r="Y116" i="7" s="1"/>
  <c r="Y84" i="6"/>
  <c r="Y84" i="7" s="1"/>
  <c r="Y45" i="6"/>
  <c r="Y45" i="7" s="1"/>
  <c r="Y13" i="6"/>
  <c r="Y13" i="7" s="1"/>
  <c r="Y256" i="6"/>
  <c r="Y256" i="7" s="1"/>
  <c r="Y38" i="6"/>
  <c r="Y38" i="7" s="1"/>
  <c r="Y207" i="6"/>
  <c r="Y207" i="7" s="1"/>
  <c r="Y163" i="6"/>
  <c r="Y163" i="7" s="1"/>
  <c r="Y131" i="6"/>
  <c r="Y131" i="7" s="1"/>
  <c r="Y337" i="6"/>
  <c r="Y337" i="7" s="1"/>
  <c r="Y417" i="6"/>
  <c r="Y417" i="7" s="1"/>
  <c r="Y360" i="6"/>
  <c r="Y360" i="7" s="1"/>
  <c r="Y321" i="6"/>
  <c r="Y321" i="7" s="1"/>
  <c r="Y289" i="6"/>
  <c r="Y289" i="7" s="1"/>
  <c r="Y257" i="6"/>
  <c r="Y257" i="7" s="1"/>
  <c r="Y225" i="6"/>
  <c r="Y225" i="7" s="1"/>
  <c r="Y186" i="6"/>
  <c r="Y156" i="6"/>
  <c r="Y156" i="7" s="1"/>
  <c r="Y113" i="6"/>
  <c r="Y113" i="7" s="1"/>
  <c r="Y97" i="6"/>
  <c r="Y97" i="7" s="1"/>
  <c r="Y81" i="6"/>
  <c r="Y81" i="7" s="1"/>
  <c r="Y55" i="6"/>
  <c r="Y55" i="7" s="1"/>
  <c r="Y23" i="6"/>
  <c r="Y23" i="7" s="1"/>
  <c r="Y56" i="6"/>
  <c r="Y56" i="7" s="1"/>
  <c r="Y24" i="6"/>
  <c r="Y24" i="7" s="1"/>
  <c r="Y142" i="6"/>
  <c r="Y142" i="7" s="1"/>
  <c r="Y128" i="6"/>
  <c r="Y128" i="7" s="1"/>
  <c r="Y486" i="6"/>
  <c r="Y486" i="7" s="1"/>
  <c r="Y454" i="6"/>
  <c r="Y454" i="7" s="1"/>
  <c r="Y422" i="6"/>
  <c r="Y422" i="7" s="1"/>
  <c r="Y483" i="6"/>
  <c r="Y483" i="7" s="1"/>
  <c r="Y496" i="6"/>
  <c r="Y496" i="7" s="1"/>
  <c r="Y464" i="6"/>
  <c r="Y464" i="7" s="1"/>
  <c r="Y432" i="6"/>
  <c r="Y432" i="7" s="1"/>
  <c r="Y402" i="6"/>
  <c r="Y402" i="7" s="1"/>
  <c r="Y370" i="6"/>
  <c r="Y370" i="7" s="1"/>
  <c r="Y338" i="6"/>
  <c r="Y338" i="7" s="1"/>
  <c r="Y469" i="6"/>
  <c r="Y469" i="7" s="1"/>
  <c r="Y451" i="6"/>
  <c r="Y451" i="7" s="1"/>
  <c r="Y435" i="6"/>
  <c r="Y435" i="7" s="1"/>
  <c r="Y419" i="6"/>
  <c r="Y419" i="7" s="1"/>
  <c r="Y387" i="6"/>
  <c r="Y387" i="7" s="1"/>
  <c r="Y355" i="6"/>
  <c r="Y355" i="7" s="1"/>
  <c r="Y400" i="6"/>
  <c r="Y400" i="7" s="1"/>
  <c r="Y368" i="6"/>
  <c r="Y368" i="7" s="1"/>
  <c r="Y333" i="6"/>
  <c r="Y333" i="7" s="1"/>
  <c r="Y298" i="6"/>
  <c r="Y298" i="7" s="1"/>
  <c r="Y266" i="6"/>
  <c r="Y266" i="7" s="1"/>
  <c r="Y234" i="6"/>
  <c r="Y234" i="7" s="1"/>
  <c r="Y198" i="6"/>
  <c r="Y332" i="6"/>
  <c r="Y332" i="7" s="1"/>
  <c r="Y299" i="6"/>
  <c r="Y299" i="7" s="1"/>
  <c r="Y267" i="6"/>
  <c r="Y267" i="7" s="1"/>
  <c r="Y235" i="7"/>
  <c r="Y173" i="6"/>
  <c r="Y173" i="7" s="1"/>
  <c r="Y125" i="6"/>
  <c r="Y125" i="7" s="1"/>
  <c r="Y276" i="6"/>
  <c r="Y276" i="7" s="1"/>
  <c r="Y212" i="6"/>
  <c r="Y212" i="7" s="1"/>
  <c r="Y170" i="6"/>
  <c r="Y170" i="7" s="1"/>
  <c r="Y119" i="6"/>
  <c r="Y119" i="7" s="1"/>
  <c r="Y108" i="6"/>
  <c r="Y108" i="7" s="1"/>
  <c r="Y76" i="6"/>
  <c r="Y76" i="7" s="1"/>
  <c r="Y68" i="6"/>
  <c r="Y68" i="7" s="1"/>
  <c r="Y37" i="6"/>
  <c r="Y37" i="7" s="1"/>
  <c r="Y304" i="6"/>
  <c r="Y304" i="7" s="1"/>
  <c r="Y240" i="6"/>
  <c r="Y240" i="7" s="1"/>
  <c r="Y30" i="6"/>
  <c r="Y482" i="6"/>
  <c r="Y482" i="7" s="1"/>
  <c r="Y450" i="6"/>
  <c r="Y450" i="7" s="1"/>
  <c r="Y418" i="6"/>
  <c r="Y418" i="7" s="1"/>
  <c r="Y479" i="6"/>
  <c r="Y479" i="7" s="1"/>
  <c r="Y492" i="6"/>
  <c r="Y492" i="7" s="1"/>
  <c r="Y460" i="6"/>
  <c r="Y460" i="7" s="1"/>
  <c r="Y428" i="6"/>
  <c r="Y428" i="7" s="1"/>
  <c r="Y398" i="6"/>
  <c r="Y398" i="7" s="1"/>
  <c r="Y366" i="6"/>
  <c r="Y366" i="7" s="1"/>
  <c r="Y334" i="6"/>
  <c r="Y334" i="7" s="1"/>
  <c r="Y465" i="6"/>
  <c r="Y465" i="7" s="1"/>
  <c r="Y449" i="6"/>
  <c r="Y449" i="7" s="1"/>
  <c r="Y433" i="6"/>
  <c r="Y433" i="7" s="1"/>
  <c r="Y415" i="6"/>
  <c r="Y415" i="7" s="1"/>
  <c r="Y383" i="6"/>
  <c r="Y383" i="7" s="1"/>
  <c r="Y351" i="6"/>
  <c r="Y351" i="7" s="1"/>
  <c r="Y396" i="6"/>
  <c r="Y396" i="7" s="1"/>
  <c r="Y361" i="6"/>
  <c r="Y361" i="7" s="1"/>
  <c r="Y326" i="6"/>
  <c r="Y326" i="7" s="1"/>
  <c r="Y294" i="6"/>
  <c r="Y294" i="7" s="1"/>
  <c r="Y262" i="6"/>
  <c r="Y262" i="7" s="1"/>
  <c r="Y230" i="6"/>
  <c r="Y230" i="7" s="1"/>
  <c r="Y413" i="6"/>
  <c r="Y413" i="7" s="1"/>
  <c r="Y327" i="6"/>
  <c r="Y327" i="7" s="1"/>
  <c r="Y295" i="6"/>
  <c r="Y295" i="7" s="1"/>
  <c r="Y263" i="6"/>
  <c r="Y263" i="7" s="1"/>
  <c r="Y231" i="6"/>
  <c r="Y231" i="7" s="1"/>
  <c r="Y213" i="6"/>
  <c r="Y213" i="7" s="1"/>
  <c r="Y169" i="6"/>
  <c r="Y169" i="7" s="1"/>
  <c r="Y118" i="6"/>
  <c r="Y118" i="7" s="1"/>
  <c r="Y268" i="6"/>
  <c r="Y268" i="7" s="1"/>
  <c r="Y168" i="6"/>
  <c r="Y168" i="7" s="1"/>
  <c r="Y153" i="6"/>
  <c r="Y153" i="7" s="1"/>
  <c r="Y104" i="6"/>
  <c r="Y104" i="7" s="1"/>
  <c r="Y72" i="6"/>
  <c r="Y72" i="7" s="1"/>
  <c r="Y65" i="6"/>
  <c r="Y65" i="7" s="1"/>
  <c r="Y33" i="6"/>
  <c r="Y33" i="7" s="1"/>
  <c r="Y296" i="6"/>
  <c r="Y296" i="7" s="1"/>
  <c r="Y232" i="6"/>
  <c r="Y232" i="7" s="1"/>
  <c r="Y62" i="6"/>
  <c r="Y62" i="7" s="1"/>
  <c r="Y478" i="6"/>
  <c r="Y478" i="7" s="1"/>
  <c r="Y446" i="6"/>
  <c r="Y446" i="7" s="1"/>
  <c r="Y507" i="6"/>
  <c r="Y507" i="7" s="1"/>
  <c r="Y475" i="6"/>
  <c r="Y475" i="7" s="1"/>
  <c r="Y488" i="6"/>
  <c r="Y488" i="7" s="1"/>
  <c r="Y456" i="6"/>
  <c r="Y456" i="7" s="1"/>
  <c r="Y424" i="6"/>
  <c r="Y424" i="7" s="1"/>
  <c r="Y394" i="6"/>
  <c r="Y394" i="7" s="1"/>
  <c r="Y362" i="6"/>
  <c r="Y362" i="7" s="1"/>
  <c r="Y330" i="6"/>
  <c r="Y330" i="7" s="1"/>
  <c r="Y463" i="6"/>
  <c r="Y463" i="7" s="1"/>
  <c r="Y447" i="6"/>
  <c r="Y447" i="7" s="1"/>
  <c r="Y431" i="6"/>
  <c r="Y431" i="7" s="1"/>
  <c r="Y411" i="6"/>
  <c r="Y411" i="7" s="1"/>
  <c r="Y379" i="6"/>
  <c r="Y379" i="7" s="1"/>
  <c r="Y347" i="6"/>
  <c r="Y347" i="7" s="1"/>
  <c r="Y392" i="6"/>
  <c r="Y392" i="7" s="1"/>
  <c r="Y357" i="6"/>
  <c r="Y357" i="7" s="1"/>
  <c r="Y322" i="6"/>
  <c r="Y322" i="7" s="1"/>
  <c r="Y290" i="6"/>
  <c r="Y290" i="7" s="1"/>
  <c r="Y258" i="6"/>
  <c r="Y258" i="7" s="1"/>
  <c r="Y226" i="6"/>
  <c r="Y226" i="7" s="1"/>
  <c r="Y405" i="6"/>
  <c r="Y405" i="7" s="1"/>
  <c r="Y323" i="6"/>
  <c r="Y323" i="7" s="1"/>
  <c r="Y291" i="6"/>
  <c r="Y291" i="7" s="1"/>
  <c r="Y259" i="6"/>
  <c r="Y259" i="7" s="1"/>
  <c r="Y227" i="6"/>
  <c r="Y227" i="7" s="1"/>
  <c r="Y209" i="6"/>
  <c r="Y209" i="7" s="1"/>
  <c r="Y165" i="6"/>
  <c r="Y165" i="7" s="1"/>
  <c r="Y114" i="6"/>
  <c r="Y74" i="6"/>
  <c r="Y74" i="7" s="1"/>
  <c r="Y260" i="6"/>
  <c r="Y260" i="7" s="1"/>
  <c r="Y166" i="6"/>
  <c r="Y166" i="7" s="1"/>
  <c r="Y145" i="6"/>
  <c r="Y145" i="7" s="1"/>
  <c r="Y100" i="6"/>
  <c r="Y100" i="7" s="1"/>
  <c r="Y150" i="6"/>
  <c r="Y61" i="6"/>
  <c r="Y61" i="7" s="1"/>
  <c r="Y29" i="6"/>
  <c r="Y29" i="7" s="1"/>
  <c r="Y288" i="6"/>
  <c r="Y288" i="7" s="1"/>
  <c r="Y224" i="6"/>
  <c r="Y224" i="7" s="1"/>
  <c r="Y58" i="6"/>
  <c r="Y58" i="7" s="1"/>
  <c r="Y191" i="6"/>
  <c r="Y191" i="7" s="1"/>
  <c r="Y147" i="6"/>
  <c r="Y147" i="7" s="1"/>
  <c r="Y497" i="6"/>
  <c r="Y497" i="7" s="1"/>
  <c r="Y324" i="6"/>
  <c r="Y324" i="7" s="1"/>
  <c r="Y385" i="6"/>
  <c r="Y385" i="7" s="1"/>
  <c r="Y344" i="6"/>
  <c r="Y344" i="7" s="1"/>
  <c r="Y305" i="6"/>
  <c r="Y305" i="7" s="1"/>
  <c r="Y273" i="6"/>
  <c r="Y273" i="7" s="1"/>
  <c r="Y241" i="6"/>
  <c r="Y241" i="7" s="1"/>
  <c r="Y110" i="6"/>
  <c r="Y110" i="7" s="1"/>
  <c r="Y194" i="6"/>
  <c r="Y194" i="7" s="1"/>
  <c r="Y140" i="6"/>
  <c r="Y140" i="7" s="1"/>
  <c r="Y134" i="6"/>
  <c r="Y134" i="7" s="1"/>
  <c r="Y105" i="6"/>
  <c r="Y105" i="7" s="1"/>
  <c r="Y89" i="6"/>
  <c r="Y89" i="7" s="1"/>
  <c r="Y73" i="6"/>
  <c r="Y73" i="7" s="1"/>
  <c r="Y39" i="6"/>
  <c r="Y39" i="7" s="1"/>
  <c r="Y136" i="6"/>
  <c r="Y136" i="7" s="1"/>
  <c r="Y40" i="6"/>
  <c r="Y40" i="7" s="1"/>
  <c r="Y8" i="6"/>
  <c r="Y8" i="7" s="1"/>
  <c r="Y18" i="6"/>
  <c r="S6" i="19"/>
  <c r="N4" i="19"/>
  <c r="J174" i="7"/>
  <c r="AA18" i="19" s="1"/>
  <c r="M18" i="19" s="1"/>
  <c r="BG21" i="18" s="1"/>
  <c r="BG42" i="18" s="1"/>
  <c r="V18" i="17"/>
  <c r="E174" i="7"/>
  <c r="V18" i="19" s="1"/>
  <c r="I18" i="19" s="1"/>
  <c r="BC21" i="18" s="1"/>
  <c r="Q18" i="17"/>
  <c r="P18" i="17"/>
  <c r="R17" i="17"/>
  <c r="F162" i="7"/>
  <c r="W17" i="19" s="1"/>
  <c r="J17" i="19" s="1"/>
  <c r="BD20" i="18" s="1"/>
  <c r="BD41" i="18" s="1"/>
  <c r="P174" i="7"/>
  <c r="AG18" i="19" s="1"/>
  <c r="M9" i="17"/>
  <c r="BG6" i="20" s="1"/>
  <c r="M21" i="19"/>
  <c r="BG24" i="18" s="1"/>
  <c r="BG45" i="18" s="1"/>
  <c r="Q20" i="19"/>
  <c r="BK23" i="18" s="1"/>
  <c r="BK44" i="18" s="1"/>
  <c r="N7" i="19"/>
  <c r="S21" i="19"/>
  <c r="Q13" i="19"/>
  <c r="BK16" i="18" s="1"/>
  <c r="BK37" i="18" s="1"/>
  <c r="N20" i="19"/>
  <c r="BH23" i="18" s="1"/>
  <c r="BH44" i="18" s="1"/>
  <c r="S20" i="19"/>
  <c r="S15" i="19"/>
  <c r="M14" i="19"/>
  <c r="BG17" i="18" s="1"/>
  <c r="BG38" i="18" s="1"/>
  <c r="S9" i="19"/>
  <c r="M20" i="19"/>
  <c r="BG23" i="18" s="1"/>
  <c r="BG44" i="18" s="1"/>
  <c r="Q8" i="19"/>
  <c r="S12" i="19"/>
  <c r="Q16" i="19"/>
  <c r="BK19" i="18" s="1"/>
  <c r="BK40" i="18" s="1"/>
  <c r="T20" i="17"/>
  <c r="L20" i="17" s="1"/>
  <c r="BC17" i="20" s="1"/>
  <c r="T8" i="17"/>
  <c r="D8" i="17" s="1"/>
  <c r="Y20" i="19"/>
  <c r="L20" i="19" s="1"/>
  <c r="BF23" i="18" s="1"/>
  <c r="BC44" i="18" s="1"/>
  <c r="Y7" i="19"/>
  <c r="L7" i="19" s="1"/>
  <c r="Y8" i="19"/>
  <c r="L8" i="19" s="1"/>
  <c r="T4" i="17"/>
  <c r="H6" i="7"/>
  <c r="Y4" i="19" s="1"/>
  <c r="L4" i="19" s="1"/>
  <c r="T6" i="17"/>
  <c r="H30" i="7"/>
  <c r="Y6" i="19" s="1"/>
  <c r="L6" i="19" s="1"/>
  <c r="T19" i="17"/>
  <c r="H186" i="7"/>
  <c r="Y19" i="19" s="1"/>
  <c r="L19" i="19" s="1"/>
  <c r="BF22" i="18" s="1"/>
  <c r="T7" i="17"/>
  <c r="H18" i="7"/>
  <c r="Y5" i="19" s="1"/>
  <c r="L5" i="19" s="1"/>
  <c r="T5" i="17"/>
  <c r="T17" i="17"/>
  <c r="H162" i="7"/>
  <c r="Y17" i="19" s="1"/>
  <c r="L17" i="19" s="1"/>
  <c r="BF20" i="18" s="1"/>
  <c r="H174" i="7"/>
  <c r="Y18" i="19" s="1"/>
  <c r="L18" i="19" s="1"/>
  <c r="BF21" i="18" s="1"/>
  <c r="T18" i="17"/>
  <c r="T12" i="17"/>
  <c r="H102" i="7"/>
  <c r="Y12" i="19" s="1"/>
  <c r="L12" i="19" s="1"/>
  <c r="BF15" i="18" s="1"/>
  <c r="BC36" i="18" s="1"/>
  <c r="T15" i="17"/>
  <c r="H138" i="7"/>
  <c r="Y15" i="19" s="1"/>
  <c r="L15" i="19" s="1"/>
  <c r="BF18" i="18" s="1"/>
  <c r="T16" i="17"/>
  <c r="H150" i="7"/>
  <c r="Y16" i="19" s="1"/>
  <c r="L16" i="19" s="1"/>
  <c r="BF19" i="18" s="1"/>
  <c r="T9" i="17"/>
  <c r="H66" i="7"/>
  <c r="Y9" i="19" s="1"/>
  <c r="L9" i="19" s="1"/>
  <c r="T11" i="17"/>
  <c r="H90" i="7"/>
  <c r="Y11" i="19" s="1"/>
  <c r="L11" i="19" s="1"/>
  <c r="BF14" i="18" s="1"/>
  <c r="BC35" i="18" s="1"/>
  <c r="T13" i="17"/>
  <c r="H114" i="7"/>
  <c r="Y13" i="19" s="1"/>
  <c r="L13" i="19" s="1"/>
  <c r="BF16" i="18" s="1"/>
  <c r="T10" i="17"/>
  <c r="H78" i="7"/>
  <c r="Y10" i="19" s="1"/>
  <c r="L10" i="19" s="1"/>
  <c r="BF13" i="18" s="1"/>
  <c r="BC34" i="18" s="1"/>
  <c r="T14" i="17"/>
  <c r="H126" i="7"/>
  <c r="Y14" i="19" s="1"/>
  <c r="L14" i="19" s="1"/>
  <c r="BF17" i="18" s="1"/>
  <c r="G16" i="17"/>
  <c r="BA13" i="20" s="1"/>
  <c r="I20" i="17"/>
  <c r="BD17" i="20" s="1"/>
  <c r="BD3" i="20" s="1"/>
  <c r="BC47" i="18" l="1"/>
  <c r="S22" i="19"/>
  <c r="BN25" i="18"/>
  <c r="BC37" i="18"/>
  <c r="BC39" i="18"/>
  <c r="BG3" i="20"/>
  <c r="BK3" i="18"/>
  <c r="BK6" i="18" s="1"/>
  <c r="BK46" i="18"/>
  <c r="BH46" i="18"/>
  <c r="BH3" i="18"/>
  <c r="BH6" i="18" s="1"/>
  <c r="S23" i="19"/>
  <c r="BN26" i="18"/>
  <c r="BN47" i="18" s="1"/>
  <c r="S19" i="19"/>
  <c r="BN22" i="18"/>
  <c r="BN43" i="18" s="1"/>
  <c r="M14" i="17"/>
  <c r="BG11" i="20" s="1"/>
  <c r="BG46" i="18"/>
  <c r="BG3" i="18"/>
  <c r="BG6" i="18" s="1"/>
  <c r="BA6" i="18"/>
  <c r="S17" i="19"/>
  <c r="BN20" i="18"/>
  <c r="BN41" i="18" s="1"/>
  <c r="S14" i="19"/>
  <c r="BN17" i="18"/>
  <c r="BN38" i="18" s="1"/>
  <c r="BC42" i="18"/>
  <c r="BI46" i="18"/>
  <c r="BI3" i="18"/>
  <c r="BI6" i="18" s="1"/>
  <c r="S16" i="19"/>
  <c r="BN19" i="18"/>
  <c r="BN40" i="18" s="1"/>
  <c r="BC3" i="18"/>
  <c r="E15" i="17"/>
  <c r="I16" i="17"/>
  <c r="BD13" i="20" s="1"/>
  <c r="E13" i="17"/>
  <c r="N13" i="17"/>
  <c r="BH10" i="20" s="1"/>
  <c r="N18" i="17"/>
  <c r="BH15" i="20" s="1"/>
  <c r="E10" i="17"/>
  <c r="N17" i="17"/>
  <c r="BH14" i="20" s="1"/>
  <c r="D15" i="17"/>
  <c r="N12" i="17"/>
  <c r="BH9" i="20" s="1"/>
  <c r="E12" i="17"/>
  <c r="N16" i="17"/>
  <c r="BH13" i="20" s="1"/>
  <c r="D20" i="17"/>
  <c r="E14" i="17"/>
  <c r="E17" i="17"/>
  <c r="F15" i="17"/>
  <c r="F23" i="17"/>
  <c r="E9" i="17"/>
  <c r="F16" i="17"/>
  <c r="M16" i="17"/>
  <c r="BG13" i="20" s="1"/>
  <c r="N17" i="19"/>
  <c r="BH20" i="18" s="1"/>
  <c r="BH41" i="18" s="1"/>
  <c r="N12" i="19"/>
  <c r="BH15" i="18" s="1"/>
  <c r="BH36" i="18" s="1"/>
  <c r="N10" i="19"/>
  <c r="BH13" i="18" s="1"/>
  <c r="BH34" i="18" s="1"/>
  <c r="N13" i="19"/>
  <c r="BH16" i="18" s="1"/>
  <c r="BH37" i="18" s="1"/>
  <c r="X234" i="7"/>
  <c r="AJ23" i="17"/>
  <c r="D23" i="17"/>
  <c r="U234" i="7"/>
  <c r="AG23" i="17"/>
  <c r="O23" i="19"/>
  <c r="BI26" i="18" s="1"/>
  <c r="BI47" i="18" s="1"/>
  <c r="Z234" i="7"/>
  <c r="AL23" i="17"/>
  <c r="AK23" i="17"/>
  <c r="T234" i="7"/>
  <c r="AF23" i="17"/>
  <c r="D16" i="17"/>
  <c r="V234" i="7"/>
  <c r="AH23" i="17"/>
  <c r="W234" i="7"/>
  <c r="AI23" i="17"/>
  <c r="N11" i="19"/>
  <c r="BH14" i="18" s="1"/>
  <c r="BH35" i="18" s="1"/>
  <c r="N11" i="17"/>
  <c r="BH8" i="20" s="1"/>
  <c r="N10" i="17"/>
  <c r="BH7" i="20" s="1"/>
  <c r="T222" i="7"/>
  <c r="AF22" i="17"/>
  <c r="U222" i="7"/>
  <c r="AG22" i="17"/>
  <c r="Z222" i="7"/>
  <c r="AL22" i="17"/>
  <c r="Y222" i="7"/>
  <c r="AK22" i="17"/>
  <c r="W222" i="7"/>
  <c r="AI22" i="17"/>
  <c r="V222" i="7"/>
  <c r="AH22" i="17"/>
  <c r="F20" i="17"/>
  <c r="X222" i="7"/>
  <c r="AJ22" i="17"/>
  <c r="Q18" i="19"/>
  <c r="BK21" i="18" s="1"/>
  <c r="BK42" i="18" s="1"/>
  <c r="Y22" i="19"/>
  <c r="L22" i="19" s="1"/>
  <c r="BF25" i="18" s="1"/>
  <c r="BF3" i="18" s="1"/>
  <c r="L22" i="17"/>
  <c r="BC19" i="20" s="1"/>
  <c r="F22" i="17"/>
  <c r="N16" i="19"/>
  <c r="BH19" i="18" s="1"/>
  <c r="BH40" i="18" s="1"/>
  <c r="S18" i="19"/>
  <c r="N15" i="17"/>
  <c r="BH12" i="20" s="1"/>
  <c r="E16" i="17"/>
  <c r="AG19" i="17"/>
  <c r="U186" i="7"/>
  <c r="AL19" i="19" s="1"/>
  <c r="AG17" i="17"/>
  <c r="U162" i="7"/>
  <c r="AL17" i="19" s="1"/>
  <c r="U174" i="7"/>
  <c r="AL18" i="19" s="1"/>
  <c r="AG18" i="17"/>
  <c r="K18" i="17"/>
  <c r="BF15" i="20" s="1"/>
  <c r="Z138" i="7"/>
  <c r="AQ15" i="19" s="1"/>
  <c r="AL15" i="17"/>
  <c r="AL21" i="17"/>
  <c r="Z210" i="7"/>
  <c r="AI18" i="17"/>
  <c r="W174" i="7"/>
  <c r="AN18" i="19" s="1"/>
  <c r="T162" i="7"/>
  <c r="AK17" i="19" s="1"/>
  <c r="AF17" i="17"/>
  <c r="T126" i="7"/>
  <c r="AK14" i="19" s="1"/>
  <c r="AF14" i="17"/>
  <c r="AF19" i="17"/>
  <c r="T186" i="7"/>
  <c r="AK19" i="19" s="1"/>
  <c r="I18" i="17"/>
  <c r="BD15" i="20" s="1"/>
  <c r="Y102" i="7"/>
  <c r="AP12" i="19" s="1"/>
  <c r="AK12" i="17"/>
  <c r="AG16" i="17"/>
  <c r="U150" i="7"/>
  <c r="AL16" i="19" s="1"/>
  <c r="D21" i="17"/>
  <c r="AL19" i="17"/>
  <c r="Z186" i="7"/>
  <c r="AQ19" i="19" s="1"/>
  <c r="AL18" i="17"/>
  <c r="Z174" i="7"/>
  <c r="AQ18" i="19" s="1"/>
  <c r="AI13" i="17"/>
  <c r="W114" i="7"/>
  <c r="AN13" i="19" s="1"/>
  <c r="AI4" i="17"/>
  <c r="W6" i="7"/>
  <c r="AN4" i="19" s="1"/>
  <c r="AI16" i="17"/>
  <c r="W150" i="7"/>
  <c r="AN16" i="19" s="1"/>
  <c r="N14" i="17"/>
  <c r="BH11" i="20" s="1"/>
  <c r="AJ8" i="17"/>
  <c r="X54" i="7"/>
  <c r="AO8" i="19" s="1"/>
  <c r="AH15" i="17"/>
  <c r="V138" i="7"/>
  <c r="AM15" i="19" s="1"/>
  <c r="AH4" i="17"/>
  <c r="V6" i="7"/>
  <c r="AM4" i="19" s="1"/>
  <c r="AH13" i="17"/>
  <c r="V114" i="7"/>
  <c r="AM13" i="19" s="1"/>
  <c r="V54" i="7"/>
  <c r="AM8" i="19" s="1"/>
  <c r="AH8" i="17"/>
  <c r="AF21" i="17"/>
  <c r="T210" i="7"/>
  <c r="AF8" i="17"/>
  <c r="T54" i="7"/>
  <c r="AK8" i="19" s="1"/>
  <c r="F8" i="17"/>
  <c r="AK11" i="17"/>
  <c r="Y90" i="7"/>
  <c r="AP11" i="19" s="1"/>
  <c r="AK14" i="17"/>
  <c r="Y126" i="7"/>
  <c r="AP14" i="19" s="1"/>
  <c r="AK15" i="17"/>
  <c r="Y138" i="7"/>
  <c r="AP15" i="19" s="1"/>
  <c r="AG5" i="17"/>
  <c r="U18" i="7"/>
  <c r="AL5" i="19" s="1"/>
  <c r="U66" i="7"/>
  <c r="AL9" i="19" s="1"/>
  <c r="AG9" i="17"/>
  <c r="F21" i="17"/>
  <c r="AL6" i="17"/>
  <c r="Z30" i="7"/>
  <c r="AQ6" i="19" s="1"/>
  <c r="Z42" i="7"/>
  <c r="AQ7" i="19" s="1"/>
  <c r="AL7" i="17"/>
  <c r="AI12" i="17"/>
  <c r="W102" i="7"/>
  <c r="AN12" i="19" s="1"/>
  <c r="W78" i="7"/>
  <c r="AN10" i="19" s="1"/>
  <c r="AI10" i="17"/>
  <c r="W42" i="7"/>
  <c r="AN7" i="19" s="1"/>
  <c r="AI7" i="17"/>
  <c r="AI5" i="17"/>
  <c r="W18" i="7"/>
  <c r="AN5" i="19" s="1"/>
  <c r="AI15" i="17"/>
  <c r="W138" i="7"/>
  <c r="AN15" i="19" s="1"/>
  <c r="X114" i="7"/>
  <c r="AO13" i="19" s="1"/>
  <c r="AJ13" i="17"/>
  <c r="X150" i="7"/>
  <c r="AO16" i="19" s="1"/>
  <c r="AJ16" i="17"/>
  <c r="X6" i="7"/>
  <c r="AO4" i="19" s="1"/>
  <c r="AJ4" i="17"/>
  <c r="AJ18" i="17"/>
  <c r="X174" i="7"/>
  <c r="AO18" i="19" s="1"/>
  <c r="V174" i="7"/>
  <c r="AM18" i="19" s="1"/>
  <c r="AH18" i="17"/>
  <c r="AF6" i="17"/>
  <c r="T30" i="7"/>
  <c r="AK6" i="19" s="1"/>
  <c r="AF4" i="17"/>
  <c r="T6" i="7"/>
  <c r="AK4" i="19" s="1"/>
  <c r="Y210" i="7"/>
  <c r="AK21" i="17"/>
  <c r="AK9" i="17"/>
  <c r="Y66" i="7"/>
  <c r="AP9" i="19" s="1"/>
  <c r="AK18" i="17"/>
  <c r="Y174" i="7"/>
  <c r="AP18" i="19" s="1"/>
  <c r="AG12" i="17"/>
  <c r="U102" i="7"/>
  <c r="AL12" i="19" s="1"/>
  <c r="AG7" i="17"/>
  <c r="U42" i="7"/>
  <c r="AL7" i="19" s="1"/>
  <c r="AL20" i="17"/>
  <c r="Z198" i="7"/>
  <c r="AL9" i="17"/>
  <c r="Z66" i="7"/>
  <c r="AQ9" i="19" s="1"/>
  <c r="Z150" i="7"/>
  <c r="AQ16" i="19" s="1"/>
  <c r="AL16" i="17"/>
  <c r="AJ20" i="17"/>
  <c r="X198" i="7"/>
  <c r="AJ10" i="17"/>
  <c r="X78" i="7"/>
  <c r="AO10" i="19" s="1"/>
  <c r="X30" i="7"/>
  <c r="AO6" i="19" s="1"/>
  <c r="AJ6" i="17"/>
  <c r="V18" i="7"/>
  <c r="AM5" i="19" s="1"/>
  <c r="AH5" i="17"/>
  <c r="AH17" i="17"/>
  <c r="V162" i="7"/>
  <c r="AM17" i="19" s="1"/>
  <c r="AK16" i="17"/>
  <c r="Y150" i="7"/>
  <c r="AP16" i="19" s="1"/>
  <c r="Y30" i="7"/>
  <c r="AP6" i="19" s="1"/>
  <c r="AK6" i="17"/>
  <c r="AK17" i="17"/>
  <c r="Y162" i="7"/>
  <c r="AP17" i="19" s="1"/>
  <c r="AK10" i="17"/>
  <c r="Y78" i="7"/>
  <c r="AP10" i="19" s="1"/>
  <c r="U138" i="7"/>
  <c r="AL15" i="19" s="1"/>
  <c r="AG15" i="17"/>
  <c r="AL11" i="17"/>
  <c r="Z90" i="7"/>
  <c r="AQ11" i="19" s="1"/>
  <c r="AL8" i="17"/>
  <c r="Z54" i="7"/>
  <c r="AQ8" i="19" s="1"/>
  <c r="J18" i="17"/>
  <c r="BE15" i="20" s="1"/>
  <c r="W186" i="7"/>
  <c r="AN19" i="19" s="1"/>
  <c r="AI19" i="17"/>
  <c r="AI20" i="17"/>
  <c r="W198" i="7"/>
  <c r="AJ11" i="17"/>
  <c r="X90" i="7"/>
  <c r="AO11" i="19" s="1"/>
  <c r="AJ17" i="17"/>
  <c r="X162" i="7"/>
  <c r="AO17" i="19" s="1"/>
  <c r="X126" i="7"/>
  <c r="AO14" i="19" s="1"/>
  <c r="AJ14" i="17"/>
  <c r="AJ15" i="17"/>
  <c r="X138" i="7"/>
  <c r="AO15" i="19" s="1"/>
  <c r="AH19" i="17"/>
  <c r="V186" i="7"/>
  <c r="AM19" i="19" s="1"/>
  <c r="AH7" i="17"/>
  <c r="V42" i="7"/>
  <c r="AM7" i="19" s="1"/>
  <c r="AH6" i="17"/>
  <c r="V30" i="7"/>
  <c r="AM6" i="19" s="1"/>
  <c r="V126" i="7"/>
  <c r="AM14" i="19" s="1"/>
  <c r="AH14" i="17"/>
  <c r="AF16" i="17"/>
  <c r="T150" i="7"/>
  <c r="AK16" i="19" s="1"/>
  <c r="T114" i="7"/>
  <c r="AK13" i="19" s="1"/>
  <c r="AF13" i="17"/>
  <c r="AK20" i="17"/>
  <c r="Y198" i="7"/>
  <c r="Y6" i="7"/>
  <c r="AP4" i="19" s="1"/>
  <c r="AK4" i="17"/>
  <c r="J16" i="17"/>
  <c r="BE13" i="20" s="1"/>
  <c r="AG8" i="17"/>
  <c r="U54" i="7"/>
  <c r="AL8" i="19" s="1"/>
  <c r="AG10" i="17"/>
  <c r="U78" i="7"/>
  <c r="AL10" i="19" s="1"/>
  <c r="AL4" i="17"/>
  <c r="Z6" i="7"/>
  <c r="AQ4" i="19" s="1"/>
  <c r="AL17" i="17"/>
  <c r="Z162" i="7"/>
  <c r="AQ17" i="19" s="1"/>
  <c r="M18" i="17"/>
  <c r="BG15" i="20" s="1"/>
  <c r="E18" i="17"/>
  <c r="W30" i="7"/>
  <c r="AN6" i="19" s="1"/>
  <c r="AI6" i="17"/>
  <c r="AI14" i="17"/>
  <c r="W126" i="7"/>
  <c r="AN14" i="19" s="1"/>
  <c r="X186" i="7"/>
  <c r="AO19" i="19" s="1"/>
  <c r="AJ19" i="17"/>
  <c r="AJ7" i="17"/>
  <c r="X42" i="7"/>
  <c r="AO7" i="19" s="1"/>
  <c r="AJ12" i="17"/>
  <c r="X102" i="7"/>
  <c r="AO12" i="19" s="1"/>
  <c r="V90" i="7"/>
  <c r="AM11" i="19" s="1"/>
  <c r="AH11" i="17"/>
  <c r="V210" i="7"/>
  <c r="AH21" i="17"/>
  <c r="AH10" i="17"/>
  <c r="V78" i="7"/>
  <c r="AM10" i="19" s="1"/>
  <c r="AH16" i="17"/>
  <c r="V150" i="7"/>
  <c r="AM16" i="19" s="1"/>
  <c r="T78" i="7"/>
  <c r="AK10" i="19" s="1"/>
  <c r="AF10" i="17"/>
  <c r="AF20" i="17"/>
  <c r="T198" i="7"/>
  <c r="AF7" i="17"/>
  <c r="T42" i="7"/>
  <c r="AK7" i="19" s="1"/>
  <c r="J17" i="17"/>
  <c r="BE14" i="20" s="1"/>
  <c r="AK5" i="17"/>
  <c r="Y18" i="7"/>
  <c r="AP5" i="19" s="1"/>
  <c r="AK13" i="17"/>
  <c r="Y114" i="7"/>
  <c r="AP13" i="19" s="1"/>
  <c r="Y186" i="7"/>
  <c r="AP19" i="19" s="1"/>
  <c r="AK19" i="17"/>
  <c r="AG6" i="17"/>
  <c r="U30" i="7"/>
  <c r="AL6" i="19" s="1"/>
  <c r="AG4" i="17"/>
  <c r="U6" i="7"/>
  <c r="AL4" i="19" s="1"/>
  <c r="AG11" i="17"/>
  <c r="U90" i="7"/>
  <c r="AL11" i="19" s="1"/>
  <c r="AG20" i="17"/>
  <c r="U198" i="7"/>
  <c r="U126" i="7"/>
  <c r="AL14" i="19" s="1"/>
  <c r="AG14" i="17"/>
  <c r="AG13" i="17"/>
  <c r="U114" i="7"/>
  <c r="AL13" i="19" s="1"/>
  <c r="AL13" i="17"/>
  <c r="Z114" i="7"/>
  <c r="AQ13" i="19" s="1"/>
  <c r="AL12" i="17"/>
  <c r="Z102" i="7"/>
  <c r="AQ12" i="19" s="1"/>
  <c r="G18" i="17"/>
  <c r="BA15" i="20" s="1"/>
  <c r="W210" i="7"/>
  <c r="AI21" i="17"/>
  <c r="AI9" i="17"/>
  <c r="W66" i="7"/>
  <c r="AN9" i="19" s="1"/>
  <c r="AJ5" i="17"/>
  <c r="X18" i="7"/>
  <c r="AO5" i="19" s="1"/>
  <c r="AJ21" i="17"/>
  <c r="X210" i="7"/>
  <c r="AH9" i="17"/>
  <c r="V66" i="7"/>
  <c r="AM9" i="19" s="1"/>
  <c r="AF9" i="17"/>
  <c r="T66" i="7"/>
  <c r="AK9" i="19" s="1"/>
  <c r="T174" i="7"/>
  <c r="AK18" i="19" s="1"/>
  <c r="AF18" i="17"/>
  <c r="H18" i="17"/>
  <c r="BB15" i="20" s="1"/>
  <c r="Y54" i="7"/>
  <c r="AP8" i="19" s="1"/>
  <c r="AK8" i="17"/>
  <c r="AK7" i="17"/>
  <c r="Y42" i="7"/>
  <c r="AP7" i="19" s="1"/>
  <c r="J15" i="17"/>
  <c r="BE12" i="20" s="1"/>
  <c r="AG21" i="17"/>
  <c r="U210" i="7"/>
  <c r="AL10" i="17"/>
  <c r="Z78" i="7"/>
  <c r="AQ10" i="19" s="1"/>
  <c r="AL5" i="17"/>
  <c r="Z18" i="7"/>
  <c r="AQ5" i="19" s="1"/>
  <c r="Z126" i="7"/>
  <c r="AQ14" i="19" s="1"/>
  <c r="AL14" i="17"/>
  <c r="AI17" i="17"/>
  <c r="W162" i="7"/>
  <c r="AN17" i="19" s="1"/>
  <c r="AI8" i="17"/>
  <c r="W54" i="7"/>
  <c r="AN8" i="19" s="1"/>
  <c r="AI11" i="17"/>
  <c r="W90" i="7"/>
  <c r="AN11" i="19" s="1"/>
  <c r="X66" i="7"/>
  <c r="AO9" i="19" s="1"/>
  <c r="AJ9" i="17"/>
  <c r="AH12" i="17"/>
  <c r="V102" i="7"/>
  <c r="AM12" i="19" s="1"/>
  <c r="AH20" i="17"/>
  <c r="V198" i="7"/>
  <c r="AF15" i="17"/>
  <c r="T138" i="7"/>
  <c r="AK15" i="19" s="1"/>
  <c r="T18" i="7"/>
  <c r="AK5" i="19" s="1"/>
  <c r="P5" i="19" s="1"/>
  <c r="AF5" i="17"/>
  <c r="AF11" i="17"/>
  <c r="T90" i="7"/>
  <c r="AK11" i="19" s="1"/>
  <c r="T102" i="7"/>
  <c r="AK12" i="19" s="1"/>
  <c r="AF12" i="17"/>
  <c r="F5" i="17"/>
  <c r="D5" i="17"/>
  <c r="L19" i="17"/>
  <c r="BC16" i="20" s="1"/>
  <c r="F19" i="17"/>
  <c r="D19" i="17"/>
  <c r="F4" i="17"/>
  <c r="D4" i="17"/>
  <c r="F7" i="17"/>
  <c r="D7" i="17"/>
  <c r="F6" i="17"/>
  <c r="D6" i="17"/>
  <c r="L13" i="17"/>
  <c r="BC10" i="20" s="1"/>
  <c r="D13" i="17"/>
  <c r="F13" i="17"/>
  <c r="L9" i="17"/>
  <c r="BC6" i="20" s="1"/>
  <c r="D9" i="17"/>
  <c r="F9" i="17"/>
  <c r="L18" i="17"/>
  <c r="BC15" i="20" s="1"/>
  <c r="D18" i="17"/>
  <c r="F18" i="17"/>
  <c r="L10" i="17"/>
  <c r="BC7" i="20" s="1"/>
  <c r="D10" i="17"/>
  <c r="F10" i="17"/>
  <c r="L15" i="17"/>
  <c r="BC12" i="20" s="1"/>
  <c r="L11" i="17"/>
  <c r="BC8" i="20" s="1"/>
  <c r="D11" i="17"/>
  <c r="F11" i="17"/>
  <c r="L14" i="17"/>
  <c r="BC11" i="20" s="1"/>
  <c r="D14" i="17"/>
  <c r="F14" i="17"/>
  <c r="BF12" i="18"/>
  <c r="BC33" i="18" s="1"/>
  <c r="L16" i="17"/>
  <c r="BC13" i="20" s="1"/>
  <c r="L12" i="17"/>
  <c r="BC9" i="20" s="1"/>
  <c r="D12" i="17"/>
  <c r="F12" i="17"/>
  <c r="L17" i="17"/>
  <c r="BC14" i="20" s="1"/>
  <c r="D17" i="17"/>
  <c r="F17" i="17"/>
  <c r="BC40" i="18" l="1"/>
  <c r="BC46" i="18"/>
  <c r="BC38" i="18"/>
  <c r="BN3" i="18"/>
  <c r="BC6" i="18" s="1"/>
  <c r="BN46" i="18"/>
  <c r="BC43" i="18"/>
  <c r="BC41" i="18"/>
  <c r="P9" i="19"/>
  <c r="BJ12" i="18" s="1"/>
  <c r="BJ33" i="18" s="1"/>
  <c r="P18" i="19"/>
  <c r="BJ21" i="18" s="1"/>
  <c r="BJ42" i="18" s="1"/>
  <c r="P16" i="19"/>
  <c r="BJ19" i="18" s="1"/>
  <c r="BJ40" i="18" s="1"/>
  <c r="AK22" i="19"/>
  <c r="AK23" i="19"/>
  <c r="AO22" i="19"/>
  <c r="AO23" i="19"/>
  <c r="AN22" i="19"/>
  <c r="AN23" i="19"/>
  <c r="AL22" i="19"/>
  <c r="AL23" i="19"/>
  <c r="AM22" i="19"/>
  <c r="AM23" i="19"/>
  <c r="AP22" i="19"/>
  <c r="AP23" i="19"/>
  <c r="P19" i="19"/>
  <c r="BJ22" i="18" s="1"/>
  <c r="BJ43" i="18" s="1"/>
  <c r="AQ22" i="19"/>
  <c r="AQ23" i="19"/>
  <c r="R16" i="19"/>
  <c r="BL19" i="18" s="1"/>
  <c r="BL40" i="18" s="1"/>
  <c r="P8" i="19"/>
  <c r="P12" i="19"/>
  <c r="BJ15" i="18" s="1"/>
  <c r="BJ36" i="18" s="1"/>
  <c r="P7" i="19"/>
  <c r="P15" i="19"/>
  <c r="BJ18" i="18" s="1"/>
  <c r="BJ39" i="18" s="1"/>
  <c r="R12" i="19"/>
  <c r="BL15" i="18" s="1"/>
  <c r="BL36" i="18" s="1"/>
  <c r="P17" i="19"/>
  <c r="BJ20" i="18" s="1"/>
  <c r="BJ41" i="18" s="1"/>
  <c r="P14" i="19"/>
  <c r="BJ17" i="18" s="1"/>
  <c r="BJ38" i="18" s="1"/>
  <c r="AL21" i="19"/>
  <c r="AL20" i="19"/>
  <c r="R11" i="19"/>
  <c r="BL14" i="18" s="1"/>
  <c r="BL35" i="18" s="1"/>
  <c r="AP20" i="19"/>
  <c r="AP21" i="19"/>
  <c r="R6" i="19"/>
  <c r="P4" i="19"/>
  <c r="R8" i="19"/>
  <c r="P11" i="19"/>
  <c r="BJ14" i="18" s="1"/>
  <c r="BJ35" i="18" s="1"/>
  <c r="R5" i="19"/>
  <c r="E5" i="19" s="1"/>
  <c r="F5" i="19" s="1"/>
  <c r="R17" i="19"/>
  <c r="BL20" i="18" s="1"/>
  <c r="BL41" i="18" s="1"/>
  <c r="AO20" i="19"/>
  <c r="AO21" i="19"/>
  <c r="AM21" i="19"/>
  <c r="AM20" i="19"/>
  <c r="R10" i="19"/>
  <c r="BL13" i="18" s="1"/>
  <c r="BL34" i="18" s="1"/>
  <c r="P6" i="19"/>
  <c r="P13" i="19"/>
  <c r="BJ16" i="18" s="1"/>
  <c r="BJ37" i="18" s="1"/>
  <c r="AQ20" i="19"/>
  <c r="AQ21" i="19"/>
  <c r="R7" i="19"/>
  <c r="R4" i="19"/>
  <c r="AK20" i="19"/>
  <c r="AK21" i="19"/>
  <c r="R19" i="19"/>
  <c r="BL22" i="18" s="1"/>
  <c r="BL43" i="18" s="1"/>
  <c r="AN20" i="19"/>
  <c r="AN21" i="19"/>
  <c r="R9" i="19"/>
  <c r="R13" i="19"/>
  <c r="BL16" i="18" s="1"/>
  <c r="BL37" i="18" s="1"/>
  <c r="P10" i="19"/>
  <c r="BJ13" i="18" s="1"/>
  <c r="BJ34" i="18" s="1"/>
  <c r="R18" i="19"/>
  <c r="BL21" i="18" s="1"/>
  <c r="BL42" i="18" s="1"/>
  <c r="R14" i="19"/>
  <c r="BL17" i="18" s="1"/>
  <c r="BL38" i="18" s="1"/>
  <c r="R15" i="19"/>
  <c r="BL18" i="18" s="1"/>
  <c r="BL39" i="18" s="1"/>
  <c r="E7" i="19" l="1"/>
  <c r="F7" i="19" s="1"/>
  <c r="E8" i="19"/>
  <c r="F8" i="19" s="1"/>
  <c r="P22" i="19"/>
  <c r="BJ25" i="18" s="1"/>
  <c r="R22" i="19"/>
  <c r="BL25" i="18" s="1"/>
  <c r="E19" i="19"/>
  <c r="F19" i="19" s="1"/>
  <c r="R23" i="19"/>
  <c r="BL26" i="18" s="1"/>
  <c r="BL47" i="18" s="1"/>
  <c r="P23" i="19"/>
  <c r="BJ26" i="18" s="1"/>
  <c r="BJ47" i="18" s="1"/>
  <c r="E16" i="19"/>
  <c r="F16" i="19" s="1"/>
  <c r="E6" i="19"/>
  <c r="F6" i="19" s="1"/>
  <c r="P21" i="19"/>
  <c r="BJ24" i="18" s="1"/>
  <c r="BJ45" i="18" s="1"/>
  <c r="E12" i="19"/>
  <c r="F12" i="19" s="1"/>
  <c r="R20" i="19"/>
  <c r="BL23" i="18" s="1"/>
  <c r="BL44" i="18" s="1"/>
  <c r="R21" i="19"/>
  <c r="BL24" i="18" s="1"/>
  <c r="BL45" i="18" s="1"/>
  <c r="E17" i="19"/>
  <c r="F17" i="19" s="1"/>
  <c r="E10" i="19"/>
  <c r="F10" i="19" s="1"/>
  <c r="E13" i="19"/>
  <c r="F13" i="19" s="1"/>
  <c r="E11" i="19"/>
  <c r="F11" i="19" s="1"/>
  <c r="P20" i="19"/>
  <c r="BJ23" i="18" s="1"/>
  <c r="BJ44" i="18" s="1"/>
  <c r="BL12" i="18"/>
  <c r="BL33" i="18" s="1"/>
  <c r="E9" i="19"/>
  <c r="F9" i="19" s="1"/>
  <c r="E18" i="19"/>
  <c r="E15" i="19"/>
  <c r="F15" i="19" s="1"/>
  <c r="E14" i="19"/>
  <c r="F14" i="19" s="1"/>
  <c r="E4" i="19"/>
  <c r="F4" i="19" s="1"/>
  <c r="BL3" i="18" l="1"/>
  <c r="BL6" i="18" s="1"/>
  <c r="BL46" i="18"/>
  <c r="BJ3" i="18"/>
  <c r="BJ6" i="18" s="1"/>
  <c r="BJ46" i="18"/>
  <c r="E21" i="19"/>
  <c r="F21" i="19" s="1"/>
  <c r="E22" i="19"/>
  <c r="F22" i="19" s="1"/>
  <c r="E23" i="19"/>
  <c r="F23" i="19" s="1"/>
  <c r="F18" i="19"/>
  <c r="E20" i="19"/>
  <c r="F20" i="19" s="1"/>
</calcChain>
</file>

<file path=xl/sharedStrings.xml><?xml version="1.0" encoding="utf-8"?>
<sst xmlns="http://schemas.openxmlformats.org/spreadsheetml/2006/main" count="1811" uniqueCount="182">
  <si>
    <t>Electricity</t>
  </si>
  <si>
    <t>Steam</t>
  </si>
  <si>
    <t>Natural Gas</t>
  </si>
  <si>
    <t>Fuel Oil</t>
  </si>
  <si>
    <t>Propane</t>
  </si>
  <si>
    <t>Gasoline</t>
  </si>
  <si>
    <t>Diesel</t>
  </si>
  <si>
    <t>Building Energy</t>
  </si>
  <si>
    <t>Fleet &amp; Equipment</t>
  </si>
  <si>
    <t>Commuting</t>
  </si>
  <si>
    <t>Air Travel</t>
  </si>
  <si>
    <t>Solid Waste</t>
  </si>
  <si>
    <t>No Recovery</t>
  </si>
  <si>
    <t>Flaring</t>
  </si>
  <si>
    <t>Cap &amp; Gen</t>
  </si>
  <si>
    <t>CHW</t>
  </si>
  <si>
    <t>Reported Units</t>
  </si>
  <si>
    <t>Fertilizer</t>
  </si>
  <si>
    <t>Incinerator</t>
  </si>
  <si>
    <t>Agriculture</t>
  </si>
  <si>
    <t>HFC-134a</t>
  </si>
  <si>
    <t>HFC-404a</t>
  </si>
  <si>
    <t>HCFC-22</t>
  </si>
  <si>
    <t>HCFE-235da2</t>
  </si>
  <si>
    <t>HG-10</t>
  </si>
  <si>
    <t>Refridgerants</t>
  </si>
  <si>
    <t>Animal- CH4</t>
  </si>
  <si>
    <t>Animal- N20</t>
  </si>
  <si>
    <t>Offsets</t>
  </si>
  <si>
    <t>Onsite Solar</t>
  </si>
  <si>
    <t>Onsite Wind</t>
  </si>
  <si>
    <t>Onsite Other</t>
  </si>
  <si>
    <t>Wind RECs</t>
  </si>
  <si>
    <t>Bioseqest.</t>
  </si>
  <si>
    <t>FY01</t>
  </si>
  <si>
    <t>FY02</t>
  </si>
  <si>
    <t>FY03</t>
  </si>
  <si>
    <t>FY04</t>
  </si>
  <si>
    <t>FY05</t>
  </si>
  <si>
    <t>FY06</t>
  </si>
  <si>
    <t>FY07</t>
  </si>
  <si>
    <t>FY08</t>
  </si>
  <si>
    <t>FY09</t>
  </si>
  <si>
    <t>FY10</t>
  </si>
  <si>
    <t>FY11</t>
  </si>
  <si>
    <t>FY12</t>
  </si>
  <si>
    <t>FY13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</si>
  <si>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</si>
  <si>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</si>
  <si>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</si>
  <si>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</si>
  <si>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</si>
  <si>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</si>
  <si>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</si>
  <si>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</si>
  <si>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</si>
  <si>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</si>
  <si>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</si>
  <si>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</si>
  <si>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</si>
  <si>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</si>
  <si>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</si>
  <si>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</si>
  <si>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</si>
  <si>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</si>
  <si>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</si>
  <si>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</si>
  <si>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</si>
  <si>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</si>
  <si>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</si>
  <si>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FY37</t>
  </si>
  <si>
    <t>FY38</t>
  </si>
  <si>
    <t>FY39</t>
  </si>
  <si>
    <t>FY40</t>
  </si>
  <si>
    <t>FY41</t>
  </si>
  <si>
    <t>FY42</t>
  </si>
  <si>
    <t>Category</t>
  </si>
  <si>
    <t>Type</t>
  </si>
  <si>
    <t>Jet Fuel</t>
  </si>
  <si>
    <t>RFCE</t>
  </si>
  <si>
    <t>Supplier</t>
  </si>
  <si>
    <t>District CHW</t>
  </si>
  <si>
    <t>Veolia</t>
  </si>
  <si>
    <t>NG</t>
  </si>
  <si>
    <t>Onsite CHW</t>
  </si>
  <si>
    <t>Onsite Steam</t>
  </si>
  <si>
    <t>lbs N</t>
  </si>
  <si>
    <t>CH4</t>
  </si>
  <si>
    <t>N2O</t>
  </si>
  <si>
    <t>Refrigerants</t>
  </si>
  <si>
    <t>Onsite Elec</t>
  </si>
  <si>
    <t>Source for EF</t>
  </si>
  <si>
    <t>Biosequest.</t>
  </si>
  <si>
    <t>Source</t>
  </si>
  <si>
    <t>Conv. Units</t>
  </si>
  <si>
    <t>MTCDE/mBtu</t>
  </si>
  <si>
    <t>MTCDE/mile</t>
  </si>
  <si>
    <t>MTCDE/short ton</t>
  </si>
  <si>
    <t>MTCDE/lb N</t>
  </si>
  <si>
    <t>MTCDE/kg CH4</t>
  </si>
  <si>
    <t>MTCDE/kg N20</t>
  </si>
  <si>
    <t>MTCDE/kg</t>
  </si>
  <si>
    <t>MTCDE/kWh</t>
  </si>
  <si>
    <t>MTCDE/kg CO2</t>
  </si>
  <si>
    <t>kWh</t>
  </si>
  <si>
    <t>Mlb</t>
  </si>
  <si>
    <t>ccf</t>
  </si>
  <si>
    <t>Gal</t>
  </si>
  <si>
    <t>kBtu</t>
  </si>
  <si>
    <t>miles</t>
  </si>
  <si>
    <t>short tons</t>
  </si>
  <si>
    <t>lbs</t>
  </si>
  <si>
    <t>lbs CO2</t>
  </si>
  <si>
    <t>Coverted to</t>
  </si>
  <si>
    <t>mBtu</t>
  </si>
  <si>
    <t>kg CH4</t>
  </si>
  <si>
    <t>kg N2O</t>
  </si>
  <si>
    <t>Animal- N2O</t>
  </si>
  <si>
    <t>kg</t>
  </si>
  <si>
    <t>kg CO2</t>
  </si>
  <si>
    <t>Conversion Factor</t>
  </si>
  <si>
    <t>Electricity -&gt; mBtu</t>
  </si>
  <si>
    <t>MWh</t>
  </si>
  <si>
    <t>MBtu</t>
  </si>
  <si>
    <t>CHW -&gt; mBtu</t>
  </si>
  <si>
    <t>tons</t>
  </si>
  <si>
    <t>mlb</t>
  </si>
  <si>
    <t>Steam -&gt; mBtu</t>
  </si>
  <si>
    <t>Natural Gas -&gt; mBtu</t>
  </si>
  <si>
    <t>gal</t>
  </si>
  <si>
    <t>Solid Waste -&gt; Short Tons</t>
  </si>
  <si>
    <t>Fuel Oil -&gt; mBtu</t>
  </si>
  <si>
    <t>Propane -&gt; mBtu</t>
  </si>
  <si>
    <t>Gasoline -&gt; mBtu</t>
  </si>
  <si>
    <t>Diesel -&gt; mBtu</t>
  </si>
  <si>
    <t>mtons</t>
  </si>
  <si>
    <t>Short Tons</t>
  </si>
  <si>
    <t>Fertilizer -&gt; lbs N</t>
  </si>
  <si>
    <t>short tons N</t>
  </si>
  <si>
    <t>kg N</t>
  </si>
  <si>
    <t>mtons N</t>
  </si>
  <si>
    <t>lbs N2O</t>
  </si>
  <si>
    <t>short tons N2O</t>
  </si>
  <si>
    <t>mtons N2O</t>
  </si>
  <si>
    <t>Weights -&gt; kg</t>
  </si>
  <si>
    <t>Biosequest. -&gt; kg CO2</t>
  </si>
  <si>
    <t>lbs C</t>
  </si>
  <si>
    <t>short tons C</t>
  </si>
  <si>
    <t>kg C</t>
  </si>
  <si>
    <t>mtons C</t>
  </si>
  <si>
    <t>short tons CO2</t>
  </si>
  <si>
    <t>Usage</t>
  </si>
  <si>
    <t>MC</t>
  </si>
  <si>
    <t>Energy Total</t>
  </si>
  <si>
    <t>Buildings</t>
  </si>
  <si>
    <t>Other</t>
  </si>
  <si>
    <t>Total</t>
  </si>
  <si>
    <t>Emissions Total</t>
  </si>
  <si>
    <t>MTCDE</t>
  </si>
  <si>
    <t>Fleet &amp; Equip</t>
  </si>
  <si>
    <t>Total, Gross</t>
  </si>
  <si>
    <t>Total, Net</t>
  </si>
  <si>
    <t>Select Year</t>
  </si>
  <si>
    <t xml:space="preserve"> </t>
  </si>
  <si>
    <t>Sqft</t>
  </si>
  <si>
    <t>Employees</t>
  </si>
  <si>
    <t>ElecRaw</t>
  </si>
  <si>
    <t>Elec-CHW</t>
  </si>
  <si>
    <t>Steam-CHW</t>
  </si>
  <si>
    <t>Elec- CHW</t>
  </si>
  <si>
    <t>Steam- Chw</t>
  </si>
  <si>
    <t>Steam- CHW</t>
  </si>
  <si>
    <t>Veolia Steam</t>
  </si>
  <si>
    <t>ElcCHW</t>
  </si>
  <si>
    <t>StmCHW</t>
  </si>
  <si>
    <t>Wind-RECs</t>
  </si>
  <si>
    <t>Steam Offsets</t>
  </si>
  <si>
    <t>Elec</t>
  </si>
  <si>
    <t>Stm</t>
  </si>
  <si>
    <t>StmChw</t>
  </si>
  <si>
    <t>WindRecs</t>
  </si>
  <si>
    <t>SteamOffsets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</si>
</sst>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Fill="1" applyBorder="1"/>
    <xf numFmtId="0" fontId="0" fillId="0" borderId="2" xfId="0" applyBorder="1"/>
    <xf numFmtId="0" fontId="0" fillId="0" borderId="0" xfId="0" applyFill="1" applyBorder="1"/>
    <xf numFmtId="0" fontId="0" fillId="0" borderId="0" xfId="0" applyBorder="1"/>
    <xf numFmtId="0" fontId="0" fillId="0" borderId="5" xfId="0" applyFill="1" applyBorder="1"/>
    <xf numFmtId="0" fontId="0" fillId="0" borderId="5" xfId="0" applyBorder="1"/>
    <xf numFmtId="0" fontId="1" fillId="0" borderId="0" xfId="0" applyFont="1" applyFill="1"/>
    <xf numFmtId="0" fontId="1" fillId="0" borderId="0" xfId="0" applyFont="1"/>
    <xf numFmtId="17" fontId="1" fillId="0" borderId="2" xfId="0" applyNumberFormat="1" applyFont="1" applyFill="1" applyBorder="1"/>
    <xf numFmtId="17" fontId="1" fillId="0" borderId="0" xfId="0" applyNumberFormat="1" applyFont="1" applyFill="1" applyBorder="1"/>
    <xf numFmtId="17" fontId="1" fillId="0" borderId="5" xfId="0" applyNumberFormat="1" applyFont="1" applyFill="1" applyBorder="1"/>
    <xf numFmtId="17" fontId="1" fillId="0" borderId="0" xfId="0" applyNumberFormat="1" applyFont="1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Alignment="1">
      <alignment horizontal="right"/>
    </xf>
    <xf numFmtId="0" fontId="0" fillId="4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2" fillId="0" borderId="0" xfId="0" applyFont="1" applyAlignment="1">
      <alignment horizontal="right"/>
    </xf>
    <xf numFmtId="2" fontId="0" fillId="0" borderId="0" xfId="0" applyNumberFormat="1" applyBorder="1"/>
    <xf numFmtId="1" fontId="0" fillId="0" borderId="2" xfId="0" applyNumberFormat="1" applyFill="1" applyBorder="1"/>
    <xf numFmtId="3" fontId="0" fillId="0" borderId="0" xfId="0" applyNumberFormat="1" applyFill="1"/>
    <xf numFmtId="3" fontId="0" fillId="0" borderId="2" xfId="0" applyNumberFormat="1" applyFill="1" applyBorder="1"/>
    <xf numFmtId="3" fontId="0" fillId="0" borderId="0" xfId="0" applyNumberFormat="1" applyFill="1" applyBorder="1"/>
    <xf numFmtId="3" fontId="0" fillId="0" borderId="5" xfId="0" applyNumberFormat="1" applyFill="1" applyBorder="1"/>
    <xf numFmtId="3" fontId="0" fillId="2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7" borderId="0" xfId="0" applyNumberFormat="1" applyFill="1" applyAlignment="1">
      <alignment horizontal="center"/>
    </xf>
    <xf numFmtId="3" fontId="0" fillId="4" borderId="5" xfId="0" applyNumberFormat="1" applyFont="1" applyFill="1" applyBorder="1" applyAlignment="1">
      <alignment horizontal="center"/>
    </xf>
    <xf numFmtId="3" fontId="0" fillId="9" borderId="0" xfId="0" applyNumberFormat="1" applyFill="1" applyAlignment="1">
      <alignment horizontal="center"/>
    </xf>
    <xf numFmtId="3" fontId="0" fillId="0" borderId="2" xfId="0" applyNumberForma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2" borderId="0" xfId="0" applyNumberFormat="1" applyFill="1"/>
    <xf numFmtId="3" fontId="0" fillId="2" borderId="2" xfId="0" applyNumberFormat="1" applyFill="1" applyBorder="1"/>
    <xf numFmtId="3" fontId="0" fillId="2" borderId="0" xfId="0" applyNumberFormat="1" applyFill="1" applyBorder="1"/>
    <xf numFmtId="3" fontId="0" fillId="2" borderId="5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10" borderId="0" xfId="0" applyNumberFormat="1" applyFill="1"/>
    <xf numFmtId="3" fontId="0" fillId="10" borderId="2" xfId="0" applyNumberFormat="1" applyFill="1" applyBorder="1"/>
    <xf numFmtId="3" fontId="0" fillId="10" borderId="0" xfId="0" applyNumberFormat="1" applyFill="1" applyBorder="1"/>
    <xf numFmtId="3" fontId="0" fillId="10" borderId="5" xfId="0" applyNumberFormat="1" applyFill="1" applyBorder="1"/>
    <xf numFmtId="3" fontId="0" fillId="0" borderId="3" xfId="0" applyNumberFormat="1" applyBorder="1" applyAlignment="1">
      <alignment horizontal="center"/>
    </xf>
    <xf numFmtId="3" fontId="0" fillId="0" borderId="3" xfId="0" applyNumberFormat="1" applyBorder="1"/>
    <xf numFmtId="3" fontId="0" fillId="0" borderId="0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0" borderId="3" xfId="0" applyNumberFormat="1" applyBorder="1"/>
    <xf numFmtId="1" fontId="0" fillId="0" borderId="0" xfId="0" applyNumberFormat="1" applyBorder="1"/>
    <xf numFmtId="1" fontId="0" fillId="0" borderId="6" xfId="0" applyNumberFormat="1" applyBorder="1"/>
    <xf numFmtId="0" fontId="0" fillId="0" borderId="3" xfId="0" applyBorder="1"/>
    <xf numFmtId="0" fontId="0" fillId="0" borderId="6" xfId="0" applyBorder="1"/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" fontId="0" fillId="0" borderId="9" xfId="0" applyNumberFormat="1" applyBorder="1"/>
    <xf numFmtId="0" fontId="0" fillId="0" borderId="9" xfId="0" applyBorder="1"/>
    <xf numFmtId="0" fontId="0" fillId="7" borderId="3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3" fontId="0" fillId="6" borderId="0" xfId="0" applyNumberFormat="1" applyFill="1" applyAlignment="1">
      <alignment horizontal="center"/>
    </xf>
    <xf numFmtId="3" fontId="0" fillId="8" borderId="0" xfId="0" applyNumberFormat="1" applyFill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3" fontId="0" fillId="7" borderId="0" xfId="0" applyNumberFormat="1" applyFill="1" applyBorder="1" applyAlignment="1">
      <alignment horizontal="center"/>
    </xf>
    <xf numFmtId="3" fontId="0" fillId="6" borderId="0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9" borderId="0" xfId="0" applyNumberForma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3" fontId="1" fillId="0" borderId="0" xfId="0" applyNumberFormat="1" applyFont="1" applyFill="1"/>
    <xf numFmtId="3" fontId="1" fillId="0" borderId="2" xfId="0" applyNumberFormat="1" applyFont="1" applyFill="1" applyBorder="1"/>
    <xf numFmtId="3" fontId="1" fillId="0" borderId="0" xfId="0" applyNumberFormat="1" applyFont="1" applyFill="1" applyBorder="1"/>
    <xf numFmtId="3" fontId="1" fillId="0" borderId="5" xfId="0" applyNumberFormat="1" applyFont="1" applyFill="1" applyBorder="1"/>
    <xf numFmtId="3" fontId="3" fillId="0" borderId="2" xfId="0" applyNumberFormat="1" applyFont="1" applyFill="1" applyBorder="1"/>
    <xf numFmtId="3" fontId="3" fillId="0" borderId="0" xfId="0" applyNumberFormat="1" applyFont="1" applyFill="1" applyBorder="1"/>
    <xf numFmtId="3" fontId="3" fillId="0" borderId="5" xfId="0" applyNumberFormat="1" applyFont="1" applyFill="1" applyBorder="1"/>
    <xf numFmtId="3" fontId="4" fillId="2" borderId="0" xfId="0" applyNumberFormat="1" applyFont="1" applyFill="1" applyAlignment="1">
      <alignment horizontal="center"/>
    </xf>
    <xf numFmtId="3" fontId="4" fillId="0" borderId="2" xfId="0" applyNumberFormat="1" applyFont="1" applyFill="1" applyBorder="1"/>
    <xf numFmtId="3" fontId="4" fillId="0" borderId="0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/>
    <xf numFmtId="3" fontId="4" fillId="10" borderId="2" xfId="0" applyNumberFormat="1" applyFont="1" applyFill="1" applyBorder="1"/>
    <xf numFmtId="3" fontId="4" fillId="10" borderId="0" xfId="0" applyNumberFormat="1" applyFont="1" applyFill="1" applyBorder="1"/>
    <xf numFmtId="3" fontId="4" fillId="10" borderId="5" xfId="0" applyNumberFormat="1" applyFont="1" applyFill="1" applyBorder="1"/>
    <xf numFmtId="3" fontId="4" fillId="10" borderId="0" xfId="0" applyNumberFormat="1" applyFont="1" applyFill="1"/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5" fillId="0" borderId="2" xfId="0" applyNumberFormat="1" applyFont="1" applyFill="1" applyBorder="1"/>
    <xf numFmtId="3" fontId="5" fillId="0" borderId="0" xfId="0" applyNumberFormat="1" applyFont="1" applyFill="1" applyBorder="1"/>
    <xf numFmtId="3" fontId="5" fillId="0" borderId="5" xfId="0" applyNumberFormat="1" applyFont="1" applyFill="1" applyBorder="1"/>
    <xf numFmtId="3" fontId="5" fillId="0" borderId="0" xfId="0" applyNumberFormat="1" applyFont="1" applyFill="1"/>
    <xf numFmtId="10" fontId="0" fillId="0" borderId="3" xfId="0" applyNumberFormat="1" applyBorder="1"/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3" fontId="1" fillId="9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3" fontId="1" fillId="7" borderId="2" xfId="0" applyNumberFormat="1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3" fontId="1" fillId="8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5" xfId="0" applyFont="1" applyFill="1" applyBorder="1" applyAlignment="1">
      <alignment horizontal="right"/>
    </xf>
    <xf numFmtId="3" fontId="1" fillId="9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Main</a:t>
            </a:r>
            <a:r>
              <a:rPr lang="en-US" baseline="0"/>
              <a:t> Campus Energy</a:t>
            </a:r>
            <a:endParaRPr lang="en-US"/>
          </a:p>
        </c:rich>
      </c:tx>
      <c:layout>
        <c:manualLayout>
          <c:xMode val="edge"/>
          <c:yMode val="edge"/>
          <c:x val="0.31424044159428527"/>
          <c:y val="2.0245837760924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65760207809076"/>
          <c:y val="0.23707716601996889"/>
          <c:w val="0.68585886886838532"/>
          <c:h val="0.80428054406868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0ECE-4359-A0AE-714D559D4CB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0ECE-4359-A0AE-714D559D4CBC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ECE-4359-A0AE-714D559D4CB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0ECE-4359-A0AE-714D559D4CB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0ECE-4359-A0AE-714D559D4CBC}"/>
              </c:ext>
            </c:extLst>
          </c:dPt>
          <c:dPt>
            <c:idx val="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0ECE-4359-A0AE-714D559D4CBC}"/>
              </c:ext>
            </c:extLst>
          </c:dPt>
          <c:dPt>
            <c:idx val="7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D-0ECE-4359-A0AE-714D559D4CBC}"/>
              </c:ext>
            </c:extLst>
          </c:dPt>
          <c:dPt>
            <c:idx val="8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0ECE-4359-A0AE-714D559D4CBC}"/>
              </c:ext>
            </c:extLst>
          </c:dPt>
          <c:dPt>
            <c:idx val="9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0ECE-4359-A0AE-714D559D4CBC}"/>
              </c:ext>
            </c:extLst>
          </c:dPt>
          <c:dPt>
            <c:idx val="1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3-0ECE-4359-A0AE-714D559D4CBC}"/>
              </c:ext>
            </c:extLst>
          </c:dPt>
          <c:dLbls>
            <c:dLbl>
              <c:idx val="0"/>
              <c:layout>
                <c:manualLayout>
                  <c:x val="-1.3073749866547064E-2"/>
                  <c:y val="-7.95097720222988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CE-4359-A0AE-714D559D4CBC}"/>
                </c:ext>
              </c:extLst>
            </c:dLbl>
            <c:dLbl>
              <c:idx val="1"/>
              <c:layout>
                <c:manualLayout>
                  <c:x val="4.0224124544191156E-3"/>
                  <c:y val="-2.0647491377627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E-4359-A0AE-714D559D4CBC}"/>
                </c:ext>
              </c:extLst>
            </c:dLbl>
            <c:dLbl>
              <c:idx val="2"/>
              <c:layout>
                <c:manualLayout>
                  <c:x val="3.293482058559967E-2"/>
                  <c:y val="-2.99841652024911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CE-4359-A0AE-714D559D4CBC}"/>
                </c:ext>
              </c:extLst>
            </c:dLbl>
            <c:dLbl>
              <c:idx val="3"/>
              <c:layout>
                <c:manualLayout>
                  <c:x val="-8.4978646620807965E-2"/>
                  <c:y val="-1.64692739853799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CE-4359-A0AE-714D559D4CBC}"/>
                </c:ext>
              </c:extLst>
            </c:dLbl>
            <c:dLbl>
              <c:idx val="4"/>
              <c:layout>
                <c:manualLayout>
                  <c:x val="-0.1794224029603908"/>
                  <c:y val="9.6673824862801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CE-4359-A0AE-714D559D4CBC}"/>
                </c:ext>
              </c:extLst>
            </c:dLbl>
            <c:dLbl>
              <c:idx val="5"/>
              <c:layout>
                <c:manualLayout>
                  <c:x val="-0.219012137260369"/>
                  <c:y val="-3.64872779332335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CE-4359-A0AE-714D559D4CBC}"/>
                </c:ext>
              </c:extLst>
            </c:dLbl>
            <c:dLbl>
              <c:idx val="6"/>
              <c:layout>
                <c:manualLayout>
                  <c:x val="-3.8830212035117717E-2"/>
                  <c:y val="-5.2924882323593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CE-4359-A0AE-714D559D4CBC}"/>
                </c:ext>
              </c:extLst>
            </c:dLbl>
            <c:dLbl>
              <c:idx val="7"/>
              <c:layout>
                <c:manualLayout>
                  <c:x val="5.616536196528564E-2"/>
                  <c:y val="-3.2175223964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CE-4359-A0AE-714D559D4CBC}"/>
                </c:ext>
              </c:extLst>
            </c:dLbl>
            <c:dLbl>
              <c:idx val="8"/>
              <c:layout>
                <c:manualLayout>
                  <c:x val="0.14505038291671463"/>
                  <c:y val="-2.11531203227695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CE-4359-A0AE-714D559D4CBC}"/>
                </c:ext>
              </c:extLst>
            </c:dLbl>
            <c:dLbl>
              <c:idx val="9"/>
              <c:layout>
                <c:manualLayout>
                  <c:x val="-9.1889924802344494E-2"/>
                  <c:y val="-3.7876344593616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CE-4359-A0AE-714D559D4CBC}"/>
                </c:ext>
              </c:extLst>
            </c:dLbl>
            <c:dLbl>
              <c:idx val="10"/>
              <c:layout>
                <c:manualLayout>
                  <c:x val="0.10246998266321004"/>
                  <c:y val="-4.56894327058038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CE-4359-A0AE-714D559D4CB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CE-4359-A0AE-714D559D4C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'Energy Charts'!$BA$2:$BH$2</c:f>
              <c:strCache>
                <c:ptCount val="8"/>
                <c:pt idx="0">
                  <c:v>Electricity</c:v>
                </c:pt>
                <c:pt idx="1">
                  <c:v>ElcCHW</c:v>
                </c:pt>
                <c:pt idx="2">
                  <c:v>StmCHW</c:v>
                </c:pt>
                <c:pt idx="3">
                  <c:v>Steam</c:v>
                </c:pt>
                <c:pt idx="4">
                  <c:v>Natural Gas</c:v>
                </c:pt>
                <c:pt idx="5">
                  <c:v>Fuel Oil</c:v>
                </c:pt>
                <c:pt idx="6">
                  <c:v>Fleet &amp; Equip</c:v>
                </c:pt>
                <c:pt idx="7">
                  <c:v>Commuting</c:v>
                </c:pt>
              </c:strCache>
            </c:strRef>
          </c:cat>
          <c:val>
            <c:numRef>
              <c:f>'Energy Charts'!$BA$3:$BH$3</c:f>
              <c:numCache>
                <c:formatCode>General</c:formatCode>
                <c:ptCount val="8"/>
                <c:pt idx="0">
                  <c:v>735555.73634673876</c:v>
                </c:pt>
                <c:pt idx="1">
                  <c:v>219487.76863129527</c:v>
                </c:pt>
                <c:pt idx="2">
                  <c:v>249141.11681999997</c:v>
                </c:pt>
                <c:pt idx="3">
                  <c:v>1360610.3070634163</c:v>
                </c:pt>
                <c:pt idx="4">
                  <c:v>22226.920000000002</c:v>
                </c:pt>
                <c:pt idx="5">
                  <c:v>5727.1190400000014</c:v>
                </c:pt>
                <c:pt idx="6">
                  <c:v>22298.451996</c:v>
                </c:pt>
                <c:pt idx="7">
                  <c:v>166277.02496309433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ECE-4359-A0AE-714D559D4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"/>
          <c:order val="0"/>
          <c:tx>
            <c:v>Fleet- Gas</c:v>
          </c:tx>
          <c:spPr>
            <a:solidFill>
              <a:srgbClr val="00B0F0"/>
            </a:solidFill>
            <a:ln w="25400">
              <a:noFill/>
            </a:ln>
          </c:spPr>
          <c:cat>
            <c:numRef>
              <c:f>'MC Usage'!$B$66:$B$245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Usage'!$I$66:$I$245</c:f>
              <c:numCache>
                <c:formatCode>General</c:formatCode>
                <c:ptCount val="180"/>
                <c:pt idx="0">
                  <c:v>1754.2441739581109</c:v>
                </c:pt>
                <c:pt idx="1">
                  <c:v>1754.2441739581109</c:v>
                </c:pt>
                <c:pt idx="2">
                  <c:v>1754.2441739581109</c:v>
                </c:pt>
                <c:pt idx="3">
                  <c:v>1754.2441739581109</c:v>
                </c:pt>
                <c:pt idx="4">
                  <c:v>1754.2441739581109</c:v>
                </c:pt>
                <c:pt idx="5">
                  <c:v>1754.2441739581109</c:v>
                </c:pt>
                <c:pt idx="6">
                  <c:v>1754.2441739581109</c:v>
                </c:pt>
                <c:pt idx="7">
                  <c:v>1754.2441739581109</c:v>
                </c:pt>
                <c:pt idx="8">
                  <c:v>1754.2441739581109</c:v>
                </c:pt>
                <c:pt idx="9">
                  <c:v>1754.2441739581109</c:v>
                </c:pt>
                <c:pt idx="10">
                  <c:v>1754.2441739581109</c:v>
                </c:pt>
                <c:pt idx="11">
                  <c:v>1754.2441739581109</c:v>
                </c:pt>
                <c:pt idx="12">
                  <c:v>1771.9638120789</c:v>
                </c:pt>
                <c:pt idx="13">
                  <c:v>1771.9638120789</c:v>
                </c:pt>
                <c:pt idx="14">
                  <c:v>1771.9638120789</c:v>
                </c:pt>
                <c:pt idx="15">
                  <c:v>1771.9638120789</c:v>
                </c:pt>
                <c:pt idx="16">
                  <c:v>1771.9638120789</c:v>
                </c:pt>
                <c:pt idx="17">
                  <c:v>1771.9638120789</c:v>
                </c:pt>
                <c:pt idx="18">
                  <c:v>1771.9638120789</c:v>
                </c:pt>
                <c:pt idx="19">
                  <c:v>1771.9638120789</c:v>
                </c:pt>
                <c:pt idx="20">
                  <c:v>1771.9638120789</c:v>
                </c:pt>
                <c:pt idx="21">
                  <c:v>1771.9638120789</c:v>
                </c:pt>
                <c:pt idx="22">
                  <c:v>1771.9638120789</c:v>
                </c:pt>
                <c:pt idx="23">
                  <c:v>1771.9638120789</c:v>
                </c:pt>
                <c:pt idx="24">
                  <c:v>1789.8624364433333</c:v>
                </c:pt>
                <c:pt idx="25">
                  <c:v>1789.8624364433333</c:v>
                </c:pt>
                <c:pt idx="26">
                  <c:v>1789.8624364433333</c:v>
                </c:pt>
                <c:pt idx="27">
                  <c:v>1789.8624364433333</c:v>
                </c:pt>
                <c:pt idx="28">
                  <c:v>1789.8624364433333</c:v>
                </c:pt>
                <c:pt idx="29">
                  <c:v>1789.8624364433333</c:v>
                </c:pt>
                <c:pt idx="30">
                  <c:v>1789.8624364433333</c:v>
                </c:pt>
                <c:pt idx="31">
                  <c:v>1789.8624364433333</c:v>
                </c:pt>
                <c:pt idx="32">
                  <c:v>1789.8624364433333</c:v>
                </c:pt>
                <c:pt idx="33">
                  <c:v>1789.8624364433333</c:v>
                </c:pt>
                <c:pt idx="34">
                  <c:v>1789.8624364433333</c:v>
                </c:pt>
                <c:pt idx="35">
                  <c:v>1789.8624364433333</c:v>
                </c:pt>
                <c:pt idx="36">
                  <c:v>1700.493319563999</c:v>
                </c:pt>
                <c:pt idx="37">
                  <c:v>1700.493319563999</c:v>
                </c:pt>
                <c:pt idx="38">
                  <c:v>1700.493319563999</c:v>
                </c:pt>
                <c:pt idx="39">
                  <c:v>1700.493319563999</c:v>
                </c:pt>
                <c:pt idx="40">
                  <c:v>1700.493319563999</c:v>
                </c:pt>
                <c:pt idx="41">
                  <c:v>1700.493319563999</c:v>
                </c:pt>
                <c:pt idx="42">
                  <c:v>1700.493319563999</c:v>
                </c:pt>
                <c:pt idx="43">
                  <c:v>1700.493319563999</c:v>
                </c:pt>
                <c:pt idx="44">
                  <c:v>1700.493319563999</c:v>
                </c:pt>
                <c:pt idx="45">
                  <c:v>1700.493319563999</c:v>
                </c:pt>
                <c:pt idx="46">
                  <c:v>1700.493319563999</c:v>
                </c:pt>
                <c:pt idx="47">
                  <c:v>1700.493319563999</c:v>
                </c:pt>
                <c:pt idx="48">
                  <c:v>1656.1795059350029</c:v>
                </c:pt>
                <c:pt idx="49">
                  <c:v>1656.1795059350029</c:v>
                </c:pt>
                <c:pt idx="50">
                  <c:v>1656.1795059350029</c:v>
                </c:pt>
                <c:pt idx="51">
                  <c:v>1656.1795059350029</c:v>
                </c:pt>
                <c:pt idx="52">
                  <c:v>1656.1795059350029</c:v>
                </c:pt>
                <c:pt idx="53">
                  <c:v>1656.1795059350029</c:v>
                </c:pt>
                <c:pt idx="54">
                  <c:v>1656.1795059350029</c:v>
                </c:pt>
                <c:pt idx="55">
                  <c:v>1656.1795059350029</c:v>
                </c:pt>
                <c:pt idx="56">
                  <c:v>1656.1795059350029</c:v>
                </c:pt>
                <c:pt idx="57">
                  <c:v>1656.1795059350029</c:v>
                </c:pt>
                <c:pt idx="58">
                  <c:v>1656.1795059350029</c:v>
                </c:pt>
                <c:pt idx="59">
                  <c:v>1656.1795059350029</c:v>
                </c:pt>
                <c:pt idx="60">
                  <c:v>1925.7015761219998</c:v>
                </c:pt>
                <c:pt idx="61">
                  <c:v>1925.7015761219998</c:v>
                </c:pt>
                <c:pt idx="62">
                  <c:v>1925.7015761219998</c:v>
                </c:pt>
                <c:pt idx="63">
                  <c:v>1925.7015761219998</c:v>
                </c:pt>
                <c:pt idx="64">
                  <c:v>1925.7015761219998</c:v>
                </c:pt>
                <c:pt idx="65">
                  <c:v>1925.7015761219998</c:v>
                </c:pt>
                <c:pt idx="66">
                  <c:v>1925.7015761219998</c:v>
                </c:pt>
                <c:pt idx="67">
                  <c:v>1925.7015761219998</c:v>
                </c:pt>
                <c:pt idx="68">
                  <c:v>1925.7015761219998</c:v>
                </c:pt>
                <c:pt idx="69">
                  <c:v>1925.7015761219998</c:v>
                </c:pt>
                <c:pt idx="70">
                  <c:v>1925.7015761219998</c:v>
                </c:pt>
                <c:pt idx="71">
                  <c:v>1925.7015761219998</c:v>
                </c:pt>
                <c:pt idx="72">
                  <c:v>1944.9585918832199</c:v>
                </c:pt>
                <c:pt idx="73">
                  <c:v>1944.9585918832199</c:v>
                </c:pt>
                <c:pt idx="74">
                  <c:v>1944.9585918832199</c:v>
                </c:pt>
                <c:pt idx="75">
                  <c:v>1944.9585918832199</c:v>
                </c:pt>
                <c:pt idx="76">
                  <c:v>1944.9585918832199</c:v>
                </c:pt>
                <c:pt idx="77">
                  <c:v>1944.9585918832199</c:v>
                </c:pt>
                <c:pt idx="78">
                  <c:v>1944.9585918832199</c:v>
                </c:pt>
                <c:pt idx="79">
                  <c:v>1944.9585918832199</c:v>
                </c:pt>
                <c:pt idx="80">
                  <c:v>1944.9585918832199</c:v>
                </c:pt>
                <c:pt idx="81">
                  <c:v>1944.9585918832199</c:v>
                </c:pt>
                <c:pt idx="82">
                  <c:v>1944.9585918832199</c:v>
                </c:pt>
                <c:pt idx="83">
                  <c:v>1944.9585918832199</c:v>
                </c:pt>
                <c:pt idx="84">
                  <c:v>1964.408177802052</c:v>
                </c:pt>
                <c:pt idx="85">
                  <c:v>1964.408177802052</c:v>
                </c:pt>
                <c:pt idx="86">
                  <c:v>1964.408177802052</c:v>
                </c:pt>
                <c:pt idx="87">
                  <c:v>1964.408177802052</c:v>
                </c:pt>
                <c:pt idx="88">
                  <c:v>1964.408177802052</c:v>
                </c:pt>
                <c:pt idx="89">
                  <c:v>1964.408177802052</c:v>
                </c:pt>
                <c:pt idx="90">
                  <c:v>1964.408177802052</c:v>
                </c:pt>
                <c:pt idx="91">
                  <c:v>1964.408177802052</c:v>
                </c:pt>
                <c:pt idx="92">
                  <c:v>1964.408177802052</c:v>
                </c:pt>
                <c:pt idx="93">
                  <c:v>1964.408177802052</c:v>
                </c:pt>
                <c:pt idx="94">
                  <c:v>1964.408177802052</c:v>
                </c:pt>
                <c:pt idx="95">
                  <c:v>1964.408177802052</c:v>
                </c:pt>
                <c:pt idx="96">
                  <c:v>1984.0522595800726</c:v>
                </c:pt>
                <c:pt idx="97">
                  <c:v>1984.0522595800726</c:v>
                </c:pt>
                <c:pt idx="98">
                  <c:v>1984.0522595800726</c:v>
                </c:pt>
                <c:pt idx="99">
                  <c:v>1984.0522595800726</c:v>
                </c:pt>
                <c:pt idx="100">
                  <c:v>1984.0522595800726</c:v>
                </c:pt>
                <c:pt idx="101">
                  <c:v>1984.0522595800726</c:v>
                </c:pt>
                <c:pt idx="102">
                  <c:v>1984.0522595800726</c:v>
                </c:pt>
                <c:pt idx="103">
                  <c:v>1984.0522595800726</c:v>
                </c:pt>
                <c:pt idx="104">
                  <c:v>1984.0522595800726</c:v>
                </c:pt>
                <c:pt idx="105">
                  <c:v>1984.0522595800726</c:v>
                </c:pt>
                <c:pt idx="106">
                  <c:v>1984.0522595800726</c:v>
                </c:pt>
                <c:pt idx="107">
                  <c:v>1984.0522595800726</c:v>
                </c:pt>
                <c:pt idx="108">
                  <c:v>2003.8927821758732</c:v>
                </c:pt>
                <c:pt idx="109">
                  <c:v>2003.8927821758732</c:v>
                </c:pt>
                <c:pt idx="110">
                  <c:v>2003.8927821758732</c:v>
                </c:pt>
                <c:pt idx="111">
                  <c:v>2003.8927821758732</c:v>
                </c:pt>
                <c:pt idx="112">
                  <c:v>2003.8927821758732</c:v>
                </c:pt>
                <c:pt idx="113">
                  <c:v>2003.8927821758732</c:v>
                </c:pt>
                <c:pt idx="114">
                  <c:v>2003.8927821758732</c:v>
                </c:pt>
                <c:pt idx="115">
                  <c:v>2003.8927821758732</c:v>
                </c:pt>
                <c:pt idx="116">
                  <c:v>2003.8927821758732</c:v>
                </c:pt>
                <c:pt idx="117">
                  <c:v>2003.8927821758732</c:v>
                </c:pt>
                <c:pt idx="118">
                  <c:v>2003.8927821758732</c:v>
                </c:pt>
                <c:pt idx="119">
                  <c:v>2003.8927821758732</c:v>
                </c:pt>
                <c:pt idx="120">
                  <c:v>2003.8927821758732</c:v>
                </c:pt>
                <c:pt idx="121">
                  <c:v>2003.8927821758732</c:v>
                </c:pt>
                <c:pt idx="122">
                  <c:v>2003.8927821758732</c:v>
                </c:pt>
                <c:pt idx="123">
                  <c:v>2003.8927821758732</c:v>
                </c:pt>
                <c:pt idx="124">
                  <c:v>2003.8927821758732</c:v>
                </c:pt>
                <c:pt idx="125">
                  <c:v>2003.8927821758732</c:v>
                </c:pt>
                <c:pt idx="126">
                  <c:v>2003.8927821758732</c:v>
                </c:pt>
                <c:pt idx="127">
                  <c:v>2003.8927821758732</c:v>
                </c:pt>
                <c:pt idx="128">
                  <c:v>2003.8927821758732</c:v>
                </c:pt>
                <c:pt idx="129">
                  <c:v>2003.8927821758732</c:v>
                </c:pt>
                <c:pt idx="130">
                  <c:v>2003.8927821758732</c:v>
                </c:pt>
                <c:pt idx="131">
                  <c:v>2003.8927821758732</c:v>
                </c:pt>
                <c:pt idx="132">
                  <c:v>2003.8927821758732</c:v>
                </c:pt>
                <c:pt idx="133">
                  <c:v>2003.8927821758732</c:v>
                </c:pt>
                <c:pt idx="134">
                  <c:v>2003.8927821758732</c:v>
                </c:pt>
                <c:pt idx="135">
                  <c:v>2003.8927821758732</c:v>
                </c:pt>
                <c:pt idx="136">
                  <c:v>2003.8927821758732</c:v>
                </c:pt>
                <c:pt idx="137">
                  <c:v>2003.8927821758732</c:v>
                </c:pt>
                <c:pt idx="138">
                  <c:v>2003.8927821758732</c:v>
                </c:pt>
                <c:pt idx="139">
                  <c:v>2003.8927821758732</c:v>
                </c:pt>
                <c:pt idx="140">
                  <c:v>2003.8927821758732</c:v>
                </c:pt>
                <c:pt idx="141">
                  <c:v>2003.8927821758732</c:v>
                </c:pt>
                <c:pt idx="142">
                  <c:v>2003.8927821758732</c:v>
                </c:pt>
                <c:pt idx="143">
                  <c:v>1250.54088</c:v>
                </c:pt>
                <c:pt idx="144">
                  <c:v>1366.3183160000001</c:v>
                </c:pt>
                <c:pt idx="145">
                  <c:v>1605.101748</c:v>
                </c:pt>
                <c:pt idx="146">
                  <c:v>1338.849788</c:v>
                </c:pt>
                <c:pt idx="147">
                  <c:v>1510.2871359999999</c:v>
                </c:pt>
                <c:pt idx="148">
                  <c:v>1292.8279560000001</c:v>
                </c:pt>
                <c:pt idx="149">
                  <c:v>1151.871036</c:v>
                </c:pt>
                <c:pt idx="150">
                  <c:v>1412.0991959999999</c:v>
                </c:pt>
                <c:pt idx="151">
                  <c:v>1328.9707559999999</c:v>
                </c:pt>
                <c:pt idx="152">
                  <c:v>1338.367884</c:v>
                </c:pt>
                <c:pt idx="153">
                  <c:v>1505.829524</c:v>
                </c:pt>
                <c:pt idx="154">
                  <c:v>1420.4120399999999</c:v>
                </c:pt>
                <c:pt idx="155">
                  <c:v>1289.9365319999999</c:v>
                </c:pt>
                <c:pt idx="156">
                  <c:v>1366.3183160000001</c:v>
                </c:pt>
                <c:pt idx="157">
                  <c:v>1605.101748</c:v>
                </c:pt>
                <c:pt idx="158">
                  <c:v>1338.849788</c:v>
                </c:pt>
                <c:pt idx="159">
                  <c:v>1510.2871359999999</c:v>
                </c:pt>
                <c:pt idx="160">
                  <c:v>1292.8279560000001</c:v>
                </c:pt>
                <c:pt idx="161">
                  <c:v>1151.871036</c:v>
                </c:pt>
                <c:pt idx="162">
                  <c:v>1412.0991959999999</c:v>
                </c:pt>
                <c:pt idx="163">
                  <c:v>1328.9707559999999</c:v>
                </c:pt>
                <c:pt idx="164">
                  <c:v>1338.367884</c:v>
                </c:pt>
                <c:pt idx="165">
                  <c:v>1505.829524</c:v>
                </c:pt>
                <c:pt idx="166">
                  <c:v>1420.4120399999999</c:v>
                </c:pt>
                <c:pt idx="167">
                  <c:v>1289.9365319999999</c:v>
                </c:pt>
                <c:pt idx="168">
                  <c:v>1366.3183160000001</c:v>
                </c:pt>
                <c:pt idx="169">
                  <c:v>1605.101748</c:v>
                </c:pt>
                <c:pt idx="170">
                  <c:v>1338.849788</c:v>
                </c:pt>
                <c:pt idx="171">
                  <c:v>1510.2871359999999</c:v>
                </c:pt>
                <c:pt idx="172">
                  <c:v>1292.8279560000001</c:v>
                </c:pt>
                <c:pt idx="173">
                  <c:v>1151.871036</c:v>
                </c:pt>
                <c:pt idx="174">
                  <c:v>1412.0991959999999</c:v>
                </c:pt>
                <c:pt idx="175">
                  <c:v>1328.9707559999999</c:v>
                </c:pt>
                <c:pt idx="176">
                  <c:v>1338.367884</c:v>
                </c:pt>
                <c:pt idx="177">
                  <c:v>1505.829524</c:v>
                </c:pt>
                <c:pt idx="178">
                  <c:v>1420.4120399999999</c:v>
                </c:pt>
                <c:pt idx="179">
                  <c:v>1289.9365319999999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B5-41DE-9729-8DEEEAFE2B1B}"/>
            </c:ext>
          </c:extLst>
        </c:ser>
        <c:ser>
          <c:idx val="2"/>
          <c:order val="1"/>
          <c:tx>
            <c:v>Fleet- Diesel</c:v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'MC Usage'!$B$66:$B$245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Usage'!$J$66:$J$245</c:f>
              <c:numCache>
                <c:formatCode>General</c:formatCode>
                <c:ptCount val="180"/>
                <c:pt idx="0">
                  <c:v>483.62798732207852</c:v>
                </c:pt>
                <c:pt idx="1">
                  <c:v>483.62798732207852</c:v>
                </c:pt>
                <c:pt idx="2">
                  <c:v>483.62798732207852</c:v>
                </c:pt>
                <c:pt idx="3">
                  <c:v>483.62798732207852</c:v>
                </c:pt>
                <c:pt idx="4">
                  <c:v>483.62798732207852</c:v>
                </c:pt>
                <c:pt idx="5">
                  <c:v>483.62798732207852</c:v>
                </c:pt>
                <c:pt idx="6">
                  <c:v>483.62798732207852</c:v>
                </c:pt>
                <c:pt idx="7">
                  <c:v>483.62798732207852</c:v>
                </c:pt>
                <c:pt idx="8">
                  <c:v>483.62798732207852</c:v>
                </c:pt>
                <c:pt idx="9">
                  <c:v>483.62798732207852</c:v>
                </c:pt>
                <c:pt idx="10">
                  <c:v>483.62798732207852</c:v>
                </c:pt>
                <c:pt idx="11">
                  <c:v>483.62798732207852</c:v>
                </c:pt>
                <c:pt idx="12">
                  <c:v>488.51311850715001</c:v>
                </c:pt>
                <c:pt idx="13">
                  <c:v>488.51311850715001</c:v>
                </c:pt>
                <c:pt idx="14">
                  <c:v>488.51311850715001</c:v>
                </c:pt>
                <c:pt idx="15">
                  <c:v>488.51311850715001</c:v>
                </c:pt>
                <c:pt idx="16">
                  <c:v>488.51311850715001</c:v>
                </c:pt>
                <c:pt idx="17">
                  <c:v>488.51311850715001</c:v>
                </c:pt>
                <c:pt idx="18">
                  <c:v>488.51311850715001</c:v>
                </c:pt>
                <c:pt idx="19">
                  <c:v>488.51311850715001</c:v>
                </c:pt>
                <c:pt idx="20">
                  <c:v>488.51311850715001</c:v>
                </c:pt>
                <c:pt idx="21">
                  <c:v>488.51311850715001</c:v>
                </c:pt>
                <c:pt idx="22">
                  <c:v>488.51311850715001</c:v>
                </c:pt>
                <c:pt idx="23">
                  <c:v>488.51311850715001</c:v>
                </c:pt>
                <c:pt idx="24">
                  <c:v>493.44759445166665</c:v>
                </c:pt>
                <c:pt idx="25">
                  <c:v>493.44759445166665</c:v>
                </c:pt>
                <c:pt idx="26">
                  <c:v>493.44759445166665</c:v>
                </c:pt>
                <c:pt idx="27">
                  <c:v>493.44759445166665</c:v>
                </c:pt>
                <c:pt idx="28">
                  <c:v>493.44759445166665</c:v>
                </c:pt>
                <c:pt idx="29">
                  <c:v>493.44759445166665</c:v>
                </c:pt>
                <c:pt idx="30">
                  <c:v>493.44759445166665</c:v>
                </c:pt>
                <c:pt idx="31">
                  <c:v>493.44759445166665</c:v>
                </c:pt>
                <c:pt idx="32">
                  <c:v>493.44759445166665</c:v>
                </c:pt>
                <c:pt idx="33">
                  <c:v>493.44759445166665</c:v>
                </c:pt>
                <c:pt idx="34">
                  <c:v>493.44759445166665</c:v>
                </c:pt>
                <c:pt idx="35">
                  <c:v>493.44759445166665</c:v>
                </c:pt>
                <c:pt idx="36">
                  <c:v>514.66975339499982</c:v>
                </c:pt>
                <c:pt idx="37">
                  <c:v>514.66975339499982</c:v>
                </c:pt>
                <c:pt idx="38">
                  <c:v>514.66975339499982</c:v>
                </c:pt>
                <c:pt idx="39">
                  <c:v>514.66975339499982</c:v>
                </c:pt>
                <c:pt idx="40">
                  <c:v>514.66975339499982</c:v>
                </c:pt>
                <c:pt idx="41">
                  <c:v>514.66975339499982</c:v>
                </c:pt>
                <c:pt idx="42">
                  <c:v>514.66975339499982</c:v>
                </c:pt>
                <c:pt idx="43">
                  <c:v>514.66975339499982</c:v>
                </c:pt>
                <c:pt idx="44">
                  <c:v>514.66975339499982</c:v>
                </c:pt>
                <c:pt idx="45">
                  <c:v>514.66975339499982</c:v>
                </c:pt>
                <c:pt idx="46">
                  <c:v>514.66975339499982</c:v>
                </c:pt>
                <c:pt idx="47">
                  <c:v>514.66975339499982</c:v>
                </c:pt>
                <c:pt idx="48">
                  <c:v>548.70589614500022</c:v>
                </c:pt>
                <c:pt idx="49">
                  <c:v>548.70589614500022</c:v>
                </c:pt>
                <c:pt idx="50">
                  <c:v>548.70589614500022</c:v>
                </c:pt>
                <c:pt idx="51">
                  <c:v>548.70589614500022</c:v>
                </c:pt>
                <c:pt idx="52">
                  <c:v>548.70589614500022</c:v>
                </c:pt>
                <c:pt idx="53">
                  <c:v>548.70589614500022</c:v>
                </c:pt>
                <c:pt idx="54">
                  <c:v>548.70589614500022</c:v>
                </c:pt>
                <c:pt idx="55">
                  <c:v>548.70589614500022</c:v>
                </c:pt>
                <c:pt idx="56">
                  <c:v>548.70589614500022</c:v>
                </c:pt>
                <c:pt idx="57">
                  <c:v>548.70589614500022</c:v>
                </c:pt>
                <c:pt idx="58">
                  <c:v>548.70589614500022</c:v>
                </c:pt>
                <c:pt idx="59">
                  <c:v>548.70589614500022</c:v>
                </c:pt>
                <c:pt idx="60">
                  <c:v>583.22678775349993</c:v>
                </c:pt>
                <c:pt idx="61">
                  <c:v>583.22678775349993</c:v>
                </c:pt>
                <c:pt idx="62">
                  <c:v>583.22678775349993</c:v>
                </c:pt>
                <c:pt idx="63">
                  <c:v>583.22678775349993</c:v>
                </c:pt>
                <c:pt idx="64">
                  <c:v>583.22678775349993</c:v>
                </c:pt>
                <c:pt idx="65">
                  <c:v>583.22678775349993</c:v>
                </c:pt>
                <c:pt idx="66">
                  <c:v>583.22678775349993</c:v>
                </c:pt>
                <c:pt idx="67">
                  <c:v>583.22678775349993</c:v>
                </c:pt>
                <c:pt idx="68">
                  <c:v>583.22678775349993</c:v>
                </c:pt>
                <c:pt idx="69">
                  <c:v>583.22678775349993</c:v>
                </c:pt>
                <c:pt idx="70">
                  <c:v>583.22678775349993</c:v>
                </c:pt>
                <c:pt idx="71">
                  <c:v>583.22678775349993</c:v>
                </c:pt>
                <c:pt idx="72">
                  <c:v>589.05905563103511</c:v>
                </c:pt>
                <c:pt idx="73">
                  <c:v>589.05905563103511</c:v>
                </c:pt>
                <c:pt idx="74">
                  <c:v>589.05905563103511</c:v>
                </c:pt>
                <c:pt idx="75">
                  <c:v>589.05905563103511</c:v>
                </c:pt>
                <c:pt idx="76">
                  <c:v>589.05905563103511</c:v>
                </c:pt>
                <c:pt idx="77">
                  <c:v>589.05905563103511</c:v>
                </c:pt>
                <c:pt idx="78">
                  <c:v>589.05905563103511</c:v>
                </c:pt>
                <c:pt idx="79">
                  <c:v>589.05905563103511</c:v>
                </c:pt>
                <c:pt idx="80">
                  <c:v>589.05905563103511</c:v>
                </c:pt>
                <c:pt idx="81">
                  <c:v>589.05905563103511</c:v>
                </c:pt>
                <c:pt idx="82">
                  <c:v>589.05905563103511</c:v>
                </c:pt>
                <c:pt idx="83">
                  <c:v>589.05905563103511</c:v>
                </c:pt>
                <c:pt idx="84">
                  <c:v>594.94964618734537</c:v>
                </c:pt>
                <c:pt idx="85">
                  <c:v>594.94964618734537</c:v>
                </c:pt>
                <c:pt idx="86">
                  <c:v>594.94964618734537</c:v>
                </c:pt>
                <c:pt idx="87">
                  <c:v>594.94964618734537</c:v>
                </c:pt>
                <c:pt idx="88">
                  <c:v>594.94964618734537</c:v>
                </c:pt>
                <c:pt idx="89">
                  <c:v>594.94964618734537</c:v>
                </c:pt>
                <c:pt idx="90">
                  <c:v>594.94964618734537</c:v>
                </c:pt>
                <c:pt idx="91">
                  <c:v>594.94964618734537</c:v>
                </c:pt>
                <c:pt idx="92">
                  <c:v>594.94964618734537</c:v>
                </c:pt>
                <c:pt idx="93">
                  <c:v>594.94964618734537</c:v>
                </c:pt>
                <c:pt idx="94">
                  <c:v>594.94964618734537</c:v>
                </c:pt>
                <c:pt idx="95">
                  <c:v>594.94964618734537</c:v>
                </c:pt>
                <c:pt idx="96">
                  <c:v>600.89914264921879</c:v>
                </c:pt>
                <c:pt idx="97">
                  <c:v>600.89914264921879</c:v>
                </c:pt>
                <c:pt idx="98">
                  <c:v>600.89914264921879</c:v>
                </c:pt>
                <c:pt idx="99">
                  <c:v>600.89914264921879</c:v>
                </c:pt>
                <c:pt idx="100">
                  <c:v>600.89914264921879</c:v>
                </c:pt>
                <c:pt idx="101">
                  <c:v>600.89914264921879</c:v>
                </c:pt>
                <c:pt idx="102">
                  <c:v>600.89914264921879</c:v>
                </c:pt>
                <c:pt idx="103">
                  <c:v>600.89914264921879</c:v>
                </c:pt>
                <c:pt idx="104">
                  <c:v>600.89914264921879</c:v>
                </c:pt>
                <c:pt idx="105">
                  <c:v>600.89914264921879</c:v>
                </c:pt>
                <c:pt idx="106">
                  <c:v>600.89914264921879</c:v>
                </c:pt>
                <c:pt idx="107">
                  <c:v>600.89914264921879</c:v>
                </c:pt>
                <c:pt idx="108">
                  <c:v>606.90813407571113</c:v>
                </c:pt>
                <c:pt idx="109">
                  <c:v>606.90813407571113</c:v>
                </c:pt>
                <c:pt idx="110">
                  <c:v>606.90813407571113</c:v>
                </c:pt>
                <c:pt idx="111">
                  <c:v>606.90813407571113</c:v>
                </c:pt>
                <c:pt idx="112">
                  <c:v>606.90813407571113</c:v>
                </c:pt>
                <c:pt idx="113">
                  <c:v>606.90813407571113</c:v>
                </c:pt>
                <c:pt idx="114">
                  <c:v>606.90813407571113</c:v>
                </c:pt>
                <c:pt idx="115">
                  <c:v>606.90813407571113</c:v>
                </c:pt>
                <c:pt idx="116">
                  <c:v>606.90813407571113</c:v>
                </c:pt>
                <c:pt idx="117">
                  <c:v>606.90813407571113</c:v>
                </c:pt>
                <c:pt idx="118">
                  <c:v>606.90813407571113</c:v>
                </c:pt>
                <c:pt idx="119">
                  <c:v>606.90813407571113</c:v>
                </c:pt>
                <c:pt idx="120">
                  <c:v>606.90813407571113</c:v>
                </c:pt>
                <c:pt idx="121">
                  <c:v>606.90813407571113</c:v>
                </c:pt>
                <c:pt idx="122">
                  <c:v>606.90813407571113</c:v>
                </c:pt>
                <c:pt idx="123">
                  <c:v>606.90813407571113</c:v>
                </c:pt>
                <c:pt idx="124">
                  <c:v>606.90813407571113</c:v>
                </c:pt>
                <c:pt idx="125">
                  <c:v>606.90813407571113</c:v>
                </c:pt>
                <c:pt idx="126">
                  <c:v>606.90813407571113</c:v>
                </c:pt>
                <c:pt idx="127">
                  <c:v>606.90813407571113</c:v>
                </c:pt>
                <c:pt idx="128">
                  <c:v>606.90813407571113</c:v>
                </c:pt>
                <c:pt idx="129">
                  <c:v>606.90813407571113</c:v>
                </c:pt>
                <c:pt idx="130">
                  <c:v>606.90813407571113</c:v>
                </c:pt>
                <c:pt idx="131">
                  <c:v>606.90813407571113</c:v>
                </c:pt>
                <c:pt idx="132">
                  <c:v>606.90813407571113</c:v>
                </c:pt>
                <c:pt idx="133">
                  <c:v>606.90813407571113</c:v>
                </c:pt>
                <c:pt idx="134">
                  <c:v>606.90813407571113</c:v>
                </c:pt>
                <c:pt idx="135">
                  <c:v>606.90813407571113</c:v>
                </c:pt>
                <c:pt idx="136">
                  <c:v>606.90813407571113</c:v>
                </c:pt>
                <c:pt idx="137">
                  <c:v>606.90813407571113</c:v>
                </c:pt>
                <c:pt idx="138">
                  <c:v>606.90813407571113</c:v>
                </c:pt>
                <c:pt idx="139">
                  <c:v>606.90813407571113</c:v>
                </c:pt>
                <c:pt idx="140">
                  <c:v>606.90813407571113</c:v>
                </c:pt>
                <c:pt idx="141">
                  <c:v>606.90813407571113</c:v>
                </c:pt>
                <c:pt idx="142">
                  <c:v>606.90813407571113</c:v>
                </c:pt>
                <c:pt idx="143">
                  <c:v>547.32590400000004</c:v>
                </c:pt>
                <c:pt idx="144">
                  <c:v>442.50420100000002</c:v>
                </c:pt>
                <c:pt idx="145">
                  <c:v>445.38920200000001</c:v>
                </c:pt>
                <c:pt idx="146">
                  <c:v>435.63515100000001</c:v>
                </c:pt>
                <c:pt idx="147">
                  <c:v>487.15302600000001</c:v>
                </c:pt>
                <c:pt idx="148">
                  <c:v>454.45634799999999</c:v>
                </c:pt>
                <c:pt idx="149">
                  <c:v>421.48490800000002</c:v>
                </c:pt>
                <c:pt idx="150">
                  <c:v>562.57519500000001</c:v>
                </c:pt>
                <c:pt idx="151">
                  <c:v>417.08871600000003</c:v>
                </c:pt>
                <c:pt idx="152">
                  <c:v>585.38044100000002</c:v>
                </c:pt>
                <c:pt idx="153">
                  <c:v>529.74113599999998</c:v>
                </c:pt>
                <c:pt idx="154">
                  <c:v>536.610186</c:v>
                </c:pt>
                <c:pt idx="155">
                  <c:v>419.56157400000001</c:v>
                </c:pt>
                <c:pt idx="156">
                  <c:v>442.50420100000002</c:v>
                </c:pt>
                <c:pt idx="157">
                  <c:v>445.38920200000001</c:v>
                </c:pt>
                <c:pt idx="158">
                  <c:v>435.63515100000001</c:v>
                </c:pt>
                <c:pt idx="159">
                  <c:v>487.15302600000001</c:v>
                </c:pt>
                <c:pt idx="160">
                  <c:v>454.45634799999999</c:v>
                </c:pt>
                <c:pt idx="161">
                  <c:v>421.48490800000002</c:v>
                </c:pt>
                <c:pt idx="162">
                  <c:v>562.57519500000001</c:v>
                </c:pt>
                <c:pt idx="163">
                  <c:v>417.08871600000003</c:v>
                </c:pt>
                <c:pt idx="164">
                  <c:v>585.38044100000002</c:v>
                </c:pt>
                <c:pt idx="165">
                  <c:v>529.74113599999998</c:v>
                </c:pt>
                <c:pt idx="166">
                  <c:v>536.610186</c:v>
                </c:pt>
                <c:pt idx="167">
                  <c:v>419.56157400000001</c:v>
                </c:pt>
                <c:pt idx="168">
                  <c:v>442.50420100000002</c:v>
                </c:pt>
                <c:pt idx="169">
                  <c:v>445.38920200000001</c:v>
                </c:pt>
                <c:pt idx="170">
                  <c:v>435.63515100000001</c:v>
                </c:pt>
                <c:pt idx="171">
                  <c:v>487.15302600000001</c:v>
                </c:pt>
                <c:pt idx="172">
                  <c:v>454.45634799999999</c:v>
                </c:pt>
                <c:pt idx="173">
                  <c:v>421.48490800000002</c:v>
                </c:pt>
                <c:pt idx="174">
                  <c:v>562.57519500000001</c:v>
                </c:pt>
                <c:pt idx="175">
                  <c:v>417.08871600000003</c:v>
                </c:pt>
                <c:pt idx="176">
                  <c:v>585.38044100000002</c:v>
                </c:pt>
                <c:pt idx="177">
                  <c:v>529.74113599999998</c:v>
                </c:pt>
                <c:pt idx="178">
                  <c:v>536.610186</c:v>
                </c:pt>
                <c:pt idx="179">
                  <c:v>419.56157400000001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B5-41DE-9729-8DEEEAFE2B1B}"/>
            </c:ext>
          </c:extLst>
        </c:ser>
        <c:ser>
          <c:idx val="3"/>
          <c:order val="2"/>
          <c:tx>
            <c:v>Commuting- Gas</c:v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'MC Usage'!$B$66:$B$245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Usage'!$K$66:$K$245</c:f>
              <c:numCache>
                <c:formatCode>General</c:formatCode>
                <c:ptCount val="180"/>
                <c:pt idx="0">
                  <c:v>14231.759814467723</c:v>
                </c:pt>
                <c:pt idx="1">
                  <c:v>14231.759814467723</c:v>
                </c:pt>
                <c:pt idx="2">
                  <c:v>14231.759814467723</c:v>
                </c:pt>
                <c:pt idx="3">
                  <c:v>14231.759814467723</c:v>
                </c:pt>
                <c:pt idx="4">
                  <c:v>14231.759814467723</c:v>
                </c:pt>
                <c:pt idx="5">
                  <c:v>14231.759814467723</c:v>
                </c:pt>
                <c:pt idx="6">
                  <c:v>14231.759814467723</c:v>
                </c:pt>
                <c:pt idx="7">
                  <c:v>14231.759814467723</c:v>
                </c:pt>
                <c:pt idx="8">
                  <c:v>14231.759814467723</c:v>
                </c:pt>
                <c:pt idx="9">
                  <c:v>14231.759814467723</c:v>
                </c:pt>
                <c:pt idx="10">
                  <c:v>14231.759814467723</c:v>
                </c:pt>
                <c:pt idx="11">
                  <c:v>14231.759814467723</c:v>
                </c:pt>
                <c:pt idx="12">
                  <c:v>14432.907128603518</c:v>
                </c:pt>
                <c:pt idx="13">
                  <c:v>14432.907128603518</c:v>
                </c:pt>
                <c:pt idx="14">
                  <c:v>14432.907128603518</c:v>
                </c:pt>
                <c:pt idx="15">
                  <c:v>14432.907128603518</c:v>
                </c:pt>
                <c:pt idx="16">
                  <c:v>14432.907128603518</c:v>
                </c:pt>
                <c:pt idx="17">
                  <c:v>14432.907128603518</c:v>
                </c:pt>
                <c:pt idx="18">
                  <c:v>14432.907128603518</c:v>
                </c:pt>
                <c:pt idx="19">
                  <c:v>14432.907128603518</c:v>
                </c:pt>
                <c:pt idx="20">
                  <c:v>14432.907128603518</c:v>
                </c:pt>
                <c:pt idx="21">
                  <c:v>14432.907128603518</c:v>
                </c:pt>
                <c:pt idx="22">
                  <c:v>14432.907128603518</c:v>
                </c:pt>
                <c:pt idx="23">
                  <c:v>14432.907128603518</c:v>
                </c:pt>
                <c:pt idx="24">
                  <c:v>13634.568915743648</c:v>
                </c:pt>
                <c:pt idx="25">
                  <c:v>13634.568915743648</c:v>
                </c:pt>
                <c:pt idx="26">
                  <c:v>13634.568915743648</c:v>
                </c:pt>
                <c:pt idx="27">
                  <c:v>13634.568915743648</c:v>
                </c:pt>
                <c:pt idx="28">
                  <c:v>13634.568915743648</c:v>
                </c:pt>
                <c:pt idx="29">
                  <c:v>13634.568915743648</c:v>
                </c:pt>
                <c:pt idx="30">
                  <c:v>13634.568915743648</c:v>
                </c:pt>
                <c:pt idx="31">
                  <c:v>13634.568915743648</c:v>
                </c:pt>
                <c:pt idx="32">
                  <c:v>13634.568915743648</c:v>
                </c:pt>
                <c:pt idx="33">
                  <c:v>13634.568915743648</c:v>
                </c:pt>
                <c:pt idx="34">
                  <c:v>13634.568915743648</c:v>
                </c:pt>
                <c:pt idx="35">
                  <c:v>13634.568915743648</c:v>
                </c:pt>
                <c:pt idx="36">
                  <c:v>12649.129832026141</c:v>
                </c:pt>
                <c:pt idx="37">
                  <c:v>12649.129832026141</c:v>
                </c:pt>
                <c:pt idx="38">
                  <c:v>12649.129832026141</c:v>
                </c:pt>
                <c:pt idx="39">
                  <c:v>12649.129832026141</c:v>
                </c:pt>
                <c:pt idx="40">
                  <c:v>12649.129832026141</c:v>
                </c:pt>
                <c:pt idx="41">
                  <c:v>12649.129832026141</c:v>
                </c:pt>
                <c:pt idx="42">
                  <c:v>12649.129832026141</c:v>
                </c:pt>
                <c:pt idx="43">
                  <c:v>12649.129832026141</c:v>
                </c:pt>
                <c:pt idx="44">
                  <c:v>12649.129832026141</c:v>
                </c:pt>
                <c:pt idx="45">
                  <c:v>12649.129832026141</c:v>
                </c:pt>
                <c:pt idx="46">
                  <c:v>12649.129832026141</c:v>
                </c:pt>
                <c:pt idx="47">
                  <c:v>12649.129832026141</c:v>
                </c:pt>
                <c:pt idx="48">
                  <c:v>13504.174028937556</c:v>
                </c:pt>
                <c:pt idx="49">
                  <c:v>13504.174028937556</c:v>
                </c:pt>
                <c:pt idx="50">
                  <c:v>13504.174028937556</c:v>
                </c:pt>
                <c:pt idx="51">
                  <c:v>13504.174028937556</c:v>
                </c:pt>
                <c:pt idx="52">
                  <c:v>13504.174028937556</c:v>
                </c:pt>
                <c:pt idx="53">
                  <c:v>13504.174028937556</c:v>
                </c:pt>
                <c:pt idx="54">
                  <c:v>13504.174028937556</c:v>
                </c:pt>
                <c:pt idx="55">
                  <c:v>13504.174028937556</c:v>
                </c:pt>
                <c:pt idx="56">
                  <c:v>13504.174028937556</c:v>
                </c:pt>
                <c:pt idx="57">
                  <c:v>13504.174028937556</c:v>
                </c:pt>
                <c:pt idx="58">
                  <c:v>13504.174028937556</c:v>
                </c:pt>
                <c:pt idx="59">
                  <c:v>13504.174028937556</c:v>
                </c:pt>
                <c:pt idx="60">
                  <c:v>13504.174028937556</c:v>
                </c:pt>
                <c:pt idx="61">
                  <c:v>13504.174028937556</c:v>
                </c:pt>
                <c:pt idx="62">
                  <c:v>13504.174028937556</c:v>
                </c:pt>
                <c:pt idx="63">
                  <c:v>13504.174028937556</c:v>
                </c:pt>
                <c:pt idx="64">
                  <c:v>13504.174028937556</c:v>
                </c:pt>
                <c:pt idx="65">
                  <c:v>13504.174028937556</c:v>
                </c:pt>
                <c:pt idx="66">
                  <c:v>13504.174028937556</c:v>
                </c:pt>
                <c:pt idx="67">
                  <c:v>13504.174028937556</c:v>
                </c:pt>
                <c:pt idx="68">
                  <c:v>13504.174028937556</c:v>
                </c:pt>
                <c:pt idx="69">
                  <c:v>13504.174028937556</c:v>
                </c:pt>
                <c:pt idx="70">
                  <c:v>13504.174028937556</c:v>
                </c:pt>
                <c:pt idx="71">
                  <c:v>13504.174028937556</c:v>
                </c:pt>
                <c:pt idx="72">
                  <c:v>13504.174028937556</c:v>
                </c:pt>
                <c:pt idx="73">
                  <c:v>13504.174028937556</c:v>
                </c:pt>
                <c:pt idx="74">
                  <c:v>13504.174028937556</c:v>
                </c:pt>
                <c:pt idx="75">
                  <c:v>13504.174028937556</c:v>
                </c:pt>
                <c:pt idx="76">
                  <c:v>13504.174028937556</c:v>
                </c:pt>
                <c:pt idx="77">
                  <c:v>13504.174028937556</c:v>
                </c:pt>
                <c:pt idx="78">
                  <c:v>13504.174028937556</c:v>
                </c:pt>
                <c:pt idx="79">
                  <c:v>13504.174028937556</c:v>
                </c:pt>
                <c:pt idx="80">
                  <c:v>13504.174028937556</c:v>
                </c:pt>
                <c:pt idx="81">
                  <c:v>13504.174028937556</c:v>
                </c:pt>
                <c:pt idx="82">
                  <c:v>13504.174028937556</c:v>
                </c:pt>
                <c:pt idx="83">
                  <c:v>13504.174028937556</c:v>
                </c:pt>
                <c:pt idx="84">
                  <c:v>13504.174028937556</c:v>
                </c:pt>
                <c:pt idx="85">
                  <c:v>13504.174028937556</c:v>
                </c:pt>
                <c:pt idx="86">
                  <c:v>13504.174028937556</c:v>
                </c:pt>
                <c:pt idx="87">
                  <c:v>13504.174028937556</c:v>
                </c:pt>
                <c:pt idx="88">
                  <c:v>13504.174028937556</c:v>
                </c:pt>
                <c:pt idx="89">
                  <c:v>13504.174028937556</c:v>
                </c:pt>
                <c:pt idx="90">
                  <c:v>13504.174028937556</c:v>
                </c:pt>
                <c:pt idx="91">
                  <c:v>13504.174028937556</c:v>
                </c:pt>
                <c:pt idx="92">
                  <c:v>13504.174028937556</c:v>
                </c:pt>
                <c:pt idx="93">
                  <c:v>13504.174028937556</c:v>
                </c:pt>
                <c:pt idx="94">
                  <c:v>13504.174028937556</c:v>
                </c:pt>
                <c:pt idx="95">
                  <c:v>13504.174028937556</c:v>
                </c:pt>
                <c:pt idx="96">
                  <c:v>13504.174028937556</c:v>
                </c:pt>
                <c:pt idx="97">
                  <c:v>13504.174028937556</c:v>
                </c:pt>
                <c:pt idx="98">
                  <c:v>13504.174028937556</c:v>
                </c:pt>
                <c:pt idx="99">
                  <c:v>13504.174028937556</c:v>
                </c:pt>
                <c:pt idx="100">
                  <c:v>13504.174028937556</c:v>
                </c:pt>
                <c:pt idx="101">
                  <c:v>13504.174028937556</c:v>
                </c:pt>
                <c:pt idx="102">
                  <c:v>13504.174028937556</c:v>
                </c:pt>
                <c:pt idx="103">
                  <c:v>13504.174028937556</c:v>
                </c:pt>
                <c:pt idx="104">
                  <c:v>13504.174028937556</c:v>
                </c:pt>
                <c:pt idx="105">
                  <c:v>13504.174028937556</c:v>
                </c:pt>
                <c:pt idx="106">
                  <c:v>13504.174028937556</c:v>
                </c:pt>
                <c:pt idx="107">
                  <c:v>13504.174028937556</c:v>
                </c:pt>
                <c:pt idx="108">
                  <c:v>13504.174028937556</c:v>
                </c:pt>
                <c:pt idx="109">
                  <c:v>13504.174028937556</c:v>
                </c:pt>
                <c:pt idx="110">
                  <c:v>13504.174028937556</c:v>
                </c:pt>
                <c:pt idx="111">
                  <c:v>13504.174028937556</c:v>
                </c:pt>
                <c:pt idx="112">
                  <c:v>13504.174028937556</c:v>
                </c:pt>
                <c:pt idx="113">
                  <c:v>13504.174028937556</c:v>
                </c:pt>
                <c:pt idx="114">
                  <c:v>13504.174028937556</c:v>
                </c:pt>
                <c:pt idx="115">
                  <c:v>13504.174028937556</c:v>
                </c:pt>
                <c:pt idx="116">
                  <c:v>13504.174028937556</c:v>
                </c:pt>
                <c:pt idx="117">
                  <c:v>13504.174028937556</c:v>
                </c:pt>
                <c:pt idx="118">
                  <c:v>13504.174028937556</c:v>
                </c:pt>
                <c:pt idx="119">
                  <c:v>13504.174028937556</c:v>
                </c:pt>
                <c:pt idx="120">
                  <c:v>13504.174028937556</c:v>
                </c:pt>
                <c:pt idx="121">
                  <c:v>13504.174028937556</c:v>
                </c:pt>
                <c:pt idx="122">
                  <c:v>13504.174028937556</c:v>
                </c:pt>
                <c:pt idx="123">
                  <c:v>13504.174028937556</c:v>
                </c:pt>
                <c:pt idx="124">
                  <c:v>13504.174028937556</c:v>
                </c:pt>
                <c:pt idx="125">
                  <c:v>13504.174028937556</c:v>
                </c:pt>
                <c:pt idx="126">
                  <c:v>13504.174028937556</c:v>
                </c:pt>
                <c:pt idx="127">
                  <c:v>13504.174028937556</c:v>
                </c:pt>
                <c:pt idx="128">
                  <c:v>13504.174028937556</c:v>
                </c:pt>
                <c:pt idx="129">
                  <c:v>13504.174028937556</c:v>
                </c:pt>
                <c:pt idx="130">
                  <c:v>13504.174028937556</c:v>
                </c:pt>
                <c:pt idx="131">
                  <c:v>13504.174028937556</c:v>
                </c:pt>
                <c:pt idx="132">
                  <c:v>13504.174028937556</c:v>
                </c:pt>
                <c:pt idx="133">
                  <c:v>13504.174028937556</c:v>
                </c:pt>
                <c:pt idx="134">
                  <c:v>13504.174028937556</c:v>
                </c:pt>
                <c:pt idx="135">
                  <c:v>13504.174028937556</c:v>
                </c:pt>
                <c:pt idx="136">
                  <c:v>13504.174028937556</c:v>
                </c:pt>
                <c:pt idx="137">
                  <c:v>13504.174028937556</c:v>
                </c:pt>
                <c:pt idx="138">
                  <c:v>13504.174028937556</c:v>
                </c:pt>
                <c:pt idx="139">
                  <c:v>13504.174028937556</c:v>
                </c:pt>
                <c:pt idx="140">
                  <c:v>13504.174028937556</c:v>
                </c:pt>
                <c:pt idx="141">
                  <c:v>13504.174028937556</c:v>
                </c:pt>
                <c:pt idx="142">
                  <c:v>13504.174028937556</c:v>
                </c:pt>
                <c:pt idx="143">
                  <c:v>13504.174028937556</c:v>
                </c:pt>
                <c:pt idx="144">
                  <c:v>13504.174028937556</c:v>
                </c:pt>
                <c:pt idx="145">
                  <c:v>13504.174028937556</c:v>
                </c:pt>
                <c:pt idx="146">
                  <c:v>13504.174028937556</c:v>
                </c:pt>
                <c:pt idx="147">
                  <c:v>13504.174028937556</c:v>
                </c:pt>
                <c:pt idx="148">
                  <c:v>13504.174028937556</c:v>
                </c:pt>
                <c:pt idx="149">
                  <c:v>13504.174028937556</c:v>
                </c:pt>
                <c:pt idx="150">
                  <c:v>13504.174028937556</c:v>
                </c:pt>
                <c:pt idx="151">
                  <c:v>13504.174028937556</c:v>
                </c:pt>
                <c:pt idx="152">
                  <c:v>13504.174028937556</c:v>
                </c:pt>
                <c:pt idx="153">
                  <c:v>13504.174028937556</c:v>
                </c:pt>
                <c:pt idx="154">
                  <c:v>13504.174028937556</c:v>
                </c:pt>
                <c:pt idx="155">
                  <c:v>13504.174028937556</c:v>
                </c:pt>
                <c:pt idx="156">
                  <c:v>13504.174028937556</c:v>
                </c:pt>
                <c:pt idx="157">
                  <c:v>13504.174028937556</c:v>
                </c:pt>
                <c:pt idx="158">
                  <c:v>13504.174028937556</c:v>
                </c:pt>
                <c:pt idx="159">
                  <c:v>13504.174028937556</c:v>
                </c:pt>
                <c:pt idx="160">
                  <c:v>13504.174028937556</c:v>
                </c:pt>
                <c:pt idx="161">
                  <c:v>13504.174028937556</c:v>
                </c:pt>
                <c:pt idx="162">
                  <c:v>13504.174028937556</c:v>
                </c:pt>
                <c:pt idx="163">
                  <c:v>13504.174028937556</c:v>
                </c:pt>
                <c:pt idx="164">
                  <c:v>13504.174028937556</c:v>
                </c:pt>
                <c:pt idx="165">
                  <c:v>13504.174028937556</c:v>
                </c:pt>
                <c:pt idx="166">
                  <c:v>13504.174028937556</c:v>
                </c:pt>
                <c:pt idx="167">
                  <c:v>13504.174028937556</c:v>
                </c:pt>
                <c:pt idx="168">
                  <c:v>13504.174028937556</c:v>
                </c:pt>
                <c:pt idx="169">
                  <c:v>13504.174028937556</c:v>
                </c:pt>
                <c:pt idx="170">
                  <c:v>13504.174028937556</c:v>
                </c:pt>
                <c:pt idx="171">
                  <c:v>13504.174028937556</c:v>
                </c:pt>
                <c:pt idx="172">
                  <c:v>13504.174028937556</c:v>
                </c:pt>
                <c:pt idx="173">
                  <c:v>13504.174028937556</c:v>
                </c:pt>
                <c:pt idx="174">
                  <c:v>13504.174028937556</c:v>
                </c:pt>
                <c:pt idx="175">
                  <c:v>13504.174028937556</c:v>
                </c:pt>
                <c:pt idx="176">
                  <c:v>13504.174028937556</c:v>
                </c:pt>
                <c:pt idx="177">
                  <c:v>13504.174028937556</c:v>
                </c:pt>
                <c:pt idx="178">
                  <c:v>13504.174028937556</c:v>
                </c:pt>
                <c:pt idx="179">
                  <c:v>13504.174028937556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B5-41DE-9729-8DEEEAFE2B1B}"/>
            </c:ext>
          </c:extLst>
        </c:ser>
        <c:ser>
          <c:idx val="4"/>
          <c:order val="3"/>
          <c:tx>
            <c:v>Commuting- Diesel</c:v>
          </c:tx>
          <c:spPr>
            <a:solidFill>
              <a:srgbClr val="C00000"/>
            </a:solidFill>
            <a:ln w="25400">
              <a:noFill/>
            </a:ln>
          </c:spPr>
          <c:cat>
            <c:numRef>
              <c:f>'MC Usage'!$B$66:$B$245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Usage'!$L$66:$L$245</c:f>
              <c:numCache>
                <c:formatCode>General</c:formatCode>
                <c:ptCount val="180"/>
                <c:pt idx="0">
                  <c:v>258.29559257983863</c:v>
                </c:pt>
                <c:pt idx="1">
                  <c:v>258.29559257983863</c:v>
                </c:pt>
                <c:pt idx="2">
                  <c:v>258.29559257983863</c:v>
                </c:pt>
                <c:pt idx="3">
                  <c:v>258.29559257983863</c:v>
                </c:pt>
                <c:pt idx="4">
                  <c:v>258.29559257983863</c:v>
                </c:pt>
                <c:pt idx="5">
                  <c:v>258.29559257983863</c:v>
                </c:pt>
                <c:pt idx="6">
                  <c:v>258.29559257983863</c:v>
                </c:pt>
                <c:pt idx="7">
                  <c:v>258.29559257983863</c:v>
                </c:pt>
                <c:pt idx="8">
                  <c:v>258.29559257983863</c:v>
                </c:pt>
                <c:pt idx="9">
                  <c:v>258.29559257983863</c:v>
                </c:pt>
                <c:pt idx="10">
                  <c:v>258.29559257983863</c:v>
                </c:pt>
                <c:pt idx="11">
                  <c:v>258.29559257983863</c:v>
                </c:pt>
                <c:pt idx="12">
                  <c:v>261.5490070578756</c:v>
                </c:pt>
                <c:pt idx="13">
                  <c:v>261.5490070578756</c:v>
                </c:pt>
                <c:pt idx="14">
                  <c:v>261.5490070578756</c:v>
                </c:pt>
                <c:pt idx="15">
                  <c:v>261.5490070578756</c:v>
                </c:pt>
                <c:pt idx="16">
                  <c:v>261.5490070578756</c:v>
                </c:pt>
                <c:pt idx="17">
                  <c:v>261.5490070578756</c:v>
                </c:pt>
                <c:pt idx="18">
                  <c:v>261.5490070578756</c:v>
                </c:pt>
                <c:pt idx="19">
                  <c:v>261.5490070578756</c:v>
                </c:pt>
                <c:pt idx="20">
                  <c:v>261.5490070578756</c:v>
                </c:pt>
                <c:pt idx="21">
                  <c:v>261.5490070578756</c:v>
                </c:pt>
                <c:pt idx="22">
                  <c:v>261.5490070578756</c:v>
                </c:pt>
                <c:pt idx="23">
                  <c:v>261.5490070578756</c:v>
                </c:pt>
                <c:pt idx="24">
                  <c:v>263.7179500432336</c:v>
                </c:pt>
                <c:pt idx="25">
                  <c:v>263.7179500432336</c:v>
                </c:pt>
                <c:pt idx="26">
                  <c:v>263.7179500432336</c:v>
                </c:pt>
                <c:pt idx="27">
                  <c:v>263.7179500432336</c:v>
                </c:pt>
                <c:pt idx="28">
                  <c:v>263.7179500432336</c:v>
                </c:pt>
                <c:pt idx="29">
                  <c:v>263.7179500432336</c:v>
                </c:pt>
                <c:pt idx="30">
                  <c:v>263.7179500432336</c:v>
                </c:pt>
                <c:pt idx="31">
                  <c:v>263.7179500432336</c:v>
                </c:pt>
                <c:pt idx="32">
                  <c:v>263.7179500432336</c:v>
                </c:pt>
                <c:pt idx="33">
                  <c:v>263.7179500432336</c:v>
                </c:pt>
                <c:pt idx="34">
                  <c:v>263.7179500432336</c:v>
                </c:pt>
                <c:pt idx="35">
                  <c:v>263.7179500432336</c:v>
                </c:pt>
                <c:pt idx="36">
                  <c:v>264.11346317585765</c:v>
                </c:pt>
                <c:pt idx="37">
                  <c:v>264.11346317585765</c:v>
                </c:pt>
                <c:pt idx="38">
                  <c:v>264.11346317585765</c:v>
                </c:pt>
                <c:pt idx="39">
                  <c:v>264.11346317585765</c:v>
                </c:pt>
                <c:pt idx="40">
                  <c:v>264.11346317585765</c:v>
                </c:pt>
                <c:pt idx="41">
                  <c:v>264.11346317585765</c:v>
                </c:pt>
                <c:pt idx="42">
                  <c:v>264.11346317585765</c:v>
                </c:pt>
                <c:pt idx="43">
                  <c:v>264.11346317585765</c:v>
                </c:pt>
                <c:pt idx="44">
                  <c:v>264.11346317585765</c:v>
                </c:pt>
                <c:pt idx="45">
                  <c:v>264.11346317585765</c:v>
                </c:pt>
                <c:pt idx="46">
                  <c:v>264.11346317585765</c:v>
                </c:pt>
                <c:pt idx="47">
                  <c:v>264.11346317585765</c:v>
                </c:pt>
                <c:pt idx="48">
                  <c:v>263.37347086320614</c:v>
                </c:pt>
                <c:pt idx="49">
                  <c:v>263.37347086320614</c:v>
                </c:pt>
                <c:pt idx="50">
                  <c:v>263.37347086320614</c:v>
                </c:pt>
                <c:pt idx="51">
                  <c:v>263.37347086320614</c:v>
                </c:pt>
                <c:pt idx="52">
                  <c:v>263.37347086320614</c:v>
                </c:pt>
                <c:pt idx="53">
                  <c:v>263.37347086320614</c:v>
                </c:pt>
                <c:pt idx="54">
                  <c:v>263.37347086320614</c:v>
                </c:pt>
                <c:pt idx="55">
                  <c:v>263.37347086320614</c:v>
                </c:pt>
                <c:pt idx="56">
                  <c:v>263.37347086320614</c:v>
                </c:pt>
                <c:pt idx="57">
                  <c:v>263.37347086320614</c:v>
                </c:pt>
                <c:pt idx="58">
                  <c:v>263.37347086320614</c:v>
                </c:pt>
                <c:pt idx="59">
                  <c:v>263.37347086320614</c:v>
                </c:pt>
                <c:pt idx="60">
                  <c:v>260.32419219555578</c:v>
                </c:pt>
                <c:pt idx="61">
                  <c:v>260.32419219555578</c:v>
                </c:pt>
                <c:pt idx="62">
                  <c:v>260.32419219555578</c:v>
                </c:pt>
                <c:pt idx="63">
                  <c:v>260.32419219555578</c:v>
                </c:pt>
                <c:pt idx="64">
                  <c:v>260.32419219555578</c:v>
                </c:pt>
                <c:pt idx="65">
                  <c:v>260.32419219555578</c:v>
                </c:pt>
                <c:pt idx="66">
                  <c:v>260.32419219555578</c:v>
                </c:pt>
                <c:pt idx="67">
                  <c:v>260.32419219555578</c:v>
                </c:pt>
                <c:pt idx="68">
                  <c:v>260.32419219555578</c:v>
                </c:pt>
                <c:pt idx="69">
                  <c:v>260.32419219555578</c:v>
                </c:pt>
                <c:pt idx="70">
                  <c:v>260.32419219555578</c:v>
                </c:pt>
                <c:pt idx="71">
                  <c:v>260.32419219555578</c:v>
                </c:pt>
                <c:pt idx="72">
                  <c:v>261.99555414309634</c:v>
                </c:pt>
                <c:pt idx="73">
                  <c:v>261.99555414309634</c:v>
                </c:pt>
                <c:pt idx="74">
                  <c:v>261.99555414309634</c:v>
                </c:pt>
                <c:pt idx="75">
                  <c:v>261.99555414309634</c:v>
                </c:pt>
                <c:pt idx="76">
                  <c:v>261.99555414309634</c:v>
                </c:pt>
                <c:pt idx="77">
                  <c:v>261.99555414309634</c:v>
                </c:pt>
                <c:pt idx="78">
                  <c:v>261.99555414309634</c:v>
                </c:pt>
                <c:pt idx="79">
                  <c:v>261.99555414309634</c:v>
                </c:pt>
                <c:pt idx="80">
                  <c:v>261.99555414309634</c:v>
                </c:pt>
                <c:pt idx="81">
                  <c:v>261.99555414309634</c:v>
                </c:pt>
                <c:pt idx="82">
                  <c:v>261.99555414309634</c:v>
                </c:pt>
                <c:pt idx="83">
                  <c:v>261.99555414309634</c:v>
                </c:pt>
                <c:pt idx="84">
                  <c:v>263.6669160906369</c:v>
                </c:pt>
                <c:pt idx="85">
                  <c:v>263.6669160906369</c:v>
                </c:pt>
                <c:pt idx="86">
                  <c:v>263.6669160906369</c:v>
                </c:pt>
                <c:pt idx="87">
                  <c:v>263.6669160906369</c:v>
                </c:pt>
                <c:pt idx="88">
                  <c:v>263.6669160906369</c:v>
                </c:pt>
                <c:pt idx="89">
                  <c:v>263.6669160906369</c:v>
                </c:pt>
                <c:pt idx="90">
                  <c:v>263.6669160906369</c:v>
                </c:pt>
                <c:pt idx="91">
                  <c:v>263.6669160906369</c:v>
                </c:pt>
                <c:pt idx="92">
                  <c:v>263.6669160906369</c:v>
                </c:pt>
                <c:pt idx="93">
                  <c:v>263.6669160906369</c:v>
                </c:pt>
                <c:pt idx="94">
                  <c:v>263.6669160906369</c:v>
                </c:pt>
                <c:pt idx="95">
                  <c:v>263.6669160906369</c:v>
                </c:pt>
                <c:pt idx="96">
                  <c:v>265.33827803817746</c:v>
                </c:pt>
                <c:pt idx="97">
                  <c:v>265.33827803817746</c:v>
                </c:pt>
                <c:pt idx="98">
                  <c:v>265.33827803817746</c:v>
                </c:pt>
                <c:pt idx="99">
                  <c:v>265.33827803817746</c:v>
                </c:pt>
                <c:pt idx="100">
                  <c:v>265.33827803817746</c:v>
                </c:pt>
                <c:pt idx="101">
                  <c:v>265.33827803817746</c:v>
                </c:pt>
                <c:pt idx="102">
                  <c:v>265.33827803817746</c:v>
                </c:pt>
                <c:pt idx="103">
                  <c:v>265.33827803817746</c:v>
                </c:pt>
                <c:pt idx="104">
                  <c:v>265.33827803817746</c:v>
                </c:pt>
                <c:pt idx="105">
                  <c:v>265.33827803817746</c:v>
                </c:pt>
                <c:pt idx="106">
                  <c:v>265.33827803817746</c:v>
                </c:pt>
                <c:pt idx="107">
                  <c:v>265.33827803817746</c:v>
                </c:pt>
                <c:pt idx="108">
                  <c:v>267.00963998571808</c:v>
                </c:pt>
                <c:pt idx="109">
                  <c:v>267.00963998571808</c:v>
                </c:pt>
                <c:pt idx="110">
                  <c:v>267.00963998571808</c:v>
                </c:pt>
                <c:pt idx="111">
                  <c:v>267.00963998571808</c:v>
                </c:pt>
                <c:pt idx="112">
                  <c:v>267.00963998571808</c:v>
                </c:pt>
                <c:pt idx="113">
                  <c:v>267.00963998571808</c:v>
                </c:pt>
                <c:pt idx="114">
                  <c:v>267.00963998571808</c:v>
                </c:pt>
                <c:pt idx="115">
                  <c:v>267.00963998571808</c:v>
                </c:pt>
                <c:pt idx="116">
                  <c:v>267.00963998571808</c:v>
                </c:pt>
                <c:pt idx="117">
                  <c:v>267.00963998571808</c:v>
                </c:pt>
                <c:pt idx="118">
                  <c:v>267.00963998571808</c:v>
                </c:pt>
                <c:pt idx="119">
                  <c:v>267.00963998571808</c:v>
                </c:pt>
                <c:pt idx="120">
                  <c:v>267.00963998571808</c:v>
                </c:pt>
                <c:pt idx="121">
                  <c:v>267.00963998571808</c:v>
                </c:pt>
                <c:pt idx="122">
                  <c:v>267.00963998571808</c:v>
                </c:pt>
                <c:pt idx="123">
                  <c:v>267.00963998571808</c:v>
                </c:pt>
                <c:pt idx="124">
                  <c:v>267.00963998571808</c:v>
                </c:pt>
                <c:pt idx="125">
                  <c:v>267.00963998571808</c:v>
                </c:pt>
                <c:pt idx="126">
                  <c:v>267.00963998571808</c:v>
                </c:pt>
                <c:pt idx="127">
                  <c:v>267.00963998571808</c:v>
                </c:pt>
                <c:pt idx="128">
                  <c:v>267.00963998571808</c:v>
                </c:pt>
                <c:pt idx="129">
                  <c:v>267.00963998571808</c:v>
                </c:pt>
                <c:pt idx="130">
                  <c:v>267.00963998571808</c:v>
                </c:pt>
                <c:pt idx="131">
                  <c:v>267.00963998571808</c:v>
                </c:pt>
                <c:pt idx="132">
                  <c:v>267.00963998571808</c:v>
                </c:pt>
                <c:pt idx="133">
                  <c:v>267.00963998571808</c:v>
                </c:pt>
                <c:pt idx="134">
                  <c:v>267.00963998571808</c:v>
                </c:pt>
                <c:pt idx="135">
                  <c:v>267.00963998571808</c:v>
                </c:pt>
                <c:pt idx="136">
                  <c:v>267.00963998571808</c:v>
                </c:pt>
                <c:pt idx="137">
                  <c:v>267.00963998571808</c:v>
                </c:pt>
                <c:pt idx="138">
                  <c:v>267.00963998571808</c:v>
                </c:pt>
                <c:pt idx="139">
                  <c:v>267.00963998571808</c:v>
                </c:pt>
                <c:pt idx="140">
                  <c:v>267.00963998571808</c:v>
                </c:pt>
                <c:pt idx="141">
                  <c:v>267.00963998571808</c:v>
                </c:pt>
                <c:pt idx="142">
                  <c:v>267.00963998571808</c:v>
                </c:pt>
                <c:pt idx="143">
                  <c:v>267.00963998571808</c:v>
                </c:pt>
                <c:pt idx="144">
                  <c:v>267.00963998571808</c:v>
                </c:pt>
                <c:pt idx="145">
                  <c:v>267.00963998571808</c:v>
                </c:pt>
                <c:pt idx="146">
                  <c:v>267.00963998571808</c:v>
                </c:pt>
                <c:pt idx="147">
                  <c:v>267.00963998571808</c:v>
                </c:pt>
                <c:pt idx="148">
                  <c:v>267.00963998571808</c:v>
                </c:pt>
                <c:pt idx="149">
                  <c:v>267.00963998571808</c:v>
                </c:pt>
                <c:pt idx="150">
                  <c:v>267.00963998571808</c:v>
                </c:pt>
                <c:pt idx="151">
                  <c:v>267.00963998571808</c:v>
                </c:pt>
                <c:pt idx="152">
                  <c:v>267.00963998571808</c:v>
                </c:pt>
                <c:pt idx="153">
                  <c:v>267.00963998571808</c:v>
                </c:pt>
                <c:pt idx="154">
                  <c:v>267.00963998571808</c:v>
                </c:pt>
                <c:pt idx="155">
                  <c:v>267.00963998571808</c:v>
                </c:pt>
                <c:pt idx="156">
                  <c:v>267.00963998571808</c:v>
                </c:pt>
                <c:pt idx="157">
                  <c:v>267.00963998571808</c:v>
                </c:pt>
                <c:pt idx="158">
                  <c:v>267.00963998571808</c:v>
                </c:pt>
                <c:pt idx="159">
                  <c:v>267.00963998571808</c:v>
                </c:pt>
                <c:pt idx="160">
                  <c:v>267.00963998571808</c:v>
                </c:pt>
                <c:pt idx="161">
                  <c:v>267.00963998571808</c:v>
                </c:pt>
                <c:pt idx="162">
                  <c:v>267.00963998571808</c:v>
                </c:pt>
                <c:pt idx="163">
                  <c:v>267.00963998571808</c:v>
                </c:pt>
                <c:pt idx="164">
                  <c:v>267.00963998571808</c:v>
                </c:pt>
                <c:pt idx="165">
                  <c:v>267.00963998571808</c:v>
                </c:pt>
                <c:pt idx="166">
                  <c:v>267.00963998571808</c:v>
                </c:pt>
                <c:pt idx="167">
                  <c:v>267.00963998571808</c:v>
                </c:pt>
                <c:pt idx="168">
                  <c:v>267.00963998571808</c:v>
                </c:pt>
                <c:pt idx="169">
                  <c:v>267.00963998571808</c:v>
                </c:pt>
                <c:pt idx="170">
                  <c:v>267.00963998571808</c:v>
                </c:pt>
                <c:pt idx="171">
                  <c:v>267.00963998571808</c:v>
                </c:pt>
                <c:pt idx="172">
                  <c:v>267.00963998571808</c:v>
                </c:pt>
                <c:pt idx="173">
                  <c:v>267.00963998571808</c:v>
                </c:pt>
                <c:pt idx="174">
                  <c:v>267.00963998571808</c:v>
                </c:pt>
                <c:pt idx="175">
                  <c:v>267.00963998571808</c:v>
                </c:pt>
                <c:pt idx="176">
                  <c:v>267.00963998571808</c:v>
                </c:pt>
                <c:pt idx="177">
                  <c:v>267.00963998571808</c:v>
                </c:pt>
                <c:pt idx="178">
                  <c:v>267.00963998571808</c:v>
                </c:pt>
                <c:pt idx="179">
                  <c:v>267.00963998571808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2B5-41DE-9729-8DEEEAFE2B1B}"/>
            </c:ext>
          </c:extLst>
        </c:ser>
        <c:ser>
          <c:idx val="5"/>
          <c:order val="4"/>
          <c:tx>
            <c:v>Commuting- Elec</c:v>
          </c:tx>
          <c:spPr>
            <a:solidFill>
              <a:schemeClr val="accent2">
                <a:lumMod val="75000"/>
              </a:schemeClr>
            </a:solidFill>
            <a:ln w="25400">
              <a:noFill/>
            </a:ln>
          </c:spPr>
          <c:cat>
            <c:numRef>
              <c:f>'MC Usage'!$B$66:$B$245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Usage'!$M$66:$M$245</c:f>
              <c:numCache>
                <c:formatCode>General</c:formatCode>
                <c:ptCount val="180"/>
                <c:pt idx="0">
                  <c:v>82.453371279403044</c:v>
                </c:pt>
                <c:pt idx="1">
                  <c:v>82.453371279403044</c:v>
                </c:pt>
                <c:pt idx="2">
                  <c:v>82.453371279403044</c:v>
                </c:pt>
                <c:pt idx="3">
                  <c:v>82.453371279403044</c:v>
                </c:pt>
                <c:pt idx="4">
                  <c:v>82.453371279403044</c:v>
                </c:pt>
                <c:pt idx="5">
                  <c:v>82.453371279403044</c:v>
                </c:pt>
                <c:pt idx="6">
                  <c:v>82.453371279403044</c:v>
                </c:pt>
                <c:pt idx="7">
                  <c:v>82.453371279403044</c:v>
                </c:pt>
                <c:pt idx="8">
                  <c:v>82.453371279403044</c:v>
                </c:pt>
                <c:pt idx="9">
                  <c:v>82.453371279403044</c:v>
                </c:pt>
                <c:pt idx="10">
                  <c:v>82.453371279403044</c:v>
                </c:pt>
                <c:pt idx="11">
                  <c:v>82.453371279403044</c:v>
                </c:pt>
                <c:pt idx="12">
                  <c:v>83.491929425920603</c:v>
                </c:pt>
                <c:pt idx="13">
                  <c:v>83.491929425920603</c:v>
                </c:pt>
                <c:pt idx="14">
                  <c:v>83.491929425920603</c:v>
                </c:pt>
                <c:pt idx="15">
                  <c:v>83.491929425920603</c:v>
                </c:pt>
                <c:pt idx="16">
                  <c:v>83.491929425920603</c:v>
                </c:pt>
                <c:pt idx="17">
                  <c:v>83.491929425920603</c:v>
                </c:pt>
                <c:pt idx="18">
                  <c:v>83.491929425920603</c:v>
                </c:pt>
                <c:pt idx="19">
                  <c:v>83.491929425920603</c:v>
                </c:pt>
                <c:pt idx="20">
                  <c:v>83.491929425920603</c:v>
                </c:pt>
                <c:pt idx="21">
                  <c:v>83.491929425920603</c:v>
                </c:pt>
                <c:pt idx="22">
                  <c:v>83.491929425920603</c:v>
                </c:pt>
                <c:pt idx="23">
                  <c:v>83.491929425920603</c:v>
                </c:pt>
                <c:pt idx="24">
                  <c:v>84.184301523598975</c:v>
                </c:pt>
                <c:pt idx="25">
                  <c:v>84.184301523598975</c:v>
                </c:pt>
                <c:pt idx="26">
                  <c:v>84.184301523598975</c:v>
                </c:pt>
                <c:pt idx="27">
                  <c:v>84.184301523598975</c:v>
                </c:pt>
                <c:pt idx="28">
                  <c:v>84.184301523598975</c:v>
                </c:pt>
                <c:pt idx="29">
                  <c:v>84.184301523598975</c:v>
                </c:pt>
                <c:pt idx="30">
                  <c:v>84.184301523598975</c:v>
                </c:pt>
                <c:pt idx="31">
                  <c:v>84.184301523598975</c:v>
                </c:pt>
                <c:pt idx="32">
                  <c:v>84.184301523598975</c:v>
                </c:pt>
                <c:pt idx="33">
                  <c:v>84.184301523598975</c:v>
                </c:pt>
                <c:pt idx="34">
                  <c:v>84.184301523598975</c:v>
                </c:pt>
                <c:pt idx="35">
                  <c:v>84.184301523598975</c:v>
                </c:pt>
                <c:pt idx="36">
                  <c:v>84.310557611999144</c:v>
                </c:pt>
                <c:pt idx="37">
                  <c:v>84.310557611999144</c:v>
                </c:pt>
                <c:pt idx="38">
                  <c:v>84.310557611999144</c:v>
                </c:pt>
                <c:pt idx="39">
                  <c:v>84.310557611999144</c:v>
                </c:pt>
                <c:pt idx="40">
                  <c:v>84.310557611999144</c:v>
                </c:pt>
                <c:pt idx="41">
                  <c:v>84.310557611999144</c:v>
                </c:pt>
                <c:pt idx="42">
                  <c:v>84.310557611999144</c:v>
                </c:pt>
                <c:pt idx="43">
                  <c:v>84.310557611999144</c:v>
                </c:pt>
                <c:pt idx="44">
                  <c:v>84.310557611999144</c:v>
                </c:pt>
                <c:pt idx="45">
                  <c:v>84.310557611999144</c:v>
                </c:pt>
                <c:pt idx="46">
                  <c:v>84.310557611999144</c:v>
                </c:pt>
                <c:pt idx="47">
                  <c:v>84.310557611999144</c:v>
                </c:pt>
                <c:pt idx="48">
                  <c:v>84.074336543379445</c:v>
                </c:pt>
                <c:pt idx="49">
                  <c:v>84.074336543379445</c:v>
                </c:pt>
                <c:pt idx="50">
                  <c:v>84.074336543379445</c:v>
                </c:pt>
                <c:pt idx="51">
                  <c:v>84.074336543379445</c:v>
                </c:pt>
                <c:pt idx="52">
                  <c:v>84.074336543379445</c:v>
                </c:pt>
                <c:pt idx="53">
                  <c:v>84.074336543379445</c:v>
                </c:pt>
                <c:pt idx="54">
                  <c:v>84.074336543379445</c:v>
                </c:pt>
                <c:pt idx="55">
                  <c:v>84.074336543379445</c:v>
                </c:pt>
                <c:pt idx="56">
                  <c:v>84.074336543379445</c:v>
                </c:pt>
                <c:pt idx="57">
                  <c:v>84.074336543379445</c:v>
                </c:pt>
                <c:pt idx="58">
                  <c:v>84.074336543379445</c:v>
                </c:pt>
                <c:pt idx="59">
                  <c:v>84.074336543379445</c:v>
                </c:pt>
                <c:pt idx="60">
                  <c:v>83.100942829584568</c:v>
                </c:pt>
                <c:pt idx="61">
                  <c:v>83.100942829584568</c:v>
                </c:pt>
                <c:pt idx="62">
                  <c:v>83.100942829584568</c:v>
                </c:pt>
                <c:pt idx="63">
                  <c:v>83.100942829584568</c:v>
                </c:pt>
                <c:pt idx="64">
                  <c:v>83.100942829584568</c:v>
                </c:pt>
                <c:pt idx="65">
                  <c:v>83.100942829584568</c:v>
                </c:pt>
                <c:pt idx="66">
                  <c:v>83.100942829584568</c:v>
                </c:pt>
                <c:pt idx="67">
                  <c:v>83.100942829584568</c:v>
                </c:pt>
                <c:pt idx="68">
                  <c:v>83.100942829584568</c:v>
                </c:pt>
                <c:pt idx="69">
                  <c:v>83.100942829584568</c:v>
                </c:pt>
                <c:pt idx="70">
                  <c:v>83.100942829584568</c:v>
                </c:pt>
                <c:pt idx="71">
                  <c:v>83.100942829584568</c:v>
                </c:pt>
                <c:pt idx="72">
                  <c:v>83.634476622501424</c:v>
                </c:pt>
                <c:pt idx="73">
                  <c:v>83.634476622501424</c:v>
                </c:pt>
                <c:pt idx="74">
                  <c:v>83.634476622501424</c:v>
                </c:pt>
                <c:pt idx="75">
                  <c:v>83.634476622501424</c:v>
                </c:pt>
                <c:pt idx="76">
                  <c:v>83.634476622501424</c:v>
                </c:pt>
                <c:pt idx="77">
                  <c:v>83.634476622501424</c:v>
                </c:pt>
                <c:pt idx="78">
                  <c:v>83.634476622501424</c:v>
                </c:pt>
                <c:pt idx="79">
                  <c:v>83.634476622501424</c:v>
                </c:pt>
                <c:pt idx="80">
                  <c:v>83.634476622501424</c:v>
                </c:pt>
                <c:pt idx="81">
                  <c:v>83.634476622501424</c:v>
                </c:pt>
                <c:pt idx="82">
                  <c:v>83.634476622501424</c:v>
                </c:pt>
                <c:pt idx="83">
                  <c:v>83.634476622501424</c:v>
                </c:pt>
                <c:pt idx="84">
                  <c:v>84.168010415418294</c:v>
                </c:pt>
                <c:pt idx="85">
                  <c:v>84.168010415418294</c:v>
                </c:pt>
                <c:pt idx="86">
                  <c:v>84.168010415418294</c:v>
                </c:pt>
                <c:pt idx="87">
                  <c:v>84.168010415418294</c:v>
                </c:pt>
                <c:pt idx="88">
                  <c:v>84.168010415418294</c:v>
                </c:pt>
                <c:pt idx="89">
                  <c:v>84.168010415418294</c:v>
                </c:pt>
                <c:pt idx="90">
                  <c:v>84.168010415418294</c:v>
                </c:pt>
                <c:pt idx="91">
                  <c:v>84.168010415418294</c:v>
                </c:pt>
                <c:pt idx="92">
                  <c:v>84.168010415418294</c:v>
                </c:pt>
                <c:pt idx="93">
                  <c:v>84.168010415418294</c:v>
                </c:pt>
                <c:pt idx="94">
                  <c:v>84.168010415418294</c:v>
                </c:pt>
                <c:pt idx="95">
                  <c:v>84.168010415418294</c:v>
                </c:pt>
                <c:pt idx="96">
                  <c:v>84.70154420833515</c:v>
                </c:pt>
                <c:pt idx="97">
                  <c:v>84.70154420833515</c:v>
                </c:pt>
                <c:pt idx="98">
                  <c:v>84.70154420833515</c:v>
                </c:pt>
                <c:pt idx="99">
                  <c:v>84.70154420833515</c:v>
                </c:pt>
                <c:pt idx="100">
                  <c:v>84.70154420833515</c:v>
                </c:pt>
                <c:pt idx="101">
                  <c:v>84.70154420833515</c:v>
                </c:pt>
                <c:pt idx="102">
                  <c:v>84.70154420833515</c:v>
                </c:pt>
                <c:pt idx="103">
                  <c:v>84.70154420833515</c:v>
                </c:pt>
                <c:pt idx="104">
                  <c:v>84.70154420833515</c:v>
                </c:pt>
                <c:pt idx="105">
                  <c:v>84.70154420833515</c:v>
                </c:pt>
                <c:pt idx="106">
                  <c:v>84.70154420833515</c:v>
                </c:pt>
                <c:pt idx="107">
                  <c:v>84.70154420833515</c:v>
                </c:pt>
                <c:pt idx="108">
                  <c:v>85.23507800125202</c:v>
                </c:pt>
                <c:pt idx="109">
                  <c:v>85.23507800125202</c:v>
                </c:pt>
                <c:pt idx="110">
                  <c:v>85.23507800125202</c:v>
                </c:pt>
                <c:pt idx="111">
                  <c:v>85.23507800125202</c:v>
                </c:pt>
                <c:pt idx="112">
                  <c:v>85.23507800125202</c:v>
                </c:pt>
                <c:pt idx="113">
                  <c:v>85.23507800125202</c:v>
                </c:pt>
                <c:pt idx="114">
                  <c:v>85.23507800125202</c:v>
                </c:pt>
                <c:pt idx="115">
                  <c:v>85.23507800125202</c:v>
                </c:pt>
                <c:pt idx="116">
                  <c:v>85.23507800125202</c:v>
                </c:pt>
                <c:pt idx="117">
                  <c:v>85.23507800125202</c:v>
                </c:pt>
                <c:pt idx="118">
                  <c:v>85.23507800125202</c:v>
                </c:pt>
                <c:pt idx="119">
                  <c:v>85.23507800125202</c:v>
                </c:pt>
                <c:pt idx="120">
                  <c:v>85.23507800125202</c:v>
                </c:pt>
                <c:pt idx="121">
                  <c:v>85.23507800125202</c:v>
                </c:pt>
                <c:pt idx="122">
                  <c:v>85.23507800125202</c:v>
                </c:pt>
                <c:pt idx="123">
                  <c:v>85.23507800125202</c:v>
                </c:pt>
                <c:pt idx="124">
                  <c:v>85.23507800125202</c:v>
                </c:pt>
                <c:pt idx="125">
                  <c:v>85.23507800125202</c:v>
                </c:pt>
                <c:pt idx="126">
                  <c:v>85.23507800125202</c:v>
                </c:pt>
                <c:pt idx="127">
                  <c:v>85.23507800125202</c:v>
                </c:pt>
                <c:pt idx="128">
                  <c:v>85.23507800125202</c:v>
                </c:pt>
                <c:pt idx="129">
                  <c:v>85.23507800125202</c:v>
                </c:pt>
                <c:pt idx="130">
                  <c:v>85.23507800125202</c:v>
                </c:pt>
                <c:pt idx="131">
                  <c:v>85.23507800125202</c:v>
                </c:pt>
                <c:pt idx="132">
                  <c:v>85.23507800125202</c:v>
                </c:pt>
                <c:pt idx="133">
                  <c:v>85.23507800125202</c:v>
                </c:pt>
                <c:pt idx="134">
                  <c:v>85.23507800125202</c:v>
                </c:pt>
                <c:pt idx="135">
                  <c:v>85.23507800125202</c:v>
                </c:pt>
                <c:pt idx="136">
                  <c:v>85.23507800125202</c:v>
                </c:pt>
                <c:pt idx="137">
                  <c:v>85.23507800125202</c:v>
                </c:pt>
                <c:pt idx="138">
                  <c:v>85.23507800125202</c:v>
                </c:pt>
                <c:pt idx="139">
                  <c:v>85.23507800125202</c:v>
                </c:pt>
                <c:pt idx="140">
                  <c:v>85.23507800125202</c:v>
                </c:pt>
                <c:pt idx="141">
                  <c:v>85.23507800125202</c:v>
                </c:pt>
                <c:pt idx="142">
                  <c:v>85.23507800125202</c:v>
                </c:pt>
                <c:pt idx="143">
                  <c:v>85.23507800125202</c:v>
                </c:pt>
                <c:pt idx="144">
                  <c:v>85.23507800125202</c:v>
                </c:pt>
                <c:pt idx="145">
                  <c:v>85.23507800125202</c:v>
                </c:pt>
                <c:pt idx="146">
                  <c:v>85.23507800125202</c:v>
                </c:pt>
                <c:pt idx="147">
                  <c:v>85.23507800125202</c:v>
                </c:pt>
                <c:pt idx="148">
                  <c:v>85.23507800125202</c:v>
                </c:pt>
                <c:pt idx="149">
                  <c:v>85.23507800125202</c:v>
                </c:pt>
                <c:pt idx="150">
                  <c:v>85.23507800125202</c:v>
                </c:pt>
                <c:pt idx="151">
                  <c:v>85.23507800125202</c:v>
                </c:pt>
                <c:pt idx="152">
                  <c:v>85.23507800125202</c:v>
                </c:pt>
                <c:pt idx="153">
                  <c:v>85.23507800125202</c:v>
                </c:pt>
                <c:pt idx="154">
                  <c:v>85.23507800125202</c:v>
                </c:pt>
                <c:pt idx="155">
                  <c:v>85.23507800125202</c:v>
                </c:pt>
                <c:pt idx="156">
                  <c:v>85.23507800125202</c:v>
                </c:pt>
                <c:pt idx="157">
                  <c:v>85.23507800125202</c:v>
                </c:pt>
                <c:pt idx="158">
                  <c:v>85.23507800125202</c:v>
                </c:pt>
                <c:pt idx="159">
                  <c:v>85.23507800125202</c:v>
                </c:pt>
                <c:pt idx="160">
                  <c:v>85.23507800125202</c:v>
                </c:pt>
                <c:pt idx="161">
                  <c:v>85.23507800125202</c:v>
                </c:pt>
                <c:pt idx="162">
                  <c:v>85.23507800125202</c:v>
                </c:pt>
                <c:pt idx="163">
                  <c:v>85.23507800125202</c:v>
                </c:pt>
                <c:pt idx="164">
                  <c:v>85.23507800125202</c:v>
                </c:pt>
                <c:pt idx="165">
                  <c:v>85.23507800125202</c:v>
                </c:pt>
                <c:pt idx="166">
                  <c:v>85.23507800125202</c:v>
                </c:pt>
                <c:pt idx="167">
                  <c:v>85.23507800125202</c:v>
                </c:pt>
                <c:pt idx="168">
                  <c:v>85.23507800125202</c:v>
                </c:pt>
                <c:pt idx="169">
                  <c:v>85.23507800125202</c:v>
                </c:pt>
                <c:pt idx="170">
                  <c:v>85.23507800125202</c:v>
                </c:pt>
                <c:pt idx="171">
                  <c:v>85.23507800125202</c:v>
                </c:pt>
                <c:pt idx="172">
                  <c:v>85.23507800125202</c:v>
                </c:pt>
                <c:pt idx="173">
                  <c:v>85.23507800125202</c:v>
                </c:pt>
                <c:pt idx="174">
                  <c:v>85.23507800125202</c:v>
                </c:pt>
                <c:pt idx="175">
                  <c:v>85.23507800125202</c:v>
                </c:pt>
                <c:pt idx="176">
                  <c:v>85.23507800125202</c:v>
                </c:pt>
                <c:pt idx="177">
                  <c:v>85.23507800125202</c:v>
                </c:pt>
                <c:pt idx="178">
                  <c:v>85.23507800125202</c:v>
                </c:pt>
                <c:pt idx="179">
                  <c:v>85.23507800125202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B5-41DE-9729-8DEEEAFE2B1B}"/>
            </c:ext>
          </c:extLst>
        </c:ser>
        <c:ser>
          <c:idx val="9"/>
          <c:order val="5"/>
          <c:tx>
            <c:strRef>
              <c:f>'MC Usage'!$F$2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numRef>
              <c:f>'MC Usage'!$B$66:$B$245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Usage'!$F$66:$F$245</c:f>
              <c:numCache>
                <c:formatCode>General</c:formatCode>
                <c:ptCount val="180"/>
                <c:pt idx="0">
                  <c:v>563.49380610985168</c:v>
                </c:pt>
                <c:pt idx="1">
                  <c:v>458.04586642268055</c:v>
                </c:pt>
                <c:pt idx="2">
                  <c:v>720.40178677679353</c:v>
                </c:pt>
                <c:pt idx="3">
                  <c:v>1307.4972101192734</c:v>
                </c:pt>
                <c:pt idx="4">
                  <c:v>2184.8444606628664</c:v>
                </c:pt>
                <c:pt idx="5">
                  <c:v>3305.9052965588089</c:v>
                </c:pt>
                <c:pt idx="6">
                  <c:v>3911.1624281935869</c:v>
                </c:pt>
                <c:pt idx="7">
                  <c:v>3938.3925135753152</c:v>
                </c:pt>
                <c:pt idx="8">
                  <c:v>3061.9330630462141</c:v>
                </c:pt>
                <c:pt idx="9">
                  <c:v>1511.289216536908</c:v>
                </c:pt>
                <c:pt idx="10">
                  <c:v>781.74160447600389</c:v>
                </c:pt>
                <c:pt idx="11">
                  <c:v>498.30524752169606</c:v>
                </c:pt>
                <c:pt idx="12">
                  <c:v>538.86424111848305</c:v>
                </c:pt>
                <c:pt idx="13">
                  <c:v>438.02529066166528</c:v>
                </c:pt>
                <c:pt idx="14">
                  <c:v>688.91398258989511</c:v>
                </c:pt>
                <c:pt idx="15">
                  <c:v>1250.3482456346701</c:v>
                </c:pt>
                <c:pt idx="16">
                  <c:v>2089.347814459381</c:v>
                </c:pt>
                <c:pt idx="17">
                  <c:v>3161.4085718849055</c:v>
                </c:pt>
                <c:pt idx="18">
                  <c:v>3740.2107191020168</c:v>
                </c:pt>
                <c:pt idx="19">
                  <c:v>3766.2506136593602</c:v>
                </c:pt>
                <c:pt idx="20">
                  <c:v>2928.100040291009</c:v>
                </c:pt>
                <c:pt idx="21">
                  <c:v>1445.2327744325669</c:v>
                </c:pt>
                <c:pt idx="22">
                  <c:v>747.57271842059095</c:v>
                </c:pt>
                <c:pt idx="23">
                  <c:v>476.5249877454545</c:v>
                </c:pt>
                <c:pt idx="24">
                  <c:v>596.86121888150024</c:v>
                </c:pt>
                <c:pt idx="25">
                  <c:v>485.16915567192109</c:v>
                </c:pt>
                <c:pt idx="26">
                  <c:v>763.06054099942344</c:v>
                </c:pt>
                <c:pt idx="27">
                  <c:v>1384.9209521990995</c:v>
                </c:pt>
                <c:pt idx="28">
                  <c:v>2314.2205179865123</c:v>
                </c:pt>
                <c:pt idx="29">
                  <c:v>3501.6652240295152</c:v>
                </c:pt>
                <c:pt idx="30">
                  <c:v>4142.7627931726774</c:v>
                </c:pt>
                <c:pt idx="31">
                  <c:v>4171.6053141994616</c:v>
                </c:pt>
                <c:pt idx="32">
                  <c:v>3243.2461197045582</c:v>
                </c:pt>
                <c:pt idx="33">
                  <c:v>1600.7805482228107</c:v>
                </c:pt>
                <c:pt idx="34">
                  <c:v>828.03260983310008</c:v>
                </c:pt>
                <c:pt idx="35">
                  <c:v>527.81250509941913</c:v>
                </c:pt>
                <c:pt idx="36">
                  <c:v>525.3125</c:v>
                </c:pt>
                <c:pt idx="37">
                  <c:v>487.38749999999999</c:v>
                </c:pt>
                <c:pt idx="38">
                  <c:v>740.97249999999997</c:v>
                </c:pt>
                <c:pt idx="39">
                  <c:v>1336.8049999999998</c:v>
                </c:pt>
                <c:pt idx="40">
                  <c:v>2416.4375</c:v>
                </c:pt>
                <c:pt idx="41">
                  <c:v>3069.875</c:v>
                </c:pt>
                <c:pt idx="42">
                  <c:v>3990.2224999999999</c:v>
                </c:pt>
                <c:pt idx="43">
                  <c:v>3725.0549999999998</c:v>
                </c:pt>
                <c:pt idx="44">
                  <c:v>2917.4575</c:v>
                </c:pt>
                <c:pt idx="45">
                  <c:v>1810.2524999999998</c:v>
                </c:pt>
                <c:pt idx="46">
                  <c:v>677.93499999999995</c:v>
                </c:pt>
                <c:pt idx="47">
                  <c:v>529.20749999999998</c:v>
                </c:pt>
                <c:pt idx="48">
                  <c:v>714.32249999999999</c:v>
                </c:pt>
                <c:pt idx="49">
                  <c:v>402.005</c:v>
                </c:pt>
                <c:pt idx="50">
                  <c:v>614.58999999999992</c:v>
                </c:pt>
                <c:pt idx="51">
                  <c:v>1539.55</c:v>
                </c:pt>
                <c:pt idx="52">
                  <c:v>2453.85</c:v>
                </c:pt>
                <c:pt idx="53">
                  <c:v>3116.5124999999998</c:v>
                </c:pt>
                <c:pt idx="54">
                  <c:v>4069.5574999999999</c:v>
                </c:pt>
                <c:pt idx="55">
                  <c:v>4768.8125</c:v>
                </c:pt>
                <c:pt idx="56">
                  <c:v>3624.3999999999996</c:v>
                </c:pt>
                <c:pt idx="57">
                  <c:v>1400.7649999999999</c:v>
                </c:pt>
                <c:pt idx="58">
                  <c:v>706.32749999999999</c:v>
                </c:pt>
                <c:pt idx="59">
                  <c:v>501.32749999999999</c:v>
                </c:pt>
                <c:pt idx="60">
                  <c:v>460.9425</c:v>
                </c:pt>
                <c:pt idx="61">
                  <c:v>472.11499999999995</c:v>
                </c:pt>
                <c:pt idx="62">
                  <c:v>781.255</c:v>
                </c:pt>
                <c:pt idx="63">
                  <c:v>1061.8999999999999</c:v>
                </c:pt>
                <c:pt idx="64">
                  <c:v>1707.8549999999998</c:v>
                </c:pt>
                <c:pt idx="65">
                  <c:v>3635.9824999999996</c:v>
                </c:pt>
                <c:pt idx="66">
                  <c:v>3643.5674999999997</c:v>
                </c:pt>
                <c:pt idx="67">
                  <c:v>3364.0499999999997</c:v>
                </c:pt>
                <c:pt idx="68">
                  <c:v>2666.9474999999998</c:v>
                </c:pt>
                <c:pt idx="69">
                  <c:v>1307.5925</c:v>
                </c:pt>
                <c:pt idx="70">
                  <c:v>930.29</c:v>
                </c:pt>
                <c:pt idx="71">
                  <c:v>459.71249999999998</c:v>
                </c:pt>
                <c:pt idx="72">
                  <c:v>525.3125</c:v>
                </c:pt>
                <c:pt idx="73">
                  <c:v>487.38749999999999</c:v>
                </c:pt>
                <c:pt idx="74">
                  <c:v>740.97249999999997</c:v>
                </c:pt>
                <c:pt idx="75">
                  <c:v>1336.8049999999998</c:v>
                </c:pt>
                <c:pt idx="76">
                  <c:v>2416.4375</c:v>
                </c:pt>
                <c:pt idx="77">
                  <c:v>3069.875</c:v>
                </c:pt>
                <c:pt idx="78">
                  <c:v>3990.2224999999999</c:v>
                </c:pt>
                <c:pt idx="79">
                  <c:v>3725.0549999999998</c:v>
                </c:pt>
                <c:pt idx="80">
                  <c:v>2917.4575</c:v>
                </c:pt>
                <c:pt idx="81">
                  <c:v>1810.2524999999998</c:v>
                </c:pt>
                <c:pt idx="82">
                  <c:v>677.93499999999995</c:v>
                </c:pt>
                <c:pt idx="83">
                  <c:v>529.20749999999998</c:v>
                </c:pt>
                <c:pt idx="84">
                  <c:v>525.3125</c:v>
                </c:pt>
                <c:pt idx="85">
                  <c:v>487.38749999999999</c:v>
                </c:pt>
                <c:pt idx="86">
                  <c:v>740.97249999999997</c:v>
                </c:pt>
                <c:pt idx="87">
                  <c:v>1336.8049999999998</c:v>
                </c:pt>
                <c:pt idx="88">
                  <c:v>2416.4375</c:v>
                </c:pt>
                <c:pt idx="89">
                  <c:v>3069.875</c:v>
                </c:pt>
                <c:pt idx="90">
                  <c:v>3990.2224999999999</c:v>
                </c:pt>
                <c:pt idx="91">
                  <c:v>3725.0549999999998</c:v>
                </c:pt>
                <c:pt idx="92">
                  <c:v>2917.4575</c:v>
                </c:pt>
                <c:pt idx="93">
                  <c:v>1810.2524999999998</c:v>
                </c:pt>
                <c:pt idx="94">
                  <c:v>677.93499999999995</c:v>
                </c:pt>
                <c:pt idx="95">
                  <c:v>529.20749999999998</c:v>
                </c:pt>
                <c:pt idx="96">
                  <c:v>525.3125</c:v>
                </c:pt>
                <c:pt idx="97">
                  <c:v>487.38749999999999</c:v>
                </c:pt>
                <c:pt idx="98">
                  <c:v>740.97249999999997</c:v>
                </c:pt>
                <c:pt idx="99">
                  <c:v>1336.8049999999998</c:v>
                </c:pt>
                <c:pt idx="100">
                  <c:v>2416.4375</c:v>
                </c:pt>
                <c:pt idx="101">
                  <c:v>3069.875</c:v>
                </c:pt>
                <c:pt idx="102">
                  <c:v>3990.2224999999999</c:v>
                </c:pt>
                <c:pt idx="103">
                  <c:v>3725.0549999999998</c:v>
                </c:pt>
                <c:pt idx="104">
                  <c:v>2917.4575</c:v>
                </c:pt>
                <c:pt idx="105">
                  <c:v>1810.2524999999998</c:v>
                </c:pt>
                <c:pt idx="106">
                  <c:v>677.93499999999995</c:v>
                </c:pt>
                <c:pt idx="107">
                  <c:v>529.20749999999998</c:v>
                </c:pt>
                <c:pt idx="108">
                  <c:v>525.3125</c:v>
                </c:pt>
                <c:pt idx="109">
                  <c:v>487.38749999999999</c:v>
                </c:pt>
                <c:pt idx="110">
                  <c:v>740.97249999999997</c:v>
                </c:pt>
                <c:pt idx="111">
                  <c:v>1336.8049999999998</c:v>
                </c:pt>
                <c:pt idx="112">
                  <c:v>2416.4375</c:v>
                </c:pt>
                <c:pt idx="113">
                  <c:v>3069.875</c:v>
                </c:pt>
                <c:pt idx="114">
                  <c:v>3990.2224999999999</c:v>
                </c:pt>
                <c:pt idx="115">
                  <c:v>3725.0549999999998</c:v>
                </c:pt>
                <c:pt idx="116">
                  <c:v>2917.4575</c:v>
                </c:pt>
                <c:pt idx="117">
                  <c:v>1810.2524999999998</c:v>
                </c:pt>
                <c:pt idx="118">
                  <c:v>677.93499999999995</c:v>
                </c:pt>
                <c:pt idx="119">
                  <c:v>529.20749999999998</c:v>
                </c:pt>
                <c:pt idx="120">
                  <c:v>525.3125</c:v>
                </c:pt>
                <c:pt idx="121">
                  <c:v>487.38749999999999</c:v>
                </c:pt>
                <c:pt idx="122">
                  <c:v>740.97249999999997</c:v>
                </c:pt>
                <c:pt idx="123">
                  <c:v>1336.8049999999998</c:v>
                </c:pt>
                <c:pt idx="124">
                  <c:v>2416.4375</c:v>
                </c:pt>
                <c:pt idx="125">
                  <c:v>3069.875</c:v>
                </c:pt>
                <c:pt idx="126">
                  <c:v>3990.2224999999999</c:v>
                </c:pt>
                <c:pt idx="127">
                  <c:v>3725.0549999999998</c:v>
                </c:pt>
                <c:pt idx="128">
                  <c:v>2917.4575</c:v>
                </c:pt>
                <c:pt idx="129">
                  <c:v>1810.2524999999998</c:v>
                </c:pt>
                <c:pt idx="130">
                  <c:v>677.93499999999995</c:v>
                </c:pt>
                <c:pt idx="131">
                  <c:v>529.20749999999998</c:v>
                </c:pt>
                <c:pt idx="132">
                  <c:v>525.3125</c:v>
                </c:pt>
                <c:pt idx="133">
                  <c:v>487.38749999999999</c:v>
                </c:pt>
                <c:pt idx="134">
                  <c:v>740.97249999999997</c:v>
                </c:pt>
                <c:pt idx="135">
                  <c:v>1336.8049999999998</c:v>
                </c:pt>
                <c:pt idx="136">
                  <c:v>2416.4375</c:v>
                </c:pt>
                <c:pt idx="137">
                  <c:v>3069.875</c:v>
                </c:pt>
                <c:pt idx="138">
                  <c:v>3990.2224999999999</c:v>
                </c:pt>
                <c:pt idx="139">
                  <c:v>3725.0549999999998</c:v>
                </c:pt>
                <c:pt idx="140">
                  <c:v>2917.4575</c:v>
                </c:pt>
                <c:pt idx="141">
                  <c:v>1810.2524999999998</c:v>
                </c:pt>
                <c:pt idx="142">
                  <c:v>677.93499999999995</c:v>
                </c:pt>
                <c:pt idx="143">
                  <c:v>529.20749999999998</c:v>
                </c:pt>
                <c:pt idx="144">
                  <c:v>525.3125</c:v>
                </c:pt>
                <c:pt idx="145">
                  <c:v>487.38749999999999</c:v>
                </c:pt>
                <c:pt idx="146">
                  <c:v>740.97249999999997</c:v>
                </c:pt>
                <c:pt idx="147">
                  <c:v>1336.8049999999998</c:v>
                </c:pt>
                <c:pt idx="148">
                  <c:v>2416.4375</c:v>
                </c:pt>
                <c:pt idx="149">
                  <c:v>3069.875</c:v>
                </c:pt>
                <c:pt idx="150">
                  <c:v>3990.2224999999999</c:v>
                </c:pt>
                <c:pt idx="151">
                  <c:v>3725.0549999999998</c:v>
                </c:pt>
                <c:pt idx="152">
                  <c:v>2917.4575</c:v>
                </c:pt>
                <c:pt idx="153">
                  <c:v>1810.2524999999998</c:v>
                </c:pt>
                <c:pt idx="154">
                  <c:v>677.93499999999995</c:v>
                </c:pt>
                <c:pt idx="155">
                  <c:v>529.20749999999998</c:v>
                </c:pt>
                <c:pt idx="156">
                  <c:v>525.3125</c:v>
                </c:pt>
                <c:pt idx="157">
                  <c:v>487.38749999999999</c:v>
                </c:pt>
                <c:pt idx="158">
                  <c:v>740.97249999999997</c:v>
                </c:pt>
                <c:pt idx="159">
                  <c:v>1336.8049999999998</c:v>
                </c:pt>
                <c:pt idx="160">
                  <c:v>2416.4375</c:v>
                </c:pt>
                <c:pt idx="161">
                  <c:v>3069.875</c:v>
                </c:pt>
                <c:pt idx="162">
                  <c:v>3990.2224999999999</c:v>
                </c:pt>
                <c:pt idx="163">
                  <c:v>3725.0549999999998</c:v>
                </c:pt>
                <c:pt idx="164">
                  <c:v>2917.4575</c:v>
                </c:pt>
                <c:pt idx="165">
                  <c:v>1810.2524999999998</c:v>
                </c:pt>
                <c:pt idx="166">
                  <c:v>677.93499999999995</c:v>
                </c:pt>
                <c:pt idx="167">
                  <c:v>529.20749999999998</c:v>
                </c:pt>
                <c:pt idx="168">
                  <c:v>525.3125</c:v>
                </c:pt>
                <c:pt idx="169">
                  <c:v>487.38749999999999</c:v>
                </c:pt>
                <c:pt idx="170">
                  <c:v>740.97249999999997</c:v>
                </c:pt>
                <c:pt idx="171">
                  <c:v>1336.8049999999998</c:v>
                </c:pt>
                <c:pt idx="172">
                  <c:v>2416.4375</c:v>
                </c:pt>
                <c:pt idx="173">
                  <c:v>3069.875</c:v>
                </c:pt>
                <c:pt idx="174">
                  <c:v>3990.2224999999999</c:v>
                </c:pt>
                <c:pt idx="175">
                  <c:v>3725.0549999999998</c:v>
                </c:pt>
                <c:pt idx="176">
                  <c:v>2917.4575</c:v>
                </c:pt>
                <c:pt idx="177">
                  <c:v>1810.2524999999998</c:v>
                </c:pt>
                <c:pt idx="178">
                  <c:v>677.93499999999995</c:v>
                </c:pt>
                <c:pt idx="179">
                  <c:v>529.20749999999998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B5-41DE-9729-8DEEEAFE2B1B}"/>
            </c:ext>
          </c:extLst>
        </c:ser>
        <c:ser>
          <c:idx val="10"/>
          <c:order val="6"/>
          <c:tx>
            <c:strRef>
              <c:f>'MC Usage'!$G$2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'MC Usage'!$B$66:$B$245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Usage'!$G$66:$G$245</c:f>
              <c:numCache>
                <c:formatCode>General</c:formatCode>
                <c:ptCount val="180"/>
                <c:pt idx="0">
                  <c:v>477.25992000000008</c:v>
                </c:pt>
                <c:pt idx="1">
                  <c:v>477.25992000000008</c:v>
                </c:pt>
                <c:pt idx="2">
                  <c:v>477.25992000000008</c:v>
                </c:pt>
                <c:pt idx="3">
                  <c:v>477.25992000000008</c:v>
                </c:pt>
                <c:pt idx="4">
                  <c:v>477.25992000000008</c:v>
                </c:pt>
                <c:pt idx="5">
                  <c:v>477.25992000000008</c:v>
                </c:pt>
                <c:pt idx="6">
                  <c:v>477.25992000000008</c:v>
                </c:pt>
                <c:pt idx="7">
                  <c:v>477.25992000000008</c:v>
                </c:pt>
                <c:pt idx="8">
                  <c:v>477.25992000000008</c:v>
                </c:pt>
                <c:pt idx="9">
                  <c:v>477.25992000000008</c:v>
                </c:pt>
                <c:pt idx="10">
                  <c:v>477.25992000000008</c:v>
                </c:pt>
                <c:pt idx="11">
                  <c:v>477.25992000000008</c:v>
                </c:pt>
                <c:pt idx="12">
                  <c:v>477.25992000000008</c:v>
                </c:pt>
                <c:pt idx="13">
                  <c:v>477.25992000000008</c:v>
                </c:pt>
                <c:pt idx="14">
                  <c:v>477.25992000000008</c:v>
                </c:pt>
                <c:pt idx="15">
                  <c:v>477.25992000000008</c:v>
                </c:pt>
                <c:pt idx="16">
                  <c:v>477.25992000000008</c:v>
                </c:pt>
                <c:pt idx="17">
                  <c:v>477.25992000000008</c:v>
                </c:pt>
                <c:pt idx="18">
                  <c:v>477.25992000000008</c:v>
                </c:pt>
                <c:pt idx="19">
                  <c:v>477.25992000000008</c:v>
                </c:pt>
                <c:pt idx="20">
                  <c:v>477.25992000000008</c:v>
                </c:pt>
                <c:pt idx="21">
                  <c:v>477.25992000000008</c:v>
                </c:pt>
                <c:pt idx="22">
                  <c:v>477.25992000000008</c:v>
                </c:pt>
                <c:pt idx="23">
                  <c:v>477.25992000000008</c:v>
                </c:pt>
                <c:pt idx="24">
                  <c:v>477.25992000000008</c:v>
                </c:pt>
                <c:pt idx="25">
                  <c:v>477.25992000000008</c:v>
                </c:pt>
                <c:pt idx="26">
                  <c:v>477.25992000000008</c:v>
                </c:pt>
                <c:pt idx="27">
                  <c:v>477.25992000000008</c:v>
                </c:pt>
                <c:pt idx="28">
                  <c:v>477.25992000000008</c:v>
                </c:pt>
                <c:pt idx="29">
                  <c:v>477.25992000000008</c:v>
                </c:pt>
                <c:pt idx="30">
                  <c:v>477.25992000000008</c:v>
                </c:pt>
                <c:pt idx="31">
                  <c:v>477.25992000000008</c:v>
                </c:pt>
                <c:pt idx="32">
                  <c:v>477.25992000000008</c:v>
                </c:pt>
                <c:pt idx="33">
                  <c:v>477.25992000000008</c:v>
                </c:pt>
                <c:pt idx="34">
                  <c:v>477.25992000000008</c:v>
                </c:pt>
                <c:pt idx="35">
                  <c:v>477.25992000000008</c:v>
                </c:pt>
                <c:pt idx="36">
                  <c:v>477.25992000000008</c:v>
                </c:pt>
                <c:pt idx="37">
                  <c:v>477.25992000000008</c:v>
                </c:pt>
                <c:pt idx="38">
                  <c:v>477.25992000000008</c:v>
                </c:pt>
                <c:pt idx="39">
                  <c:v>477.25992000000008</c:v>
                </c:pt>
                <c:pt idx="40">
                  <c:v>477.25992000000008</c:v>
                </c:pt>
                <c:pt idx="41">
                  <c:v>477.25992000000008</c:v>
                </c:pt>
                <c:pt idx="42">
                  <c:v>477.25992000000008</c:v>
                </c:pt>
                <c:pt idx="43">
                  <c:v>477.25992000000008</c:v>
                </c:pt>
                <c:pt idx="44">
                  <c:v>477.25992000000008</c:v>
                </c:pt>
                <c:pt idx="45">
                  <c:v>477.25992000000008</c:v>
                </c:pt>
                <c:pt idx="46">
                  <c:v>477.25992000000008</c:v>
                </c:pt>
                <c:pt idx="47">
                  <c:v>477.25992000000008</c:v>
                </c:pt>
                <c:pt idx="48">
                  <c:v>477.25992000000008</c:v>
                </c:pt>
                <c:pt idx="49">
                  <c:v>477.25992000000008</c:v>
                </c:pt>
                <c:pt idx="50">
                  <c:v>477.25992000000008</c:v>
                </c:pt>
                <c:pt idx="51">
                  <c:v>477.25992000000008</c:v>
                </c:pt>
                <c:pt idx="52">
                  <c:v>477.25992000000008</c:v>
                </c:pt>
                <c:pt idx="53">
                  <c:v>477.25992000000008</c:v>
                </c:pt>
                <c:pt idx="54">
                  <c:v>477.25992000000008</c:v>
                </c:pt>
                <c:pt idx="55">
                  <c:v>477.25992000000008</c:v>
                </c:pt>
                <c:pt idx="56">
                  <c:v>477.25992000000008</c:v>
                </c:pt>
                <c:pt idx="57">
                  <c:v>477.25992000000008</c:v>
                </c:pt>
                <c:pt idx="58">
                  <c:v>477.25992000000008</c:v>
                </c:pt>
                <c:pt idx="59">
                  <c:v>477.25992000000008</c:v>
                </c:pt>
                <c:pt idx="60">
                  <c:v>477.25992000000008</c:v>
                </c:pt>
                <c:pt idx="61">
                  <c:v>477.25992000000008</c:v>
                </c:pt>
                <c:pt idx="62">
                  <c:v>477.25992000000008</c:v>
                </c:pt>
                <c:pt idx="63">
                  <c:v>477.25992000000008</c:v>
                </c:pt>
                <c:pt idx="64">
                  <c:v>477.25992000000008</c:v>
                </c:pt>
                <c:pt idx="65">
                  <c:v>477.25992000000008</c:v>
                </c:pt>
                <c:pt idx="66">
                  <c:v>477.25992000000008</c:v>
                </c:pt>
                <c:pt idx="67">
                  <c:v>477.25992000000008</c:v>
                </c:pt>
                <c:pt idx="68">
                  <c:v>477.25992000000008</c:v>
                </c:pt>
                <c:pt idx="69">
                  <c:v>477.25992000000008</c:v>
                </c:pt>
                <c:pt idx="70">
                  <c:v>477.25992000000008</c:v>
                </c:pt>
                <c:pt idx="71">
                  <c:v>477.25992000000008</c:v>
                </c:pt>
                <c:pt idx="72">
                  <c:v>477.25992000000008</c:v>
                </c:pt>
                <c:pt idx="73">
                  <c:v>477.25992000000008</c:v>
                </c:pt>
                <c:pt idx="74">
                  <c:v>477.25992000000008</c:v>
                </c:pt>
                <c:pt idx="75">
                  <c:v>477.25992000000008</c:v>
                </c:pt>
                <c:pt idx="76">
                  <c:v>477.25992000000008</c:v>
                </c:pt>
                <c:pt idx="77">
                  <c:v>477.25992000000008</c:v>
                </c:pt>
                <c:pt idx="78">
                  <c:v>477.25992000000008</c:v>
                </c:pt>
                <c:pt idx="79">
                  <c:v>477.25992000000008</c:v>
                </c:pt>
                <c:pt idx="80">
                  <c:v>477.25992000000008</c:v>
                </c:pt>
                <c:pt idx="81">
                  <c:v>477.25992000000008</c:v>
                </c:pt>
                <c:pt idx="82">
                  <c:v>477.25992000000008</c:v>
                </c:pt>
                <c:pt idx="83">
                  <c:v>477.25992000000008</c:v>
                </c:pt>
                <c:pt idx="84">
                  <c:v>477.25992000000008</c:v>
                </c:pt>
                <c:pt idx="85">
                  <c:v>477.25992000000008</c:v>
                </c:pt>
                <c:pt idx="86">
                  <c:v>477.25992000000008</c:v>
                </c:pt>
                <c:pt idx="87">
                  <c:v>477.25992000000008</c:v>
                </c:pt>
                <c:pt idx="88">
                  <c:v>477.25992000000008</c:v>
                </c:pt>
                <c:pt idx="89">
                  <c:v>477.25992000000008</c:v>
                </c:pt>
                <c:pt idx="90">
                  <c:v>477.25992000000008</c:v>
                </c:pt>
                <c:pt idx="91">
                  <c:v>477.25992000000008</c:v>
                </c:pt>
                <c:pt idx="92">
                  <c:v>477.25992000000008</c:v>
                </c:pt>
                <c:pt idx="93">
                  <c:v>477.25992000000008</c:v>
                </c:pt>
                <c:pt idx="94">
                  <c:v>477.25992000000008</c:v>
                </c:pt>
                <c:pt idx="95">
                  <c:v>477.25992000000008</c:v>
                </c:pt>
                <c:pt idx="96">
                  <c:v>477.25992000000008</c:v>
                </c:pt>
                <c:pt idx="97">
                  <c:v>477.25992000000008</c:v>
                </c:pt>
                <c:pt idx="98">
                  <c:v>477.25992000000008</c:v>
                </c:pt>
                <c:pt idx="99">
                  <c:v>477.25992000000008</c:v>
                </c:pt>
                <c:pt idx="100">
                  <c:v>477.25992000000008</c:v>
                </c:pt>
                <c:pt idx="101">
                  <c:v>477.25992000000008</c:v>
                </c:pt>
                <c:pt idx="102">
                  <c:v>477.25992000000008</c:v>
                </c:pt>
                <c:pt idx="103">
                  <c:v>477.25992000000008</c:v>
                </c:pt>
                <c:pt idx="104">
                  <c:v>477.25992000000008</c:v>
                </c:pt>
                <c:pt idx="105">
                  <c:v>477.25992000000008</c:v>
                </c:pt>
                <c:pt idx="106">
                  <c:v>477.25992000000008</c:v>
                </c:pt>
                <c:pt idx="107">
                  <c:v>477.25992000000008</c:v>
                </c:pt>
                <c:pt idx="108">
                  <c:v>477.25992000000008</c:v>
                </c:pt>
                <c:pt idx="109">
                  <c:v>477.25992000000008</c:v>
                </c:pt>
                <c:pt idx="110">
                  <c:v>477.25992000000008</c:v>
                </c:pt>
                <c:pt idx="111">
                  <c:v>477.25992000000008</c:v>
                </c:pt>
                <c:pt idx="112">
                  <c:v>477.25992000000008</c:v>
                </c:pt>
                <c:pt idx="113">
                  <c:v>477.25992000000008</c:v>
                </c:pt>
                <c:pt idx="114">
                  <c:v>477.25992000000008</c:v>
                </c:pt>
                <c:pt idx="115">
                  <c:v>477.25992000000008</c:v>
                </c:pt>
                <c:pt idx="116">
                  <c:v>477.25992000000008</c:v>
                </c:pt>
                <c:pt idx="117">
                  <c:v>477.25992000000008</c:v>
                </c:pt>
                <c:pt idx="118">
                  <c:v>477.25992000000008</c:v>
                </c:pt>
                <c:pt idx="119">
                  <c:v>477.25992000000008</c:v>
                </c:pt>
                <c:pt idx="120">
                  <c:v>477.25992000000008</c:v>
                </c:pt>
                <c:pt idx="121">
                  <c:v>477.25992000000008</c:v>
                </c:pt>
                <c:pt idx="122">
                  <c:v>477.25992000000008</c:v>
                </c:pt>
                <c:pt idx="123">
                  <c:v>477.25992000000008</c:v>
                </c:pt>
                <c:pt idx="124">
                  <c:v>477.25992000000008</c:v>
                </c:pt>
                <c:pt idx="125">
                  <c:v>477.25992000000008</c:v>
                </c:pt>
                <c:pt idx="126">
                  <c:v>477.25992000000008</c:v>
                </c:pt>
                <c:pt idx="127">
                  <c:v>477.25992000000008</c:v>
                </c:pt>
                <c:pt idx="128">
                  <c:v>477.25992000000008</c:v>
                </c:pt>
                <c:pt idx="129">
                  <c:v>477.25992000000008</c:v>
                </c:pt>
                <c:pt idx="130">
                  <c:v>477.25992000000008</c:v>
                </c:pt>
                <c:pt idx="131">
                  <c:v>477.25992000000008</c:v>
                </c:pt>
                <c:pt idx="132">
                  <c:v>477.25992000000008</c:v>
                </c:pt>
                <c:pt idx="133">
                  <c:v>477.25992000000008</c:v>
                </c:pt>
                <c:pt idx="134">
                  <c:v>477.25992000000008</c:v>
                </c:pt>
                <c:pt idx="135">
                  <c:v>477.25992000000008</c:v>
                </c:pt>
                <c:pt idx="136">
                  <c:v>477.25992000000008</c:v>
                </c:pt>
                <c:pt idx="137">
                  <c:v>477.25992000000008</c:v>
                </c:pt>
                <c:pt idx="138">
                  <c:v>477.25992000000008</c:v>
                </c:pt>
                <c:pt idx="139">
                  <c:v>477.25992000000008</c:v>
                </c:pt>
                <c:pt idx="140">
                  <c:v>477.25992000000008</c:v>
                </c:pt>
                <c:pt idx="141">
                  <c:v>477.25992000000008</c:v>
                </c:pt>
                <c:pt idx="142">
                  <c:v>477.25992000000008</c:v>
                </c:pt>
                <c:pt idx="143">
                  <c:v>477.25992000000008</c:v>
                </c:pt>
                <c:pt idx="144">
                  <c:v>477.25992000000008</c:v>
                </c:pt>
                <c:pt idx="145">
                  <c:v>477.25992000000008</c:v>
                </c:pt>
                <c:pt idx="146">
                  <c:v>477.25992000000008</c:v>
                </c:pt>
                <c:pt idx="147">
                  <c:v>477.25992000000008</c:v>
                </c:pt>
                <c:pt idx="148">
                  <c:v>477.25992000000008</c:v>
                </c:pt>
                <c:pt idx="149">
                  <c:v>477.25992000000008</c:v>
                </c:pt>
                <c:pt idx="150">
                  <c:v>477.25992000000008</c:v>
                </c:pt>
                <c:pt idx="151">
                  <c:v>477.25992000000008</c:v>
                </c:pt>
                <c:pt idx="152">
                  <c:v>477.25992000000008</c:v>
                </c:pt>
                <c:pt idx="153">
                  <c:v>477.25992000000008</c:v>
                </c:pt>
                <c:pt idx="154">
                  <c:v>477.25992000000008</c:v>
                </c:pt>
                <c:pt idx="155">
                  <c:v>477.25992000000008</c:v>
                </c:pt>
                <c:pt idx="156">
                  <c:v>477.25992000000008</c:v>
                </c:pt>
                <c:pt idx="157">
                  <c:v>477.25992000000008</c:v>
                </c:pt>
                <c:pt idx="158">
                  <c:v>477.25992000000008</c:v>
                </c:pt>
                <c:pt idx="159">
                  <c:v>477.25992000000008</c:v>
                </c:pt>
                <c:pt idx="160">
                  <c:v>477.25992000000008</c:v>
                </c:pt>
                <c:pt idx="161">
                  <c:v>477.25992000000008</c:v>
                </c:pt>
                <c:pt idx="162">
                  <c:v>477.25992000000008</c:v>
                </c:pt>
                <c:pt idx="163">
                  <c:v>477.25992000000008</c:v>
                </c:pt>
                <c:pt idx="164">
                  <c:v>477.25992000000008</c:v>
                </c:pt>
                <c:pt idx="165">
                  <c:v>477.25992000000008</c:v>
                </c:pt>
                <c:pt idx="166">
                  <c:v>477.25992000000008</c:v>
                </c:pt>
                <c:pt idx="167">
                  <c:v>477.25992000000008</c:v>
                </c:pt>
                <c:pt idx="168">
                  <c:v>477.25992000000008</c:v>
                </c:pt>
                <c:pt idx="169">
                  <c:v>477.25992000000008</c:v>
                </c:pt>
                <c:pt idx="170">
                  <c:v>477.25992000000008</c:v>
                </c:pt>
                <c:pt idx="171">
                  <c:v>477.25992000000008</c:v>
                </c:pt>
                <c:pt idx="172">
                  <c:v>477.25992000000008</c:v>
                </c:pt>
                <c:pt idx="173">
                  <c:v>477.25992000000008</c:v>
                </c:pt>
                <c:pt idx="174">
                  <c:v>477.25992000000008</c:v>
                </c:pt>
                <c:pt idx="175">
                  <c:v>477.25992000000008</c:v>
                </c:pt>
                <c:pt idx="176">
                  <c:v>477.25992000000008</c:v>
                </c:pt>
                <c:pt idx="177">
                  <c:v>477.25992000000008</c:v>
                </c:pt>
                <c:pt idx="178">
                  <c:v>477.25992000000008</c:v>
                </c:pt>
                <c:pt idx="179">
                  <c:v>477.25992000000008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B5-41DE-9729-8DEEEAFE2B1B}"/>
            </c:ext>
          </c:extLst>
        </c:ser>
        <c:ser>
          <c:idx val="6"/>
          <c:order val="7"/>
          <c:tx>
            <c:strRef>
              <c:f>'MC Usage'!$C$2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'MC Usage'!$B$66:$B$245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Usage'!$C$66:$C$245</c:f>
              <c:numCache>
                <c:formatCode>General</c:formatCode>
                <c:ptCount val="180"/>
                <c:pt idx="0">
                  <c:v>110884.44457179176</c:v>
                </c:pt>
                <c:pt idx="1">
                  <c:v>108672.46260929691</c:v>
                </c:pt>
                <c:pt idx="2">
                  <c:v>112111.3730866268</c:v>
                </c:pt>
                <c:pt idx="3">
                  <c:v>110713.54907275877</c:v>
                </c:pt>
                <c:pt idx="4">
                  <c:v>84889.63581437114</c:v>
                </c:pt>
                <c:pt idx="5">
                  <c:v>83036.273388647431</c:v>
                </c:pt>
                <c:pt idx="6">
                  <c:v>84948.078402591753</c:v>
                </c:pt>
                <c:pt idx="7">
                  <c:v>79664.965515171149</c:v>
                </c:pt>
                <c:pt idx="8">
                  <c:v>80760.797462183502</c:v>
                </c:pt>
                <c:pt idx="9">
                  <c:v>85884.011090536078</c:v>
                </c:pt>
                <c:pt idx="10">
                  <c:v>86925.635725373199</c:v>
                </c:pt>
                <c:pt idx="11">
                  <c:v>95722.627697331962</c:v>
                </c:pt>
                <c:pt idx="12">
                  <c:v>105436.24034270928</c:v>
                </c:pt>
                <c:pt idx="13">
                  <c:v>124171.73671098557</c:v>
                </c:pt>
                <c:pt idx="14">
                  <c:v>105156.28296783711</c:v>
                </c:pt>
                <c:pt idx="15">
                  <c:v>98722.40618097526</c:v>
                </c:pt>
                <c:pt idx="16">
                  <c:v>95428.862689371104</c:v>
                </c:pt>
                <c:pt idx="17">
                  <c:v>85538.904265305755</c:v>
                </c:pt>
                <c:pt idx="18">
                  <c:v>91662.616133729287</c:v>
                </c:pt>
                <c:pt idx="19">
                  <c:v>84254.09725599314</c:v>
                </c:pt>
                <c:pt idx="20">
                  <c:v>80164.371853967968</c:v>
                </c:pt>
                <c:pt idx="21">
                  <c:v>83937.866817218426</c:v>
                </c:pt>
                <c:pt idx="22">
                  <c:v>90898.09766060338</c:v>
                </c:pt>
                <c:pt idx="23">
                  <c:v>97839.0926822193</c:v>
                </c:pt>
                <c:pt idx="24">
                  <c:v>104255.14286154514</c:v>
                </c:pt>
                <c:pt idx="25">
                  <c:v>116910.90102953336</c:v>
                </c:pt>
                <c:pt idx="26">
                  <c:v>111675.69470728288</c:v>
                </c:pt>
                <c:pt idx="27">
                  <c:v>105099.69120228366</c:v>
                </c:pt>
                <c:pt idx="28">
                  <c:v>99209.316063421909</c:v>
                </c:pt>
                <c:pt idx="29">
                  <c:v>83615.019181743381</c:v>
                </c:pt>
                <c:pt idx="30">
                  <c:v>84907.307081549865</c:v>
                </c:pt>
                <c:pt idx="31">
                  <c:v>80574.939126861427</c:v>
                </c:pt>
                <c:pt idx="32">
                  <c:v>78625.712705272847</c:v>
                </c:pt>
                <c:pt idx="33">
                  <c:v>82391.537668029254</c:v>
                </c:pt>
                <c:pt idx="34">
                  <c:v>84845.594431066362</c:v>
                </c:pt>
                <c:pt idx="35">
                  <c:v>90189.564541704109</c:v>
                </c:pt>
                <c:pt idx="36">
                  <c:v>119696.33535842497</c:v>
                </c:pt>
                <c:pt idx="37">
                  <c:v>108971.8891330644</c:v>
                </c:pt>
                <c:pt idx="38">
                  <c:v>101050.03752686526</c:v>
                </c:pt>
                <c:pt idx="39">
                  <c:v>101864.83491775079</c:v>
                </c:pt>
                <c:pt idx="40">
                  <c:v>82730.689990624189</c:v>
                </c:pt>
                <c:pt idx="41">
                  <c:v>84349.349810261483</c:v>
                </c:pt>
                <c:pt idx="42">
                  <c:v>84814.330917802465</c:v>
                </c:pt>
                <c:pt idx="43">
                  <c:v>83948.461901967254</c:v>
                </c:pt>
                <c:pt idx="44">
                  <c:v>75514.944204711675</c:v>
                </c:pt>
                <c:pt idx="45">
                  <c:v>78363.825607016144</c:v>
                </c:pt>
                <c:pt idx="46">
                  <c:v>85916.37035835821</c:v>
                </c:pt>
                <c:pt idx="47">
                  <c:v>99026.81351600826</c:v>
                </c:pt>
                <c:pt idx="48">
                  <c:v>101851.8647718057</c:v>
                </c:pt>
                <c:pt idx="49">
                  <c:v>103701.95426250176</c:v>
                </c:pt>
                <c:pt idx="50">
                  <c:v>109025.58881011831</c:v>
                </c:pt>
                <c:pt idx="51">
                  <c:v>104788.44023805943</c:v>
                </c:pt>
                <c:pt idx="52">
                  <c:v>85484.089803092764</c:v>
                </c:pt>
                <c:pt idx="53">
                  <c:v>82068.153552529562</c:v>
                </c:pt>
                <c:pt idx="54">
                  <c:v>92858.545558639613</c:v>
                </c:pt>
                <c:pt idx="55">
                  <c:v>75146.664052528475</c:v>
                </c:pt>
                <c:pt idx="56">
                  <c:v>77496.759246280315</c:v>
                </c:pt>
                <c:pt idx="57">
                  <c:v>82710.433481398926</c:v>
                </c:pt>
                <c:pt idx="58">
                  <c:v>88734.220906167611</c:v>
                </c:pt>
                <c:pt idx="59">
                  <c:v>103283.29049854305</c:v>
                </c:pt>
                <c:pt idx="60">
                  <c:v>64272.230556291179</c:v>
                </c:pt>
                <c:pt idx="61">
                  <c:v>74050.46806173044</c:v>
                </c:pt>
                <c:pt idx="62">
                  <c:v>80454.695664965257</c:v>
                </c:pt>
                <c:pt idx="63">
                  <c:v>49391.748189775804</c:v>
                </c:pt>
                <c:pt idx="64">
                  <c:v>70655.913447504718</c:v>
                </c:pt>
                <c:pt idx="65">
                  <c:v>88604.811905894749</c:v>
                </c:pt>
                <c:pt idx="66">
                  <c:v>75318.247467328431</c:v>
                </c:pt>
                <c:pt idx="67">
                  <c:v>91882.130350453488</c:v>
                </c:pt>
                <c:pt idx="68">
                  <c:v>68453.090550871639</c:v>
                </c:pt>
                <c:pt idx="69">
                  <c:v>78515.354180676964</c:v>
                </c:pt>
                <c:pt idx="70">
                  <c:v>75142.288175167894</c:v>
                </c:pt>
                <c:pt idx="71">
                  <c:v>75100.933413191713</c:v>
                </c:pt>
                <c:pt idx="72">
                  <c:v>75139.683585930135</c:v>
                </c:pt>
                <c:pt idx="73">
                  <c:v>72269.508911187077</c:v>
                </c:pt>
                <c:pt idx="74">
                  <c:v>74247.011323122104</c:v>
                </c:pt>
                <c:pt idx="75">
                  <c:v>71448.567028248173</c:v>
                </c:pt>
                <c:pt idx="76">
                  <c:v>77272.519777098496</c:v>
                </c:pt>
                <c:pt idx="77">
                  <c:v>81424.755144946408</c:v>
                </c:pt>
                <c:pt idx="78">
                  <c:v>73000.305616930535</c:v>
                </c:pt>
                <c:pt idx="79">
                  <c:v>70495.217541454942</c:v>
                </c:pt>
                <c:pt idx="80">
                  <c:v>67433.230239814686</c:v>
                </c:pt>
                <c:pt idx="81">
                  <c:v>75406.456201741312</c:v>
                </c:pt>
                <c:pt idx="82">
                  <c:v>71733.851951229532</c:v>
                </c:pt>
                <c:pt idx="83">
                  <c:v>67806.808743436661</c:v>
                </c:pt>
                <c:pt idx="84">
                  <c:v>86650.590461649292</c:v>
                </c:pt>
                <c:pt idx="85">
                  <c:v>70030.75697888837</c:v>
                </c:pt>
                <c:pt idx="86">
                  <c:v>68107.894025027403</c:v>
                </c:pt>
                <c:pt idx="87">
                  <c:v>80628.868754077354</c:v>
                </c:pt>
                <c:pt idx="88">
                  <c:v>74247.947867884839</c:v>
                </c:pt>
                <c:pt idx="89">
                  <c:v>79143.109394329251</c:v>
                </c:pt>
                <c:pt idx="90">
                  <c:v>71171.609656744855</c:v>
                </c:pt>
                <c:pt idx="91">
                  <c:v>67319.074431947214</c:v>
                </c:pt>
                <c:pt idx="92">
                  <c:v>70768.125784788237</c:v>
                </c:pt>
                <c:pt idx="93">
                  <c:v>74097.025811080952</c:v>
                </c:pt>
                <c:pt idx="94">
                  <c:v>75228.757104614589</c:v>
                </c:pt>
                <c:pt idx="95">
                  <c:v>63975.953614550235</c:v>
                </c:pt>
                <c:pt idx="96">
                  <c:v>66363.018733265722</c:v>
                </c:pt>
                <c:pt idx="97">
                  <c:v>65950.178154992464</c:v>
                </c:pt>
                <c:pt idx="98">
                  <c:v>78111.683829692425</c:v>
                </c:pt>
                <c:pt idx="99">
                  <c:v>70114.537843140919</c:v>
                </c:pt>
                <c:pt idx="100">
                  <c:v>70667.258183148908</c:v>
                </c:pt>
                <c:pt idx="101">
                  <c:v>75412.831435432701</c:v>
                </c:pt>
                <c:pt idx="102">
                  <c:v>69336.559987988963</c:v>
                </c:pt>
                <c:pt idx="103">
                  <c:v>69709.290521807372</c:v>
                </c:pt>
                <c:pt idx="104">
                  <c:v>73558.512572516003</c:v>
                </c:pt>
                <c:pt idx="105">
                  <c:v>65216.559784525569</c:v>
                </c:pt>
                <c:pt idx="106">
                  <c:v>68851.005569760397</c:v>
                </c:pt>
                <c:pt idx="107">
                  <c:v>63030.410824951323</c:v>
                </c:pt>
                <c:pt idx="108">
                  <c:v>67075.603354660852</c:v>
                </c:pt>
                <c:pt idx="109">
                  <c:v>54809.94587502072</c:v>
                </c:pt>
                <c:pt idx="110">
                  <c:v>64746.139724230576</c:v>
                </c:pt>
                <c:pt idx="111">
                  <c:v>63220.477385427752</c:v>
                </c:pt>
                <c:pt idx="112">
                  <c:v>64035.797115299982</c:v>
                </c:pt>
                <c:pt idx="113">
                  <c:v>65816.056772070617</c:v>
                </c:pt>
                <c:pt idx="114">
                  <c:v>64976.29865276222</c:v>
                </c:pt>
                <c:pt idx="115">
                  <c:v>73063.222549667655</c:v>
                </c:pt>
                <c:pt idx="116">
                  <c:v>70488.024537166682</c:v>
                </c:pt>
                <c:pt idx="117">
                  <c:v>69913.249350539962</c:v>
                </c:pt>
                <c:pt idx="118">
                  <c:v>73974.434092642536</c:v>
                </c:pt>
                <c:pt idx="119">
                  <c:v>61038.643341973322</c:v>
                </c:pt>
                <c:pt idx="120">
                  <c:v>61804.740338678341</c:v>
                </c:pt>
                <c:pt idx="121">
                  <c:v>62175.770530363152</c:v>
                </c:pt>
                <c:pt idx="122">
                  <c:v>76122.569852041517</c:v>
                </c:pt>
                <c:pt idx="123">
                  <c:v>57761.208197454158</c:v>
                </c:pt>
                <c:pt idx="124">
                  <c:v>76022.771681422892</c:v>
                </c:pt>
                <c:pt idx="125">
                  <c:v>64714.062400084622</c:v>
                </c:pt>
                <c:pt idx="126">
                  <c:v>71448.044180860597</c:v>
                </c:pt>
                <c:pt idx="127">
                  <c:v>65330.533605015538</c:v>
                </c:pt>
                <c:pt idx="128">
                  <c:v>66259.445752033294</c:v>
                </c:pt>
                <c:pt idx="129">
                  <c:v>74364.690668250769</c:v>
                </c:pt>
                <c:pt idx="130">
                  <c:v>65113.345783938938</c:v>
                </c:pt>
                <c:pt idx="131">
                  <c:v>54496.100591541159</c:v>
                </c:pt>
                <c:pt idx="132">
                  <c:v>67873.554688838994</c:v>
                </c:pt>
                <c:pt idx="133">
                  <c:v>60524.357447751499</c:v>
                </c:pt>
                <c:pt idx="134">
                  <c:v>71988.525079878003</c:v>
                </c:pt>
                <c:pt idx="135">
                  <c:v>68770.043554474003</c:v>
                </c:pt>
                <c:pt idx="136">
                  <c:v>71023.987886279996</c:v>
                </c:pt>
                <c:pt idx="137">
                  <c:v>71934.807744114994</c:v>
                </c:pt>
                <c:pt idx="138">
                  <c:v>66688.944637164008</c:v>
                </c:pt>
                <c:pt idx="139">
                  <c:v>63156.392593415003</c:v>
                </c:pt>
                <c:pt idx="140">
                  <c:v>59193.654873091</c:v>
                </c:pt>
                <c:pt idx="141">
                  <c:v>64723.425171946998</c:v>
                </c:pt>
                <c:pt idx="142">
                  <c:v>68728.946704627699</c:v>
                </c:pt>
                <c:pt idx="143">
                  <c:v>63328.323315273126</c:v>
                </c:pt>
                <c:pt idx="144">
                  <c:v>62132.767183512951</c:v>
                </c:pt>
                <c:pt idx="145">
                  <c:v>61754.753347556405</c:v>
                </c:pt>
                <c:pt idx="146">
                  <c:v>70278.979894333475</c:v>
                </c:pt>
                <c:pt idx="147">
                  <c:v>60747.343216478781</c:v>
                </c:pt>
                <c:pt idx="148">
                  <c:v>71241.867386000798</c:v>
                </c:pt>
                <c:pt idx="149">
                  <c:v>74461.80534966923</c:v>
                </c:pt>
                <c:pt idx="150">
                  <c:v>67179.526506052571</c:v>
                </c:pt>
                <c:pt idx="151">
                  <c:v>62247.646020694425</c:v>
                </c:pt>
                <c:pt idx="152">
                  <c:v>72441.218808073871</c:v>
                </c:pt>
                <c:pt idx="153">
                  <c:v>54741.302318759233</c:v>
                </c:pt>
                <c:pt idx="154">
                  <c:v>69267.221126036995</c:v>
                </c:pt>
                <c:pt idx="155">
                  <c:v>63658.846904548853</c:v>
                </c:pt>
                <c:pt idx="156">
                  <c:v>58787.442899182002</c:v>
                </c:pt>
                <c:pt idx="157">
                  <c:v>74510.950314128</c:v>
                </c:pt>
                <c:pt idx="158">
                  <c:v>59178.238820053004</c:v>
                </c:pt>
                <c:pt idx="159">
                  <c:v>62417.998579578081</c:v>
                </c:pt>
                <c:pt idx="160">
                  <c:v>70592.246568641029</c:v>
                </c:pt>
                <c:pt idx="161">
                  <c:v>70058.696609520994</c:v>
                </c:pt>
                <c:pt idx="162">
                  <c:v>59697.526223634552</c:v>
                </c:pt>
                <c:pt idx="163">
                  <c:v>52729.218764293037</c:v>
                </c:pt>
                <c:pt idx="164">
                  <c:v>61595.106742755197</c:v>
                </c:pt>
                <c:pt idx="165">
                  <c:v>65620.444147807764</c:v>
                </c:pt>
                <c:pt idx="166">
                  <c:v>60286.737313367899</c:v>
                </c:pt>
                <c:pt idx="167">
                  <c:v>69394.056685346426</c:v>
                </c:pt>
                <c:pt idx="168">
                  <c:v>65837.776377639893</c:v>
                </c:pt>
                <c:pt idx="169">
                  <c:v>63240.14277353941</c:v>
                </c:pt>
                <c:pt idx="170">
                  <c:v>71873.53118530201</c:v>
                </c:pt>
                <c:pt idx="171">
                  <c:v>52273.89931189554</c:v>
                </c:pt>
                <c:pt idx="172">
                  <c:v>70252.381800112358</c:v>
                </c:pt>
                <c:pt idx="173">
                  <c:v>69602.150540014729</c:v>
                </c:pt>
                <c:pt idx="174">
                  <c:v>63776.908470303992</c:v>
                </c:pt>
                <c:pt idx="175">
                  <c:v>62058.994816917788</c:v>
                </c:pt>
                <c:pt idx="176">
                  <c:v>58838.653141391551</c:v>
                </c:pt>
                <c:pt idx="177">
                  <c:v>47048.653261482519</c:v>
                </c:pt>
                <c:pt idx="178">
                  <c:v>50865.062884606377</c:v>
                </c:pt>
                <c:pt idx="179">
                  <c:v>59887.581783532543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5-41DE-9729-8DEEEAFE2B1B}"/>
            </c:ext>
          </c:extLst>
        </c:ser>
        <c:ser>
          <c:idx val="7"/>
          <c:order val="8"/>
          <c:tx>
            <c:strRef>
              <c:f>'MC Usage'!$D$2</c:f>
              <c:strCache>
                <c:ptCount val="1"/>
                <c:pt idx="0">
                  <c:v>Elec-CHW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numRef>
              <c:f>'MC Usage'!$B$66:$B$245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Usage'!$D$66:$D$245</c:f>
              <c:numCache>
                <c:formatCode>General</c:formatCode>
                <c:ptCount val="1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44234.258901544003</c:v>
                </c:pt>
                <c:pt idx="61">
                  <c:v>34021.035048202997</c:v>
                </c:pt>
                <c:pt idx="62">
                  <c:v>27759.496990487001</c:v>
                </c:pt>
                <c:pt idx="63">
                  <c:v>14129.969325126</c:v>
                </c:pt>
                <c:pt idx="64">
                  <c:v>10674.790990693</c:v>
                </c:pt>
                <c:pt idx="65">
                  <c:v>6366.096294379</c:v>
                </c:pt>
                <c:pt idx="66">
                  <c:v>5206.725849681</c:v>
                </c:pt>
                <c:pt idx="67">
                  <c:v>5401.24859595</c:v>
                </c:pt>
                <c:pt idx="68">
                  <c:v>9398.8174516020008</c:v>
                </c:pt>
                <c:pt idx="69">
                  <c:v>13479.103429376</c:v>
                </c:pt>
                <c:pt idx="70">
                  <c:v>23886.618003398002</c:v>
                </c:pt>
                <c:pt idx="71">
                  <c:v>30572.742414307999</c:v>
                </c:pt>
                <c:pt idx="72">
                  <c:v>44234.258901544003</c:v>
                </c:pt>
                <c:pt idx="73">
                  <c:v>34021.035048202997</c:v>
                </c:pt>
                <c:pt idx="74">
                  <c:v>27759.496990487001</c:v>
                </c:pt>
                <c:pt idx="75">
                  <c:v>14129.969325126</c:v>
                </c:pt>
                <c:pt idx="76">
                  <c:v>10674.790990693</c:v>
                </c:pt>
                <c:pt idx="77">
                  <c:v>6366.096294379</c:v>
                </c:pt>
                <c:pt idx="78">
                  <c:v>5206.725849681</c:v>
                </c:pt>
                <c:pt idx="79">
                  <c:v>5401.24859595</c:v>
                </c:pt>
                <c:pt idx="80">
                  <c:v>9398.8174516020008</c:v>
                </c:pt>
                <c:pt idx="81">
                  <c:v>13479.103429376</c:v>
                </c:pt>
                <c:pt idx="82">
                  <c:v>23886.618003398002</c:v>
                </c:pt>
                <c:pt idx="83">
                  <c:v>30572.742414307999</c:v>
                </c:pt>
                <c:pt idx="84">
                  <c:v>40503.945989717002</c:v>
                </c:pt>
                <c:pt idx="85">
                  <c:v>30845.457783733</c:v>
                </c:pt>
                <c:pt idx="86">
                  <c:v>19968.217643227999</c:v>
                </c:pt>
                <c:pt idx="87">
                  <c:v>14712.02598547</c:v>
                </c:pt>
                <c:pt idx="88">
                  <c:v>6530.4113563749997</c:v>
                </c:pt>
                <c:pt idx="89">
                  <c:v>6265.3849525591868</c:v>
                </c:pt>
                <c:pt idx="90">
                  <c:v>4795.4636329593859</c:v>
                </c:pt>
                <c:pt idx="91">
                  <c:v>2504.6017147236953</c:v>
                </c:pt>
                <c:pt idx="92">
                  <c:v>3872.5787186809998</c:v>
                </c:pt>
                <c:pt idx="93">
                  <c:v>10548.156201760001</c:v>
                </c:pt>
                <c:pt idx="94">
                  <c:v>23257.115522448999</c:v>
                </c:pt>
                <c:pt idx="95">
                  <c:v>33879.963490699003</c:v>
                </c:pt>
                <c:pt idx="96">
                  <c:v>46836.137939172251</c:v>
                </c:pt>
                <c:pt idx="97">
                  <c:v>34510.895658727</c:v>
                </c:pt>
                <c:pt idx="98">
                  <c:v>26536.920045905001</c:v>
                </c:pt>
                <c:pt idx="99">
                  <c:v>11916.581701245999</c:v>
                </c:pt>
                <c:pt idx="100">
                  <c:v>5851.8252271410001</c:v>
                </c:pt>
                <c:pt idx="101">
                  <c:v>7312.3887700499999</c:v>
                </c:pt>
                <c:pt idx="102">
                  <c:v>4763.7412322150003</c:v>
                </c:pt>
                <c:pt idx="103">
                  <c:v>3080.955182399</c:v>
                </c:pt>
                <c:pt idx="104">
                  <c:v>9398.8174516020008</c:v>
                </c:pt>
                <c:pt idx="105">
                  <c:v>13479.103429376</c:v>
                </c:pt>
                <c:pt idx="106">
                  <c:v>23886.618003398002</c:v>
                </c:pt>
                <c:pt idx="107">
                  <c:v>30572.742414307999</c:v>
                </c:pt>
                <c:pt idx="108">
                  <c:v>40503.945989717002</c:v>
                </c:pt>
                <c:pt idx="109">
                  <c:v>30845.457783733</c:v>
                </c:pt>
                <c:pt idx="110">
                  <c:v>19968.217643227999</c:v>
                </c:pt>
                <c:pt idx="111">
                  <c:v>14712.02598547</c:v>
                </c:pt>
                <c:pt idx="112">
                  <c:v>6530.4113563749997</c:v>
                </c:pt>
                <c:pt idx="113">
                  <c:v>6265.3849525591868</c:v>
                </c:pt>
                <c:pt idx="114">
                  <c:v>4795.4636329593859</c:v>
                </c:pt>
                <c:pt idx="115">
                  <c:v>2504.6017147236953</c:v>
                </c:pt>
                <c:pt idx="116">
                  <c:v>3872.5787186809998</c:v>
                </c:pt>
                <c:pt idx="117">
                  <c:v>10548.156201760001</c:v>
                </c:pt>
                <c:pt idx="118">
                  <c:v>23257.115522448999</c:v>
                </c:pt>
                <c:pt idx="119">
                  <c:v>33879.963490699003</c:v>
                </c:pt>
                <c:pt idx="120">
                  <c:v>40950.871028199486</c:v>
                </c:pt>
                <c:pt idx="121">
                  <c:v>36956.818741052659</c:v>
                </c:pt>
                <c:pt idx="122">
                  <c:v>32806.860093429124</c:v>
                </c:pt>
                <c:pt idx="123">
                  <c:v>15250.488377319269</c:v>
                </c:pt>
                <c:pt idx="124">
                  <c:v>12849.139526401252</c:v>
                </c:pt>
                <c:pt idx="125">
                  <c:v>11715.112501923732</c:v>
                </c:pt>
                <c:pt idx="126">
                  <c:v>6640.3200571131983</c:v>
                </c:pt>
                <c:pt idx="127">
                  <c:v>6624.7303465150062</c:v>
                </c:pt>
                <c:pt idx="128">
                  <c:v>10049.274135336886</c:v>
                </c:pt>
                <c:pt idx="129">
                  <c:v>12398.996015907887</c:v>
                </c:pt>
                <c:pt idx="130">
                  <c:v>18924.539258046774</c:v>
                </c:pt>
                <c:pt idx="131">
                  <c:v>31330.175631029757</c:v>
                </c:pt>
                <c:pt idx="132">
                  <c:v>36004.451192965003</c:v>
                </c:pt>
                <c:pt idx="133">
                  <c:v>32544.789305258</c:v>
                </c:pt>
                <c:pt idx="134">
                  <c:v>24980.161423924001</c:v>
                </c:pt>
                <c:pt idx="135">
                  <c:v>12240.574725619001</c:v>
                </c:pt>
                <c:pt idx="136">
                  <c:v>9678.6027771789995</c:v>
                </c:pt>
                <c:pt idx="137">
                  <c:v>5947.0956160020005</c:v>
                </c:pt>
                <c:pt idx="138">
                  <c:v>5707.5599056609999</c:v>
                </c:pt>
                <c:pt idx="139">
                  <c:v>7910.2299946600006</c:v>
                </c:pt>
                <c:pt idx="140">
                  <c:v>6427.2896310730002</c:v>
                </c:pt>
                <c:pt idx="141">
                  <c:v>13862.33463365</c:v>
                </c:pt>
                <c:pt idx="142">
                  <c:v>17847.569623229301</c:v>
                </c:pt>
                <c:pt idx="143">
                  <c:v>25005.015697817871</c:v>
                </c:pt>
                <c:pt idx="144">
                  <c:v>28923.477408283052</c:v>
                </c:pt>
                <c:pt idx="145">
                  <c:v>21624.76429463259</c:v>
                </c:pt>
                <c:pt idx="146">
                  <c:v>19274.916075867532</c:v>
                </c:pt>
                <c:pt idx="147">
                  <c:v>14974.883031239213</c:v>
                </c:pt>
                <c:pt idx="148">
                  <c:v>10398.621886269209</c:v>
                </c:pt>
                <c:pt idx="149">
                  <c:v>7513.7664052237706</c:v>
                </c:pt>
                <c:pt idx="150">
                  <c:v>7105.8130451554207</c:v>
                </c:pt>
                <c:pt idx="151">
                  <c:v>8530.0944738975795</c:v>
                </c:pt>
                <c:pt idx="152">
                  <c:v>8610.4952982231407</c:v>
                </c:pt>
                <c:pt idx="153">
                  <c:v>11473.429786506769</c:v>
                </c:pt>
                <c:pt idx="154">
                  <c:v>28460.680398829008</c:v>
                </c:pt>
                <c:pt idx="155">
                  <c:v>32902.675638005152</c:v>
                </c:pt>
                <c:pt idx="156">
                  <c:v>38464.318234120998</c:v>
                </c:pt>
                <c:pt idx="157">
                  <c:v>43530.034208846911</c:v>
                </c:pt>
                <c:pt idx="158">
                  <c:v>25810.877859643002</c:v>
                </c:pt>
                <c:pt idx="159">
                  <c:v>16551.872762670926</c:v>
                </c:pt>
                <c:pt idx="160">
                  <c:v>10932.345922422965</c:v>
                </c:pt>
                <c:pt idx="161">
                  <c:v>8660.2015257549992</c:v>
                </c:pt>
                <c:pt idx="162">
                  <c:v>7008.8885754494568</c:v>
                </c:pt>
                <c:pt idx="163">
                  <c:v>6443.0146875999599</c:v>
                </c:pt>
                <c:pt idx="164">
                  <c:v>8322.9141176178</c:v>
                </c:pt>
                <c:pt idx="165">
                  <c:v>17984.694493724241</c:v>
                </c:pt>
                <c:pt idx="166">
                  <c:v>22739.422419002098</c:v>
                </c:pt>
                <c:pt idx="167">
                  <c:v>24385.403989985567</c:v>
                </c:pt>
                <c:pt idx="168">
                  <c:v>39121.328846463104</c:v>
                </c:pt>
                <c:pt idx="169">
                  <c:v>33553.736334691595</c:v>
                </c:pt>
                <c:pt idx="170">
                  <c:v>26569.848537289989</c:v>
                </c:pt>
                <c:pt idx="171">
                  <c:v>9527.7026974694581</c:v>
                </c:pt>
                <c:pt idx="172">
                  <c:v>10016.556451515646</c:v>
                </c:pt>
                <c:pt idx="173">
                  <c:v>9526.999544114271</c:v>
                </c:pt>
                <c:pt idx="174">
                  <c:v>8573.1431849470173</c:v>
                </c:pt>
                <c:pt idx="175">
                  <c:v>8496.1273624112182</c:v>
                </c:pt>
                <c:pt idx="176">
                  <c:v>12444.06033621345</c:v>
                </c:pt>
                <c:pt idx="177">
                  <c:v>12033.60203224048</c:v>
                </c:pt>
                <c:pt idx="178">
                  <c:v>17116.213095602619</c:v>
                </c:pt>
                <c:pt idx="179">
                  <c:v>32508.450208336457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5-41DE-9729-8DEEEAFE2B1B}"/>
            </c:ext>
          </c:extLst>
        </c:ser>
        <c:ser>
          <c:idx val="0"/>
          <c:order val="9"/>
          <c:tx>
            <c:strRef>
              <c:f>'MC Usage'!$H$2</c:f>
              <c:strCache>
                <c:ptCount val="1"/>
                <c:pt idx="0">
                  <c:v>Steam-CHW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cat>
            <c:numRef>
              <c:f>'MC Usage'!$B$66:$B$245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Usage'!$H$66:$H$245</c:f>
              <c:numCache>
                <c:formatCode>General</c:formatCode>
                <c:ptCount val="1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1017.2677818801772</c:v>
                </c:pt>
                <c:pt idx="130">
                  <c:v>1534.7995880848373</c:v>
                </c:pt>
                <c:pt idx="131">
                  <c:v>43911.320784724056</c:v>
                </c:pt>
                <c:pt idx="132">
                  <c:v>57317.476798656731</c:v>
                </c:pt>
                <c:pt idx="133">
                  <c:v>59903.942056313725</c:v>
                </c:pt>
                <c:pt idx="134">
                  <c:v>56853.465650118291</c:v>
                </c:pt>
                <c:pt idx="135">
                  <c:v>30493.488526882978</c:v>
                </c:pt>
                <c:pt idx="136">
                  <c:v>4283.3958783288326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180.79111096749455</c:v>
                </c:pt>
                <c:pt idx="142">
                  <c:v>2482.9420690660995</c:v>
                </c:pt>
                <c:pt idx="143">
                  <c:v>40921.911799999994</c:v>
                </c:pt>
                <c:pt idx="144">
                  <c:v>72758.149539999999</c:v>
                </c:pt>
                <c:pt idx="145">
                  <c:v>66370.902879999994</c:v>
                </c:pt>
                <c:pt idx="146">
                  <c:v>54903.736499999992</c:v>
                </c:pt>
                <c:pt idx="147">
                  <c:v>40047.132239999999</c:v>
                </c:pt>
                <c:pt idx="148">
                  <c:v>706.99039999999991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333.39923999999996</c:v>
                </c:pt>
                <c:pt idx="155">
                  <c:v>13031.624759999999</c:v>
                </c:pt>
                <c:pt idx="156">
                  <c:v>28741.217779999995</c:v>
                </c:pt>
                <c:pt idx="157">
                  <c:v>65709.431039999996</c:v>
                </c:pt>
                <c:pt idx="158">
                  <c:v>57249.395059999995</c:v>
                </c:pt>
                <c:pt idx="159">
                  <c:v>23822.913159999996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8010.7823199999993</c:v>
                </c:pt>
                <c:pt idx="167">
                  <c:v>31998.620360399997</c:v>
                </c:pt>
                <c:pt idx="168">
                  <c:v>63511.223559999991</c:v>
                </c:pt>
                <c:pt idx="169">
                  <c:v>64225.356499999994</c:v>
                </c:pt>
                <c:pt idx="170">
                  <c:v>57388.856179999995</c:v>
                </c:pt>
                <c:pt idx="171">
                  <c:v>44317.160559999997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19698.52002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B5-41DE-9729-8DEEEAFE2B1B}"/>
            </c:ext>
          </c:extLst>
        </c:ser>
        <c:ser>
          <c:idx val="8"/>
          <c:order val="10"/>
          <c:tx>
            <c:strRef>
              <c:f>'MC Usage'!$E$2</c:f>
              <c:strCache>
                <c:ptCount val="1"/>
                <c:pt idx="0">
                  <c:v>Steam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'MC Usage'!$B$66:$B$245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Usage'!$E$66:$E$245</c:f>
              <c:numCache>
                <c:formatCode>General</c:formatCode>
                <c:ptCount val="180"/>
                <c:pt idx="0">
                  <c:v>55392.142633793097</c:v>
                </c:pt>
                <c:pt idx="1">
                  <c:v>59975.589727816099</c:v>
                </c:pt>
                <c:pt idx="2">
                  <c:v>67123.722143218387</c:v>
                </c:pt>
                <c:pt idx="3">
                  <c:v>79813.019836091946</c:v>
                </c:pt>
                <c:pt idx="4">
                  <c:v>87658.610915862067</c:v>
                </c:pt>
                <c:pt idx="5">
                  <c:v>171340.27698873557</c:v>
                </c:pt>
                <c:pt idx="6">
                  <c:v>177756.67127885055</c:v>
                </c:pt>
                <c:pt idx="7">
                  <c:v>158794.39504252872</c:v>
                </c:pt>
                <c:pt idx="8">
                  <c:v>148997.45452068964</c:v>
                </c:pt>
                <c:pt idx="9">
                  <c:v>78732.555161609183</c:v>
                </c:pt>
                <c:pt idx="10">
                  <c:v>93736.892974942515</c:v>
                </c:pt>
                <c:pt idx="11">
                  <c:v>67584.348485747134</c:v>
                </c:pt>
                <c:pt idx="12">
                  <c:v>52757.093622528722</c:v>
                </c:pt>
                <c:pt idx="13">
                  <c:v>69988.131152183909</c:v>
                </c:pt>
                <c:pt idx="14">
                  <c:v>62992.559383678155</c:v>
                </c:pt>
                <c:pt idx="15">
                  <c:v>94478.975468505756</c:v>
                </c:pt>
                <c:pt idx="16">
                  <c:v>110411.75860068966</c:v>
                </c:pt>
                <c:pt idx="17">
                  <c:v>119723.57134919539</c:v>
                </c:pt>
                <c:pt idx="18">
                  <c:v>142687.29107632182</c:v>
                </c:pt>
                <c:pt idx="19">
                  <c:v>197367.50489701147</c:v>
                </c:pt>
                <c:pt idx="20">
                  <c:v>154432.99146942529</c:v>
                </c:pt>
                <c:pt idx="21">
                  <c:v>127596.44406528733</c:v>
                </c:pt>
                <c:pt idx="22">
                  <c:v>97536.138435862071</c:v>
                </c:pt>
                <c:pt idx="23">
                  <c:v>63656.12403103448</c:v>
                </c:pt>
                <c:pt idx="24">
                  <c:v>64909.910446666654</c:v>
                </c:pt>
                <c:pt idx="25">
                  <c:v>74065.966285977003</c:v>
                </c:pt>
                <c:pt idx="26">
                  <c:v>67771.817548965497</c:v>
                </c:pt>
                <c:pt idx="27">
                  <c:v>73038.964212183884</c:v>
                </c:pt>
                <c:pt idx="28">
                  <c:v>115437.90680827586</c:v>
                </c:pt>
                <c:pt idx="29">
                  <c:v>146966.62988436778</c:v>
                </c:pt>
                <c:pt idx="30">
                  <c:v>157232.7015616092</c:v>
                </c:pt>
                <c:pt idx="31">
                  <c:v>166886.66465747126</c:v>
                </c:pt>
                <c:pt idx="32">
                  <c:v>156618.99971931035</c:v>
                </c:pt>
                <c:pt idx="33">
                  <c:v>137611.14230574711</c:v>
                </c:pt>
                <c:pt idx="34">
                  <c:v>87214.521091034461</c:v>
                </c:pt>
                <c:pt idx="35">
                  <c:v>67976.954414712658</c:v>
                </c:pt>
                <c:pt idx="36">
                  <c:v>77636.706126666642</c:v>
                </c:pt>
                <c:pt idx="37">
                  <c:v>61481.403582528728</c:v>
                </c:pt>
                <c:pt idx="38">
                  <c:v>77870.606570114935</c:v>
                </c:pt>
                <c:pt idx="39">
                  <c:v>87615.637398850566</c:v>
                </c:pt>
                <c:pt idx="40">
                  <c:v>138321.93983402295</c:v>
                </c:pt>
                <c:pt idx="41">
                  <c:v>138548.57946045973</c:v>
                </c:pt>
                <c:pt idx="42">
                  <c:v>186499.37400988504</c:v>
                </c:pt>
                <c:pt idx="43">
                  <c:v>185301.23344942529</c:v>
                </c:pt>
                <c:pt idx="44">
                  <c:v>148992.02769310339</c:v>
                </c:pt>
                <c:pt idx="45">
                  <c:v>131326.09254965515</c:v>
                </c:pt>
                <c:pt idx="46">
                  <c:v>92349.676175402288</c:v>
                </c:pt>
                <c:pt idx="47">
                  <c:v>77326.241494942515</c:v>
                </c:pt>
                <c:pt idx="48">
                  <c:v>80155.479095172414</c:v>
                </c:pt>
                <c:pt idx="49">
                  <c:v>71799.710562528737</c:v>
                </c:pt>
                <c:pt idx="50">
                  <c:v>82344.774054482754</c:v>
                </c:pt>
                <c:pt idx="51">
                  <c:v>102259.54480482759</c:v>
                </c:pt>
                <c:pt idx="52">
                  <c:v>116272.43878850572</c:v>
                </c:pt>
                <c:pt idx="53">
                  <c:v>124441.61907379309</c:v>
                </c:pt>
                <c:pt idx="54">
                  <c:v>203242.13342321836</c:v>
                </c:pt>
                <c:pt idx="55">
                  <c:v>196474.89612114942</c:v>
                </c:pt>
                <c:pt idx="56">
                  <c:v>139399.33348068962</c:v>
                </c:pt>
                <c:pt idx="57">
                  <c:v>116165.40087609195</c:v>
                </c:pt>
                <c:pt idx="58">
                  <c:v>91374.665951415329</c:v>
                </c:pt>
                <c:pt idx="59">
                  <c:v>65345.38970505746</c:v>
                </c:pt>
                <c:pt idx="60">
                  <c:v>66043.814066436782</c:v>
                </c:pt>
                <c:pt idx="61">
                  <c:v>61161.70499494252</c:v>
                </c:pt>
                <c:pt idx="62">
                  <c:v>73306.666834022981</c:v>
                </c:pt>
                <c:pt idx="63">
                  <c:v>82499.753118390785</c:v>
                </c:pt>
                <c:pt idx="64">
                  <c:v>105953.83542022987</c:v>
                </c:pt>
                <c:pt idx="65">
                  <c:v>163445.48823816088</c:v>
                </c:pt>
                <c:pt idx="66">
                  <c:v>191624.47833126434</c:v>
                </c:pt>
                <c:pt idx="67">
                  <c:v>191882.69235379313</c:v>
                </c:pt>
                <c:pt idx="68">
                  <c:v>141314.87977563217</c:v>
                </c:pt>
                <c:pt idx="69">
                  <c:v>138777.59575908046</c:v>
                </c:pt>
                <c:pt idx="70">
                  <c:v>97172.038658160905</c:v>
                </c:pt>
                <c:pt idx="71">
                  <c:v>64358.235852183905</c:v>
                </c:pt>
                <c:pt idx="72">
                  <c:v>62297.752907356327</c:v>
                </c:pt>
                <c:pt idx="73">
                  <c:v>63510.321871724133</c:v>
                </c:pt>
                <c:pt idx="74">
                  <c:v>72723.18685540228</c:v>
                </c:pt>
                <c:pt idx="75">
                  <c:v>78810.971428735647</c:v>
                </c:pt>
                <c:pt idx="76">
                  <c:v>127470.85892597699</c:v>
                </c:pt>
                <c:pt idx="77">
                  <c:v>116336.00642045974</c:v>
                </c:pt>
                <c:pt idx="78">
                  <c:v>154047.09810873563</c:v>
                </c:pt>
                <c:pt idx="79">
                  <c:v>171236.10833747129</c:v>
                </c:pt>
                <c:pt idx="80">
                  <c:v>116417.72748643681</c:v>
                </c:pt>
                <c:pt idx="81">
                  <c:v>110708.05782091954</c:v>
                </c:pt>
                <c:pt idx="82">
                  <c:v>121027.61714574712</c:v>
                </c:pt>
                <c:pt idx="83">
                  <c:v>75060.760833793116</c:v>
                </c:pt>
                <c:pt idx="84">
                  <c:v>66872.947187321784</c:v>
                </c:pt>
                <c:pt idx="85">
                  <c:v>68055.003327356317</c:v>
                </c:pt>
                <c:pt idx="86">
                  <c:v>74505.596371724139</c:v>
                </c:pt>
                <c:pt idx="87">
                  <c:v>93760.168499310326</c:v>
                </c:pt>
                <c:pt idx="88">
                  <c:v>142049.90739333333</c:v>
                </c:pt>
                <c:pt idx="89">
                  <c:v>148276.23330896546</c:v>
                </c:pt>
                <c:pt idx="90">
                  <c:v>176097.22532666661</c:v>
                </c:pt>
                <c:pt idx="91">
                  <c:v>165309.46158160918</c:v>
                </c:pt>
                <c:pt idx="92">
                  <c:v>157778.9187156322</c:v>
                </c:pt>
                <c:pt idx="93">
                  <c:v>105130.97529379309</c:v>
                </c:pt>
                <c:pt idx="94">
                  <c:v>83733.97651632184</c:v>
                </c:pt>
                <c:pt idx="95">
                  <c:v>71859.059183908059</c:v>
                </c:pt>
                <c:pt idx="96">
                  <c:v>67358.83457816091</c:v>
                </c:pt>
                <c:pt idx="97">
                  <c:v>72602.583265517242</c:v>
                </c:pt>
                <c:pt idx="98">
                  <c:v>76862.506554252876</c:v>
                </c:pt>
                <c:pt idx="99">
                  <c:v>93211.29219977012</c:v>
                </c:pt>
                <c:pt idx="100">
                  <c:v>148918.98120229883</c:v>
                </c:pt>
                <c:pt idx="101">
                  <c:v>176150.44998183908</c:v>
                </c:pt>
                <c:pt idx="102">
                  <c:v>216249.50861287359</c:v>
                </c:pt>
                <c:pt idx="103">
                  <c:v>187905.78368965516</c:v>
                </c:pt>
                <c:pt idx="104">
                  <c:v>181518.57459999996</c:v>
                </c:pt>
                <c:pt idx="105">
                  <c:v>115456.81443218389</c:v>
                </c:pt>
                <c:pt idx="106">
                  <c:v>92990.693049885042</c:v>
                </c:pt>
                <c:pt idx="107">
                  <c:v>75301.869217471249</c:v>
                </c:pt>
                <c:pt idx="108">
                  <c:v>72070.827911264365</c:v>
                </c:pt>
                <c:pt idx="109">
                  <c:v>76417.869470515448</c:v>
                </c:pt>
                <c:pt idx="110">
                  <c:v>79132.113297113377</c:v>
                </c:pt>
                <c:pt idx="111">
                  <c:v>95809.137962474226</c:v>
                </c:pt>
                <c:pt idx="112">
                  <c:v>145451.4383769072</c:v>
                </c:pt>
                <c:pt idx="113">
                  <c:v>168731.5035204124</c:v>
                </c:pt>
                <c:pt idx="114">
                  <c:v>208519.70838907216</c:v>
                </c:pt>
                <c:pt idx="115">
                  <c:v>211403.70204845359</c:v>
                </c:pt>
                <c:pt idx="116">
                  <c:v>182004.84266701032</c:v>
                </c:pt>
                <c:pt idx="117">
                  <c:v>113709.93195896907</c:v>
                </c:pt>
                <c:pt idx="118">
                  <c:v>83410.588360206166</c:v>
                </c:pt>
                <c:pt idx="119">
                  <c:v>75425.566859381433</c:v>
                </c:pt>
                <c:pt idx="120">
                  <c:v>70895.47724367815</c:v>
                </c:pt>
                <c:pt idx="121">
                  <c:v>72204.371178350499</c:v>
                </c:pt>
                <c:pt idx="122">
                  <c:v>73069.693081855658</c:v>
                </c:pt>
                <c:pt idx="123">
                  <c:v>104030.44237443298</c:v>
                </c:pt>
                <c:pt idx="124">
                  <c:v>118341.01361670104</c:v>
                </c:pt>
                <c:pt idx="125">
                  <c:v>126480.29925463918</c:v>
                </c:pt>
                <c:pt idx="126">
                  <c:v>186433.68922659795</c:v>
                </c:pt>
                <c:pt idx="127">
                  <c:v>167704.62517484537</c:v>
                </c:pt>
                <c:pt idx="128">
                  <c:v>139546.31379092787</c:v>
                </c:pt>
                <c:pt idx="129">
                  <c:v>120637.55338308382</c:v>
                </c:pt>
                <c:pt idx="130">
                  <c:v>96980.093024492468</c:v>
                </c:pt>
                <c:pt idx="131">
                  <c:v>78853.823407741947</c:v>
                </c:pt>
                <c:pt idx="132">
                  <c:v>73288.894152630266</c:v>
                </c:pt>
                <c:pt idx="133">
                  <c:v>73948.782878469283</c:v>
                </c:pt>
                <c:pt idx="134">
                  <c:v>78927.580114829718</c:v>
                </c:pt>
                <c:pt idx="135">
                  <c:v>101985.40361806503</c:v>
                </c:pt>
                <c:pt idx="136">
                  <c:v>126050.11837218617</c:v>
                </c:pt>
                <c:pt idx="137">
                  <c:v>175486.49221834878</c:v>
                </c:pt>
                <c:pt idx="138">
                  <c:v>180666.01142206183</c:v>
                </c:pt>
                <c:pt idx="139">
                  <c:v>149233.1243853608</c:v>
                </c:pt>
                <c:pt idx="140">
                  <c:v>172183.26358762884</c:v>
                </c:pt>
                <c:pt idx="141">
                  <c:v>106543.56321249051</c:v>
                </c:pt>
                <c:pt idx="142">
                  <c:v>97941.652730072892</c:v>
                </c:pt>
                <c:pt idx="143">
                  <c:v>77062.700731878314</c:v>
                </c:pt>
                <c:pt idx="144">
                  <c:v>66140.408725774992</c:v>
                </c:pt>
                <c:pt idx="145">
                  <c:v>72088.37939009165</c:v>
                </c:pt>
                <c:pt idx="146">
                  <c:v>77544.847443064995</c:v>
                </c:pt>
                <c:pt idx="147">
                  <c:v>92421.94834139997</c:v>
                </c:pt>
                <c:pt idx="148">
                  <c:v>130178.77287283333</c:v>
                </c:pt>
                <c:pt idx="149">
                  <c:v>177538.09052616663</c:v>
                </c:pt>
                <c:pt idx="150">
                  <c:v>197755.59173966665</c:v>
                </c:pt>
                <c:pt idx="151">
                  <c:v>147661.57183413499</c:v>
                </c:pt>
                <c:pt idx="152">
                  <c:v>165158.37050675167</c:v>
                </c:pt>
                <c:pt idx="153">
                  <c:v>128479.49956483833</c:v>
                </c:pt>
                <c:pt idx="154">
                  <c:v>86648.406685521666</c:v>
                </c:pt>
                <c:pt idx="155">
                  <c:v>76960.095198984971</c:v>
                </c:pt>
                <c:pt idx="156">
                  <c:v>75335.286925999986</c:v>
                </c:pt>
                <c:pt idx="157">
                  <c:v>75502.579740000001</c:v>
                </c:pt>
                <c:pt idx="158">
                  <c:v>80291.386478</c:v>
                </c:pt>
                <c:pt idx="159">
                  <c:v>99632.207297821675</c:v>
                </c:pt>
                <c:pt idx="160">
                  <c:v>140693.528868205</c:v>
                </c:pt>
                <c:pt idx="161">
                  <c:v>161374.44332283831</c:v>
                </c:pt>
                <c:pt idx="162">
                  <c:v>191789.54694849832</c:v>
                </c:pt>
                <c:pt idx="163">
                  <c:v>163677.80729187501</c:v>
                </c:pt>
                <c:pt idx="164">
                  <c:v>158414.52564692002</c:v>
                </c:pt>
                <c:pt idx="165">
                  <c:v>103551.84439622167</c:v>
                </c:pt>
                <c:pt idx="166">
                  <c:v>97808.225261603307</c:v>
                </c:pt>
                <c:pt idx="167">
                  <c:v>77026.511348039974</c:v>
                </c:pt>
                <c:pt idx="168">
                  <c:v>73033.026146478325</c:v>
                </c:pt>
                <c:pt idx="169">
                  <c:v>75556.434814426655</c:v>
                </c:pt>
                <c:pt idx="170">
                  <c:v>76466.187902243328</c:v>
                </c:pt>
                <c:pt idx="171">
                  <c:v>92918.676144463316</c:v>
                </c:pt>
                <c:pt idx="172">
                  <c:v>142915.44989374332</c:v>
                </c:pt>
                <c:pt idx="173">
                  <c:v>166277.29402853831</c:v>
                </c:pt>
                <c:pt idx="174">
                  <c:v>166970.19425513831</c:v>
                </c:pt>
                <c:pt idx="175">
                  <c:v>153718.32564243831</c:v>
                </c:pt>
                <c:pt idx="176">
                  <c:v>133029.99760455335</c:v>
                </c:pt>
                <c:pt idx="177">
                  <c:v>112887.36618008497</c:v>
                </c:pt>
                <c:pt idx="178">
                  <c:v>93440.689578224992</c:v>
                </c:pt>
                <c:pt idx="179">
                  <c:v>73396.664873083326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B5-41DE-9729-8DEEEAFE2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65856"/>
        <c:axId val="156284032"/>
      </c:areaChart>
      <c:dateAx>
        <c:axId val="156265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56284032"/>
        <c:crosses val="autoZero"/>
        <c:auto val="1"/>
        <c:lblOffset val="100"/>
        <c:baseTimeUnit val="months"/>
      </c:dateAx>
      <c:valAx>
        <c:axId val="156284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Main Campus Monthy Energy in MMBTU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6265856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'Energy Charts'!$BG$5</c:f>
              <c:strCache>
                <c:ptCount val="1"/>
                <c:pt idx="0">
                  <c:v>Fleet &amp; Equip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'Energy Charts'!$AZ$6:$AZ$20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'Energy Charts'!$BG$6:$BG$20</c:f>
              <c:numCache>
                <c:formatCode>#,##0</c:formatCode>
                <c:ptCount val="15"/>
                <c:pt idx="0">
                  <c:v>26854.465935362277</c:v>
                </c:pt>
                <c:pt idx="1">
                  <c:v>27125.723167032596</c:v>
                </c:pt>
                <c:pt idx="2">
                  <c:v>27399.72037074</c:v>
                </c:pt>
                <c:pt idx="3">
                  <c:v>26581.956875507993</c:v>
                </c:pt>
                <c:pt idx="4">
                  <c:v>26458.624824960039</c:v>
                </c:pt>
                <c:pt idx="5">
                  <c:v>30107.140366505992</c:v>
                </c:pt>
                <c:pt idx="6">
                  <c:v>30408.211770171063</c:v>
                </c:pt>
                <c:pt idx="7">
                  <c:v>30712.293887872769</c:v>
                </c:pt>
                <c:pt idx="8">
                  <c:v>31019.416826751494</c:v>
                </c:pt>
                <c:pt idx="9">
                  <c:v>31329.610995019011</c:v>
                </c:pt>
                <c:pt idx="10">
                  <c:v>31329.610995019011</c:v>
                </c:pt>
                <c:pt idx="11">
                  <c:v>30516.676862767428</c:v>
                </c:pt>
                <c:pt idx="12">
                  <c:v>22298.451996</c:v>
                </c:pt>
                <c:pt idx="13">
                  <c:v>22298.451996</c:v>
                </c:pt>
                <c:pt idx="14">
                  <c:v>22298.451996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BA-488A-A077-2A0B922D37E0}"/>
            </c:ext>
          </c:extLst>
        </c:ser>
        <c:ser>
          <c:idx val="4"/>
          <c:order val="1"/>
          <c:tx>
            <c:strRef>
              <c:f>'Energy Charts'!$BH$5</c:f>
              <c:strCache>
                <c:ptCount val="1"/>
                <c:pt idx="0">
                  <c:v>Commuting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'Energy Charts'!$AZ$6:$AZ$20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'Energy Charts'!$BH$6:$BH$20</c:f>
              <c:numCache>
                <c:formatCode>#,##0</c:formatCode>
                <c:ptCount val="15"/>
                <c:pt idx="0">
                  <c:v>174870.10533992352</c:v>
                </c:pt>
                <c:pt idx="1">
                  <c:v>177335.37678104779</c:v>
                </c:pt>
                <c:pt idx="2">
                  <c:v>167789.65400772574</c:v>
                </c:pt>
                <c:pt idx="3">
                  <c:v>155970.64623376797</c:v>
                </c:pt>
                <c:pt idx="4">
                  <c:v>166219.4620361297</c:v>
                </c:pt>
                <c:pt idx="5">
                  <c:v>166171.18996755237</c:v>
                </c:pt>
                <c:pt idx="6">
                  <c:v>166197.64871643786</c:v>
                </c:pt>
                <c:pt idx="7">
                  <c:v>166224.10746532332</c:v>
                </c:pt>
                <c:pt idx="8">
                  <c:v>166250.56621420884</c:v>
                </c:pt>
                <c:pt idx="9">
                  <c:v>166277.02496309433</c:v>
                </c:pt>
                <c:pt idx="10">
                  <c:v>166277.02496309433</c:v>
                </c:pt>
                <c:pt idx="11">
                  <c:v>166277.02496309433</c:v>
                </c:pt>
                <c:pt idx="12">
                  <c:v>166277.02496309433</c:v>
                </c:pt>
                <c:pt idx="13">
                  <c:v>166277.02496309433</c:v>
                </c:pt>
                <c:pt idx="14">
                  <c:v>166277.02496309433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4BA-488A-A077-2A0B922D37E0}"/>
            </c:ext>
          </c:extLst>
        </c:ser>
        <c:ser>
          <c:idx val="10"/>
          <c:order val="2"/>
          <c:tx>
            <c:strRef>
              <c:f>'Energy Charts'!$BE$5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'Energy Charts'!$AZ$6:$AZ$20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'Energy Charts'!$BE$6:$BE$20</c:f>
              <c:numCache>
                <c:formatCode>#,##0</c:formatCode>
                <c:ptCount val="15"/>
                <c:pt idx="0">
                  <c:v>22243.012500000001</c:v>
                </c:pt>
                <c:pt idx="1">
                  <c:v>21270.799999999999</c:v>
                </c:pt>
                <c:pt idx="2">
                  <c:v>23560.137499999997</c:v>
                </c:pt>
                <c:pt idx="3">
                  <c:v>22226.920000000002</c:v>
                </c:pt>
                <c:pt idx="4">
                  <c:v>23912.019999999997</c:v>
                </c:pt>
                <c:pt idx="5">
                  <c:v>20492.21</c:v>
                </c:pt>
                <c:pt idx="6">
                  <c:v>22226.920000000002</c:v>
                </c:pt>
                <c:pt idx="7">
                  <c:v>22226.920000000002</c:v>
                </c:pt>
                <c:pt idx="8">
                  <c:v>22226.920000000002</c:v>
                </c:pt>
                <c:pt idx="9">
                  <c:v>22226.920000000002</c:v>
                </c:pt>
                <c:pt idx="10">
                  <c:v>22226.920000000002</c:v>
                </c:pt>
                <c:pt idx="11">
                  <c:v>22226.920000000002</c:v>
                </c:pt>
                <c:pt idx="12">
                  <c:v>22226.920000000002</c:v>
                </c:pt>
                <c:pt idx="13">
                  <c:v>22226.920000000002</c:v>
                </c:pt>
                <c:pt idx="14">
                  <c:v>22226.920000000002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BA-488A-A077-2A0B922D37E0}"/>
            </c:ext>
          </c:extLst>
        </c:ser>
        <c:ser>
          <c:idx val="11"/>
          <c:order val="3"/>
          <c:tx>
            <c:strRef>
              <c:f>'Energy Charts'!$BF$5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'Energy Charts'!$AZ$6:$AZ$20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'Energy Charts'!$BF$6:$BF$20</c:f>
              <c:numCache>
                <c:formatCode>#,##0</c:formatCode>
                <c:ptCount val="15"/>
                <c:pt idx="0">
                  <c:v>5727.1190400000014</c:v>
                </c:pt>
                <c:pt idx="1">
                  <c:v>5727.1190400000014</c:v>
                </c:pt>
                <c:pt idx="2">
                  <c:v>5727.1190400000014</c:v>
                </c:pt>
                <c:pt idx="3">
                  <c:v>5727.1190400000014</c:v>
                </c:pt>
                <c:pt idx="4">
                  <c:v>5727.1190400000014</c:v>
                </c:pt>
                <c:pt idx="5">
                  <c:v>5727.1190400000014</c:v>
                </c:pt>
                <c:pt idx="6">
                  <c:v>5727.1190400000014</c:v>
                </c:pt>
                <c:pt idx="7">
                  <c:v>5727.1190400000014</c:v>
                </c:pt>
                <c:pt idx="8">
                  <c:v>5727.1190400000014</c:v>
                </c:pt>
                <c:pt idx="9">
                  <c:v>5727.1190400000014</c:v>
                </c:pt>
                <c:pt idx="10">
                  <c:v>5727.1190400000014</c:v>
                </c:pt>
                <c:pt idx="11">
                  <c:v>5727.1190400000014</c:v>
                </c:pt>
                <c:pt idx="12">
                  <c:v>5727.1190400000014</c:v>
                </c:pt>
                <c:pt idx="13">
                  <c:v>5727.1190400000014</c:v>
                </c:pt>
                <c:pt idx="14">
                  <c:v>5727.1190400000014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BA-488A-A077-2A0B922D37E0}"/>
            </c:ext>
          </c:extLst>
        </c:ser>
        <c:ser>
          <c:idx val="6"/>
          <c:order val="4"/>
          <c:tx>
            <c:strRef>
              <c:f>'Energy Charts'!$BA$5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'Energy Charts'!$AZ$6:$AZ$20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'Energy Charts'!$BA$6:$BA$20</c:f>
              <c:numCache>
                <c:formatCode>#,##0</c:formatCode>
                <c:ptCount val="15"/>
                <c:pt idx="0">
                  <c:v>1124213.8544366807</c:v>
                </c:pt>
                <c:pt idx="1">
                  <c:v>1143210.5755609155</c:v>
                </c:pt>
                <c:pt idx="2">
                  <c:v>1122300.4206002941</c:v>
                </c:pt>
                <c:pt idx="3">
                  <c:v>1106247.8832428551</c:v>
                </c:pt>
                <c:pt idx="4">
                  <c:v>1107150.0051816655</c:v>
                </c:pt>
                <c:pt idx="5">
                  <c:v>891841.91196385224</c:v>
                </c:pt>
                <c:pt idx="6">
                  <c:v>877677.91606514016</c:v>
                </c:pt>
                <c:pt idx="7">
                  <c:v>881369.71388558252</c:v>
                </c:pt>
                <c:pt idx="8">
                  <c:v>836321.84744122287</c:v>
                </c:pt>
                <c:pt idx="9">
                  <c:v>793157.89275146276</c:v>
                </c:pt>
                <c:pt idx="10">
                  <c:v>795613.28358168481</c:v>
                </c:pt>
                <c:pt idx="11">
                  <c:v>797934.96369685547</c:v>
                </c:pt>
                <c:pt idx="12">
                  <c:v>790153.27806171763</c:v>
                </c:pt>
                <c:pt idx="13">
                  <c:v>764868.66366830794</c:v>
                </c:pt>
                <c:pt idx="14">
                  <c:v>735555.73634673876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A-488A-A077-2A0B922D37E0}"/>
            </c:ext>
          </c:extLst>
        </c:ser>
        <c:ser>
          <c:idx val="7"/>
          <c:order val="5"/>
          <c:tx>
            <c:strRef>
              <c:f>'Energy Charts'!$BB$5</c:f>
              <c:strCache>
                <c:ptCount val="1"/>
                <c:pt idx="0">
                  <c:v>ElcCHW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'Energy Charts'!$AZ$6:$AZ$20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'Energy Charts'!$BB$6:$BB$20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225130.903294747</c:v>
                </c:pt>
                <c:pt idx="6">
                  <c:v>225130.903294747</c:v>
                </c:pt>
                <c:pt idx="7">
                  <c:v>197683.32299235428</c:v>
                </c:pt>
                <c:pt idx="8">
                  <c:v>218146.72705553926</c:v>
                </c:pt>
                <c:pt idx="9">
                  <c:v>197683.32299235428</c:v>
                </c:pt>
                <c:pt idx="10">
                  <c:v>236497.32571227502</c:v>
                </c:pt>
                <c:pt idx="11">
                  <c:v>198155.67452703818</c:v>
                </c:pt>
                <c:pt idx="12">
                  <c:v>199793.61774213245</c:v>
                </c:pt>
                <c:pt idx="13">
                  <c:v>230833.98879683894</c:v>
                </c:pt>
                <c:pt idx="14">
                  <c:v>219487.76863129527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A-488A-A077-2A0B922D37E0}"/>
            </c:ext>
          </c:extLst>
        </c:ser>
        <c:ser>
          <c:idx val="8"/>
          <c:order val="6"/>
          <c:tx>
            <c:strRef>
              <c:f>'Energy Charts'!$BC$5</c:f>
              <c:strCache>
                <c:ptCount val="1"/>
                <c:pt idx="0">
                  <c:v>StmCHW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'Energy Charts'!$AZ$6:$AZ$20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'Energy Charts'!$BC$6:$BC$20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46463.38815468907</c:v>
                </c:pt>
                <c:pt idx="11">
                  <c:v>252437.41389033414</c:v>
                </c:pt>
                <c:pt idx="12">
                  <c:v>248151.93556000001</c:v>
                </c:pt>
                <c:pt idx="13">
                  <c:v>215532.35972039998</c:v>
                </c:pt>
                <c:pt idx="14">
                  <c:v>249141.11681999997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BA-488A-A077-2A0B922D37E0}"/>
            </c:ext>
          </c:extLst>
        </c:ser>
        <c:ser>
          <c:idx val="9"/>
          <c:order val="7"/>
          <c:tx>
            <c:strRef>
              <c:f>'Energy Charts'!$BD$5</c:f>
              <c:strCache>
                <c:ptCount val="1"/>
                <c:pt idx="0">
                  <c:v>Steam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'Energy Charts'!$AZ$6:$AZ$20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'Energy Charts'!$BD$6:$BD$20</c:f>
              <c:numCache>
                <c:formatCode>#,##0</c:formatCode>
                <c:ptCount val="15"/>
                <c:pt idx="0">
                  <c:v>1246905.6797098848</c:v>
                </c:pt>
                <c:pt idx="1">
                  <c:v>1293628.583551724</c:v>
                </c:pt>
                <c:pt idx="2">
                  <c:v>1315732.1789363215</c:v>
                </c:pt>
                <c:pt idx="3">
                  <c:v>1403269.518345057</c:v>
                </c:pt>
                <c:pt idx="4">
                  <c:v>1389275.3859369326</c:v>
                </c:pt>
                <c:pt idx="5">
                  <c:v>1377541.1834022989</c:v>
                </c:pt>
                <c:pt idx="6">
                  <c:v>1269646.4681427586</c:v>
                </c:pt>
                <c:pt idx="7">
                  <c:v>1353429.4727059423</c:v>
                </c:pt>
                <c:pt idx="8">
                  <c:v>1504527.891383908</c:v>
                </c:pt>
                <c:pt idx="9">
                  <c:v>1512087.2308217797</c:v>
                </c:pt>
                <c:pt idx="10">
                  <c:v>1355177.3947573469</c:v>
                </c:pt>
                <c:pt idx="11">
                  <c:v>1413317.5874240226</c:v>
                </c:pt>
                <c:pt idx="12">
                  <c:v>1418575.9828292297</c:v>
                </c:pt>
                <c:pt idx="13">
                  <c:v>1425097.8935260233</c:v>
                </c:pt>
                <c:pt idx="14">
                  <c:v>1360610.3070634163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BA-488A-A077-2A0B922D3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504064"/>
        <c:axId val="224509952"/>
      </c:barChart>
      <c:catAx>
        <c:axId val="22450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4509952"/>
        <c:crosses val="autoZero"/>
        <c:auto val="1"/>
        <c:lblAlgn val="ctr"/>
        <c:lblOffset val="100"/>
        <c:noMultiLvlLbl val="0"/>
      </c:catAx>
      <c:valAx>
        <c:axId val="224509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Main</a:t>
                </a:r>
                <a:r>
                  <a:rPr lang="en-US" sz="1400" baseline="0"/>
                  <a:t> Campus Energy by YEar in MMBTU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1556982343499198E-2"/>
              <c:y val="6.0734598744901475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24504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Main</a:t>
            </a:r>
            <a:r>
              <a:rPr lang="en-US" baseline="0"/>
              <a:t> Campus Gross Emissions</a:t>
            </a:r>
            <a:endParaRPr lang="en-US"/>
          </a:p>
        </c:rich>
      </c:tx>
      <c:layout>
        <c:manualLayout>
          <c:xMode val="edge"/>
          <c:yMode val="edge"/>
          <c:x val="0.13294845360824742"/>
          <c:y val="0.925524011927963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763698352138971"/>
          <c:y val="0.12774326546916367"/>
          <c:w val="0.68585886886838532"/>
          <c:h val="0.80428054406868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D37C-4D3C-9B49-B9D6005658F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D37C-4D3C-9B49-B9D6005658F0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D37C-4D3C-9B49-B9D6005658F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D37C-4D3C-9B49-B9D6005658F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D37C-4D3C-9B49-B9D6005658F0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D37C-4D3C-9B49-B9D6005658F0}"/>
              </c:ext>
            </c:extLst>
          </c:dPt>
          <c:dPt>
            <c:idx val="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D37C-4D3C-9B49-B9D6005658F0}"/>
              </c:ext>
            </c:extLst>
          </c:dPt>
          <c:dPt>
            <c:idx val="7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D-D37C-4D3C-9B49-B9D6005658F0}"/>
              </c:ext>
            </c:extLst>
          </c:dPt>
          <c:dPt>
            <c:idx val="8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D37C-4D3C-9B49-B9D6005658F0}"/>
              </c:ext>
            </c:extLst>
          </c:dPt>
          <c:dPt>
            <c:idx val="9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D37C-4D3C-9B49-B9D6005658F0}"/>
              </c:ext>
            </c:extLst>
          </c:dPt>
          <c:dPt>
            <c:idx val="1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3-D37C-4D3C-9B49-B9D6005658F0}"/>
              </c:ext>
            </c:extLst>
          </c:dPt>
          <c:dLbls>
            <c:dLbl>
              <c:idx val="0"/>
              <c:layout>
                <c:manualLayout>
                  <c:x val="-0.18598648480065916"/>
                  <c:y val="7.75213529963430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7C-4D3C-9B49-B9D6005658F0}"/>
                </c:ext>
              </c:extLst>
            </c:dLbl>
            <c:dLbl>
              <c:idx val="1"/>
              <c:layout>
                <c:manualLayout>
                  <c:x val="5.9315361445179127E-2"/>
                  <c:y val="-1.90057080973761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7C-4D3C-9B49-B9D6005658F0}"/>
                </c:ext>
              </c:extLst>
            </c:dLbl>
            <c:dLbl>
              <c:idx val="2"/>
              <c:layout>
                <c:manualLayout>
                  <c:x val="0.1493570358919859"/>
                  <c:y val="-0.144874796915345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7C-4D3C-9B49-B9D6005658F0}"/>
                </c:ext>
              </c:extLst>
            </c:dLbl>
            <c:dLbl>
              <c:idx val="3"/>
              <c:layout>
                <c:manualLayout>
                  <c:x val="-6.1179223762673839E-2"/>
                  <c:y val="0.180900696765422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7C-4D3C-9B49-B9D6005658F0}"/>
                </c:ext>
              </c:extLst>
            </c:dLbl>
            <c:dLbl>
              <c:idx val="4"/>
              <c:layout>
                <c:manualLayout>
                  <c:x val="-0.11156863060829053"/>
                  <c:y val="4.34955342812364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7C-4D3C-9B49-B9D6005658F0}"/>
                </c:ext>
              </c:extLst>
            </c:dLbl>
            <c:dLbl>
              <c:idx val="5"/>
              <c:layout>
                <c:manualLayout>
                  <c:x val="-9.8593841413995034E-2"/>
                  <c:y val="-9.3500758448359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7C-4D3C-9B49-B9D6005658F0}"/>
                </c:ext>
              </c:extLst>
            </c:dLbl>
            <c:dLbl>
              <c:idx val="6"/>
              <c:layout>
                <c:manualLayout>
                  <c:x val="-8.1793195251548059E-2"/>
                  <c:y val="-0.118099857861606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7C-4D3C-9B49-B9D6005658F0}"/>
                </c:ext>
              </c:extLst>
            </c:dLbl>
            <c:dLbl>
              <c:idx val="7"/>
              <c:layout>
                <c:manualLayout>
                  <c:x val="2.1121125459113512E-2"/>
                  <c:y val="-0.259497347004286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7C-4D3C-9B49-B9D6005658F0}"/>
                </c:ext>
              </c:extLst>
            </c:dLbl>
            <c:dLbl>
              <c:idx val="8"/>
              <c:layout>
                <c:manualLayout>
                  <c:x val="2.4692220006478909E-2"/>
                  <c:y val="-1.95192112447262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7C-4D3C-9B49-B9D6005658F0}"/>
                </c:ext>
              </c:extLst>
            </c:dLbl>
            <c:dLbl>
              <c:idx val="9"/>
              <c:layout>
                <c:manualLayout>
                  <c:x val="9.795619099322514E-2"/>
                  <c:y val="-1.482954673645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7C-4D3C-9B49-B9D6005658F0}"/>
                </c:ext>
              </c:extLst>
            </c:dLbl>
            <c:dLbl>
              <c:idx val="10"/>
              <c:layout>
                <c:manualLayout>
                  <c:x val="0.29926170719751172"/>
                  <c:y val="5.37192879543352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7C-4D3C-9B49-B9D6005658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7C-4D3C-9B49-B9D6005658F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'Emissions Charts'!$BA$2:$BL$2</c:f>
              <c:strCache>
                <c:ptCount val="12"/>
                <c:pt idx="0">
                  <c:v>Electricity</c:v>
                </c:pt>
                <c:pt idx="1">
                  <c:v>Elec-CHW</c:v>
                </c:pt>
                <c:pt idx="2">
                  <c:v>Steam</c:v>
                </c:pt>
                <c:pt idx="3">
                  <c:v>Natural Gas</c:v>
                </c:pt>
                <c:pt idx="4">
                  <c:v>Fuel Oil</c:v>
                </c:pt>
                <c:pt idx="5">
                  <c:v>Steam-CHW</c:v>
                </c:pt>
                <c:pt idx="6">
                  <c:v>Fleet &amp; Equip</c:v>
                </c:pt>
                <c:pt idx="7">
                  <c:v>Commuting</c:v>
                </c:pt>
                <c:pt idx="8">
                  <c:v>Air Travel</c:v>
                </c:pt>
                <c:pt idx="9">
                  <c:v>Agriculture</c:v>
                </c:pt>
                <c:pt idx="10">
                  <c:v>Solid Waste</c:v>
                </c:pt>
                <c:pt idx="11">
                  <c:v>Refrigerants</c:v>
                </c:pt>
              </c:strCache>
            </c:strRef>
          </c:cat>
          <c:val>
            <c:numRef>
              <c:f>'Emissions Charts'!$BA$3:$BL$3</c:f>
              <c:numCache>
                <c:formatCode>General</c:formatCode>
                <c:ptCount val="12"/>
                <c:pt idx="0">
                  <c:v>74144.018223751278</c:v>
                </c:pt>
                <c:pt idx="1">
                  <c:v>22124.367078034567</c:v>
                </c:pt>
                <c:pt idx="2">
                  <c:v>76087.650872913786</c:v>
                </c:pt>
                <c:pt idx="3">
                  <c:v>1200.25368</c:v>
                </c:pt>
                <c:pt idx="4">
                  <c:v>420.49115639010159</c:v>
                </c:pt>
                <c:pt idx="5">
                  <c:v>13932.396525498641</c:v>
                </c:pt>
                <c:pt idx="6">
                  <c:v>1593.3601556472868</c:v>
                </c:pt>
                <c:pt idx="7">
                  <c:v>11783.088187193644</c:v>
                </c:pt>
                <c:pt idx="8">
                  <c:v>12713.157737436844</c:v>
                </c:pt>
                <c:pt idx="9">
                  <c:v>0.48147867428571439</c:v>
                </c:pt>
                <c:pt idx="10">
                  <c:v>1037.0447999999999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37C-4D3C-9B49-B9D600565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3"/>
          <c:order val="0"/>
          <c:tx>
            <c:v>Agriculture</c:v>
          </c:tx>
          <c:spPr>
            <a:solidFill>
              <a:schemeClr val="bg2">
                <a:lumMod val="50000"/>
              </a:schemeClr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Emissions'!$S$66:$S$245</c:f>
              <c:numCache>
                <c:formatCode>General</c:formatCode>
                <c:ptCount val="180"/>
                <c:pt idx="0">
                  <c:v>4.0123222857142857E-2</c:v>
                </c:pt>
                <c:pt idx="1">
                  <c:v>4.0123222857142857E-2</c:v>
                </c:pt>
                <c:pt idx="2">
                  <c:v>4.0123222857142857E-2</c:v>
                </c:pt>
                <c:pt idx="3">
                  <c:v>4.0123222857142857E-2</c:v>
                </c:pt>
                <c:pt idx="4">
                  <c:v>4.0123222857142857E-2</c:v>
                </c:pt>
                <c:pt idx="5">
                  <c:v>4.0123222857142857E-2</c:v>
                </c:pt>
                <c:pt idx="6">
                  <c:v>4.0123222857142857E-2</c:v>
                </c:pt>
                <c:pt idx="7">
                  <c:v>4.0123222857142857E-2</c:v>
                </c:pt>
                <c:pt idx="8">
                  <c:v>4.0123222857142857E-2</c:v>
                </c:pt>
                <c:pt idx="9">
                  <c:v>4.0123222857142857E-2</c:v>
                </c:pt>
                <c:pt idx="10">
                  <c:v>4.0123222857142857E-2</c:v>
                </c:pt>
                <c:pt idx="11">
                  <c:v>4.0123222857142857E-2</c:v>
                </c:pt>
                <c:pt idx="12">
                  <c:v>4.0123222857142857E-2</c:v>
                </c:pt>
                <c:pt idx="13">
                  <c:v>4.0123222857142857E-2</c:v>
                </c:pt>
                <c:pt idx="14">
                  <c:v>4.0123222857142857E-2</c:v>
                </c:pt>
                <c:pt idx="15">
                  <c:v>4.0123222857142857E-2</c:v>
                </c:pt>
                <c:pt idx="16">
                  <c:v>4.0123222857142857E-2</c:v>
                </c:pt>
                <c:pt idx="17">
                  <c:v>4.0123222857142857E-2</c:v>
                </c:pt>
                <c:pt idx="18">
                  <c:v>4.0123222857142857E-2</c:v>
                </c:pt>
                <c:pt idx="19">
                  <c:v>4.0123222857142857E-2</c:v>
                </c:pt>
                <c:pt idx="20">
                  <c:v>4.0123222857142857E-2</c:v>
                </c:pt>
                <c:pt idx="21">
                  <c:v>4.0123222857142857E-2</c:v>
                </c:pt>
                <c:pt idx="22">
                  <c:v>4.0123222857142857E-2</c:v>
                </c:pt>
                <c:pt idx="23">
                  <c:v>4.0123222857142857E-2</c:v>
                </c:pt>
                <c:pt idx="24">
                  <c:v>4.0123222857142857E-2</c:v>
                </c:pt>
                <c:pt idx="25">
                  <c:v>4.0123222857142857E-2</c:v>
                </c:pt>
                <c:pt idx="26">
                  <c:v>4.0123222857142857E-2</c:v>
                </c:pt>
                <c:pt idx="27">
                  <c:v>4.0123222857142857E-2</c:v>
                </c:pt>
                <c:pt idx="28">
                  <c:v>4.0123222857142857E-2</c:v>
                </c:pt>
                <c:pt idx="29">
                  <c:v>4.0123222857142857E-2</c:v>
                </c:pt>
                <c:pt idx="30">
                  <c:v>4.0123222857142857E-2</c:v>
                </c:pt>
                <c:pt idx="31">
                  <c:v>4.0123222857142857E-2</c:v>
                </c:pt>
                <c:pt idx="32">
                  <c:v>4.0123222857142857E-2</c:v>
                </c:pt>
                <c:pt idx="33">
                  <c:v>4.0123222857142857E-2</c:v>
                </c:pt>
                <c:pt idx="34">
                  <c:v>4.0123222857142857E-2</c:v>
                </c:pt>
                <c:pt idx="35">
                  <c:v>4.0123222857142857E-2</c:v>
                </c:pt>
                <c:pt idx="36">
                  <c:v>4.0123222857142857E-2</c:v>
                </c:pt>
                <c:pt idx="37">
                  <c:v>4.0123222857142857E-2</c:v>
                </c:pt>
                <c:pt idx="38">
                  <c:v>4.0123222857142857E-2</c:v>
                </c:pt>
                <c:pt idx="39">
                  <c:v>4.0123222857142857E-2</c:v>
                </c:pt>
                <c:pt idx="40">
                  <c:v>4.0123222857142857E-2</c:v>
                </c:pt>
                <c:pt idx="41">
                  <c:v>4.0123222857142857E-2</c:v>
                </c:pt>
                <c:pt idx="42">
                  <c:v>4.0123222857142857E-2</c:v>
                </c:pt>
                <c:pt idx="43">
                  <c:v>4.0123222857142857E-2</c:v>
                </c:pt>
                <c:pt idx="44">
                  <c:v>4.0123222857142857E-2</c:v>
                </c:pt>
                <c:pt idx="45">
                  <c:v>4.0123222857142857E-2</c:v>
                </c:pt>
                <c:pt idx="46">
                  <c:v>4.0123222857142857E-2</c:v>
                </c:pt>
                <c:pt idx="47">
                  <c:v>4.0123222857142857E-2</c:v>
                </c:pt>
                <c:pt idx="48">
                  <c:v>4.0123222857142857E-2</c:v>
                </c:pt>
                <c:pt idx="49">
                  <c:v>4.0123222857142857E-2</c:v>
                </c:pt>
                <c:pt idx="50">
                  <c:v>4.0123222857142857E-2</c:v>
                </c:pt>
                <c:pt idx="51">
                  <c:v>4.0123222857142857E-2</c:v>
                </c:pt>
                <c:pt idx="52">
                  <c:v>4.0123222857142857E-2</c:v>
                </c:pt>
                <c:pt idx="53">
                  <c:v>4.0123222857142857E-2</c:v>
                </c:pt>
                <c:pt idx="54">
                  <c:v>4.0123222857142857E-2</c:v>
                </c:pt>
                <c:pt idx="55">
                  <c:v>4.0123222857142857E-2</c:v>
                </c:pt>
                <c:pt idx="56">
                  <c:v>4.0123222857142857E-2</c:v>
                </c:pt>
                <c:pt idx="57">
                  <c:v>4.0123222857142857E-2</c:v>
                </c:pt>
                <c:pt idx="58">
                  <c:v>4.0123222857142857E-2</c:v>
                </c:pt>
                <c:pt idx="59">
                  <c:v>4.0123222857142857E-2</c:v>
                </c:pt>
                <c:pt idx="60">
                  <c:v>4.0123222857142857E-2</c:v>
                </c:pt>
                <c:pt idx="61">
                  <c:v>4.0123222857142857E-2</c:v>
                </c:pt>
                <c:pt idx="62">
                  <c:v>4.0123222857142857E-2</c:v>
                </c:pt>
                <c:pt idx="63">
                  <c:v>4.0123222857142857E-2</c:v>
                </c:pt>
                <c:pt idx="64">
                  <c:v>4.0123222857142857E-2</c:v>
                </c:pt>
                <c:pt idx="65">
                  <c:v>4.0123222857142857E-2</c:v>
                </c:pt>
                <c:pt idx="66">
                  <c:v>4.0123222857142857E-2</c:v>
                </c:pt>
                <c:pt idx="67">
                  <c:v>4.0123222857142857E-2</c:v>
                </c:pt>
                <c:pt idx="68">
                  <c:v>4.0123222857142857E-2</c:v>
                </c:pt>
                <c:pt idx="69">
                  <c:v>4.0123222857142857E-2</c:v>
                </c:pt>
                <c:pt idx="70">
                  <c:v>4.0123222857142857E-2</c:v>
                </c:pt>
                <c:pt idx="71">
                  <c:v>4.0123222857142857E-2</c:v>
                </c:pt>
                <c:pt idx="72">
                  <c:v>4.0123222857142857E-2</c:v>
                </c:pt>
                <c:pt idx="73">
                  <c:v>4.0123222857142857E-2</c:v>
                </c:pt>
                <c:pt idx="74">
                  <c:v>4.0123222857142857E-2</c:v>
                </c:pt>
                <c:pt idx="75">
                  <c:v>4.0123222857142857E-2</c:v>
                </c:pt>
                <c:pt idx="76">
                  <c:v>4.0123222857142857E-2</c:v>
                </c:pt>
                <c:pt idx="77">
                  <c:v>4.0123222857142857E-2</c:v>
                </c:pt>
                <c:pt idx="78">
                  <c:v>4.0123222857142857E-2</c:v>
                </c:pt>
                <c:pt idx="79">
                  <c:v>4.0123222857142857E-2</c:v>
                </c:pt>
                <c:pt idx="80">
                  <c:v>4.0123222857142857E-2</c:v>
                </c:pt>
                <c:pt idx="81">
                  <c:v>4.0123222857142857E-2</c:v>
                </c:pt>
                <c:pt idx="82">
                  <c:v>4.0123222857142857E-2</c:v>
                </c:pt>
                <c:pt idx="83">
                  <c:v>4.0123222857142857E-2</c:v>
                </c:pt>
                <c:pt idx="84">
                  <c:v>4.0123222857142857E-2</c:v>
                </c:pt>
                <c:pt idx="85">
                  <c:v>4.0123222857142857E-2</c:v>
                </c:pt>
                <c:pt idx="86">
                  <c:v>4.0123222857142857E-2</c:v>
                </c:pt>
                <c:pt idx="87">
                  <c:v>4.0123222857142857E-2</c:v>
                </c:pt>
                <c:pt idx="88">
                  <c:v>4.0123222857142857E-2</c:v>
                </c:pt>
                <c:pt idx="89">
                  <c:v>4.0123222857142857E-2</c:v>
                </c:pt>
                <c:pt idx="90">
                  <c:v>4.0123222857142857E-2</c:v>
                </c:pt>
                <c:pt idx="91">
                  <c:v>4.0123222857142857E-2</c:v>
                </c:pt>
                <c:pt idx="92">
                  <c:v>4.0123222857142857E-2</c:v>
                </c:pt>
                <c:pt idx="93">
                  <c:v>4.0123222857142857E-2</c:v>
                </c:pt>
                <c:pt idx="94">
                  <c:v>4.0123222857142857E-2</c:v>
                </c:pt>
                <c:pt idx="95">
                  <c:v>4.0123222857142857E-2</c:v>
                </c:pt>
                <c:pt idx="96">
                  <c:v>4.0123222857142857E-2</c:v>
                </c:pt>
                <c:pt idx="97">
                  <c:v>4.0123222857142857E-2</c:v>
                </c:pt>
                <c:pt idx="98">
                  <c:v>4.0123222857142857E-2</c:v>
                </c:pt>
                <c:pt idx="99">
                  <c:v>4.0123222857142857E-2</c:v>
                </c:pt>
                <c:pt idx="100">
                  <c:v>4.0123222857142857E-2</c:v>
                </c:pt>
                <c:pt idx="101">
                  <c:v>4.0123222857142857E-2</c:v>
                </c:pt>
                <c:pt idx="102">
                  <c:v>4.0123222857142857E-2</c:v>
                </c:pt>
                <c:pt idx="103">
                  <c:v>4.0123222857142857E-2</c:v>
                </c:pt>
                <c:pt idx="104">
                  <c:v>4.0123222857142857E-2</c:v>
                </c:pt>
                <c:pt idx="105">
                  <c:v>4.0123222857142857E-2</c:v>
                </c:pt>
                <c:pt idx="106">
                  <c:v>4.0123222857142857E-2</c:v>
                </c:pt>
                <c:pt idx="107">
                  <c:v>4.0123222857142857E-2</c:v>
                </c:pt>
                <c:pt idx="108">
                  <c:v>4.0123222857142857E-2</c:v>
                </c:pt>
                <c:pt idx="109">
                  <c:v>4.0123222857142857E-2</c:v>
                </c:pt>
                <c:pt idx="110">
                  <c:v>4.0123222857142857E-2</c:v>
                </c:pt>
                <c:pt idx="111">
                  <c:v>4.0123222857142857E-2</c:v>
                </c:pt>
                <c:pt idx="112">
                  <c:v>4.0123222857142857E-2</c:v>
                </c:pt>
                <c:pt idx="113">
                  <c:v>4.0123222857142857E-2</c:v>
                </c:pt>
                <c:pt idx="114">
                  <c:v>4.0123222857142857E-2</c:v>
                </c:pt>
                <c:pt idx="115">
                  <c:v>4.0123222857142857E-2</c:v>
                </c:pt>
                <c:pt idx="116">
                  <c:v>4.0123222857142857E-2</c:v>
                </c:pt>
                <c:pt idx="117">
                  <c:v>4.0123222857142857E-2</c:v>
                </c:pt>
                <c:pt idx="118">
                  <c:v>4.0123222857142857E-2</c:v>
                </c:pt>
                <c:pt idx="119">
                  <c:v>4.0123222857142857E-2</c:v>
                </c:pt>
                <c:pt idx="120">
                  <c:v>4.0123222857142857E-2</c:v>
                </c:pt>
                <c:pt idx="121">
                  <c:v>4.0123222857142857E-2</c:v>
                </c:pt>
                <c:pt idx="122">
                  <c:v>4.0123222857142857E-2</c:v>
                </c:pt>
                <c:pt idx="123">
                  <c:v>4.0123222857142857E-2</c:v>
                </c:pt>
                <c:pt idx="124">
                  <c:v>4.0123222857142857E-2</c:v>
                </c:pt>
                <c:pt idx="125">
                  <c:v>4.0123222857142857E-2</c:v>
                </c:pt>
                <c:pt idx="126">
                  <c:v>4.0123222857142857E-2</c:v>
                </c:pt>
                <c:pt idx="127">
                  <c:v>4.0123222857142857E-2</c:v>
                </c:pt>
                <c:pt idx="128">
                  <c:v>4.0123222857142857E-2</c:v>
                </c:pt>
                <c:pt idx="129">
                  <c:v>4.0123222857142857E-2</c:v>
                </c:pt>
                <c:pt idx="130">
                  <c:v>4.0123222857142857E-2</c:v>
                </c:pt>
                <c:pt idx="131">
                  <c:v>4.0123222857142857E-2</c:v>
                </c:pt>
                <c:pt idx="132">
                  <c:v>4.0123222857142857E-2</c:v>
                </c:pt>
                <c:pt idx="133">
                  <c:v>4.0123222857142857E-2</c:v>
                </c:pt>
                <c:pt idx="134">
                  <c:v>4.0123222857142857E-2</c:v>
                </c:pt>
                <c:pt idx="135">
                  <c:v>4.0123222857142857E-2</c:v>
                </c:pt>
                <c:pt idx="136">
                  <c:v>4.0123222857142857E-2</c:v>
                </c:pt>
                <c:pt idx="137">
                  <c:v>4.0123222857142857E-2</c:v>
                </c:pt>
                <c:pt idx="138">
                  <c:v>4.0123222857142857E-2</c:v>
                </c:pt>
                <c:pt idx="139">
                  <c:v>4.0123222857142857E-2</c:v>
                </c:pt>
                <c:pt idx="140">
                  <c:v>4.0123222857142857E-2</c:v>
                </c:pt>
                <c:pt idx="141">
                  <c:v>4.0123222857142857E-2</c:v>
                </c:pt>
                <c:pt idx="142">
                  <c:v>4.0123222857142857E-2</c:v>
                </c:pt>
                <c:pt idx="143">
                  <c:v>4.0123222857142857E-2</c:v>
                </c:pt>
                <c:pt idx="144">
                  <c:v>4.0123222857142857E-2</c:v>
                </c:pt>
                <c:pt idx="145">
                  <c:v>4.0123222857142857E-2</c:v>
                </c:pt>
                <c:pt idx="146">
                  <c:v>4.0123222857142857E-2</c:v>
                </c:pt>
                <c:pt idx="147">
                  <c:v>4.0123222857142857E-2</c:v>
                </c:pt>
                <c:pt idx="148">
                  <c:v>4.0123222857142857E-2</c:v>
                </c:pt>
                <c:pt idx="149">
                  <c:v>4.0123222857142857E-2</c:v>
                </c:pt>
                <c:pt idx="150">
                  <c:v>4.0123222857142857E-2</c:v>
                </c:pt>
                <c:pt idx="151">
                  <c:v>4.0123222857142857E-2</c:v>
                </c:pt>
                <c:pt idx="152">
                  <c:v>4.0123222857142857E-2</c:v>
                </c:pt>
                <c:pt idx="153">
                  <c:v>4.0123222857142857E-2</c:v>
                </c:pt>
                <c:pt idx="154">
                  <c:v>4.0123222857142857E-2</c:v>
                </c:pt>
                <c:pt idx="155">
                  <c:v>4.0123222857142857E-2</c:v>
                </c:pt>
                <c:pt idx="156">
                  <c:v>4.0123222857142857E-2</c:v>
                </c:pt>
                <c:pt idx="157">
                  <c:v>4.0123222857142857E-2</c:v>
                </c:pt>
                <c:pt idx="158">
                  <c:v>4.0123222857142857E-2</c:v>
                </c:pt>
                <c:pt idx="159">
                  <c:v>4.0123222857142857E-2</c:v>
                </c:pt>
                <c:pt idx="160">
                  <c:v>4.0123222857142857E-2</c:v>
                </c:pt>
                <c:pt idx="161">
                  <c:v>4.0123222857142857E-2</c:v>
                </c:pt>
                <c:pt idx="162">
                  <c:v>4.0123222857142857E-2</c:v>
                </c:pt>
                <c:pt idx="163">
                  <c:v>4.0123222857142857E-2</c:v>
                </c:pt>
                <c:pt idx="164">
                  <c:v>4.0123222857142857E-2</c:v>
                </c:pt>
                <c:pt idx="165">
                  <c:v>4.0123222857142857E-2</c:v>
                </c:pt>
                <c:pt idx="166">
                  <c:v>4.0123222857142857E-2</c:v>
                </c:pt>
                <c:pt idx="167">
                  <c:v>4.0123222857142857E-2</c:v>
                </c:pt>
                <c:pt idx="168">
                  <c:v>4.0123222857142857E-2</c:v>
                </c:pt>
                <c:pt idx="169">
                  <c:v>4.0123222857142857E-2</c:v>
                </c:pt>
                <c:pt idx="170">
                  <c:v>4.0123222857142857E-2</c:v>
                </c:pt>
                <c:pt idx="171">
                  <c:v>4.0123222857142857E-2</c:v>
                </c:pt>
                <c:pt idx="172">
                  <c:v>4.0123222857142857E-2</c:v>
                </c:pt>
                <c:pt idx="173">
                  <c:v>4.0123222857142857E-2</c:v>
                </c:pt>
                <c:pt idx="174">
                  <c:v>4.0123222857142857E-2</c:v>
                </c:pt>
                <c:pt idx="175">
                  <c:v>4.0123222857142857E-2</c:v>
                </c:pt>
                <c:pt idx="176">
                  <c:v>4.0123222857142857E-2</c:v>
                </c:pt>
                <c:pt idx="177">
                  <c:v>4.0123222857142857E-2</c:v>
                </c:pt>
                <c:pt idx="178">
                  <c:v>4.0123222857142857E-2</c:v>
                </c:pt>
                <c:pt idx="179">
                  <c:v>4.0123222857142857E-2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C30-4F46-A6A8-524AFA41507C}"/>
            </c:ext>
          </c:extLst>
        </c:ser>
        <c:ser>
          <c:idx val="2"/>
          <c:order val="1"/>
          <c:tx>
            <c:v>Solid Waste</c:v>
          </c:tx>
          <c:spPr>
            <a:solidFill>
              <a:srgbClr val="7030A0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Emissions'!$R$66:$R$245</c:f>
              <c:numCache>
                <c:formatCode>General</c:formatCode>
                <c:ptCount val="180"/>
                <c:pt idx="0">
                  <c:v>9.9863222730408268</c:v>
                </c:pt>
                <c:pt idx="1">
                  <c:v>9.9863222730408268</c:v>
                </c:pt>
                <c:pt idx="2">
                  <c:v>9.9863222730408268</c:v>
                </c:pt>
                <c:pt idx="3">
                  <c:v>9.9863222730408268</c:v>
                </c:pt>
                <c:pt idx="4">
                  <c:v>9.9863222730408268</c:v>
                </c:pt>
                <c:pt idx="5">
                  <c:v>9.9863222730408268</c:v>
                </c:pt>
                <c:pt idx="6">
                  <c:v>9.9863222730408268</c:v>
                </c:pt>
                <c:pt idx="7">
                  <c:v>9.9863222730408268</c:v>
                </c:pt>
                <c:pt idx="8">
                  <c:v>9.9863222730408268</c:v>
                </c:pt>
                <c:pt idx="9">
                  <c:v>9.9863222730408268</c:v>
                </c:pt>
                <c:pt idx="10">
                  <c:v>9.9863222730408268</c:v>
                </c:pt>
                <c:pt idx="11">
                  <c:v>9.9863222730408268</c:v>
                </c:pt>
                <c:pt idx="12">
                  <c:v>10.044228381320035</c:v>
                </c:pt>
                <c:pt idx="13">
                  <c:v>10.044228381320035</c:v>
                </c:pt>
                <c:pt idx="14">
                  <c:v>10.044228381320035</c:v>
                </c:pt>
                <c:pt idx="15">
                  <c:v>10.044228381320035</c:v>
                </c:pt>
                <c:pt idx="16">
                  <c:v>10.044228381320035</c:v>
                </c:pt>
                <c:pt idx="17">
                  <c:v>10.044228381320035</c:v>
                </c:pt>
                <c:pt idx="18">
                  <c:v>10.044228381320035</c:v>
                </c:pt>
                <c:pt idx="19">
                  <c:v>10.044228381320035</c:v>
                </c:pt>
                <c:pt idx="20">
                  <c:v>10.044228381320035</c:v>
                </c:pt>
                <c:pt idx="21">
                  <c:v>10.044228381320035</c:v>
                </c:pt>
                <c:pt idx="22">
                  <c:v>10.044228381320035</c:v>
                </c:pt>
                <c:pt idx="23">
                  <c:v>10.044228381320035</c:v>
                </c:pt>
                <c:pt idx="24">
                  <c:v>8.3612500000000001</c:v>
                </c:pt>
                <c:pt idx="25">
                  <c:v>8.3612500000000001</c:v>
                </c:pt>
                <c:pt idx="26">
                  <c:v>8.3612500000000001</c:v>
                </c:pt>
                <c:pt idx="27">
                  <c:v>8.3612500000000001</c:v>
                </c:pt>
                <c:pt idx="28">
                  <c:v>8.3612500000000001</c:v>
                </c:pt>
                <c:pt idx="29">
                  <c:v>8.3612500000000001</c:v>
                </c:pt>
                <c:pt idx="30">
                  <c:v>8.3612500000000001</c:v>
                </c:pt>
                <c:pt idx="31">
                  <c:v>8.3612500000000001</c:v>
                </c:pt>
                <c:pt idx="32">
                  <c:v>8.3612500000000001</c:v>
                </c:pt>
                <c:pt idx="33">
                  <c:v>8.3612500000000001</c:v>
                </c:pt>
                <c:pt idx="34">
                  <c:v>8.3612500000000001</c:v>
                </c:pt>
                <c:pt idx="35">
                  <c:v>8.3612500000000001</c:v>
                </c:pt>
                <c:pt idx="36">
                  <c:v>8.3821531249999985</c:v>
                </c:pt>
                <c:pt idx="37">
                  <c:v>8.3821531249999985</c:v>
                </c:pt>
                <c:pt idx="38">
                  <c:v>8.3821531249999985</c:v>
                </c:pt>
                <c:pt idx="39">
                  <c:v>8.3821531249999985</c:v>
                </c:pt>
                <c:pt idx="40">
                  <c:v>8.3821531249999985</c:v>
                </c:pt>
                <c:pt idx="41">
                  <c:v>8.3821531249999985</c:v>
                </c:pt>
                <c:pt idx="42">
                  <c:v>8.3821531249999985</c:v>
                </c:pt>
                <c:pt idx="43">
                  <c:v>8.3821531249999985</c:v>
                </c:pt>
                <c:pt idx="44">
                  <c:v>8.3821531249999985</c:v>
                </c:pt>
                <c:pt idx="45">
                  <c:v>8.3821531249999985</c:v>
                </c:pt>
                <c:pt idx="46">
                  <c:v>8.3821531249999985</c:v>
                </c:pt>
                <c:pt idx="47">
                  <c:v>8.3821531249999985</c:v>
                </c:pt>
                <c:pt idx="48">
                  <c:v>8.4031085078124992</c:v>
                </c:pt>
                <c:pt idx="49">
                  <c:v>8.4031085078124992</c:v>
                </c:pt>
                <c:pt idx="50">
                  <c:v>8.4031085078124992</c:v>
                </c:pt>
                <c:pt idx="51">
                  <c:v>8.4031085078124992</c:v>
                </c:pt>
                <c:pt idx="52">
                  <c:v>8.4031085078124992</c:v>
                </c:pt>
                <c:pt idx="53">
                  <c:v>8.4031085078124992</c:v>
                </c:pt>
                <c:pt idx="54">
                  <c:v>8.4031085078124992</c:v>
                </c:pt>
                <c:pt idx="55">
                  <c:v>8.4031085078124992</c:v>
                </c:pt>
                <c:pt idx="56">
                  <c:v>8.4031085078124992</c:v>
                </c:pt>
                <c:pt idx="57">
                  <c:v>8.4031085078124992</c:v>
                </c:pt>
                <c:pt idx="58">
                  <c:v>8.4031085078124992</c:v>
                </c:pt>
                <c:pt idx="59">
                  <c:v>8.4031085078124992</c:v>
                </c:pt>
                <c:pt idx="60">
                  <c:v>8.4241162790820301</c:v>
                </c:pt>
                <c:pt idx="61">
                  <c:v>8.4241162790820301</c:v>
                </c:pt>
                <c:pt idx="62">
                  <c:v>8.4241162790820301</c:v>
                </c:pt>
                <c:pt idx="63">
                  <c:v>8.4241162790820301</c:v>
                </c:pt>
                <c:pt idx="64">
                  <c:v>8.4241162790820301</c:v>
                </c:pt>
                <c:pt idx="65">
                  <c:v>8.4241162790820301</c:v>
                </c:pt>
                <c:pt idx="66">
                  <c:v>8.4241162790820301</c:v>
                </c:pt>
                <c:pt idx="67">
                  <c:v>8.4241162790820301</c:v>
                </c:pt>
                <c:pt idx="68">
                  <c:v>8.4241162790820301</c:v>
                </c:pt>
                <c:pt idx="69">
                  <c:v>8.4241162790820301</c:v>
                </c:pt>
                <c:pt idx="70">
                  <c:v>8.4241162790820301</c:v>
                </c:pt>
                <c:pt idx="71">
                  <c:v>8.4241162790820301</c:v>
                </c:pt>
                <c:pt idx="72">
                  <c:v>8.4451765697797345</c:v>
                </c:pt>
                <c:pt idx="73">
                  <c:v>8.4451765697797345</c:v>
                </c:pt>
                <c:pt idx="74">
                  <c:v>8.4451765697797345</c:v>
                </c:pt>
                <c:pt idx="75">
                  <c:v>8.4451765697797345</c:v>
                </c:pt>
                <c:pt idx="76">
                  <c:v>8.4451765697797345</c:v>
                </c:pt>
                <c:pt idx="77">
                  <c:v>8.4451765697797345</c:v>
                </c:pt>
                <c:pt idx="78">
                  <c:v>8.4451765697797345</c:v>
                </c:pt>
                <c:pt idx="79">
                  <c:v>8.4451765697797345</c:v>
                </c:pt>
                <c:pt idx="80">
                  <c:v>8.4451765697797345</c:v>
                </c:pt>
                <c:pt idx="81">
                  <c:v>8.4451765697797345</c:v>
                </c:pt>
                <c:pt idx="82">
                  <c:v>8.4451765697797345</c:v>
                </c:pt>
                <c:pt idx="83">
                  <c:v>8.4451765697797345</c:v>
                </c:pt>
                <c:pt idx="84">
                  <c:v>8.4662895112041827</c:v>
                </c:pt>
                <c:pt idx="85">
                  <c:v>8.4662895112041827</c:v>
                </c:pt>
                <c:pt idx="86">
                  <c:v>8.4662895112041827</c:v>
                </c:pt>
                <c:pt idx="87">
                  <c:v>8.4662895112041827</c:v>
                </c:pt>
                <c:pt idx="88">
                  <c:v>8.4662895112041827</c:v>
                </c:pt>
                <c:pt idx="89">
                  <c:v>8.4662895112041827</c:v>
                </c:pt>
                <c:pt idx="90">
                  <c:v>8.4662895112041827</c:v>
                </c:pt>
                <c:pt idx="91">
                  <c:v>8.4662895112041827</c:v>
                </c:pt>
                <c:pt idx="92">
                  <c:v>8.4662895112041827</c:v>
                </c:pt>
                <c:pt idx="93">
                  <c:v>8.4662895112041827</c:v>
                </c:pt>
                <c:pt idx="94">
                  <c:v>8.4662895112041827</c:v>
                </c:pt>
                <c:pt idx="95">
                  <c:v>8.4662895112041827</c:v>
                </c:pt>
                <c:pt idx="96">
                  <c:v>8.4874552349821943</c:v>
                </c:pt>
                <c:pt idx="97">
                  <c:v>8.4874552349821943</c:v>
                </c:pt>
                <c:pt idx="98">
                  <c:v>8.4874552349821943</c:v>
                </c:pt>
                <c:pt idx="99">
                  <c:v>8.4874552349821943</c:v>
                </c:pt>
                <c:pt idx="100">
                  <c:v>8.4874552349821943</c:v>
                </c:pt>
                <c:pt idx="101">
                  <c:v>8.4874552349821943</c:v>
                </c:pt>
                <c:pt idx="102">
                  <c:v>8.4874552349821943</c:v>
                </c:pt>
                <c:pt idx="103">
                  <c:v>8.4874552349821943</c:v>
                </c:pt>
                <c:pt idx="104">
                  <c:v>8.4874552349821943</c:v>
                </c:pt>
                <c:pt idx="105">
                  <c:v>8.4874552349821943</c:v>
                </c:pt>
                <c:pt idx="106">
                  <c:v>8.4874552349821943</c:v>
                </c:pt>
                <c:pt idx="107">
                  <c:v>8.4874552349821943</c:v>
                </c:pt>
                <c:pt idx="108">
                  <c:v>8.5086738730696485</c:v>
                </c:pt>
                <c:pt idx="109">
                  <c:v>8.5086738730696485</c:v>
                </c:pt>
                <c:pt idx="110">
                  <c:v>8.5086738730696485</c:v>
                </c:pt>
                <c:pt idx="111">
                  <c:v>8.5086738730696485</c:v>
                </c:pt>
                <c:pt idx="112">
                  <c:v>8.5086738730696485</c:v>
                </c:pt>
                <c:pt idx="113">
                  <c:v>8.5086738730696485</c:v>
                </c:pt>
                <c:pt idx="114">
                  <c:v>8.5086738730696485</c:v>
                </c:pt>
                <c:pt idx="115">
                  <c:v>8.5086738730696485</c:v>
                </c:pt>
                <c:pt idx="116">
                  <c:v>8.5086738730696485</c:v>
                </c:pt>
                <c:pt idx="117">
                  <c:v>8.5086738730696485</c:v>
                </c:pt>
                <c:pt idx="118">
                  <c:v>8.5086738730696485</c:v>
                </c:pt>
                <c:pt idx="119">
                  <c:v>8.5086738730696485</c:v>
                </c:pt>
                <c:pt idx="120">
                  <c:v>8.5086738730696485</c:v>
                </c:pt>
                <c:pt idx="121">
                  <c:v>8.5086738730696485</c:v>
                </c:pt>
                <c:pt idx="122">
                  <c:v>8.5086738730696485</c:v>
                </c:pt>
                <c:pt idx="123">
                  <c:v>8.5086738730696485</c:v>
                </c:pt>
                <c:pt idx="124">
                  <c:v>8.5086738730696485</c:v>
                </c:pt>
                <c:pt idx="125">
                  <c:v>8.5086738730696485</c:v>
                </c:pt>
                <c:pt idx="126">
                  <c:v>8.5086738730696485</c:v>
                </c:pt>
                <c:pt idx="127">
                  <c:v>8.5086738730696485</c:v>
                </c:pt>
                <c:pt idx="128">
                  <c:v>8.5086738730696485</c:v>
                </c:pt>
                <c:pt idx="129">
                  <c:v>8.5086738730696485</c:v>
                </c:pt>
                <c:pt idx="130">
                  <c:v>8.5086738730696485</c:v>
                </c:pt>
                <c:pt idx="131">
                  <c:v>8.5086738730696485</c:v>
                </c:pt>
                <c:pt idx="132">
                  <c:v>8.5086738730696485</c:v>
                </c:pt>
                <c:pt idx="133">
                  <c:v>8.5086738730696485</c:v>
                </c:pt>
                <c:pt idx="134">
                  <c:v>8.5086738730696485</c:v>
                </c:pt>
                <c:pt idx="135">
                  <c:v>8.5086738730696485</c:v>
                </c:pt>
                <c:pt idx="136">
                  <c:v>8.5086738730696485</c:v>
                </c:pt>
                <c:pt idx="137">
                  <c:v>8.5086738730696485</c:v>
                </c:pt>
                <c:pt idx="138">
                  <c:v>8.5086738730696485</c:v>
                </c:pt>
                <c:pt idx="139">
                  <c:v>8.5086738730696485</c:v>
                </c:pt>
                <c:pt idx="140">
                  <c:v>8.5086738730696485</c:v>
                </c:pt>
                <c:pt idx="141">
                  <c:v>8.5086738730696485</c:v>
                </c:pt>
                <c:pt idx="142">
                  <c:v>8.5086738730696485</c:v>
                </c:pt>
                <c:pt idx="143">
                  <c:v>8.5086738730696485</c:v>
                </c:pt>
                <c:pt idx="144">
                  <c:v>8.5086738730696485</c:v>
                </c:pt>
                <c:pt idx="145">
                  <c:v>8.5086738730696485</c:v>
                </c:pt>
                <c:pt idx="146">
                  <c:v>8.5086738730696485</c:v>
                </c:pt>
                <c:pt idx="147">
                  <c:v>8.5086738730696485</c:v>
                </c:pt>
                <c:pt idx="148">
                  <c:v>8.5086738730696485</c:v>
                </c:pt>
                <c:pt idx="149">
                  <c:v>8.5086738730696485</c:v>
                </c:pt>
                <c:pt idx="150">
                  <c:v>8.5086738730696485</c:v>
                </c:pt>
                <c:pt idx="151">
                  <c:v>8.5086738730696485</c:v>
                </c:pt>
                <c:pt idx="152">
                  <c:v>8.5086738730696485</c:v>
                </c:pt>
                <c:pt idx="153">
                  <c:v>8.5086738730696485</c:v>
                </c:pt>
                <c:pt idx="154">
                  <c:v>8.5086738730696485</c:v>
                </c:pt>
                <c:pt idx="155">
                  <c:v>8.5086738730696485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C30-4F46-A6A8-524AFA41507C}"/>
            </c:ext>
          </c:extLst>
        </c:ser>
        <c:ser>
          <c:idx val="1"/>
          <c:order val="2"/>
          <c:tx>
            <c:v>Solid Waste- Cap &amp; Gen</c:v>
          </c:tx>
          <c:spPr>
            <a:solidFill>
              <a:srgbClr val="7030A0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Emissions'!$Q$66:$Q$245</c:f>
              <c:numCache>
                <c:formatCode>General</c:formatCode>
                <c:ptCount val="180"/>
                <c:pt idx="0">
                  <c:v>1.4645931068046634</c:v>
                </c:pt>
                <c:pt idx="1">
                  <c:v>1.4645931068046634</c:v>
                </c:pt>
                <c:pt idx="2">
                  <c:v>1.4645931068046634</c:v>
                </c:pt>
                <c:pt idx="3">
                  <c:v>1.4645931068046634</c:v>
                </c:pt>
                <c:pt idx="4">
                  <c:v>1.4645931068046634</c:v>
                </c:pt>
                <c:pt idx="5">
                  <c:v>1.4645931068046634</c:v>
                </c:pt>
                <c:pt idx="6">
                  <c:v>1.4645931068046634</c:v>
                </c:pt>
                <c:pt idx="7">
                  <c:v>1.4645931068046634</c:v>
                </c:pt>
                <c:pt idx="8">
                  <c:v>1.4645931068046634</c:v>
                </c:pt>
                <c:pt idx="9">
                  <c:v>1.4645931068046634</c:v>
                </c:pt>
                <c:pt idx="10">
                  <c:v>1.4645931068046634</c:v>
                </c:pt>
                <c:pt idx="11">
                  <c:v>1.4645931068046634</c:v>
                </c:pt>
                <c:pt idx="12">
                  <c:v>1.4730795486209978</c:v>
                </c:pt>
                <c:pt idx="13">
                  <c:v>1.4730795486209978</c:v>
                </c:pt>
                <c:pt idx="14">
                  <c:v>1.4730795486209978</c:v>
                </c:pt>
                <c:pt idx="15">
                  <c:v>1.4730795486209978</c:v>
                </c:pt>
                <c:pt idx="16">
                  <c:v>1.4730795486209978</c:v>
                </c:pt>
                <c:pt idx="17">
                  <c:v>1.4730795486209978</c:v>
                </c:pt>
                <c:pt idx="18">
                  <c:v>1.4730795486209978</c:v>
                </c:pt>
                <c:pt idx="19">
                  <c:v>1.4730795486209978</c:v>
                </c:pt>
                <c:pt idx="20">
                  <c:v>1.4730795486209978</c:v>
                </c:pt>
                <c:pt idx="21">
                  <c:v>1.4730795486209978</c:v>
                </c:pt>
                <c:pt idx="22">
                  <c:v>1.4730795486209978</c:v>
                </c:pt>
                <c:pt idx="23">
                  <c:v>1.4730795486209978</c:v>
                </c:pt>
                <c:pt idx="24">
                  <c:v>1.43</c:v>
                </c:pt>
                <c:pt idx="25">
                  <c:v>1.43</c:v>
                </c:pt>
                <c:pt idx="26">
                  <c:v>1.43</c:v>
                </c:pt>
                <c:pt idx="27">
                  <c:v>1.43</c:v>
                </c:pt>
                <c:pt idx="28">
                  <c:v>1.43</c:v>
                </c:pt>
                <c:pt idx="29">
                  <c:v>1.43</c:v>
                </c:pt>
                <c:pt idx="30">
                  <c:v>1.43</c:v>
                </c:pt>
                <c:pt idx="31">
                  <c:v>1.43</c:v>
                </c:pt>
                <c:pt idx="32">
                  <c:v>1.43</c:v>
                </c:pt>
                <c:pt idx="33">
                  <c:v>1.43</c:v>
                </c:pt>
                <c:pt idx="34">
                  <c:v>1.43</c:v>
                </c:pt>
                <c:pt idx="35">
                  <c:v>1.43</c:v>
                </c:pt>
                <c:pt idx="36">
                  <c:v>1.4335749999999998</c:v>
                </c:pt>
                <c:pt idx="37">
                  <c:v>1.4335749999999998</c:v>
                </c:pt>
                <c:pt idx="38">
                  <c:v>1.4335749999999998</c:v>
                </c:pt>
                <c:pt idx="39">
                  <c:v>1.4335749999999998</c:v>
                </c:pt>
                <c:pt idx="40">
                  <c:v>1.4335749999999998</c:v>
                </c:pt>
                <c:pt idx="41">
                  <c:v>1.4335749999999998</c:v>
                </c:pt>
                <c:pt idx="42">
                  <c:v>1.4335749999999998</c:v>
                </c:pt>
                <c:pt idx="43">
                  <c:v>1.4335749999999998</c:v>
                </c:pt>
                <c:pt idx="44">
                  <c:v>1.4335749999999998</c:v>
                </c:pt>
                <c:pt idx="45">
                  <c:v>1.4335749999999998</c:v>
                </c:pt>
                <c:pt idx="46">
                  <c:v>1.4335749999999998</c:v>
                </c:pt>
                <c:pt idx="47">
                  <c:v>1.4335749999999998</c:v>
                </c:pt>
                <c:pt idx="48">
                  <c:v>1.4371589374999998</c:v>
                </c:pt>
                <c:pt idx="49">
                  <c:v>1.4371589374999998</c:v>
                </c:pt>
                <c:pt idx="50">
                  <c:v>1.4371589374999998</c:v>
                </c:pt>
                <c:pt idx="51">
                  <c:v>1.4371589374999998</c:v>
                </c:pt>
                <c:pt idx="52">
                  <c:v>1.4371589374999998</c:v>
                </c:pt>
                <c:pt idx="53">
                  <c:v>1.4371589374999998</c:v>
                </c:pt>
                <c:pt idx="54">
                  <c:v>1.4371589374999998</c:v>
                </c:pt>
                <c:pt idx="55">
                  <c:v>1.4371589374999998</c:v>
                </c:pt>
                <c:pt idx="56">
                  <c:v>1.4371589374999998</c:v>
                </c:pt>
                <c:pt idx="57">
                  <c:v>1.4371589374999998</c:v>
                </c:pt>
                <c:pt idx="58">
                  <c:v>1.4371589374999998</c:v>
                </c:pt>
                <c:pt idx="59">
                  <c:v>1.4371589374999998</c:v>
                </c:pt>
                <c:pt idx="60">
                  <c:v>1.4407518348437496</c:v>
                </c:pt>
                <c:pt idx="61">
                  <c:v>1.4407518348437496</c:v>
                </c:pt>
                <c:pt idx="62">
                  <c:v>1.4407518348437496</c:v>
                </c:pt>
                <c:pt idx="63">
                  <c:v>1.4407518348437496</c:v>
                </c:pt>
                <c:pt idx="64">
                  <c:v>1.4407518348437496</c:v>
                </c:pt>
                <c:pt idx="65">
                  <c:v>1.4407518348437496</c:v>
                </c:pt>
                <c:pt idx="66">
                  <c:v>1.4407518348437496</c:v>
                </c:pt>
                <c:pt idx="67">
                  <c:v>1.4407518348437496</c:v>
                </c:pt>
                <c:pt idx="68">
                  <c:v>1.4407518348437496</c:v>
                </c:pt>
                <c:pt idx="69">
                  <c:v>1.4407518348437496</c:v>
                </c:pt>
                <c:pt idx="70">
                  <c:v>1.4407518348437496</c:v>
                </c:pt>
                <c:pt idx="71">
                  <c:v>1.4407518348437496</c:v>
                </c:pt>
                <c:pt idx="72">
                  <c:v>1.4443537144308591</c:v>
                </c:pt>
                <c:pt idx="73">
                  <c:v>1.4443537144308591</c:v>
                </c:pt>
                <c:pt idx="74">
                  <c:v>1.4443537144308591</c:v>
                </c:pt>
                <c:pt idx="75">
                  <c:v>1.4443537144308591</c:v>
                </c:pt>
                <c:pt idx="76">
                  <c:v>1.4443537144308591</c:v>
                </c:pt>
                <c:pt idx="77">
                  <c:v>1.4443537144308591</c:v>
                </c:pt>
                <c:pt idx="78">
                  <c:v>1.4443537144308591</c:v>
                </c:pt>
                <c:pt idx="79">
                  <c:v>1.4443537144308591</c:v>
                </c:pt>
                <c:pt idx="80">
                  <c:v>1.4443537144308591</c:v>
                </c:pt>
                <c:pt idx="81">
                  <c:v>1.4443537144308591</c:v>
                </c:pt>
                <c:pt idx="82">
                  <c:v>1.4443537144308591</c:v>
                </c:pt>
                <c:pt idx="83">
                  <c:v>1.4443537144308591</c:v>
                </c:pt>
                <c:pt idx="84">
                  <c:v>1.4479645987169363</c:v>
                </c:pt>
                <c:pt idx="85">
                  <c:v>1.4479645987169363</c:v>
                </c:pt>
                <c:pt idx="86">
                  <c:v>1.4479645987169363</c:v>
                </c:pt>
                <c:pt idx="87">
                  <c:v>1.4479645987169363</c:v>
                </c:pt>
                <c:pt idx="88">
                  <c:v>1.4479645987169363</c:v>
                </c:pt>
                <c:pt idx="89">
                  <c:v>1.4479645987169363</c:v>
                </c:pt>
                <c:pt idx="90">
                  <c:v>1.4479645987169363</c:v>
                </c:pt>
                <c:pt idx="91">
                  <c:v>1.4479645987169363</c:v>
                </c:pt>
                <c:pt idx="92">
                  <c:v>1.4479645987169363</c:v>
                </c:pt>
                <c:pt idx="93">
                  <c:v>1.4479645987169363</c:v>
                </c:pt>
                <c:pt idx="94">
                  <c:v>1.4479645987169363</c:v>
                </c:pt>
                <c:pt idx="95">
                  <c:v>1.4479645987169363</c:v>
                </c:pt>
                <c:pt idx="96">
                  <c:v>1.4515845102137286</c:v>
                </c:pt>
                <c:pt idx="97">
                  <c:v>1.4515845102137286</c:v>
                </c:pt>
                <c:pt idx="98">
                  <c:v>1.4515845102137286</c:v>
                </c:pt>
                <c:pt idx="99">
                  <c:v>1.4515845102137286</c:v>
                </c:pt>
                <c:pt idx="100">
                  <c:v>1.4515845102137286</c:v>
                </c:pt>
                <c:pt idx="101">
                  <c:v>1.4515845102137286</c:v>
                </c:pt>
                <c:pt idx="102">
                  <c:v>1.4515845102137286</c:v>
                </c:pt>
                <c:pt idx="103">
                  <c:v>1.4515845102137286</c:v>
                </c:pt>
                <c:pt idx="104">
                  <c:v>1.4515845102137286</c:v>
                </c:pt>
                <c:pt idx="105">
                  <c:v>1.4515845102137286</c:v>
                </c:pt>
                <c:pt idx="106">
                  <c:v>1.4515845102137286</c:v>
                </c:pt>
                <c:pt idx="107">
                  <c:v>1.4515845102137286</c:v>
                </c:pt>
                <c:pt idx="108">
                  <c:v>1.4552134714892628</c:v>
                </c:pt>
                <c:pt idx="109">
                  <c:v>1.4552134714892628</c:v>
                </c:pt>
                <c:pt idx="110">
                  <c:v>1.4552134714892628</c:v>
                </c:pt>
                <c:pt idx="111">
                  <c:v>1.4552134714892628</c:v>
                </c:pt>
                <c:pt idx="112">
                  <c:v>1.4552134714892628</c:v>
                </c:pt>
                <c:pt idx="113">
                  <c:v>1.4552134714892628</c:v>
                </c:pt>
                <c:pt idx="114">
                  <c:v>1.4552134714892628</c:v>
                </c:pt>
                <c:pt idx="115">
                  <c:v>1.4552134714892628</c:v>
                </c:pt>
                <c:pt idx="116">
                  <c:v>1.4552134714892628</c:v>
                </c:pt>
                <c:pt idx="117">
                  <c:v>1.4552134714892628</c:v>
                </c:pt>
                <c:pt idx="118">
                  <c:v>1.4552134714892628</c:v>
                </c:pt>
                <c:pt idx="119">
                  <c:v>1.4552134714892628</c:v>
                </c:pt>
                <c:pt idx="120">
                  <c:v>1.4552134714892628</c:v>
                </c:pt>
                <c:pt idx="121">
                  <c:v>1.4552134714892628</c:v>
                </c:pt>
                <c:pt idx="122">
                  <c:v>1.4552134714892628</c:v>
                </c:pt>
                <c:pt idx="123">
                  <c:v>1.4552134714892628</c:v>
                </c:pt>
                <c:pt idx="124">
                  <c:v>1.4552134714892628</c:v>
                </c:pt>
                <c:pt idx="125">
                  <c:v>1.4552134714892628</c:v>
                </c:pt>
                <c:pt idx="126">
                  <c:v>1.4552134714892628</c:v>
                </c:pt>
                <c:pt idx="127">
                  <c:v>1.4552134714892628</c:v>
                </c:pt>
                <c:pt idx="128">
                  <c:v>1.4552134714892628</c:v>
                </c:pt>
                <c:pt idx="129">
                  <c:v>1.4552134714892628</c:v>
                </c:pt>
                <c:pt idx="130">
                  <c:v>1.4552134714892628</c:v>
                </c:pt>
                <c:pt idx="131">
                  <c:v>1.4552134714892628</c:v>
                </c:pt>
                <c:pt idx="132">
                  <c:v>1.4552134714892628</c:v>
                </c:pt>
                <c:pt idx="133">
                  <c:v>1.4552134714892628</c:v>
                </c:pt>
                <c:pt idx="134">
                  <c:v>1.4552134714892628</c:v>
                </c:pt>
                <c:pt idx="135">
                  <c:v>1.4552134714892628</c:v>
                </c:pt>
                <c:pt idx="136">
                  <c:v>1.4552134714892628</c:v>
                </c:pt>
                <c:pt idx="137">
                  <c:v>1.4552134714892628</c:v>
                </c:pt>
                <c:pt idx="138">
                  <c:v>1.4552134714892628</c:v>
                </c:pt>
                <c:pt idx="139">
                  <c:v>1.4552134714892628</c:v>
                </c:pt>
                <c:pt idx="140">
                  <c:v>1.4552134714892628</c:v>
                </c:pt>
                <c:pt idx="141">
                  <c:v>1.4552134714892628</c:v>
                </c:pt>
                <c:pt idx="142">
                  <c:v>1.4552134714892628</c:v>
                </c:pt>
                <c:pt idx="143">
                  <c:v>1.4552134714892628</c:v>
                </c:pt>
                <c:pt idx="144">
                  <c:v>1.4552134714892628</c:v>
                </c:pt>
                <c:pt idx="145">
                  <c:v>1.4552134714892628</c:v>
                </c:pt>
                <c:pt idx="146">
                  <c:v>1.4552134714892628</c:v>
                </c:pt>
                <c:pt idx="147">
                  <c:v>1.4552134714892628</c:v>
                </c:pt>
                <c:pt idx="148">
                  <c:v>1.4552134714892628</c:v>
                </c:pt>
                <c:pt idx="149">
                  <c:v>1.4552134714892628</c:v>
                </c:pt>
                <c:pt idx="150">
                  <c:v>1.4552134714892628</c:v>
                </c:pt>
                <c:pt idx="151">
                  <c:v>1.4552134714892628</c:v>
                </c:pt>
                <c:pt idx="152">
                  <c:v>1.4552134714892628</c:v>
                </c:pt>
                <c:pt idx="153">
                  <c:v>1.4552134714892628</c:v>
                </c:pt>
                <c:pt idx="154">
                  <c:v>1.4552134714892628</c:v>
                </c:pt>
                <c:pt idx="155">
                  <c:v>1.4552134714892628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30-4F46-A6A8-524AFA41507C}"/>
            </c:ext>
          </c:extLst>
        </c:ser>
        <c:ser>
          <c:idx val="0"/>
          <c:order val="3"/>
          <c:tx>
            <c:v>Solid Waste- Flaring</c:v>
          </c:tx>
          <c:spPr>
            <a:solidFill>
              <a:srgbClr val="7030A0"/>
            </a:solidFill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Emissions'!$P$66:$P$245</c:f>
              <c:numCache>
                <c:formatCode>General</c:formatCode>
                <c:ptCount val="180"/>
                <c:pt idx="0">
                  <c:v>98.865098325064196</c:v>
                </c:pt>
                <c:pt idx="1">
                  <c:v>98.865098325064196</c:v>
                </c:pt>
                <c:pt idx="2">
                  <c:v>98.865098325064196</c:v>
                </c:pt>
                <c:pt idx="3">
                  <c:v>98.865098325064196</c:v>
                </c:pt>
                <c:pt idx="4">
                  <c:v>98.865098325064196</c:v>
                </c:pt>
                <c:pt idx="5">
                  <c:v>98.865098325064196</c:v>
                </c:pt>
                <c:pt idx="6">
                  <c:v>98.865098325064196</c:v>
                </c:pt>
                <c:pt idx="7">
                  <c:v>98.865098325064196</c:v>
                </c:pt>
                <c:pt idx="8">
                  <c:v>98.865098325064196</c:v>
                </c:pt>
                <c:pt idx="9">
                  <c:v>98.865098325064196</c:v>
                </c:pt>
                <c:pt idx="10">
                  <c:v>98.865098325064196</c:v>
                </c:pt>
                <c:pt idx="11">
                  <c:v>98.865098325064196</c:v>
                </c:pt>
                <c:pt idx="12">
                  <c:v>99.438381751043295</c:v>
                </c:pt>
                <c:pt idx="13">
                  <c:v>99.438381751043295</c:v>
                </c:pt>
                <c:pt idx="14">
                  <c:v>99.438381751043295</c:v>
                </c:pt>
                <c:pt idx="15">
                  <c:v>99.438381751043295</c:v>
                </c:pt>
                <c:pt idx="16">
                  <c:v>99.438381751043295</c:v>
                </c:pt>
                <c:pt idx="17">
                  <c:v>99.438381751043295</c:v>
                </c:pt>
                <c:pt idx="18">
                  <c:v>99.438381751043295</c:v>
                </c:pt>
                <c:pt idx="19">
                  <c:v>99.438381751043295</c:v>
                </c:pt>
                <c:pt idx="20">
                  <c:v>99.438381751043295</c:v>
                </c:pt>
                <c:pt idx="21">
                  <c:v>99.438381751043295</c:v>
                </c:pt>
                <c:pt idx="22">
                  <c:v>99.438381751043295</c:v>
                </c:pt>
                <c:pt idx="23">
                  <c:v>99.438381751043295</c:v>
                </c:pt>
                <c:pt idx="24">
                  <c:v>188.14124999999999</c:v>
                </c:pt>
                <c:pt idx="25">
                  <c:v>188.14124999999999</c:v>
                </c:pt>
                <c:pt idx="26">
                  <c:v>188.14124999999999</c:v>
                </c:pt>
                <c:pt idx="27">
                  <c:v>188.14124999999999</c:v>
                </c:pt>
                <c:pt idx="28">
                  <c:v>188.14124999999999</c:v>
                </c:pt>
                <c:pt idx="29">
                  <c:v>188.14124999999999</c:v>
                </c:pt>
                <c:pt idx="30">
                  <c:v>188.14124999999999</c:v>
                </c:pt>
                <c:pt idx="31">
                  <c:v>188.14124999999999</c:v>
                </c:pt>
                <c:pt idx="32">
                  <c:v>188.14124999999999</c:v>
                </c:pt>
                <c:pt idx="33">
                  <c:v>188.14124999999999</c:v>
                </c:pt>
                <c:pt idx="34">
                  <c:v>188.14124999999999</c:v>
                </c:pt>
                <c:pt idx="35">
                  <c:v>188.14124999999999</c:v>
                </c:pt>
                <c:pt idx="36">
                  <c:v>156.43945556249997</c:v>
                </c:pt>
                <c:pt idx="37">
                  <c:v>156.43945556249997</c:v>
                </c:pt>
                <c:pt idx="38">
                  <c:v>156.43945556249997</c:v>
                </c:pt>
                <c:pt idx="39">
                  <c:v>156.43945556249997</c:v>
                </c:pt>
                <c:pt idx="40">
                  <c:v>156.43945556249997</c:v>
                </c:pt>
                <c:pt idx="41">
                  <c:v>156.43945556249997</c:v>
                </c:pt>
                <c:pt idx="42">
                  <c:v>156.43945556249997</c:v>
                </c:pt>
                <c:pt idx="43">
                  <c:v>156.43945556249997</c:v>
                </c:pt>
                <c:pt idx="44">
                  <c:v>156.43945556249997</c:v>
                </c:pt>
                <c:pt idx="45">
                  <c:v>156.43945556249997</c:v>
                </c:pt>
                <c:pt idx="46">
                  <c:v>156.43945556249997</c:v>
                </c:pt>
                <c:pt idx="47">
                  <c:v>156.43945556249997</c:v>
                </c:pt>
                <c:pt idx="48">
                  <c:v>142.29432232640627</c:v>
                </c:pt>
                <c:pt idx="49">
                  <c:v>142.29432232640627</c:v>
                </c:pt>
                <c:pt idx="50">
                  <c:v>142.29432232640627</c:v>
                </c:pt>
                <c:pt idx="51">
                  <c:v>142.29432232640627</c:v>
                </c:pt>
                <c:pt idx="52">
                  <c:v>142.29432232640627</c:v>
                </c:pt>
                <c:pt idx="53">
                  <c:v>142.29432232640627</c:v>
                </c:pt>
                <c:pt idx="54">
                  <c:v>142.29432232640627</c:v>
                </c:pt>
                <c:pt idx="55">
                  <c:v>142.29432232640627</c:v>
                </c:pt>
                <c:pt idx="56">
                  <c:v>142.29432232640627</c:v>
                </c:pt>
                <c:pt idx="57">
                  <c:v>142.29432232640627</c:v>
                </c:pt>
                <c:pt idx="58">
                  <c:v>142.29432232640627</c:v>
                </c:pt>
                <c:pt idx="59">
                  <c:v>142.29432232640627</c:v>
                </c:pt>
                <c:pt idx="60">
                  <c:v>118.04359988222227</c:v>
                </c:pt>
                <c:pt idx="61">
                  <c:v>118.04359988222227</c:v>
                </c:pt>
                <c:pt idx="62">
                  <c:v>118.04359988222227</c:v>
                </c:pt>
                <c:pt idx="63">
                  <c:v>118.04359988222227</c:v>
                </c:pt>
                <c:pt idx="64">
                  <c:v>118.04359988222227</c:v>
                </c:pt>
                <c:pt idx="65">
                  <c:v>118.04359988222227</c:v>
                </c:pt>
                <c:pt idx="66">
                  <c:v>118.04359988222227</c:v>
                </c:pt>
                <c:pt idx="67">
                  <c:v>118.04359988222227</c:v>
                </c:pt>
                <c:pt idx="68">
                  <c:v>118.04359988222227</c:v>
                </c:pt>
                <c:pt idx="69">
                  <c:v>118.04359988222227</c:v>
                </c:pt>
                <c:pt idx="70">
                  <c:v>118.04359988222227</c:v>
                </c:pt>
                <c:pt idx="71">
                  <c:v>118.04359988222227</c:v>
                </c:pt>
                <c:pt idx="72">
                  <c:v>118.33870888192781</c:v>
                </c:pt>
                <c:pt idx="73">
                  <c:v>118.33870888192781</c:v>
                </c:pt>
                <c:pt idx="74">
                  <c:v>118.33870888192781</c:v>
                </c:pt>
                <c:pt idx="75">
                  <c:v>118.33870888192781</c:v>
                </c:pt>
                <c:pt idx="76">
                  <c:v>118.33870888192781</c:v>
                </c:pt>
                <c:pt idx="77">
                  <c:v>118.33870888192781</c:v>
                </c:pt>
                <c:pt idx="78">
                  <c:v>118.33870888192781</c:v>
                </c:pt>
                <c:pt idx="79">
                  <c:v>118.33870888192781</c:v>
                </c:pt>
                <c:pt idx="80">
                  <c:v>118.33870888192781</c:v>
                </c:pt>
                <c:pt idx="81">
                  <c:v>118.33870888192781</c:v>
                </c:pt>
                <c:pt idx="82">
                  <c:v>118.33870888192781</c:v>
                </c:pt>
                <c:pt idx="83">
                  <c:v>118.33870888192781</c:v>
                </c:pt>
                <c:pt idx="84">
                  <c:v>118.63455565413263</c:v>
                </c:pt>
                <c:pt idx="85">
                  <c:v>118.63455565413263</c:v>
                </c:pt>
                <c:pt idx="86">
                  <c:v>118.63455565413263</c:v>
                </c:pt>
                <c:pt idx="87">
                  <c:v>118.63455565413263</c:v>
                </c:pt>
                <c:pt idx="88">
                  <c:v>118.63455565413263</c:v>
                </c:pt>
                <c:pt idx="89">
                  <c:v>118.63455565413263</c:v>
                </c:pt>
                <c:pt idx="90">
                  <c:v>118.63455565413263</c:v>
                </c:pt>
                <c:pt idx="91">
                  <c:v>118.63455565413263</c:v>
                </c:pt>
                <c:pt idx="92">
                  <c:v>118.63455565413263</c:v>
                </c:pt>
                <c:pt idx="93">
                  <c:v>118.63455565413263</c:v>
                </c:pt>
                <c:pt idx="94">
                  <c:v>118.63455565413263</c:v>
                </c:pt>
                <c:pt idx="95">
                  <c:v>118.63455565413263</c:v>
                </c:pt>
                <c:pt idx="96">
                  <c:v>118.93114204326795</c:v>
                </c:pt>
                <c:pt idx="97">
                  <c:v>118.93114204326795</c:v>
                </c:pt>
                <c:pt idx="98">
                  <c:v>118.93114204326795</c:v>
                </c:pt>
                <c:pt idx="99">
                  <c:v>118.93114204326795</c:v>
                </c:pt>
                <c:pt idx="100">
                  <c:v>118.93114204326795</c:v>
                </c:pt>
                <c:pt idx="101">
                  <c:v>118.93114204326795</c:v>
                </c:pt>
                <c:pt idx="102">
                  <c:v>118.93114204326795</c:v>
                </c:pt>
                <c:pt idx="103">
                  <c:v>118.93114204326795</c:v>
                </c:pt>
                <c:pt idx="104">
                  <c:v>118.93114204326795</c:v>
                </c:pt>
                <c:pt idx="105">
                  <c:v>118.93114204326795</c:v>
                </c:pt>
                <c:pt idx="106">
                  <c:v>118.93114204326795</c:v>
                </c:pt>
                <c:pt idx="107">
                  <c:v>118.93114204326795</c:v>
                </c:pt>
                <c:pt idx="108">
                  <c:v>119.22846989837613</c:v>
                </c:pt>
                <c:pt idx="109">
                  <c:v>119.22846989837613</c:v>
                </c:pt>
                <c:pt idx="110">
                  <c:v>119.22846989837613</c:v>
                </c:pt>
                <c:pt idx="111">
                  <c:v>119.22846989837613</c:v>
                </c:pt>
                <c:pt idx="112">
                  <c:v>119.22846989837613</c:v>
                </c:pt>
                <c:pt idx="113">
                  <c:v>119.22846989837613</c:v>
                </c:pt>
                <c:pt idx="114">
                  <c:v>119.22846989837613</c:v>
                </c:pt>
                <c:pt idx="115">
                  <c:v>119.22846989837613</c:v>
                </c:pt>
                <c:pt idx="116">
                  <c:v>119.22846989837613</c:v>
                </c:pt>
                <c:pt idx="117">
                  <c:v>119.22846989837613</c:v>
                </c:pt>
                <c:pt idx="118">
                  <c:v>119.22846989837613</c:v>
                </c:pt>
                <c:pt idx="119">
                  <c:v>119.22846989837613</c:v>
                </c:pt>
                <c:pt idx="120">
                  <c:v>119.22846989837613</c:v>
                </c:pt>
                <c:pt idx="121">
                  <c:v>119.22846989837613</c:v>
                </c:pt>
                <c:pt idx="122">
                  <c:v>119.22846989837613</c:v>
                </c:pt>
                <c:pt idx="123">
                  <c:v>119.22846989837613</c:v>
                </c:pt>
                <c:pt idx="124">
                  <c:v>119.22846989837613</c:v>
                </c:pt>
                <c:pt idx="125">
                  <c:v>119.22846989837613</c:v>
                </c:pt>
                <c:pt idx="126">
                  <c:v>119.22846989837613</c:v>
                </c:pt>
                <c:pt idx="127">
                  <c:v>119.22846989837613</c:v>
                </c:pt>
                <c:pt idx="128">
                  <c:v>119.22846989837613</c:v>
                </c:pt>
                <c:pt idx="129">
                  <c:v>119.22846989837613</c:v>
                </c:pt>
                <c:pt idx="130">
                  <c:v>119.22846989837613</c:v>
                </c:pt>
                <c:pt idx="131">
                  <c:v>119.22846989837613</c:v>
                </c:pt>
                <c:pt idx="132">
                  <c:v>119.22846989837613</c:v>
                </c:pt>
                <c:pt idx="133">
                  <c:v>119.22846989837613</c:v>
                </c:pt>
                <c:pt idx="134">
                  <c:v>119.22846989837613</c:v>
                </c:pt>
                <c:pt idx="135">
                  <c:v>119.22846989837613</c:v>
                </c:pt>
                <c:pt idx="136">
                  <c:v>119.22846989837613</c:v>
                </c:pt>
                <c:pt idx="137">
                  <c:v>119.22846989837613</c:v>
                </c:pt>
                <c:pt idx="138">
                  <c:v>119.22846989837613</c:v>
                </c:pt>
                <c:pt idx="139">
                  <c:v>119.22846989837613</c:v>
                </c:pt>
                <c:pt idx="140">
                  <c:v>119.22846989837613</c:v>
                </c:pt>
                <c:pt idx="141">
                  <c:v>119.22846989837613</c:v>
                </c:pt>
                <c:pt idx="142">
                  <c:v>119.22846989837613</c:v>
                </c:pt>
                <c:pt idx="143">
                  <c:v>119.22846989837613</c:v>
                </c:pt>
                <c:pt idx="144">
                  <c:v>119.22846989837613</c:v>
                </c:pt>
                <c:pt idx="145">
                  <c:v>119.22846989837613</c:v>
                </c:pt>
                <c:pt idx="146">
                  <c:v>119.22846989837613</c:v>
                </c:pt>
                <c:pt idx="147">
                  <c:v>119.22846989837613</c:v>
                </c:pt>
                <c:pt idx="148">
                  <c:v>119.22846989837613</c:v>
                </c:pt>
                <c:pt idx="149">
                  <c:v>119.22846989837613</c:v>
                </c:pt>
                <c:pt idx="150">
                  <c:v>119.22846989837613</c:v>
                </c:pt>
                <c:pt idx="151">
                  <c:v>119.22846989837613</c:v>
                </c:pt>
                <c:pt idx="152">
                  <c:v>119.22846989837613</c:v>
                </c:pt>
                <c:pt idx="153">
                  <c:v>119.22846989837613</c:v>
                </c:pt>
                <c:pt idx="154">
                  <c:v>119.22846989837613</c:v>
                </c:pt>
                <c:pt idx="155">
                  <c:v>119.22846989837613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C30-4F46-A6A8-524AFA41507C}"/>
            </c:ext>
          </c:extLst>
        </c:ser>
        <c:ser>
          <c:idx val="11"/>
          <c:order val="4"/>
          <c:tx>
            <c:v>Solid Waste- No Recovery</c:v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Emissions'!$O$66:$O$245</c:f>
              <c:numCache>
                <c:formatCode>General</c:formatCode>
                <c:ptCount val="180"/>
                <c:pt idx="0">
                  <c:v>459.95747526398941</c:v>
                </c:pt>
                <c:pt idx="1">
                  <c:v>459.95747526398941</c:v>
                </c:pt>
                <c:pt idx="2">
                  <c:v>459.95747526398941</c:v>
                </c:pt>
                <c:pt idx="3">
                  <c:v>459.95747526398941</c:v>
                </c:pt>
                <c:pt idx="4">
                  <c:v>459.95747526398941</c:v>
                </c:pt>
                <c:pt idx="5">
                  <c:v>459.95747526398941</c:v>
                </c:pt>
                <c:pt idx="6">
                  <c:v>459.95747526398941</c:v>
                </c:pt>
                <c:pt idx="7">
                  <c:v>459.95747526398941</c:v>
                </c:pt>
                <c:pt idx="8">
                  <c:v>459.95747526398941</c:v>
                </c:pt>
                <c:pt idx="9">
                  <c:v>459.95747526398941</c:v>
                </c:pt>
                <c:pt idx="10">
                  <c:v>459.95747526398941</c:v>
                </c:pt>
                <c:pt idx="11">
                  <c:v>459.95747526398941</c:v>
                </c:pt>
                <c:pt idx="12">
                  <c:v>462.62457677652947</c:v>
                </c:pt>
                <c:pt idx="13">
                  <c:v>462.62457677652947</c:v>
                </c:pt>
                <c:pt idx="14">
                  <c:v>462.62457677652947</c:v>
                </c:pt>
                <c:pt idx="15">
                  <c:v>462.62457677652947</c:v>
                </c:pt>
                <c:pt idx="16">
                  <c:v>462.62457677652947</c:v>
                </c:pt>
                <c:pt idx="17">
                  <c:v>462.62457677652947</c:v>
                </c:pt>
                <c:pt idx="18">
                  <c:v>462.62457677652947</c:v>
                </c:pt>
                <c:pt idx="19">
                  <c:v>462.62457677652947</c:v>
                </c:pt>
                <c:pt idx="20">
                  <c:v>462.62457677652947</c:v>
                </c:pt>
                <c:pt idx="21">
                  <c:v>462.62457677652947</c:v>
                </c:pt>
                <c:pt idx="22">
                  <c:v>462.62457677652947</c:v>
                </c:pt>
                <c:pt idx="23">
                  <c:v>462.62457677652947</c:v>
                </c:pt>
                <c:pt idx="24">
                  <c:v>296.23060500000003</c:v>
                </c:pt>
                <c:pt idx="25">
                  <c:v>296.23060500000003</c:v>
                </c:pt>
                <c:pt idx="26">
                  <c:v>296.23060500000003</c:v>
                </c:pt>
                <c:pt idx="27">
                  <c:v>296.23060500000003</c:v>
                </c:pt>
                <c:pt idx="28">
                  <c:v>296.23060500000003</c:v>
                </c:pt>
                <c:pt idx="29">
                  <c:v>296.23060500000003</c:v>
                </c:pt>
                <c:pt idx="30">
                  <c:v>296.23060500000003</c:v>
                </c:pt>
                <c:pt idx="31">
                  <c:v>296.23060500000003</c:v>
                </c:pt>
                <c:pt idx="32">
                  <c:v>296.23060500000003</c:v>
                </c:pt>
                <c:pt idx="33">
                  <c:v>296.23060500000003</c:v>
                </c:pt>
                <c:pt idx="34">
                  <c:v>296.23060500000003</c:v>
                </c:pt>
                <c:pt idx="35">
                  <c:v>296.23060500000003</c:v>
                </c:pt>
                <c:pt idx="36">
                  <c:v>278.94652500000001</c:v>
                </c:pt>
                <c:pt idx="37">
                  <c:v>278.94652500000001</c:v>
                </c:pt>
                <c:pt idx="38">
                  <c:v>278.94652500000001</c:v>
                </c:pt>
                <c:pt idx="39">
                  <c:v>278.94652500000001</c:v>
                </c:pt>
                <c:pt idx="40">
                  <c:v>278.94652500000001</c:v>
                </c:pt>
                <c:pt idx="41">
                  <c:v>278.94652500000001</c:v>
                </c:pt>
                <c:pt idx="42">
                  <c:v>278.94652500000001</c:v>
                </c:pt>
                <c:pt idx="43">
                  <c:v>278.94652500000001</c:v>
                </c:pt>
                <c:pt idx="44">
                  <c:v>278.94652500000001</c:v>
                </c:pt>
                <c:pt idx="45">
                  <c:v>278.94652500000001</c:v>
                </c:pt>
                <c:pt idx="46">
                  <c:v>278.94652500000001</c:v>
                </c:pt>
                <c:pt idx="47">
                  <c:v>278.94652500000001</c:v>
                </c:pt>
                <c:pt idx="48">
                  <c:v>285.14310000000006</c:v>
                </c:pt>
                <c:pt idx="49">
                  <c:v>285.14310000000006</c:v>
                </c:pt>
                <c:pt idx="50">
                  <c:v>285.14310000000006</c:v>
                </c:pt>
                <c:pt idx="51">
                  <c:v>285.14310000000006</c:v>
                </c:pt>
                <c:pt idx="52">
                  <c:v>285.14310000000006</c:v>
                </c:pt>
                <c:pt idx="53">
                  <c:v>285.14310000000006</c:v>
                </c:pt>
                <c:pt idx="54">
                  <c:v>285.14310000000006</c:v>
                </c:pt>
                <c:pt idx="55">
                  <c:v>285.14310000000006</c:v>
                </c:pt>
                <c:pt idx="56">
                  <c:v>285.14310000000006</c:v>
                </c:pt>
                <c:pt idx="57">
                  <c:v>285.14310000000006</c:v>
                </c:pt>
                <c:pt idx="58">
                  <c:v>285.14310000000006</c:v>
                </c:pt>
                <c:pt idx="59">
                  <c:v>285.14310000000006</c:v>
                </c:pt>
                <c:pt idx="60">
                  <c:v>274.33064999999999</c:v>
                </c:pt>
                <c:pt idx="61">
                  <c:v>274.33064999999999</c:v>
                </c:pt>
                <c:pt idx="62">
                  <c:v>274.33064999999999</c:v>
                </c:pt>
                <c:pt idx="63">
                  <c:v>274.33064999999999</c:v>
                </c:pt>
                <c:pt idx="64">
                  <c:v>274.33064999999999</c:v>
                </c:pt>
                <c:pt idx="65">
                  <c:v>274.33064999999999</c:v>
                </c:pt>
                <c:pt idx="66">
                  <c:v>274.33064999999999</c:v>
                </c:pt>
                <c:pt idx="67">
                  <c:v>274.33064999999999</c:v>
                </c:pt>
                <c:pt idx="68">
                  <c:v>274.33064999999999</c:v>
                </c:pt>
                <c:pt idx="69">
                  <c:v>274.33064999999999</c:v>
                </c:pt>
                <c:pt idx="70">
                  <c:v>274.33064999999999</c:v>
                </c:pt>
                <c:pt idx="71">
                  <c:v>274.33064999999999</c:v>
                </c:pt>
                <c:pt idx="72">
                  <c:v>275.016476625</c:v>
                </c:pt>
                <c:pt idx="73">
                  <c:v>275.016476625</c:v>
                </c:pt>
                <c:pt idx="74">
                  <c:v>275.016476625</c:v>
                </c:pt>
                <c:pt idx="75">
                  <c:v>275.016476625</c:v>
                </c:pt>
                <c:pt idx="76">
                  <c:v>275.016476625</c:v>
                </c:pt>
                <c:pt idx="77">
                  <c:v>275.016476625</c:v>
                </c:pt>
                <c:pt idx="78">
                  <c:v>275.016476625</c:v>
                </c:pt>
                <c:pt idx="79">
                  <c:v>275.016476625</c:v>
                </c:pt>
                <c:pt idx="80">
                  <c:v>275.016476625</c:v>
                </c:pt>
                <c:pt idx="81">
                  <c:v>275.016476625</c:v>
                </c:pt>
                <c:pt idx="82">
                  <c:v>275.016476625</c:v>
                </c:pt>
                <c:pt idx="83">
                  <c:v>275.016476625</c:v>
                </c:pt>
                <c:pt idx="84">
                  <c:v>275.7040178165625</c:v>
                </c:pt>
                <c:pt idx="85">
                  <c:v>275.7040178165625</c:v>
                </c:pt>
                <c:pt idx="86">
                  <c:v>275.7040178165625</c:v>
                </c:pt>
                <c:pt idx="87">
                  <c:v>275.7040178165625</c:v>
                </c:pt>
                <c:pt idx="88">
                  <c:v>275.7040178165625</c:v>
                </c:pt>
                <c:pt idx="89">
                  <c:v>275.7040178165625</c:v>
                </c:pt>
                <c:pt idx="90">
                  <c:v>275.7040178165625</c:v>
                </c:pt>
                <c:pt idx="91">
                  <c:v>275.7040178165625</c:v>
                </c:pt>
                <c:pt idx="92">
                  <c:v>275.7040178165625</c:v>
                </c:pt>
                <c:pt idx="93">
                  <c:v>275.7040178165625</c:v>
                </c:pt>
                <c:pt idx="94">
                  <c:v>275.7040178165625</c:v>
                </c:pt>
                <c:pt idx="95">
                  <c:v>275.7040178165625</c:v>
                </c:pt>
                <c:pt idx="96">
                  <c:v>276.39327786110385</c:v>
                </c:pt>
                <c:pt idx="97">
                  <c:v>276.39327786110385</c:v>
                </c:pt>
                <c:pt idx="98">
                  <c:v>276.39327786110385</c:v>
                </c:pt>
                <c:pt idx="99">
                  <c:v>276.39327786110385</c:v>
                </c:pt>
                <c:pt idx="100">
                  <c:v>276.39327786110385</c:v>
                </c:pt>
                <c:pt idx="101">
                  <c:v>276.39327786110385</c:v>
                </c:pt>
                <c:pt idx="102">
                  <c:v>276.39327786110385</c:v>
                </c:pt>
                <c:pt idx="103">
                  <c:v>276.39327786110385</c:v>
                </c:pt>
                <c:pt idx="104">
                  <c:v>276.39327786110385</c:v>
                </c:pt>
                <c:pt idx="105">
                  <c:v>276.39327786110385</c:v>
                </c:pt>
                <c:pt idx="106">
                  <c:v>276.39327786110385</c:v>
                </c:pt>
                <c:pt idx="107">
                  <c:v>276.39327786110385</c:v>
                </c:pt>
                <c:pt idx="108">
                  <c:v>277.0842610557566</c:v>
                </c:pt>
                <c:pt idx="109">
                  <c:v>277.0842610557566</c:v>
                </c:pt>
                <c:pt idx="110">
                  <c:v>277.0842610557566</c:v>
                </c:pt>
                <c:pt idx="111">
                  <c:v>277.0842610557566</c:v>
                </c:pt>
                <c:pt idx="112">
                  <c:v>277.0842610557566</c:v>
                </c:pt>
                <c:pt idx="113">
                  <c:v>277.0842610557566</c:v>
                </c:pt>
                <c:pt idx="114">
                  <c:v>277.0842610557566</c:v>
                </c:pt>
                <c:pt idx="115">
                  <c:v>277.0842610557566</c:v>
                </c:pt>
                <c:pt idx="116">
                  <c:v>277.0842610557566</c:v>
                </c:pt>
                <c:pt idx="117">
                  <c:v>277.0842610557566</c:v>
                </c:pt>
                <c:pt idx="118">
                  <c:v>277.0842610557566</c:v>
                </c:pt>
                <c:pt idx="119">
                  <c:v>277.0842610557566</c:v>
                </c:pt>
                <c:pt idx="120">
                  <c:v>277.0842610557566</c:v>
                </c:pt>
                <c:pt idx="121">
                  <c:v>277.0842610557566</c:v>
                </c:pt>
                <c:pt idx="122">
                  <c:v>277.0842610557566</c:v>
                </c:pt>
                <c:pt idx="123">
                  <c:v>277.0842610557566</c:v>
                </c:pt>
                <c:pt idx="124">
                  <c:v>277.0842610557566</c:v>
                </c:pt>
                <c:pt idx="125">
                  <c:v>277.0842610557566</c:v>
                </c:pt>
                <c:pt idx="126">
                  <c:v>277.0842610557566</c:v>
                </c:pt>
                <c:pt idx="127">
                  <c:v>277.0842610557566</c:v>
                </c:pt>
                <c:pt idx="128">
                  <c:v>277.0842610557566</c:v>
                </c:pt>
                <c:pt idx="129">
                  <c:v>277.0842610557566</c:v>
                </c:pt>
                <c:pt idx="130">
                  <c:v>277.0842610557566</c:v>
                </c:pt>
                <c:pt idx="131">
                  <c:v>277.0842610557566</c:v>
                </c:pt>
                <c:pt idx="132">
                  <c:v>277.0842610557566</c:v>
                </c:pt>
                <c:pt idx="133">
                  <c:v>277.0842610557566</c:v>
                </c:pt>
                <c:pt idx="134">
                  <c:v>277.0842610557566</c:v>
                </c:pt>
                <c:pt idx="135">
                  <c:v>277.0842610557566</c:v>
                </c:pt>
                <c:pt idx="136">
                  <c:v>277.0842610557566</c:v>
                </c:pt>
                <c:pt idx="137">
                  <c:v>277.0842610557566</c:v>
                </c:pt>
                <c:pt idx="138">
                  <c:v>277.0842610557566</c:v>
                </c:pt>
                <c:pt idx="139">
                  <c:v>277.0842610557566</c:v>
                </c:pt>
                <c:pt idx="140">
                  <c:v>277.0842610557566</c:v>
                </c:pt>
                <c:pt idx="141">
                  <c:v>277.0842610557566</c:v>
                </c:pt>
                <c:pt idx="142">
                  <c:v>277.0842610557566</c:v>
                </c:pt>
                <c:pt idx="143">
                  <c:v>277.0842610557566</c:v>
                </c:pt>
                <c:pt idx="144">
                  <c:v>277.0842610557566</c:v>
                </c:pt>
                <c:pt idx="145">
                  <c:v>277.0842610557566</c:v>
                </c:pt>
                <c:pt idx="146">
                  <c:v>277.0842610557566</c:v>
                </c:pt>
                <c:pt idx="147">
                  <c:v>277.0842610557566</c:v>
                </c:pt>
                <c:pt idx="148">
                  <c:v>277.0842610557566</c:v>
                </c:pt>
                <c:pt idx="149">
                  <c:v>277.0842610557566</c:v>
                </c:pt>
                <c:pt idx="150">
                  <c:v>277.0842610557566</c:v>
                </c:pt>
                <c:pt idx="151">
                  <c:v>277.0842610557566</c:v>
                </c:pt>
                <c:pt idx="152">
                  <c:v>277.0842610557566</c:v>
                </c:pt>
                <c:pt idx="153">
                  <c:v>277.0842610557566</c:v>
                </c:pt>
                <c:pt idx="154">
                  <c:v>277.0842610557566</c:v>
                </c:pt>
                <c:pt idx="155">
                  <c:v>277.0842610557566</c:v>
                </c:pt>
                <c:pt idx="156">
                  <c:v>86.420400000000001</c:v>
                </c:pt>
                <c:pt idx="157">
                  <c:v>86.420400000000001</c:v>
                </c:pt>
                <c:pt idx="158">
                  <c:v>86.420400000000001</c:v>
                </c:pt>
                <c:pt idx="159">
                  <c:v>86.420400000000001</c:v>
                </c:pt>
                <c:pt idx="160">
                  <c:v>86.420400000000001</c:v>
                </c:pt>
                <c:pt idx="161">
                  <c:v>86.420400000000001</c:v>
                </c:pt>
                <c:pt idx="162">
                  <c:v>86.420400000000001</c:v>
                </c:pt>
                <c:pt idx="163">
                  <c:v>86.420400000000001</c:v>
                </c:pt>
                <c:pt idx="164">
                  <c:v>86.420400000000001</c:v>
                </c:pt>
                <c:pt idx="165">
                  <c:v>86.420400000000001</c:v>
                </c:pt>
                <c:pt idx="166">
                  <c:v>86.420400000000001</c:v>
                </c:pt>
                <c:pt idx="167">
                  <c:v>86.420400000000001</c:v>
                </c:pt>
                <c:pt idx="168">
                  <c:v>86.420400000000001</c:v>
                </c:pt>
                <c:pt idx="169">
                  <c:v>86.420400000000001</c:v>
                </c:pt>
                <c:pt idx="170">
                  <c:v>86.420400000000001</c:v>
                </c:pt>
                <c:pt idx="171">
                  <c:v>86.420400000000001</c:v>
                </c:pt>
                <c:pt idx="172">
                  <c:v>86.420400000000001</c:v>
                </c:pt>
                <c:pt idx="173">
                  <c:v>86.420400000000001</c:v>
                </c:pt>
                <c:pt idx="174">
                  <c:v>86.420400000000001</c:v>
                </c:pt>
                <c:pt idx="175">
                  <c:v>86.420400000000001</c:v>
                </c:pt>
                <c:pt idx="176">
                  <c:v>86.420400000000001</c:v>
                </c:pt>
                <c:pt idx="177">
                  <c:v>86.420400000000001</c:v>
                </c:pt>
                <c:pt idx="178">
                  <c:v>86.420400000000001</c:v>
                </c:pt>
                <c:pt idx="179">
                  <c:v>86.420400000000001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30-4F46-A6A8-524AFA41507C}"/>
            </c:ext>
          </c:extLst>
        </c:ser>
        <c:ser>
          <c:idx val="10"/>
          <c:order val="5"/>
          <c:tx>
            <c:strRef>
              <c:f>'MC Emissions'!$N$3</c:f>
              <c:strCache>
                <c:ptCount val="1"/>
                <c:pt idx="0">
                  <c:v>Air Travel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Emissions'!$N$66:$N$245</c:f>
              <c:numCache>
                <c:formatCode>General</c:formatCode>
                <c:ptCount val="180"/>
                <c:pt idx="0">
                  <c:v>500.23114722752268</c:v>
                </c:pt>
                <c:pt idx="1">
                  <c:v>500.23114722752268</c:v>
                </c:pt>
                <c:pt idx="2">
                  <c:v>500.23114722752268</c:v>
                </c:pt>
                <c:pt idx="3">
                  <c:v>500.23114722752268</c:v>
                </c:pt>
                <c:pt idx="4">
                  <c:v>500.23114722752268</c:v>
                </c:pt>
                <c:pt idx="5">
                  <c:v>500.23114722752268</c:v>
                </c:pt>
                <c:pt idx="6">
                  <c:v>500.23114722752268</c:v>
                </c:pt>
                <c:pt idx="7">
                  <c:v>500.23114722752268</c:v>
                </c:pt>
                <c:pt idx="8">
                  <c:v>500.23114722752268</c:v>
                </c:pt>
                <c:pt idx="9">
                  <c:v>500.23114722752268</c:v>
                </c:pt>
                <c:pt idx="10">
                  <c:v>500.23114722752268</c:v>
                </c:pt>
                <c:pt idx="11">
                  <c:v>500.23114722752268</c:v>
                </c:pt>
                <c:pt idx="12">
                  <c:v>542.75880260853569</c:v>
                </c:pt>
                <c:pt idx="13">
                  <c:v>542.75880260853569</c:v>
                </c:pt>
                <c:pt idx="14">
                  <c:v>542.75880260853569</c:v>
                </c:pt>
                <c:pt idx="15">
                  <c:v>542.75880260853569</c:v>
                </c:pt>
                <c:pt idx="16">
                  <c:v>542.75880260853569</c:v>
                </c:pt>
                <c:pt idx="17">
                  <c:v>542.75880260853569</c:v>
                </c:pt>
                <c:pt idx="18">
                  <c:v>542.75880260853569</c:v>
                </c:pt>
                <c:pt idx="19">
                  <c:v>542.75880260853569</c:v>
                </c:pt>
                <c:pt idx="20">
                  <c:v>542.75880260853569</c:v>
                </c:pt>
                <c:pt idx="21">
                  <c:v>542.75880260853569</c:v>
                </c:pt>
                <c:pt idx="22">
                  <c:v>542.75880260853569</c:v>
                </c:pt>
                <c:pt idx="23">
                  <c:v>542.75880260853569</c:v>
                </c:pt>
                <c:pt idx="24">
                  <c:v>542.75880260853569</c:v>
                </c:pt>
                <c:pt idx="25">
                  <c:v>542.75880260853569</c:v>
                </c:pt>
                <c:pt idx="26">
                  <c:v>542.75880260853569</c:v>
                </c:pt>
                <c:pt idx="27">
                  <c:v>542.75880260853569</c:v>
                </c:pt>
                <c:pt idx="28">
                  <c:v>542.75880260853569</c:v>
                </c:pt>
                <c:pt idx="29">
                  <c:v>542.75880260853569</c:v>
                </c:pt>
                <c:pt idx="30">
                  <c:v>542.75880260853569</c:v>
                </c:pt>
                <c:pt idx="31">
                  <c:v>542.75880260853569</c:v>
                </c:pt>
                <c:pt idx="32">
                  <c:v>542.75880260853569</c:v>
                </c:pt>
                <c:pt idx="33">
                  <c:v>542.75880260853569</c:v>
                </c:pt>
                <c:pt idx="34">
                  <c:v>542.75880260853569</c:v>
                </c:pt>
                <c:pt idx="35">
                  <c:v>542.75880260853569</c:v>
                </c:pt>
                <c:pt idx="36">
                  <c:v>611.85735174055469</c:v>
                </c:pt>
                <c:pt idx="37">
                  <c:v>611.85735174055469</c:v>
                </c:pt>
                <c:pt idx="38">
                  <c:v>611.85735174055469</c:v>
                </c:pt>
                <c:pt idx="39">
                  <c:v>611.85735174055469</c:v>
                </c:pt>
                <c:pt idx="40">
                  <c:v>611.85735174055469</c:v>
                </c:pt>
                <c:pt idx="41">
                  <c:v>611.85735174055469</c:v>
                </c:pt>
                <c:pt idx="42">
                  <c:v>611.85735174055469</c:v>
                </c:pt>
                <c:pt idx="43">
                  <c:v>611.85735174055469</c:v>
                </c:pt>
                <c:pt idx="44">
                  <c:v>611.85735174055469</c:v>
                </c:pt>
                <c:pt idx="45">
                  <c:v>611.85735174055469</c:v>
                </c:pt>
                <c:pt idx="46">
                  <c:v>611.85735174055469</c:v>
                </c:pt>
                <c:pt idx="47">
                  <c:v>611.85735174055469</c:v>
                </c:pt>
                <c:pt idx="48">
                  <c:v>590.15772200606182</c:v>
                </c:pt>
                <c:pt idx="49">
                  <c:v>590.15772200606182</c:v>
                </c:pt>
                <c:pt idx="50">
                  <c:v>590.15772200606182</c:v>
                </c:pt>
                <c:pt idx="51">
                  <c:v>590.15772200606182</c:v>
                </c:pt>
                <c:pt idx="52">
                  <c:v>590.15772200606182</c:v>
                </c:pt>
                <c:pt idx="53">
                  <c:v>590.15772200606182</c:v>
                </c:pt>
                <c:pt idx="54">
                  <c:v>590.15772200606182</c:v>
                </c:pt>
                <c:pt idx="55">
                  <c:v>590.15772200606182</c:v>
                </c:pt>
                <c:pt idx="56">
                  <c:v>590.15772200606182</c:v>
                </c:pt>
                <c:pt idx="57">
                  <c:v>590.15772200606182</c:v>
                </c:pt>
                <c:pt idx="58">
                  <c:v>590.15772200606182</c:v>
                </c:pt>
                <c:pt idx="59">
                  <c:v>590.15772200606182</c:v>
                </c:pt>
                <c:pt idx="60">
                  <c:v>670.1334318675116</c:v>
                </c:pt>
                <c:pt idx="61">
                  <c:v>670.1334318675116</c:v>
                </c:pt>
                <c:pt idx="62">
                  <c:v>670.1334318675116</c:v>
                </c:pt>
                <c:pt idx="63">
                  <c:v>670.1334318675116</c:v>
                </c:pt>
                <c:pt idx="64">
                  <c:v>670.1334318675116</c:v>
                </c:pt>
                <c:pt idx="65">
                  <c:v>670.1334318675116</c:v>
                </c:pt>
                <c:pt idx="66">
                  <c:v>670.1334318675116</c:v>
                </c:pt>
                <c:pt idx="67">
                  <c:v>670.1334318675116</c:v>
                </c:pt>
                <c:pt idx="68">
                  <c:v>670.1334318675116</c:v>
                </c:pt>
                <c:pt idx="69">
                  <c:v>670.1334318675116</c:v>
                </c:pt>
                <c:pt idx="70">
                  <c:v>670.1334318675116</c:v>
                </c:pt>
                <c:pt idx="71">
                  <c:v>670.1334318675116</c:v>
                </c:pt>
                <c:pt idx="72">
                  <c:v>464.54331554087008</c:v>
                </c:pt>
                <c:pt idx="73">
                  <c:v>508.98123051213588</c:v>
                </c:pt>
                <c:pt idx="74">
                  <c:v>732.56410766517104</c:v>
                </c:pt>
                <c:pt idx="75">
                  <c:v>699.77172408310571</c:v>
                </c:pt>
                <c:pt idx="76">
                  <c:v>614.68125153344067</c:v>
                </c:pt>
                <c:pt idx="77">
                  <c:v>506.81463227154865</c:v>
                </c:pt>
                <c:pt idx="78">
                  <c:v>732.66218550139683</c:v>
                </c:pt>
                <c:pt idx="79">
                  <c:v>1097.7911359198129</c:v>
                </c:pt>
                <c:pt idx="80">
                  <c:v>849.02649448956288</c:v>
                </c:pt>
                <c:pt idx="81">
                  <c:v>829.39851196762083</c:v>
                </c:pt>
                <c:pt idx="82">
                  <c:v>821.64857666584783</c:v>
                </c:pt>
                <c:pt idx="83">
                  <c:v>599.10580491917517</c:v>
                </c:pt>
                <c:pt idx="84">
                  <c:v>444.15192219611259</c:v>
                </c:pt>
                <c:pt idx="85">
                  <c:v>551.1683327096564</c:v>
                </c:pt>
                <c:pt idx="86">
                  <c:v>607.02441617674367</c:v>
                </c:pt>
                <c:pt idx="87">
                  <c:v>628.99604259681905</c:v>
                </c:pt>
                <c:pt idx="88">
                  <c:v>558.89600914307596</c:v>
                </c:pt>
                <c:pt idx="89">
                  <c:v>356.89863968392058</c:v>
                </c:pt>
                <c:pt idx="90">
                  <c:v>865.90671246374336</c:v>
                </c:pt>
                <c:pt idx="91">
                  <c:v>731.2333216828373</c:v>
                </c:pt>
                <c:pt idx="92">
                  <c:v>825.77565969239333</c:v>
                </c:pt>
                <c:pt idx="93">
                  <c:v>983.1194672809379</c:v>
                </c:pt>
                <c:pt idx="94">
                  <c:v>745.31727805509752</c:v>
                </c:pt>
                <c:pt idx="95">
                  <c:v>685.06632021488485</c:v>
                </c:pt>
                <c:pt idx="96">
                  <c:v>462.90854376897096</c:v>
                </c:pt>
                <c:pt idx="97">
                  <c:v>688.26092376043482</c:v>
                </c:pt>
                <c:pt idx="98">
                  <c:v>813.93029816993806</c:v>
                </c:pt>
                <c:pt idx="99">
                  <c:v>808.56404443059876</c:v>
                </c:pt>
                <c:pt idx="100">
                  <c:v>615.72527489716936</c:v>
                </c:pt>
                <c:pt idx="101">
                  <c:v>628.32448133693867</c:v>
                </c:pt>
                <c:pt idx="102">
                  <c:v>811.97496382047416</c:v>
                </c:pt>
                <c:pt idx="103">
                  <c:v>1088.3732164648768</c:v>
                </c:pt>
                <c:pt idx="104">
                  <c:v>790.5794769644541</c:v>
                </c:pt>
                <c:pt idx="105">
                  <c:v>1163.1100570138753</c:v>
                </c:pt>
                <c:pt idx="106">
                  <c:v>876.91970743432194</c:v>
                </c:pt>
                <c:pt idx="107">
                  <c:v>572.43074215275067</c:v>
                </c:pt>
                <c:pt idx="108">
                  <c:v>580.9880940657921</c:v>
                </c:pt>
                <c:pt idx="109">
                  <c:v>699.69402575086986</c:v>
                </c:pt>
                <c:pt idx="110">
                  <c:v>983.36852967103971</c:v>
                </c:pt>
                <c:pt idx="111">
                  <c:v>661.76459717920898</c:v>
                </c:pt>
                <c:pt idx="112">
                  <c:v>541.49969455004714</c:v>
                </c:pt>
                <c:pt idx="113">
                  <c:v>592.76689784859047</c:v>
                </c:pt>
                <c:pt idx="114">
                  <c:v>980.78789150409671</c:v>
                </c:pt>
                <c:pt idx="115">
                  <c:v>849.98498795031867</c:v>
                </c:pt>
                <c:pt idx="116">
                  <c:v>980.18000082341666</c:v>
                </c:pt>
                <c:pt idx="117">
                  <c:v>1049.4534633874284</c:v>
                </c:pt>
                <c:pt idx="118">
                  <c:v>728.96206565954617</c:v>
                </c:pt>
                <c:pt idx="119">
                  <c:v>663.55956034594885</c:v>
                </c:pt>
                <c:pt idx="120">
                  <c:v>592.40012265924622</c:v>
                </c:pt>
                <c:pt idx="121">
                  <c:v>703.00840289774294</c:v>
                </c:pt>
                <c:pt idx="122">
                  <c:v>911.53397751177465</c:v>
                </c:pt>
                <c:pt idx="123">
                  <c:v>788.40599807667866</c:v>
                </c:pt>
                <c:pt idx="124">
                  <c:v>664.31450091957583</c:v>
                </c:pt>
                <c:pt idx="125">
                  <c:v>503.67450283024385</c:v>
                </c:pt>
                <c:pt idx="126">
                  <c:v>1276.0447979172861</c:v>
                </c:pt>
                <c:pt idx="127">
                  <c:v>1465.0557025647877</c:v>
                </c:pt>
                <c:pt idx="128">
                  <c:v>1284.6064403256489</c:v>
                </c:pt>
                <c:pt idx="129">
                  <c:v>1518.7218594456842</c:v>
                </c:pt>
                <c:pt idx="130">
                  <c:v>1363.4192447490302</c:v>
                </c:pt>
                <c:pt idx="131">
                  <c:v>914.47265498618606</c:v>
                </c:pt>
                <c:pt idx="132">
                  <c:v>762.26698134042715</c:v>
                </c:pt>
                <c:pt idx="133">
                  <c:v>1058.773698041439</c:v>
                </c:pt>
                <c:pt idx="134">
                  <c:v>1452.7077511649547</c:v>
                </c:pt>
                <c:pt idx="135">
                  <c:v>996.26048527950445</c:v>
                </c:pt>
                <c:pt idx="136">
                  <c:v>868.95650431083311</c:v>
                </c:pt>
                <c:pt idx="137">
                  <c:v>761.59597030115879</c:v>
                </c:pt>
                <c:pt idx="138">
                  <c:v>1571.7604013627383</c:v>
                </c:pt>
                <c:pt idx="139">
                  <c:v>1503.805356103391</c:v>
                </c:pt>
                <c:pt idx="140">
                  <c:v>1551.047016065017</c:v>
                </c:pt>
                <c:pt idx="141">
                  <c:v>1533.9093691158746</c:v>
                </c:pt>
                <c:pt idx="142">
                  <c:v>1261.9986911134108</c:v>
                </c:pt>
                <c:pt idx="143">
                  <c:v>1165.5725556270438</c:v>
                </c:pt>
                <c:pt idx="144">
                  <c:v>915.44419681432123</c:v>
                </c:pt>
                <c:pt idx="145">
                  <c:v>1115.8864852384245</c:v>
                </c:pt>
                <c:pt idx="146">
                  <c:v>1494.4034090538855</c:v>
                </c:pt>
                <c:pt idx="147">
                  <c:v>1171.3626313504885</c:v>
                </c:pt>
                <c:pt idx="148">
                  <c:v>756.93150560482093</c:v>
                </c:pt>
                <c:pt idx="149">
                  <c:v>761.07645227884814</c:v>
                </c:pt>
                <c:pt idx="150">
                  <c:v>1789.3145440692683</c:v>
                </c:pt>
                <c:pt idx="151">
                  <c:v>1669.9016821332539</c:v>
                </c:pt>
                <c:pt idx="152">
                  <c:v>1772.7484240108929</c:v>
                </c:pt>
                <c:pt idx="153">
                  <c:v>1564.8505040574485</c:v>
                </c:pt>
                <c:pt idx="154">
                  <c:v>1386.6403156887752</c:v>
                </c:pt>
                <c:pt idx="155">
                  <c:v>1180.8066574227041</c:v>
                </c:pt>
                <c:pt idx="156">
                  <c:v>1654.6116926049131</c:v>
                </c:pt>
                <c:pt idx="157">
                  <c:v>1654.6116926049131</c:v>
                </c:pt>
                <c:pt idx="158">
                  <c:v>1654.6116926049131</c:v>
                </c:pt>
                <c:pt idx="159">
                  <c:v>1654.6116926049131</c:v>
                </c:pt>
                <c:pt idx="160">
                  <c:v>1654.6116926049131</c:v>
                </c:pt>
                <c:pt idx="161">
                  <c:v>1654.6116926049131</c:v>
                </c:pt>
                <c:pt idx="162">
                  <c:v>1654.6116926049131</c:v>
                </c:pt>
                <c:pt idx="163">
                  <c:v>1654.6116926049131</c:v>
                </c:pt>
                <c:pt idx="164">
                  <c:v>1654.6116926049131</c:v>
                </c:pt>
                <c:pt idx="165">
                  <c:v>1654.6116926049131</c:v>
                </c:pt>
                <c:pt idx="166">
                  <c:v>1654.6116926049131</c:v>
                </c:pt>
                <c:pt idx="167">
                  <c:v>1654.6116926049131</c:v>
                </c:pt>
                <c:pt idx="168">
                  <c:v>1059.4298114530707</c:v>
                </c:pt>
                <c:pt idx="169">
                  <c:v>1059.4298114530707</c:v>
                </c:pt>
                <c:pt idx="170">
                  <c:v>1059.4298114530707</c:v>
                </c:pt>
                <c:pt idx="171">
                  <c:v>1059.4298114530707</c:v>
                </c:pt>
                <c:pt idx="172">
                  <c:v>1059.4298114530707</c:v>
                </c:pt>
                <c:pt idx="173">
                  <c:v>1059.4298114530707</c:v>
                </c:pt>
                <c:pt idx="174">
                  <c:v>1059.4298114530707</c:v>
                </c:pt>
                <c:pt idx="175">
                  <c:v>1059.4298114530707</c:v>
                </c:pt>
                <c:pt idx="176">
                  <c:v>1059.4298114530707</c:v>
                </c:pt>
                <c:pt idx="177">
                  <c:v>1059.4298114530707</c:v>
                </c:pt>
                <c:pt idx="178">
                  <c:v>1059.4298114530707</c:v>
                </c:pt>
                <c:pt idx="179">
                  <c:v>1059.4298114530707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C30-4F46-A6A8-524AFA41507C}"/>
            </c:ext>
          </c:extLst>
        </c:ser>
        <c:ser>
          <c:idx val="7"/>
          <c:order val="6"/>
          <c:tx>
            <c:v>Commuting</c:v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Emissions'!$K$66:$K$245</c:f>
              <c:numCache>
                <c:formatCode>General</c:formatCode>
                <c:ptCount val="180"/>
                <c:pt idx="0">
                  <c:v>1004.9839737193306</c:v>
                </c:pt>
                <c:pt idx="1">
                  <c:v>1004.9839737193306</c:v>
                </c:pt>
                <c:pt idx="2">
                  <c:v>1004.9839737193306</c:v>
                </c:pt>
                <c:pt idx="3">
                  <c:v>1004.9839737193306</c:v>
                </c:pt>
                <c:pt idx="4">
                  <c:v>1004.9839737193306</c:v>
                </c:pt>
                <c:pt idx="5">
                  <c:v>1004.9839737193306</c:v>
                </c:pt>
                <c:pt idx="6">
                  <c:v>1004.9839737193306</c:v>
                </c:pt>
                <c:pt idx="7">
                  <c:v>1004.9839737193306</c:v>
                </c:pt>
                <c:pt idx="8">
                  <c:v>1004.9839737193306</c:v>
                </c:pt>
                <c:pt idx="9">
                  <c:v>1004.9839737193306</c:v>
                </c:pt>
                <c:pt idx="10">
                  <c:v>1004.9839737193306</c:v>
                </c:pt>
                <c:pt idx="11">
                  <c:v>1004.9839737193306</c:v>
                </c:pt>
                <c:pt idx="12">
                  <c:v>1019.1881079724719</c:v>
                </c:pt>
                <c:pt idx="13">
                  <c:v>1019.1881079724719</c:v>
                </c:pt>
                <c:pt idx="14">
                  <c:v>1019.1881079724719</c:v>
                </c:pt>
                <c:pt idx="15">
                  <c:v>1019.1881079724719</c:v>
                </c:pt>
                <c:pt idx="16">
                  <c:v>1019.1881079724719</c:v>
                </c:pt>
                <c:pt idx="17">
                  <c:v>1019.1881079724719</c:v>
                </c:pt>
                <c:pt idx="18">
                  <c:v>1019.1881079724719</c:v>
                </c:pt>
                <c:pt idx="19">
                  <c:v>1019.1881079724719</c:v>
                </c:pt>
                <c:pt idx="20">
                  <c:v>1019.1881079724719</c:v>
                </c:pt>
                <c:pt idx="21">
                  <c:v>1019.1881079724719</c:v>
                </c:pt>
                <c:pt idx="22">
                  <c:v>1019.1881079724719</c:v>
                </c:pt>
                <c:pt idx="23">
                  <c:v>1019.1881079724719</c:v>
                </c:pt>
                <c:pt idx="24">
                  <c:v>962.81299203520882</c:v>
                </c:pt>
                <c:pt idx="25">
                  <c:v>962.81299203520882</c:v>
                </c:pt>
                <c:pt idx="26">
                  <c:v>962.81299203520882</c:v>
                </c:pt>
                <c:pt idx="27">
                  <c:v>962.81299203520882</c:v>
                </c:pt>
                <c:pt idx="28">
                  <c:v>962.81299203520882</c:v>
                </c:pt>
                <c:pt idx="29">
                  <c:v>962.81299203520882</c:v>
                </c:pt>
                <c:pt idx="30">
                  <c:v>962.81299203520882</c:v>
                </c:pt>
                <c:pt idx="31">
                  <c:v>962.81299203520882</c:v>
                </c:pt>
                <c:pt idx="32">
                  <c:v>962.81299203520882</c:v>
                </c:pt>
                <c:pt idx="33">
                  <c:v>962.81299203520882</c:v>
                </c:pt>
                <c:pt idx="34">
                  <c:v>962.81299203520882</c:v>
                </c:pt>
                <c:pt idx="35">
                  <c:v>962.81299203520882</c:v>
                </c:pt>
                <c:pt idx="36">
                  <c:v>893.22563958382852</c:v>
                </c:pt>
                <c:pt idx="37">
                  <c:v>893.22563958382852</c:v>
                </c:pt>
                <c:pt idx="38">
                  <c:v>893.22563958382852</c:v>
                </c:pt>
                <c:pt idx="39">
                  <c:v>893.22563958382852</c:v>
                </c:pt>
                <c:pt idx="40">
                  <c:v>893.22563958382852</c:v>
                </c:pt>
                <c:pt idx="41">
                  <c:v>893.22563958382852</c:v>
                </c:pt>
                <c:pt idx="42">
                  <c:v>893.22563958382852</c:v>
                </c:pt>
                <c:pt idx="43">
                  <c:v>893.22563958382852</c:v>
                </c:pt>
                <c:pt idx="44">
                  <c:v>893.22563958382852</c:v>
                </c:pt>
                <c:pt idx="45">
                  <c:v>893.22563958382852</c:v>
                </c:pt>
                <c:pt idx="46">
                  <c:v>893.22563958382852</c:v>
                </c:pt>
                <c:pt idx="47">
                  <c:v>893.22563958382852</c:v>
                </c:pt>
                <c:pt idx="48">
                  <c:v>953.60508147436224</c:v>
                </c:pt>
                <c:pt idx="49">
                  <c:v>953.60508147436224</c:v>
                </c:pt>
                <c:pt idx="50">
                  <c:v>953.60508147436224</c:v>
                </c:pt>
                <c:pt idx="51">
                  <c:v>953.60508147436224</c:v>
                </c:pt>
                <c:pt idx="52">
                  <c:v>953.60508147436224</c:v>
                </c:pt>
                <c:pt idx="53">
                  <c:v>953.60508147436224</c:v>
                </c:pt>
                <c:pt idx="54">
                  <c:v>953.60508147436224</c:v>
                </c:pt>
                <c:pt idx="55">
                  <c:v>953.60508147436224</c:v>
                </c:pt>
                <c:pt idx="56">
                  <c:v>953.60508147436224</c:v>
                </c:pt>
                <c:pt idx="57">
                  <c:v>953.60508147436224</c:v>
                </c:pt>
                <c:pt idx="58">
                  <c:v>953.60508147436224</c:v>
                </c:pt>
                <c:pt idx="59">
                  <c:v>953.60508147436224</c:v>
                </c:pt>
                <c:pt idx="60">
                  <c:v>953.60508147436224</c:v>
                </c:pt>
                <c:pt idx="61">
                  <c:v>953.60508147436224</c:v>
                </c:pt>
                <c:pt idx="62">
                  <c:v>953.60508147436224</c:v>
                </c:pt>
                <c:pt idx="63">
                  <c:v>953.60508147436224</c:v>
                </c:pt>
                <c:pt idx="64">
                  <c:v>953.60508147436224</c:v>
                </c:pt>
                <c:pt idx="65">
                  <c:v>953.60508147436224</c:v>
                </c:pt>
                <c:pt idx="66">
                  <c:v>953.60508147436224</c:v>
                </c:pt>
                <c:pt idx="67">
                  <c:v>953.60508147436224</c:v>
                </c:pt>
                <c:pt idx="68">
                  <c:v>953.60508147436224</c:v>
                </c:pt>
                <c:pt idx="69">
                  <c:v>953.60508147436224</c:v>
                </c:pt>
                <c:pt idx="70">
                  <c:v>953.60508147436224</c:v>
                </c:pt>
                <c:pt idx="71">
                  <c:v>953.60508147436224</c:v>
                </c:pt>
                <c:pt idx="72">
                  <c:v>953.60508147436224</c:v>
                </c:pt>
                <c:pt idx="73">
                  <c:v>953.60508147436224</c:v>
                </c:pt>
                <c:pt idx="74">
                  <c:v>953.60508147436224</c:v>
                </c:pt>
                <c:pt idx="75">
                  <c:v>953.60508147436224</c:v>
                </c:pt>
                <c:pt idx="76">
                  <c:v>953.60508147436224</c:v>
                </c:pt>
                <c:pt idx="77">
                  <c:v>953.60508147436224</c:v>
                </c:pt>
                <c:pt idx="78">
                  <c:v>953.60508147436224</c:v>
                </c:pt>
                <c:pt idx="79">
                  <c:v>953.60508147436224</c:v>
                </c:pt>
                <c:pt idx="80">
                  <c:v>953.60508147436224</c:v>
                </c:pt>
                <c:pt idx="81">
                  <c:v>953.60508147436224</c:v>
                </c:pt>
                <c:pt idx="82">
                  <c:v>953.60508147436224</c:v>
                </c:pt>
                <c:pt idx="83">
                  <c:v>953.60508147436224</c:v>
                </c:pt>
                <c:pt idx="84">
                  <c:v>953.60508147436224</c:v>
                </c:pt>
                <c:pt idx="85">
                  <c:v>953.60508147436224</c:v>
                </c:pt>
                <c:pt idx="86">
                  <c:v>953.60508147436224</c:v>
                </c:pt>
                <c:pt idx="87">
                  <c:v>953.60508147436224</c:v>
                </c:pt>
                <c:pt idx="88">
                  <c:v>953.60508147436224</c:v>
                </c:pt>
                <c:pt idx="89">
                  <c:v>953.60508147436224</c:v>
                </c:pt>
                <c:pt idx="90">
                  <c:v>953.60508147436224</c:v>
                </c:pt>
                <c:pt idx="91">
                  <c:v>953.60508147436224</c:v>
                </c:pt>
                <c:pt idx="92">
                  <c:v>953.60508147436224</c:v>
                </c:pt>
                <c:pt idx="93">
                  <c:v>953.60508147436224</c:v>
                </c:pt>
                <c:pt idx="94">
                  <c:v>953.60508147436224</c:v>
                </c:pt>
                <c:pt idx="95">
                  <c:v>953.60508147436224</c:v>
                </c:pt>
                <c:pt idx="96">
                  <c:v>953.60508147436224</c:v>
                </c:pt>
                <c:pt idx="97">
                  <c:v>953.60508147436224</c:v>
                </c:pt>
                <c:pt idx="98">
                  <c:v>953.60508147436224</c:v>
                </c:pt>
                <c:pt idx="99">
                  <c:v>953.60508147436224</c:v>
                </c:pt>
                <c:pt idx="100">
                  <c:v>953.60508147436224</c:v>
                </c:pt>
                <c:pt idx="101">
                  <c:v>953.60508147436224</c:v>
                </c:pt>
                <c:pt idx="102">
                  <c:v>953.60508147436224</c:v>
                </c:pt>
                <c:pt idx="103">
                  <c:v>953.60508147436224</c:v>
                </c:pt>
                <c:pt idx="104">
                  <c:v>953.60508147436224</c:v>
                </c:pt>
                <c:pt idx="105">
                  <c:v>953.60508147436224</c:v>
                </c:pt>
                <c:pt idx="106">
                  <c:v>953.60508147436224</c:v>
                </c:pt>
                <c:pt idx="107">
                  <c:v>953.60508147436224</c:v>
                </c:pt>
                <c:pt idx="108">
                  <c:v>953.60508147436224</c:v>
                </c:pt>
                <c:pt idx="109">
                  <c:v>953.60508147436224</c:v>
                </c:pt>
                <c:pt idx="110">
                  <c:v>953.60508147436224</c:v>
                </c:pt>
                <c:pt idx="111">
                  <c:v>953.60508147436224</c:v>
                </c:pt>
                <c:pt idx="112">
                  <c:v>953.60508147436224</c:v>
                </c:pt>
                <c:pt idx="113">
                  <c:v>953.60508147436224</c:v>
                </c:pt>
                <c:pt idx="114">
                  <c:v>953.60508147436224</c:v>
                </c:pt>
                <c:pt idx="115">
                  <c:v>953.60508147436224</c:v>
                </c:pt>
                <c:pt idx="116">
                  <c:v>953.60508147436224</c:v>
                </c:pt>
                <c:pt idx="117">
                  <c:v>953.60508147436224</c:v>
                </c:pt>
                <c:pt idx="118">
                  <c:v>953.60508147436224</c:v>
                </c:pt>
                <c:pt idx="119">
                  <c:v>953.60508147436224</c:v>
                </c:pt>
                <c:pt idx="120">
                  <c:v>953.60508147436224</c:v>
                </c:pt>
                <c:pt idx="121">
                  <c:v>953.60508147436224</c:v>
                </c:pt>
                <c:pt idx="122">
                  <c:v>953.60508147436224</c:v>
                </c:pt>
                <c:pt idx="123">
                  <c:v>953.60508147436224</c:v>
                </c:pt>
                <c:pt idx="124">
                  <c:v>953.60508147436224</c:v>
                </c:pt>
                <c:pt idx="125">
                  <c:v>953.60508147436224</c:v>
                </c:pt>
                <c:pt idx="126">
                  <c:v>953.60508147436224</c:v>
                </c:pt>
                <c:pt idx="127">
                  <c:v>953.60508147436224</c:v>
                </c:pt>
                <c:pt idx="128">
                  <c:v>953.60508147436224</c:v>
                </c:pt>
                <c:pt idx="129">
                  <c:v>953.60508147436224</c:v>
                </c:pt>
                <c:pt idx="130">
                  <c:v>953.60508147436224</c:v>
                </c:pt>
                <c:pt idx="131">
                  <c:v>953.60508147436224</c:v>
                </c:pt>
                <c:pt idx="132">
                  <c:v>953.60508147436224</c:v>
                </c:pt>
                <c:pt idx="133">
                  <c:v>953.60508147436224</c:v>
                </c:pt>
                <c:pt idx="134">
                  <c:v>953.60508147436224</c:v>
                </c:pt>
                <c:pt idx="135">
                  <c:v>953.60508147436224</c:v>
                </c:pt>
                <c:pt idx="136">
                  <c:v>953.60508147436224</c:v>
                </c:pt>
                <c:pt idx="137">
                  <c:v>953.60508147436224</c:v>
                </c:pt>
                <c:pt idx="138">
                  <c:v>953.60508147436224</c:v>
                </c:pt>
                <c:pt idx="139">
                  <c:v>953.60508147436224</c:v>
                </c:pt>
                <c:pt idx="140">
                  <c:v>953.60508147436224</c:v>
                </c:pt>
                <c:pt idx="141">
                  <c:v>953.60508147436224</c:v>
                </c:pt>
                <c:pt idx="142">
                  <c:v>953.60508147436224</c:v>
                </c:pt>
                <c:pt idx="143">
                  <c:v>953.60508147436224</c:v>
                </c:pt>
                <c:pt idx="144">
                  <c:v>953.60508147436224</c:v>
                </c:pt>
                <c:pt idx="145">
                  <c:v>953.60508147436224</c:v>
                </c:pt>
                <c:pt idx="146">
                  <c:v>953.60508147436224</c:v>
                </c:pt>
                <c:pt idx="147">
                  <c:v>953.60508147436224</c:v>
                </c:pt>
                <c:pt idx="148">
                  <c:v>953.60508147436224</c:v>
                </c:pt>
                <c:pt idx="149">
                  <c:v>953.60508147436224</c:v>
                </c:pt>
                <c:pt idx="150">
                  <c:v>953.60508147436224</c:v>
                </c:pt>
                <c:pt idx="151">
                  <c:v>953.60508147436224</c:v>
                </c:pt>
                <c:pt idx="152">
                  <c:v>953.60508147436224</c:v>
                </c:pt>
                <c:pt idx="153">
                  <c:v>953.60508147436224</c:v>
                </c:pt>
                <c:pt idx="154">
                  <c:v>953.60508147436224</c:v>
                </c:pt>
                <c:pt idx="155">
                  <c:v>953.60508147436224</c:v>
                </c:pt>
                <c:pt idx="156">
                  <c:v>953.60508147436224</c:v>
                </c:pt>
                <c:pt idx="157">
                  <c:v>953.60508147436224</c:v>
                </c:pt>
                <c:pt idx="158">
                  <c:v>953.60508147436224</c:v>
                </c:pt>
                <c:pt idx="159">
                  <c:v>953.60508147436224</c:v>
                </c:pt>
                <c:pt idx="160">
                  <c:v>953.60508147436224</c:v>
                </c:pt>
                <c:pt idx="161">
                  <c:v>953.60508147436224</c:v>
                </c:pt>
                <c:pt idx="162">
                  <c:v>953.60508147436224</c:v>
                </c:pt>
                <c:pt idx="163">
                  <c:v>953.60508147436224</c:v>
                </c:pt>
                <c:pt idx="164">
                  <c:v>953.60508147436224</c:v>
                </c:pt>
                <c:pt idx="165">
                  <c:v>953.60508147436224</c:v>
                </c:pt>
                <c:pt idx="166">
                  <c:v>953.60508147436224</c:v>
                </c:pt>
                <c:pt idx="167">
                  <c:v>953.60508147436224</c:v>
                </c:pt>
                <c:pt idx="168">
                  <c:v>953.60508147436224</c:v>
                </c:pt>
                <c:pt idx="169">
                  <c:v>953.60508147436224</c:v>
                </c:pt>
                <c:pt idx="170">
                  <c:v>953.60508147436224</c:v>
                </c:pt>
                <c:pt idx="171">
                  <c:v>953.60508147436224</c:v>
                </c:pt>
                <c:pt idx="172">
                  <c:v>953.60508147436224</c:v>
                </c:pt>
                <c:pt idx="173">
                  <c:v>953.60508147436224</c:v>
                </c:pt>
                <c:pt idx="174">
                  <c:v>953.60508147436224</c:v>
                </c:pt>
                <c:pt idx="175">
                  <c:v>953.60508147436224</c:v>
                </c:pt>
                <c:pt idx="176">
                  <c:v>953.60508147436224</c:v>
                </c:pt>
                <c:pt idx="177">
                  <c:v>953.60508147436224</c:v>
                </c:pt>
                <c:pt idx="178">
                  <c:v>953.60508147436224</c:v>
                </c:pt>
                <c:pt idx="179">
                  <c:v>953.60508147436224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30-4F46-A6A8-524AFA41507C}"/>
            </c:ext>
          </c:extLst>
        </c:ser>
        <c:ser>
          <c:idx val="8"/>
          <c:order val="7"/>
          <c:tx>
            <c:v>Commuting- Diesel</c:v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Emissions'!$L$66:$L$245</c:f>
              <c:numCache>
                <c:formatCode>General</c:formatCode>
                <c:ptCount val="180"/>
                <c:pt idx="0">
                  <c:v>19.083425966454747</c:v>
                </c:pt>
                <c:pt idx="1">
                  <c:v>19.083425966454747</c:v>
                </c:pt>
                <c:pt idx="2">
                  <c:v>19.083425966454747</c:v>
                </c:pt>
                <c:pt idx="3">
                  <c:v>19.083425966454747</c:v>
                </c:pt>
                <c:pt idx="4">
                  <c:v>19.083425966454747</c:v>
                </c:pt>
                <c:pt idx="5">
                  <c:v>19.083425966454747</c:v>
                </c:pt>
                <c:pt idx="6">
                  <c:v>19.083425966454747</c:v>
                </c:pt>
                <c:pt idx="7">
                  <c:v>19.083425966454747</c:v>
                </c:pt>
                <c:pt idx="8">
                  <c:v>19.083425966454747</c:v>
                </c:pt>
                <c:pt idx="9">
                  <c:v>19.083425966454747</c:v>
                </c:pt>
                <c:pt idx="10">
                  <c:v>19.083425966454747</c:v>
                </c:pt>
                <c:pt idx="11">
                  <c:v>19.083425966454747</c:v>
                </c:pt>
                <c:pt idx="12">
                  <c:v>19.323795125330811</c:v>
                </c:pt>
                <c:pt idx="13">
                  <c:v>19.323795125330811</c:v>
                </c:pt>
                <c:pt idx="14">
                  <c:v>19.323795125330811</c:v>
                </c:pt>
                <c:pt idx="15">
                  <c:v>19.323795125330811</c:v>
                </c:pt>
                <c:pt idx="16">
                  <c:v>19.323795125330811</c:v>
                </c:pt>
                <c:pt idx="17">
                  <c:v>19.323795125330811</c:v>
                </c:pt>
                <c:pt idx="18">
                  <c:v>19.323795125330811</c:v>
                </c:pt>
                <c:pt idx="19">
                  <c:v>19.323795125330811</c:v>
                </c:pt>
                <c:pt idx="20">
                  <c:v>19.323795125330811</c:v>
                </c:pt>
                <c:pt idx="21">
                  <c:v>19.323795125330811</c:v>
                </c:pt>
                <c:pt idx="22">
                  <c:v>19.323795125330811</c:v>
                </c:pt>
                <c:pt idx="23">
                  <c:v>19.323795125330811</c:v>
                </c:pt>
                <c:pt idx="24">
                  <c:v>19.484041231248188</c:v>
                </c:pt>
                <c:pt idx="25">
                  <c:v>19.484041231248188</c:v>
                </c:pt>
                <c:pt idx="26">
                  <c:v>19.484041231248188</c:v>
                </c:pt>
                <c:pt idx="27">
                  <c:v>19.484041231248188</c:v>
                </c:pt>
                <c:pt idx="28">
                  <c:v>19.484041231248188</c:v>
                </c:pt>
                <c:pt idx="29">
                  <c:v>19.484041231248188</c:v>
                </c:pt>
                <c:pt idx="30">
                  <c:v>19.484041231248188</c:v>
                </c:pt>
                <c:pt idx="31">
                  <c:v>19.484041231248188</c:v>
                </c:pt>
                <c:pt idx="32">
                  <c:v>19.484041231248188</c:v>
                </c:pt>
                <c:pt idx="33">
                  <c:v>19.484041231248188</c:v>
                </c:pt>
                <c:pt idx="34">
                  <c:v>19.484041231248188</c:v>
                </c:pt>
                <c:pt idx="35">
                  <c:v>19.484041231248188</c:v>
                </c:pt>
                <c:pt idx="36">
                  <c:v>19.513262579974295</c:v>
                </c:pt>
                <c:pt idx="37">
                  <c:v>19.513262579974295</c:v>
                </c:pt>
                <c:pt idx="38">
                  <c:v>19.513262579974295</c:v>
                </c:pt>
                <c:pt idx="39">
                  <c:v>19.513262579974295</c:v>
                </c:pt>
                <c:pt idx="40">
                  <c:v>19.513262579974295</c:v>
                </c:pt>
                <c:pt idx="41">
                  <c:v>19.513262579974295</c:v>
                </c:pt>
                <c:pt idx="42">
                  <c:v>19.513262579974295</c:v>
                </c:pt>
                <c:pt idx="43">
                  <c:v>19.513262579974295</c:v>
                </c:pt>
                <c:pt idx="44">
                  <c:v>19.513262579974295</c:v>
                </c:pt>
                <c:pt idx="45">
                  <c:v>19.513262579974295</c:v>
                </c:pt>
                <c:pt idx="46">
                  <c:v>19.513262579974295</c:v>
                </c:pt>
                <c:pt idx="47">
                  <c:v>19.513262579974295</c:v>
                </c:pt>
                <c:pt idx="48">
                  <c:v>19.458590379131898</c:v>
                </c:pt>
                <c:pt idx="49">
                  <c:v>19.458590379131898</c:v>
                </c:pt>
                <c:pt idx="50">
                  <c:v>19.458590379131898</c:v>
                </c:pt>
                <c:pt idx="51">
                  <c:v>19.458590379131898</c:v>
                </c:pt>
                <c:pt idx="52">
                  <c:v>19.458590379131898</c:v>
                </c:pt>
                <c:pt idx="53">
                  <c:v>19.458590379131898</c:v>
                </c:pt>
                <c:pt idx="54">
                  <c:v>19.458590379131898</c:v>
                </c:pt>
                <c:pt idx="55">
                  <c:v>19.458590379131898</c:v>
                </c:pt>
                <c:pt idx="56">
                  <c:v>19.458590379131898</c:v>
                </c:pt>
                <c:pt idx="57">
                  <c:v>19.458590379131898</c:v>
                </c:pt>
                <c:pt idx="58">
                  <c:v>19.458590379131898</c:v>
                </c:pt>
                <c:pt idx="59">
                  <c:v>19.458590379131898</c:v>
                </c:pt>
                <c:pt idx="60">
                  <c:v>19.233303206695116</c:v>
                </c:pt>
                <c:pt idx="61">
                  <c:v>19.233303206695116</c:v>
                </c:pt>
                <c:pt idx="62">
                  <c:v>19.233303206695116</c:v>
                </c:pt>
                <c:pt idx="63">
                  <c:v>19.233303206695116</c:v>
                </c:pt>
                <c:pt idx="64">
                  <c:v>19.233303206695116</c:v>
                </c:pt>
                <c:pt idx="65">
                  <c:v>19.233303206695116</c:v>
                </c:pt>
                <c:pt idx="66">
                  <c:v>19.233303206695116</c:v>
                </c:pt>
                <c:pt idx="67">
                  <c:v>19.233303206695116</c:v>
                </c:pt>
                <c:pt idx="68">
                  <c:v>19.233303206695116</c:v>
                </c:pt>
                <c:pt idx="69">
                  <c:v>19.233303206695116</c:v>
                </c:pt>
                <c:pt idx="70">
                  <c:v>19.233303206695116</c:v>
                </c:pt>
                <c:pt idx="71">
                  <c:v>19.233303206695116</c:v>
                </c:pt>
                <c:pt idx="72">
                  <c:v>19.356786970666739</c:v>
                </c:pt>
                <c:pt idx="73">
                  <c:v>19.356786970666739</c:v>
                </c:pt>
                <c:pt idx="74">
                  <c:v>19.356786970666739</c:v>
                </c:pt>
                <c:pt idx="75">
                  <c:v>19.356786970666739</c:v>
                </c:pt>
                <c:pt idx="76">
                  <c:v>19.356786970666739</c:v>
                </c:pt>
                <c:pt idx="77">
                  <c:v>19.356786970666739</c:v>
                </c:pt>
                <c:pt idx="78">
                  <c:v>19.356786970666739</c:v>
                </c:pt>
                <c:pt idx="79">
                  <c:v>19.356786970666739</c:v>
                </c:pt>
                <c:pt idx="80">
                  <c:v>19.356786970666739</c:v>
                </c:pt>
                <c:pt idx="81">
                  <c:v>19.356786970666739</c:v>
                </c:pt>
                <c:pt idx="82">
                  <c:v>19.356786970666739</c:v>
                </c:pt>
                <c:pt idx="83">
                  <c:v>19.356786970666739</c:v>
                </c:pt>
                <c:pt idx="84">
                  <c:v>19.480270734638367</c:v>
                </c:pt>
                <c:pt idx="85">
                  <c:v>19.480270734638367</c:v>
                </c:pt>
                <c:pt idx="86">
                  <c:v>19.480270734638367</c:v>
                </c:pt>
                <c:pt idx="87">
                  <c:v>19.480270734638367</c:v>
                </c:pt>
                <c:pt idx="88">
                  <c:v>19.480270734638367</c:v>
                </c:pt>
                <c:pt idx="89">
                  <c:v>19.480270734638367</c:v>
                </c:pt>
                <c:pt idx="90">
                  <c:v>19.480270734638367</c:v>
                </c:pt>
                <c:pt idx="91">
                  <c:v>19.480270734638367</c:v>
                </c:pt>
                <c:pt idx="92">
                  <c:v>19.480270734638367</c:v>
                </c:pt>
                <c:pt idx="93">
                  <c:v>19.480270734638367</c:v>
                </c:pt>
                <c:pt idx="94">
                  <c:v>19.480270734638367</c:v>
                </c:pt>
                <c:pt idx="95">
                  <c:v>19.480270734638367</c:v>
                </c:pt>
                <c:pt idx="96">
                  <c:v>19.603754498609991</c:v>
                </c:pt>
                <c:pt idx="97">
                  <c:v>19.603754498609991</c:v>
                </c:pt>
                <c:pt idx="98">
                  <c:v>19.603754498609991</c:v>
                </c:pt>
                <c:pt idx="99">
                  <c:v>19.603754498609991</c:v>
                </c:pt>
                <c:pt idx="100">
                  <c:v>19.603754498609991</c:v>
                </c:pt>
                <c:pt idx="101">
                  <c:v>19.603754498609991</c:v>
                </c:pt>
                <c:pt idx="102">
                  <c:v>19.603754498609991</c:v>
                </c:pt>
                <c:pt idx="103">
                  <c:v>19.603754498609991</c:v>
                </c:pt>
                <c:pt idx="104">
                  <c:v>19.603754498609991</c:v>
                </c:pt>
                <c:pt idx="105">
                  <c:v>19.603754498609991</c:v>
                </c:pt>
                <c:pt idx="106">
                  <c:v>19.603754498609991</c:v>
                </c:pt>
                <c:pt idx="107">
                  <c:v>19.603754498609991</c:v>
                </c:pt>
                <c:pt idx="108">
                  <c:v>19.727238262581622</c:v>
                </c:pt>
                <c:pt idx="109">
                  <c:v>19.727238262581622</c:v>
                </c:pt>
                <c:pt idx="110">
                  <c:v>19.727238262581622</c:v>
                </c:pt>
                <c:pt idx="111">
                  <c:v>19.727238262581622</c:v>
                </c:pt>
                <c:pt idx="112">
                  <c:v>19.727238262581622</c:v>
                </c:pt>
                <c:pt idx="113">
                  <c:v>19.727238262581622</c:v>
                </c:pt>
                <c:pt idx="114">
                  <c:v>19.727238262581622</c:v>
                </c:pt>
                <c:pt idx="115">
                  <c:v>19.727238262581622</c:v>
                </c:pt>
                <c:pt idx="116">
                  <c:v>19.727238262581622</c:v>
                </c:pt>
                <c:pt idx="117">
                  <c:v>19.727238262581622</c:v>
                </c:pt>
                <c:pt idx="118">
                  <c:v>19.727238262581622</c:v>
                </c:pt>
                <c:pt idx="119">
                  <c:v>19.727238262581622</c:v>
                </c:pt>
                <c:pt idx="120">
                  <c:v>19.727238262581622</c:v>
                </c:pt>
                <c:pt idx="121">
                  <c:v>19.727238262581622</c:v>
                </c:pt>
                <c:pt idx="122">
                  <c:v>19.727238262581622</c:v>
                </c:pt>
                <c:pt idx="123">
                  <c:v>19.727238262581622</c:v>
                </c:pt>
                <c:pt idx="124">
                  <c:v>19.727238262581622</c:v>
                </c:pt>
                <c:pt idx="125">
                  <c:v>19.727238262581622</c:v>
                </c:pt>
                <c:pt idx="126">
                  <c:v>19.727238262581622</c:v>
                </c:pt>
                <c:pt idx="127">
                  <c:v>19.727238262581622</c:v>
                </c:pt>
                <c:pt idx="128">
                  <c:v>19.727238262581622</c:v>
                </c:pt>
                <c:pt idx="129">
                  <c:v>19.727238262581622</c:v>
                </c:pt>
                <c:pt idx="130">
                  <c:v>19.727238262581622</c:v>
                </c:pt>
                <c:pt idx="131">
                  <c:v>19.727238262581622</c:v>
                </c:pt>
                <c:pt idx="132">
                  <c:v>19.727238262581622</c:v>
                </c:pt>
                <c:pt idx="133">
                  <c:v>19.727238262581622</c:v>
                </c:pt>
                <c:pt idx="134">
                  <c:v>19.727238262581622</c:v>
                </c:pt>
                <c:pt idx="135">
                  <c:v>19.727238262581622</c:v>
                </c:pt>
                <c:pt idx="136">
                  <c:v>19.727238262581622</c:v>
                </c:pt>
                <c:pt idx="137">
                  <c:v>19.727238262581622</c:v>
                </c:pt>
                <c:pt idx="138">
                  <c:v>19.727238262581622</c:v>
                </c:pt>
                <c:pt idx="139">
                  <c:v>19.727238262581622</c:v>
                </c:pt>
                <c:pt idx="140">
                  <c:v>19.727238262581622</c:v>
                </c:pt>
                <c:pt idx="141">
                  <c:v>19.727238262581622</c:v>
                </c:pt>
                <c:pt idx="142">
                  <c:v>19.727238262581622</c:v>
                </c:pt>
                <c:pt idx="143">
                  <c:v>19.727238262581622</c:v>
                </c:pt>
                <c:pt idx="144">
                  <c:v>19.727238262581622</c:v>
                </c:pt>
                <c:pt idx="145">
                  <c:v>19.727238262581622</c:v>
                </c:pt>
                <c:pt idx="146">
                  <c:v>19.727238262581622</c:v>
                </c:pt>
                <c:pt idx="147">
                  <c:v>19.727238262581622</c:v>
                </c:pt>
                <c:pt idx="148">
                  <c:v>19.727238262581622</c:v>
                </c:pt>
                <c:pt idx="149">
                  <c:v>19.727238262581622</c:v>
                </c:pt>
                <c:pt idx="150">
                  <c:v>19.727238262581622</c:v>
                </c:pt>
                <c:pt idx="151">
                  <c:v>19.727238262581622</c:v>
                </c:pt>
                <c:pt idx="152">
                  <c:v>19.727238262581622</c:v>
                </c:pt>
                <c:pt idx="153">
                  <c:v>19.727238262581622</c:v>
                </c:pt>
                <c:pt idx="154">
                  <c:v>19.727238262581622</c:v>
                </c:pt>
                <c:pt idx="155">
                  <c:v>19.727238262581622</c:v>
                </c:pt>
                <c:pt idx="156">
                  <c:v>19.727238262581622</c:v>
                </c:pt>
                <c:pt idx="157">
                  <c:v>19.727238262581622</c:v>
                </c:pt>
                <c:pt idx="158">
                  <c:v>19.727238262581622</c:v>
                </c:pt>
                <c:pt idx="159">
                  <c:v>19.727238262581622</c:v>
                </c:pt>
                <c:pt idx="160">
                  <c:v>19.727238262581622</c:v>
                </c:pt>
                <c:pt idx="161">
                  <c:v>19.727238262581622</c:v>
                </c:pt>
                <c:pt idx="162">
                  <c:v>19.727238262581622</c:v>
                </c:pt>
                <c:pt idx="163">
                  <c:v>19.727238262581622</c:v>
                </c:pt>
                <c:pt idx="164">
                  <c:v>19.727238262581622</c:v>
                </c:pt>
                <c:pt idx="165">
                  <c:v>19.727238262581622</c:v>
                </c:pt>
                <c:pt idx="166">
                  <c:v>19.727238262581622</c:v>
                </c:pt>
                <c:pt idx="167">
                  <c:v>19.727238262581622</c:v>
                </c:pt>
                <c:pt idx="168">
                  <c:v>19.727238262581622</c:v>
                </c:pt>
                <c:pt idx="169">
                  <c:v>19.727238262581622</c:v>
                </c:pt>
                <c:pt idx="170">
                  <c:v>19.727238262581622</c:v>
                </c:pt>
                <c:pt idx="171">
                  <c:v>19.727238262581622</c:v>
                </c:pt>
                <c:pt idx="172">
                  <c:v>19.727238262581622</c:v>
                </c:pt>
                <c:pt idx="173">
                  <c:v>19.727238262581622</c:v>
                </c:pt>
                <c:pt idx="174">
                  <c:v>19.727238262581622</c:v>
                </c:pt>
                <c:pt idx="175">
                  <c:v>19.727238262581622</c:v>
                </c:pt>
                <c:pt idx="176">
                  <c:v>19.727238262581622</c:v>
                </c:pt>
                <c:pt idx="177">
                  <c:v>19.727238262581622</c:v>
                </c:pt>
                <c:pt idx="178">
                  <c:v>19.727238262581622</c:v>
                </c:pt>
                <c:pt idx="179">
                  <c:v>19.727238262581622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30-4F46-A6A8-524AFA41507C}"/>
            </c:ext>
          </c:extLst>
        </c:ser>
        <c:ser>
          <c:idx val="9"/>
          <c:order val="8"/>
          <c:tx>
            <c:v>Commuting- Elec</c:v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Emissions'!$M$66:$M$245</c:f>
              <c:numCache>
                <c:formatCode>General</c:formatCode>
                <c:ptCount val="180"/>
                <c:pt idx="0">
                  <c:v>14.029976105690194</c:v>
                </c:pt>
                <c:pt idx="1">
                  <c:v>14.029976105690194</c:v>
                </c:pt>
                <c:pt idx="2">
                  <c:v>14.029976105690194</c:v>
                </c:pt>
                <c:pt idx="3">
                  <c:v>14.029976105690194</c:v>
                </c:pt>
                <c:pt idx="4">
                  <c:v>14.029976105690194</c:v>
                </c:pt>
                <c:pt idx="5">
                  <c:v>14.029976105690194</c:v>
                </c:pt>
                <c:pt idx="6">
                  <c:v>14.029976105690194</c:v>
                </c:pt>
                <c:pt idx="7">
                  <c:v>14.029976105690194</c:v>
                </c:pt>
                <c:pt idx="8">
                  <c:v>14.029976105690194</c:v>
                </c:pt>
                <c:pt idx="9">
                  <c:v>14.029976105690194</c:v>
                </c:pt>
                <c:pt idx="10">
                  <c:v>14.029976105690194</c:v>
                </c:pt>
                <c:pt idx="11">
                  <c:v>14.029976105690194</c:v>
                </c:pt>
                <c:pt idx="12">
                  <c:v>13.962515968049383</c:v>
                </c:pt>
                <c:pt idx="13">
                  <c:v>13.962515968049383</c:v>
                </c:pt>
                <c:pt idx="14">
                  <c:v>13.962515968049383</c:v>
                </c:pt>
                <c:pt idx="15">
                  <c:v>13.962515968049383</c:v>
                </c:pt>
                <c:pt idx="16">
                  <c:v>13.962515968049383</c:v>
                </c:pt>
                <c:pt idx="17">
                  <c:v>13.962515968049383</c:v>
                </c:pt>
                <c:pt idx="18">
                  <c:v>13.962515968049383</c:v>
                </c:pt>
                <c:pt idx="19">
                  <c:v>13.962515968049383</c:v>
                </c:pt>
                <c:pt idx="20">
                  <c:v>13.962515968049383</c:v>
                </c:pt>
                <c:pt idx="21">
                  <c:v>13.962515968049383</c:v>
                </c:pt>
                <c:pt idx="22">
                  <c:v>13.962515968049383</c:v>
                </c:pt>
                <c:pt idx="23">
                  <c:v>13.962515968049383</c:v>
                </c:pt>
                <c:pt idx="24">
                  <c:v>13.731381077517764</c:v>
                </c:pt>
                <c:pt idx="25">
                  <c:v>13.731381077517764</c:v>
                </c:pt>
                <c:pt idx="26">
                  <c:v>13.731381077517764</c:v>
                </c:pt>
                <c:pt idx="27">
                  <c:v>13.731381077517764</c:v>
                </c:pt>
                <c:pt idx="28">
                  <c:v>13.731381077517764</c:v>
                </c:pt>
                <c:pt idx="29">
                  <c:v>13.731381077517764</c:v>
                </c:pt>
                <c:pt idx="30">
                  <c:v>13.731381077517764</c:v>
                </c:pt>
                <c:pt idx="31">
                  <c:v>13.731381077517764</c:v>
                </c:pt>
                <c:pt idx="32">
                  <c:v>13.731381077517764</c:v>
                </c:pt>
                <c:pt idx="33">
                  <c:v>13.731381077517764</c:v>
                </c:pt>
                <c:pt idx="34">
                  <c:v>13.731381077517764</c:v>
                </c:pt>
                <c:pt idx="35">
                  <c:v>13.731381077517764</c:v>
                </c:pt>
                <c:pt idx="36">
                  <c:v>13.101922227725623</c:v>
                </c:pt>
                <c:pt idx="37">
                  <c:v>13.101922227725623</c:v>
                </c:pt>
                <c:pt idx="38">
                  <c:v>13.101922227725623</c:v>
                </c:pt>
                <c:pt idx="39">
                  <c:v>13.101922227725623</c:v>
                </c:pt>
                <c:pt idx="40">
                  <c:v>13.101922227725623</c:v>
                </c:pt>
                <c:pt idx="41">
                  <c:v>13.101922227725623</c:v>
                </c:pt>
                <c:pt idx="42">
                  <c:v>13.101922227725623</c:v>
                </c:pt>
                <c:pt idx="43">
                  <c:v>13.101922227725623</c:v>
                </c:pt>
                <c:pt idx="44">
                  <c:v>13.101922227725623</c:v>
                </c:pt>
                <c:pt idx="45">
                  <c:v>13.101922227725623</c:v>
                </c:pt>
                <c:pt idx="46">
                  <c:v>13.101922227725623</c:v>
                </c:pt>
                <c:pt idx="47">
                  <c:v>13.101922227725623</c:v>
                </c:pt>
                <c:pt idx="48">
                  <c:v>13.143448111328446</c:v>
                </c:pt>
                <c:pt idx="49">
                  <c:v>13.143448111328446</c:v>
                </c:pt>
                <c:pt idx="50">
                  <c:v>13.143448111328446</c:v>
                </c:pt>
                <c:pt idx="51">
                  <c:v>13.143448111328446</c:v>
                </c:pt>
                <c:pt idx="52">
                  <c:v>13.143448111328446</c:v>
                </c:pt>
                <c:pt idx="53">
                  <c:v>13.143448111328446</c:v>
                </c:pt>
                <c:pt idx="54">
                  <c:v>13.143448111328446</c:v>
                </c:pt>
                <c:pt idx="55">
                  <c:v>13.143448111328446</c:v>
                </c:pt>
                <c:pt idx="56">
                  <c:v>13.143448111328446</c:v>
                </c:pt>
                <c:pt idx="57">
                  <c:v>13.143448111328446</c:v>
                </c:pt>
                <c:pt idx="58">
                  <c:v>13.143448111328446</c:v>
                </c:pt>
                <c:pt idx="59">
                  <c:v>13.143448111328446</c:v>
                </c:pt>
                <c:pt idx="60">
                  <c:v>12.560443091951392</c:v>
                </c:pt>
                <c:pt idx="61">
                  <c:v>12.560443091951392</c:v>
                </c:pt>
                <c:pt idx="62">
                  <c:v>12.560443091951392</c:v>
                </c:pt>
                <c:pt idx="63">
                  <c:v>12.560443091951392</c:v>
                </c:pt>
                <c:pt idx="64">
                  <c:v>12.560443091951392</c:v>
                </c:pt>
                <c:pt idx="65">
                  <c:v>12.560443091951392</c:v>
                </c:pt>
                <c:pt idx="66">
                  <c:v>12.560443091951392</c:v>
                </c:pt>
                <c:pt idx="67">
                  <c:v>12.560443091951392</c:v>
                </c:pt>
                <c:pt idx="68">
                  <c:v>12.560443091951392</c:v>
                </c:pt>
                <c:pt idx="69">
                  <c:v>12.560443091951392</c:v>
                </c:pt>
                <c:pt idx="70">
                  <c:v>12.560443091951392</c:v>
                </c:pt>
                <c:pt idx="71">
                  <c:v>12.560443091951392</c:v>
                </c:pt>
                <c:pt idx="72">
                  <c:v>12.040716872791391</c:v>
                </c:pt>
                <c:pt idx="73">
                  <c:v>12.040716872791391</c:v>
                </c:pt>
                <c:pt idx="74">
                  <c:v>12.040716872791391</c:v>
                </c:pt>
                <c:pt idx="75">
                  <c:v>12.040716872791391</c:v>
                </c:pt>
                <c:pt idx="76">
                  <c:v>12.040716872791391</c:v>
                </c:pt>
                <c:pt idx="77">
                  <c:v>12.040716872791391</c:v>
                </c:pt>
                <c:pt idx="78">
                  <c:v>12.040716872791391</c:v>
                </c:pt>
                <c:pt idx="79">
                  <c:v>12.040716872791391</c:v>
                </c:pt>
                <c:pt idx="80">
                  <c:v>12.040716872791391</c:v>
                </c:pt>
                <c:pt idx="81">
                  <c:v>12.040716872791391</c:v>
                </c:pt>
                <c:pt idx="82">
                  <c:v>12.040716872791391</c:v>
                </c:pt>
                <c:pt idx="83">
                  <c:v>12.040716872791391</c:v>
                </c:pt>
                <c:pt idx="84">
                  <c:v>11.804240936851855</c:v>
                </c:pt>
                <c:pt idx="85">
                  <c:v>11.804240936851855</c:v>
                </c:pt>
                <c:pt idx="86">
                  <c:v>11.804240936851855</c:v>
                </c:pt>
                <c:pt idx="87">
                  <c:v>11.804240936851855</c:v>
                </c:pt>
                <c:pt idx="88">
                  <c:v>11.804240936851855</c:v>
                </c:pt>
                <c:pt idx="89">
                  <c:v>11.804240936851855</c:v>
                </c:pt>
                <c:pt idx="90">
                  <c:v>11.804240936851855</c:v>
                </c:pt>
                <c:pt idx="91">
                  <c:v>11.804240936851855</c:v>
                </c:pt>
                <c:pt idx="92">
                  <c:v>11.804240936851855</c:v>
                </c:pt>
                <c:pt idx="93">
                  <c:v>11.804240936851855</c:v>
                </c:pt>
                <c:pt idx="94">
                  <c:v>11.804240936851855</c:v>
                </c:pt>
                <c:pt idx="95">
                  <c:v>11.804240936851855</c:v>
                </c:pt>
                <c:pt idx="96">
                  <c:v>11.361117165799786</c:v>
                </c:pt>
                <c:pt idx="97">
                  <c:v>11.361117165799786</c:v>
                </c:pt>
                <c:pt idx="98">
                  <c:v>11.361117165799786</c:v>
                </c:pt>
                <c:pt idx="99">
                  <c:v>11.361117165799786</c:v>
                </c:pt>
                <c:pt idx="100">
                  <c:v>11.361117165799786</c:v>
                </c:pt>
                <c:pt idx="101">
                  <c:v>11.361117165799786</c:v>
                </c:pt>
                <c:pt idx="102">
                  <c:v>11.361117165799786</c:v>
                </c:pt>
                <c:pt idx="103">
                  <c:v>11.361117165799786</c:v>
                </c:pt>
                <c:pt idx="104">
                  <c:v>11.361117165799786</c:v>
                </c:pt>
                <c:pt idx="105">
                  <c:v>11.361117165799786</c:v>
                </c:pt>
                <c:pt idx="106">
                  <c:v>11.361117165799786</c:v>
                </c:pt>
                <c:pt idx="107">
                  <c:v>11.361117165799786</c:v>
                </c:pt>
                <c:pt idx="108">
                  <c:v>10.571547147594783</c:v>
                </c:pt>
                <c:pt idx="109">
                  <c:v>10.571547147594783</c:v>
                </c:pt>
                <c:pt idx="110">
                  <c:v>10.571547147594783</c:v>
                </c:pt>
                <c:pt idx="111">
                  <c:v>10.571547147594783</c:v>
                </c:pt>
                <c:pt idx="112">
                  <c:v>10.571547147594783</c:v>
                </c:pt>
                <c:pt idx="113">
                  <c:v>10.571547147594783</c:v>
                </c:pt>
                <c:pt idx="114">
                  <c:v>10.571547147594783</c:v>
                </c:pt>
                <c:pt idx="115">
                  <c:v>10.571547147594783</c:v>
                </c:pt>
                <c:pt idx="116">
                  <c:v>10.571547147594783</c:v>
                </c:pt>
                <c:pt idx="117">
                  <c:v>10.571547147594783</c:v>
                </c:pt>
                <c:pt idx="118">
                  <c:v>10.571547147594783</c:v>
                </c:pt>
                <c:pt idx="119">
                  <c:v>10.571547147594783</c:v>
                </c:pt>
                <c:pt idx="120">
                  <c:v>9.8577127742845256</c:v>
                </c:pt>
                <c:pt idx="121">
                  <c:v>9.8577127742845256</c:v>
                </c:pt>
                <c:pt idx="122">
                  <c:v>9.8577127742845256</c:v>
                </c:pt>
                <c:pt idx="123">
                  <c:v>9.8577127742845256</c:v>
                </c:pt>
                <c:pt idx="124">
                  <c:v>9.8577127742845256</c:v>
                </c:pt>
                <c:pt idx="125">
                  <c:v>9.8577127742845256</c:v>
                </c:pt>
                <c:pt idx="126">
                  <c:v>9.8577127742845256</c:v>
                </c:pt>
                <c:pt idx="127">
                  <c:v>9.8577127742845256</c:v>
                </c:pt>
                <c:pt idx="128">
                  <c:v>9.8577127742845256</c:v>
                </c:pt>
                <c:pt idx="129">
                  <c:v>9.8577127742845256</c:v>
                </c:pt>
                <c:pt idx="130">
                  <c:v>9.8577127742845256</c:v>
                </c:pt>
                <c:pt idx="131">
                  <c:v>9.8577127742845256</c:v>
                </c:pt>
                <c:pt idx="132">
                  <c:v>9.5123716940160836</c:v>
                </c:pt>
                <c:pt idx="133">
                  <c:v>9.5123716940160836</c:v>
                </c:pt>
                <c:pt idx="134">
                  <c:v>9.5123716940160836</c:v>
                </c:pt>
                <c:pt idx="135">
                  <c:v>9.5123716940160836</c:v>
                </c:pt>
                <c:pt idx="136">
                  <c:v>9.5123716940160836</c:v>
                </c:pt>
                <c:pt idx="137">
                  <c:v>9.5123716940160836</c:v>
                </c:pt>
                <c:pt idx="138">
                  <c:v>9.5123716940160836</c:v>
                </c:pt>
                <c:pt idx="139">
                  <c:v>9.5123716940160836</c:v>
                </c:pt>
                <c:pt idx="140">
                  <c:v>9.5123716940160836</c:v>
                </c:pt>
                <c:pt idx="141">
                  <c:v>9.5123716940160836</c:v>
                </c:pt>
                <c:pt idx="142">
                  <c:v>9.5123716940160836</c:v>
                </c:pt>
                <c:pt idx="143">
                  <c:v>9.5123716940160836</c:v>
                </c:pt>
                <c:pt idx="144">
                  <c:v>9.1791288016794361</c:v>
                </c:pt>
                <c:pt idx="145">
                  <c:v>9.1791288016794361</c:v>
                </c:pt>
                <c:pt idx="146">
                  <c:v>9.1791288016794361</c:v>
                </c:pt>
                <c:pt idx="147">
                  <c:v>9.1791288016794361</c:v>
                </c:pt>
                <c:pt idx="148">
                  <c:v>9.1791288016794361</c:v>
                </c:pt>
                <c:pt idx="149">
                  <c:v>9.1791288016794361</c:v>
                </c:pt>
                <c:pt idx="150">
                  <c:v>9.1791288016794361</c:v>
                </c:pt>
                <c:pt idx="151">
                  <c:v>9.1791288016794361</c:v>
                </c:pt>
                <c:pt idx="152">
                  <c:v>9.1791288016794361</c:v>
                </c:pt>
                <c:pt idx="153">
                  <c:v>9.1791288016794361</c:v>
                </c:pt>
                <c:pt idx="154">
                  <c:v>9.1791288016794361</c:v>
                </c:pt>
                <c:pt idx="155">
                  <c:v>9.1791288016794361</c:v>
                </c:pt>
                <c:pt idx="156">
                  <c:v>8.591695862526203</c:v>
                </c:pt>
                <c:pt idx="157">
                  <c:v>8.591695862526203</c:v>
                </c:pt>
                <c:pt idx="158">
                  <c:v>8.591695862526203</c:v>
                </c:pt>
                <c:pt idx="159">
                  <c:v>8.591695862526203</c:v>
                </c:pt>
                <c:pt idx="160">
                  <c:v>8.591695862526203</c:v>
                </c:pt>
                <c:pt idx="161">
                  <c:v>8.591695862526203</c:v>
                </c:pt>
                <c:pt idx="162">
                  <c:v>8.591695862526203</c:v>
                </c:pt>
                <c:pt idx="163">
                  <c:v>8.591695862526203</c:v>
                </c:pt>
                <c:pt idx="164">
                  <c:v>8.591695862526203</c:v>
                </c:pt>
                <c:pt idx="165">
                  <c:v>8.591695862526203</c:v>
                </c:pt>
                <c:pt idx="166">
                  <c:v>8.591695862526203</c:v>
                </c:pt>
                <c:pt idx="167">
                  <c:v>8.591695862526203</c:v>
                </c:pt>
                <c:pt idx="168">
                  <c:v>8.591695862526203</c:v>
                </c:pt>
                <c:pt idx="169">
                  <c:v>8.591695862526203</c:v>
                </c:pt>
                <c:pt idx="170">
                  <c:v>8.591695862526203</c:v>
                </c:pt>
                <c:pt idx="171">
                  <c:v>8.591695862526203</c:v>
                </c:pt>
                <c:pt idx="172">
                  <c:v>8.591695862526203</c:v>
                </c:pt>
                <c:pt idx="173">
                  <c:v>8.591695862526203</c:v>
                </c:pt>
                <c:pt idx="174">
                  <c:v>8.591695862526203</c:v>
                </c:pt>
                <c:pt idx="175">
                  <c:v>8.591695862526203</c:v>
                </c:pt>
                <c:pt idx="176">
                  <c:v>8.591695862526203</c:v>
                </c:pt>
                <c:pt idx="177">
                  <c:v>8.591695862526203</c:v>
                </c:pt>
                <c:pt idx="178">
                  <c:v>8.591695862526203</c:v>
                </c:pt>
                <c:pt idx="179">
                  <c:v>8.591695862526203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30-4F46-A6A8-524AFA41507C}"/>
            </c:ext>
          </c:extLst>
        </c:ser>
        <c:ser>
          <c:idx val="6"/>
          <c:order val="9"/>
          <c:tx>
            <c:v>Fleet</c:v>
          </c:tx>
          <c:spPr>
            <a:solidFill>
              <a:schemeClr val="accent3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Emissions'!$J$66:$J$245</c:f>
              <c:numCache>
                <c:formatCode>General</c:formatCode>
                <c:ptCount val="180"/>
                <c:pt idx="0">
                  <c:v>35.731460994688284</c:v>
                </c:pt>
                <c:pt idx="1">
                  <c:v>35.731460994688284</c:v>
                </c:pt>
                <c:pt idx="2">
                  <c:v>35.731460994688284</c:v>
                </c:pt>
                <c:pt idx="3">
                  <c:v>35.731460994688284</c:v>
                </c:pt>
                <c:pt idx="4">
                  <c:v>35.731460994688284</c:v>
                </c:pt>
                <c:pt idx="5">
                  <c:v>35.731460994688284</c:v>
                </c:pt>
                <c:pt idx="6">
                  <c:v>35.731460994688284</c:v>
                </c:pt>
                <c:pt idx="7">
                  <c:v>35.731460994688284</c:v>
                </c:pt>
                <c:pt idx="8">
                  <c:v>35.731460994688284</c:v>
                </c:pt>
                <c:pt idx="9">
                  <c:v>35.731460994688284</c:v>
                </c:pt>
                <c:pt idx="10">
                  <c:v>35.731460994688284</c:v>
                </c:pt>
                <c:pt idx="11">
                  <c:v>35.731460994688284</c:v>
                </c:pt>
                <c:pt idx="12">
                  <c:v>36.092384843119476</c:v>
                </c:pt>
                <c:pt idx="13">
                  <c:v>36.092384843119476</c:v>
                </c:pt>
                <c:pt idx="14">
                  <c:v>36.092384843119476</c:v>
                </c:pt>
                <c:pt idx="15">
                  <c:v>36.092384843119476</c:v>
                </c:pt>
                <c:pt idx="16">
                  <c:v>36.092384843119476</c:v>
                </c:pt>
                <c:pt idx="17">
                  <c:v>36.092384843119476</c:v>
                </c:pt>
                <c:pt idx="18">
                  <c:v>36.092384843119476</c:v>
                </c:pt>
                <c:pt idx="19">
                  <c:v>36.092384843119476</c:v>
                </c:pt>
                <c:pt idx="20">
                  <c:v>36.092384843119476</c:v>
                </c:pt>
                <c:pt idx="21">
                  <c:v>36.092384843119476</c:v>
                </c:pt>
                <c:pt idx="22">
                  <c:v>36.092384843119476</c:v>
                </c:pt>
                <c:pt idx="23">
                  <c:v>36.092384843119476</c:v>
                </c:pt>
                <c:pt idx="24">
                  <c:v>36.456954386989366</c:v>
                </c:pt>
                <c:pt idx="25">
                  <c:v>36.456954386989366</c:v>
                </c:pt>
                <c:pt idx="26">
                  <c:v>36.456954386989366</c:v>
                </c:pt>
                <c:pt idx="27">
                  <c:v>36.456954386989366</c:v>
                </c:pt>
                <c:pt idx="28">
                  <c:v>36.456954386989366</c:v>
                </c:pt>
                <c:pt idx="29">
                  <c:v>36.456954386989366</c:v>
                </c:pt>
                <c:pt idx="30">
                  <c:v>36.456954386989366</c:v>
                </c:pt>
                <c:pt idx="31">
                  <c:v>36.456954386989366</c:v>
                </c:pt>
                <c:pt idx="32">
                  <c:v>36.456954386989366</c:v>
                </c:pt>
                <c:pt idx="33">
                  <c:v>36.456954386989366</c:v>
                </c:pt>
                <c:pt idx="34">
                  <c:v>36.456954386989366</c:v>
                </c:pt>
                <c:pt idx="35">
                  <c:v>36.456954386989366</c:v>
                </c:pt>
                <c:pt idx="36">
                  <c:v>38.024892480699783</c:v>
                </c:pt>
                <c:pt idx="37">
                  <c:v>38.024892480699783</c:v>
                </c:pt>
                <c:pt idx="38">
                  <c:v>38.024892480699783</c:v>
                </c:pt>
                <c:pt idx="39">
                  <c:v>38.024892480699783</c:v>
                </c:pt>
                <c:pt idx="40">
                  <c:v>38.024892480699783</c:v>
                </c:pt>
                <c:pt idx="41">
                  <c:v>38.024892480699783</c:v>
                </c:pt>
                <c:pt idx="42">
                  <c:v>38.024892480699783</c:v>
                </c:pt>
                <c:pt idx="43">
                  <c:v>38.024892480699783</c:v>
                </c:pt>
                <c:pt idx="44">
                  <c:v>38.024892480699783</c:v>
                </c:pt>
                <c:pt idx="45">
                  <c:v>38.024892480699783</c:v>
                </c:pt>
                <c:pt idx="46">
                  <c:v>38.024892480699783</c:v>
                </c:pt>
                <c:pt idx="47">
                  <c:v>38.024892480699783</c:v>
                </c:pt>
                <c:pt idx="48">
                  <c:v>40.539554863692445</c:v>
                </c:pt>
                <c:pt idx="49">
                  <c:v>40.539554863692445</c:v>
                </c:pt>
                <c:pt idx="50">
                  <c:v>40.539554863692445</c:v>
                </c:pt>
                <c:pt idx="51">
                  <c:v>40.539554863692445</c:v>
                </c:pt>
                <c:pt idx="52">
                  <c:v>40.539554863692445</c:v>
                </c:pt>
                <c:pt idx="53">
                  <c:v>40.539554863692445</c:v>
                </c:pt>
                <c:pt idx="54">
                  <c:v>40.539554863692445</c:v>
                </c:pt>
                <c:pt idx="55">
                  <c:v>40.539554863692445</c:v>
                </c:pt>
                <c:pt idx="56">
                  <c:v>40.539554863692445</c:v>
                </c:pt>
                <c:pt idx="57">
                  <c:v>40.539554863692445</c:v>
                </c:pt>
                <c:pt idx="58">
                  <c:v>40.539554863692445</c:v>
                </c:pt>
                <c:pt idx="59">
                  <c:v>40.539554863692445</c:v>
                </c:pt>
                <c:pt idx="60">
                  <c:v>43.090031520018613</c:v>
                </c:pt>
                <c:pt idx="61">
                  <c:v>43.090031520018613</c:v>
                </c:pt>
                <c:pt idx="62">
                  <c:v>43.090031520018613</c:v>
                </c:pt>
                <c:pt idx="63">
                  <c:v>43.090031520018613</c:v>
                </c:pt>
                <c:pt idx="64">
                  <c:v>43.090031520018613</c:v>
                </c:pt>
                <c:pt idx="65">
                  <c:v>43.090031520018613</c:v>
                </c:pt>
                <c:pt idx="66">
                  <c:v>43.090031520018613</c:v>
                </c:pt>
                <c:pt idx="67">
                  <c:v>43.090031520018613</c:v>
                </c:pt>
                <c:pt idx="68">
                  <c:v>43.090031520018613</c:v>
                </c:pt>
                <c:pt idx="69">
                  <c:v>43.090031520018613</c:v>
                </c:pt>
                <c:pt idx="70">
                  <c:v>43.090031520018613</c:v>
                </c:pt>
                <c:pt idx="71">
                  <c:v>43.090031520018613</c:v>
                </c:pt>
                <c:pt idx="72">
                  <c:v>43.520931835218811</c:v>
                </c:pt>
                <c:pt idx="73">
                  <c:v>43.520931835218811</c:v>
                </c:pt>
                <c:pt idx="74">
                  <c:v>43.520931835218811</c:v>
                </c:pt>
                <c:pt idx="75">
                  <c:v>43.520931835218811</c:v>
                </c:pt>
                <c:pt idx="76">
                  <c:v>43.520931835218811</c:v>
                </c:pt>
                <c:pt idx="77">
                  <c:v>43.520931835218811</c:v>
                </c:pt>
                <c:pt idx="78">
                  <c:v>43.520931835218811</c:v>
                </c:pt>
                <c:pt idx="79">
                  <c:v>43.520931835218811</c:v>
                </c:pt>
                <c:pt idx="80">
                  <c:v>43.520931835218811</c:v>
                </c:pt>
                <c:pt idx="81">
                  <c:v>43.520931835218811</c:v>
                </c:pt>
                <c:pt idx="82">
                  <c:v>43.520931835218811</c:v>
                </c:pt>
                <c:pt idx="83">
                  <c:v>43.520931835218811</c:v>
                </c:pt>
                <c:pt idx="84">
                  <c:v>43.956141153570989</c:v>
                </c:pt>
                <c:pt idx="85">
                  <c:v>43.956141153570989</c:v>
                </c:pt>
                <c:pt idx="86">
                  <c:v>43.956141153570989</c:v>
                </c:pt>
                <c:pt idx="87">
                  <c:v>43.956141153570989</c:v>
                </c:pt>
                <c:pt idx="88">
                  <c:v>43.956141153570989</c:v>
                </c:pt>
                <c:pt idx="89">
                  <c:v>43.956141153570989</c:v>
                </c:pt>
                <c:pt idx="90">
                  <c:v>43.956141153570989</c:v>
                </c:pt>
                <c:pt idx="91">
                  <c:v>43.956141153570989</c:v>
                </c:pt>
                <c:pt idx="92">
                  <c:v>43.956141153570989</c:v>
                </c:pt>
                <c:pt idx="93">
                  <c:v>43.956141153570989</c:v>
                </c:pt>
                <c:pt idx="94">
                  <c:v>43.956141153570989</c:v>
                </c:pt>
                <c:pt idx="95">
                  <c:v>43.956141153570989</c:v>
                </c:pt>
                <c:pt idx="96">
                  <c:v>44.395702565106696</c:v>
                </c:pt>
                <c:pt idx="97">
                  <c:v>44.395702565106696</c:v>
                </c:pt>
                <c:pt idx="98">
                  <c:v>44.395702565106696</c:v>
                </c:pt>
                <c:pt idx="99">
                  <c:v>44.395702565106696</c:v>
                </c:pt>
                <c:pt idx="100">
                  <c:v>44.395702565106696</c:v>
                </c:pt>
                <c:pt idx="101">
                  <c:v>44.395702565106696</c:v>
                </c:pt>
                <c:pt idx="102">
                  <c:v>44.395702565106696</c:v>
                </c:pt>
                <c:pt idx="103">
                  <c:v>44.395702565106696</c:v>
                </c:pt>
                <c:pt idx="104">
                  <c:v>44.395702565106696</c:v>
                </c:pt>
                <c:pt idx="105">
                  <c:v>44.395702565106696</c:v>
                </c:pt>
                <c:pt idx="106">
                  <c:v>44.395702565106696</c:v>
                </c:pt>
                <c:pt idx="107">
                  <c:v>44.395702565106696</c:v>
                </c:pt>
                <c:pt idx="108">
                  <c:v>44.839659590757776</c:v>
                </c:pt>
                <c:pt idx="109">
                  <c:v>44.839659590757776</c:v>
                </c:pt>
                <c:pt idx="110">
                  <c:v>44.839659590757776</c:v>
                </c:pt>
                <c:pt idx="111">
                  <c:v>44.839659590757776</c:v>
                </c:pt>
                <c:pt idx="112">
                  <c:v>44.839659590757776</c:v>
                </c:pt>
                <c:pt idx="113">
                  <c:v>44.839659590757776</c:v>
                </c:pt>
                <c:pt idx="114">
                  <c:v>44.839659590757776</c:v>
                </c:pt>
                <c:pt idx="115">
                  <c:v>44.839659590757776</c:v>
                </c:pt>
                <c:pt idx="116">
                  <c:v>44.839659590757776</c:v>
                </c:pt>
                <c:pt idx="117">
                  <c:v>44.839659590757776</c:v>
                </c:pt>
                <c:pt idx="118">
                  <c:v>44.839659590757776</c:v>
                </c:pt>
                <c:pt idx="119">
                  <c:v>44.839659590757776</c:v>
                </c:pt>
                <c:pt idx="120">
                  <c:v>44.839659590757776</c:v>
                </c:pt>
                <c:pt idx="121">
                  <c:v>44.839659590757776</c:v>
                </c:pt>
                <c:pt idx="122">
                  <c:v>44.839659590757776</c:v>
                </c:pt>
                <c:pt idx="123">
                  <c:v>44.839659590757776</c:v>
                </c:pt>
                <c:pt idx="124">
                  <c:v>44.839659590757776</c:v>
                </c:pt>
                <c:pt idx="125">
                  <c:v>44.839659590757776</c:v>
                </c:pt>
                <c:pt idx="126">
                  <c:v>44.839659590757776</c:v>
                </c:pt>
                <c:pt idx="127">
                  <c:v>44.839659590757776</c:v>
                </c:pt>
                <c:pt idx="128">
                  <c:v>44.839659590757776</c:v>
                </c:pt>
                <c:pt idx="129">
                  <c:v>44.839659590757776</c:v>
                </c:pt>
                <c:pt idx="130">
                  <c:v>44.839659590757776</c:v>
                </c:pt>
                <c:pt idx="131">
                  <c:v>44.839659590757776</c:v>
                </c:pt>
                <c:pt idx="132">
                  <c:v>44.839659590757776</c:v>
                </c:pt>
                <c:pt idx="133">
                  <c:v>44.839659590757776</c:v>
                </c:pt>
                <c:pt idx="134">
                  <c:v>44.839659590757776</c:v>
                </c:pt>
                <c:pt idx="135">
                  <c:v>44.839659590757776</c:v>
                </c:pt>
                <c:pt idx="136">
                  <c:v>44.839659590757776</c:v>
                </c:pt>
                <c:pt idx="137">
                  <c:v>44.839659590757776</c:v>
                </c:pt>
                <c:pt idx="138">
                  <c:v>44.839659590757776</c:v>
                </c:pt>
                <c:pt idx="139">
                  <c:v>44.839659590757776</c:v>
                </c:pt>
                <c:pt idx="140">
                  <c:v>44.839659590757776</c:v>
                </c:pt>
                <c:pt idx="141">
                  <c:v>44.839659590757776</c:v>
                </c:pt>
                <c:pt idx="142">
                  <c:v>44.839659590757776</c:v>
                </c:pt>
                <c:pt idx="143">
                  <c:v>40.437598118436483</c:v>
                </c:pt>
                <c:pt idx="144">
                  <c:v>32.693148478786121</c:v>
                </c:pt>
                <c:pt idx="145">
                  <c:v>32.906298468868236</c:v>
                </c:pt>
                <c:pt idx="146">
                  <c:v>32.18564850240012</c:v>
                </c:pt>
                <c:pt idx="147">
                  <c:v>35.991898325295118</c:v>
                </c:pt>
                <c:pt idx="148">
                  <c:v>33.576198437697755</c:v>
                </c:pt>
                <c:pt idx="149">
                  <c:v>31.140198551044961</c:v>
                </c:pt>
                <c:pt idx="150">
                  <c:v>41.564248066013398</c:v>
                </c:pt>
                <c:pt idx="151">
                  <c:v>30.815398566157921</c:v>
                </c:pt>
                <c:pt idx="152">
                  <c:v>43.249147987614919</c:v>
                </c:pt>
                <c:pt idx="153">
                  <c:v>39.138398178888316</c:v>
                </c:pt>
                <c:pt idx="154">
                  <c:v>39.645898155274317</c:v>
                </c:pt>
                <c:pt idx="155">
                  <c:v>30.998098557656878</c:v>
                </c:pt>
                <c:pt idx="156">
                  <c:v>32.693148478786121</c:v>
                </c:pt>
                <c:pt idx="157">
                  <c:v>32.906298468868236</c:v>
                </c:pt>
                <c:pt idx="158">
                  <c:v>32.18564850240012</c:v>
                </c:pt>
                <c:pt idx="159">
                  <c:v>35.991898325295118</c:v>
                </c:pt>
                <c:pt idx="160">
                  <c:v>33.576198437697755</c:v>
                </c:pt>
                <c:pt idx="161">
                  <c:v>31.140198551044961</c:v>
                </c:pt>
                <c:pt idx="162">
                  <c:v>41.564248066013398</c:v>
                </c:pt>
                <c:pt idx="163">
                  <c:v>30.815398566157921</c:v>
                </c:pt>
                <c:pt idx="164">
                  <c:v>43.249147987614919</c:v>
                </c:pt>
                <c:pt idx="165">
                  <c:v>39.138398178888316</c:v>
                </c:pt>
                <c:pt idx="166">
                  <c:v>39.645898155274317</c:v>
                </c:pt>
                <c:pt idx="167">
                  <c:v>30.998098557656878</c:v>
                </c:pt>
                <c:pt idx="168">
                  <c:v>32.693148478786121</c:v>
                </c:pt>
                <c:pt idx="169">
                  <c:v>32.906298468868236</c:v>
                </c:pt>
                <c:pt idx="170">
                  <c:v>32.18564850240012</c:v>
                </c:pt>
                <c:pt idx="171">
                  <c:v>35.991898325295118</c:v>
                </c:pt>
                <c:pt idx="172">
                  <c:v>33.576198437697755</c:v>
                </c:pt>
                <c:pt idx="173">
                  <c:v>31.140198551044961</c:v>
                </c:pt>
                <c:pt idx="174">
                  <c:v>41.564248066013398</c:v>
                </c:pt>
                <c:pt idx="175">
                  <c:v>30.815398566157921</c:v>
                </c:pt>
                <c:pt idx="176">
                  <c:v>43.249147987614919</c:v>
                </c:pt>
                <c:pt idx="177">
                  <c:v>39.138398178888316</c:v>
                </c:pt>
                <c:pt idx="178">
                  <c:v>39.645898155274317</c:v>
                </c:pt>
                <c:pt idx="179">
                  <c:v>30.998098557656878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30-4F46-A6A8-524AFA41507C}"/>
            </c:ext>
          </c:extLst>
        </c:ser>
        <c:ser>
          <c:idx val="18"/>
          <c:order val="10"/>
          <c:tx>
            <c:v>Fleet- Gas</c:v>
          </c:tx>
          <c:spPr>
            <a:solidFill>
              <a:schemeClr val="accent3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Emissions'!$I$66:$I$245</c:f>
              <c:numCache>
                <c:formatCode>General</c:formatCode>
                <c:ptCount val="180"/>
                <c:pt idx="0">
                  <c:v>123.87696980567289</c:v>
                </c:pt>
                <c:pt idx="1">
                  <c:v>123.87696980567289</c:v>
                </c:pt>
                <c:pt idx="2">
                  <c:v>123.87696980567289</c:v>
                </c:pt>
                <c:pt idx="3">
                  <c:v>123.87696980567289</c:v>
                </c:pt>
                <c:pt idx="4">
                  <c:v>123.87696980567289</c:v>
                </c:pt>
                <c:pt idx="5">
                  <c:v>123.87696980567289</c:v>
                </c:pt>
                <c:pt idx="6">
                  <c:v>123.87696980567289</c:v>
                </c:pt>
                <c:pt idx="7">
                  <c:v>123.87696980567289</c:v>
                </c:pt>
                <c:pt idx="8">
                  <c:v>123.87696980567289</c:v>
                </c:pt>
                <c:pt idx="9">
                  <c:v>123.87696980567289</c:v>
                </c:pt>
                <c:pt idx="10">
                  <c:v>123.87696980567289</c:v>
                </c:pt>
                <c:pt idx="11">
                  <c:v>123.87696980567289</c:v>
                </c:pt>
                <c:pt idx="12">
                  <c:v>125.12825232896252</c:v>
                </c:pt>
                <c:pt idx="13">
                  <c:v>125.12825232896252</c:v>
                </c:pt>
                <c:pt idx="14">
                  <c:v>125.12825232896252</c:v>
                </c:pt>
                <c:pt idx="15">
                  <c:v>125.12825232896252</c:v>
                </c:pt>
                <c:pt idx="16">
                  <c:v>125.12825232896252</c:v>
                </c:pt>
                <c:pt idx="17">
                  <c:v>125.12825232896252</c:v>
                </c:pt>
                <c:pt idx="18">
                  <c:v>125.12825232896252</c:v>
                </c:pt>
                <c:pt idx="19">
                  <c:v>125.12825232896252</c:v>
                </c:pt>
                <c:pt idx="20">
                  <c:v>125.12825232896252</c:v>
                </c:pt>
                <c:pt idx="21">
                  <c:v>125.12825232896252</c:v>
                </c:pt>
                <c:pt idx="22">
                  <c:v>125.12825232896252</c:v>
                </c:pt>
                <c:pt idx="23">
                  <c:v>125.12825232896252</c:v>
                </c:pt>
                <c:pt idx="24">
                  <c:v>126.39217406965912</c:v>
                </c:pt>
                <c:pt idx="25">
                  <c:v>126.39217406965912</c:v>
                </c:pt>
                <c:pt idx="26">
                  <c:v>126.39217406965912</c:v>
                </c:pt>
                <c:pt idx="27">
                  <c:v>126.39217406965912</c:v>
                </c:pt>
                <c:pt idx="28">
                  <c:v>126.39217406965912</c:v>
                </c:pt>
                <c:pt idx="29">
                  <c:v>126.39217406965912</c:v>
                </c:pt>
                <c:pt idx="30">
                  <c:v>126.39217406965912</c:v>
                </c:pt>
                <c:pt idx="31">
                  <c:v>126.39217406965912</c:v>
                </c:pt>
                <c:pt idx="32">
                  <c:v>126.39217406965912</c:v>
                </c:pt>
                <c:pt idx="33">
                  <c:v>126.39217406965912</c:v>
                </c:pt>
                <c:pt idx="34">
                  <c:v>126.39217406965912</c:v>
                </c:pt>
                <c:pt idx="35">
                  <c:v>126.39217406965912</c:v>
                </c:pt>
                <c:pt idx="36">
                  <c:v>120.08132204713714</c:v>
                </c:pt>
                <c:pt idx="37">
                  <c:v>120.08132204713714</c:v>
                </c:pt>
                <c:pt idx="38">
                  <c:v>120.08132204713714</c:v>
                </c:pt>
                <c:pt idx="39">
                  <c:v>120.08132204713714</c:v>
                </c:pt>
                <c:pt idx="40">
                  <c:v>120.08132204713714</c:v>
                </c:pt>
                <c:pt idx="41">
                  <c:v>120.08132204713714</c:v>
                </c:pt>
                <c:pt idx="42">
                  <c:v>120.08132204713714</c:v>
                </c:pt>
                <c:pt idx="43">
                  <c:v>120.08132204713714</c:v>
                </c:pt>
                <c:pt idx="44">
                  <c:v>120.08132204713714</c:v>
                </c:pt>
                <c:pt idx="45">
                  <c:v>120.08132204713714</c:v>
                </c:pt>
                <c:pt idx="46">
                  <c:v>120.08132204713714</c:v>
                </c:pt>
                <c:pt idx="47">
                  <c:v>120.08132204713714</c:v>
                </c:pt>
                <c:pt idx="48">
                  <c:v>116.95207639571368</c:v>
                </c:pt>
                <c:pt idx="49">
                  <c:v>116.95207639571368</c:v>
                </c:pt>
                <c:pt idx="50">
                  <c:v>116.95207639571368</c:v>
                </c:pt>
                <c:pt idx="51">
                  <c:v>116.95207639571368</c:v>
                </c:pt>
                <c:pt idx="52">
                  <c:v>116.95207639571368</c:v>
                </c:pt>
                <c:pt idx="53">
                  <c:v>116.95207639571368</c:v>
                </c:pt>
                <c:pt idx="54">
                  <c:v>116.95207639571368</c:v>
                </c:pt>
                <c:pt idx="55">
                  <c:v>116.95207639571368</c:v>
                </c:pt>
                <c:pt idx="56">
                  <c:v>116.95207639571368</c:v>
                </c:pt>
                <c:pt idx="57">
                  <c:v>116.95207639571368</c:v>
                </c:pt>
                <c:pt idx="58">
                  <c:v>116.95207639571368</c:v>
                </c:pt>
                <c:pt idx="59">
                  <c:v>116.95207639571368</c:v>
                </c:pt>
                <c:pt idx="60">
                  <c:v>135.98453370476915</c:v>
                </c:pt>
                <c:pt idx="61">
                  <c:v>135.98453370476915</c:v>
                </c:pt>
                <c:pt idx="62">
                  <c:v>135.98453370476915</c:v>
                </c:pt>
                <c:pt idx="63">
                  <c:v>135.98453370476915</c:v>
                </c:pt>
                <c:pt idx="64">
                  <c:v>135.98453370476915</c:v>
                </c:pt>
                <c:pt idx="65">
                  <c:v>135.98453370476915</c:v>
                </c:pt>
                <c:pt idx="66">
                  <c:v>135.98453370476915</c:v>
                </c:pt>
                <c:pt idx="67">
                  <c:v>135.98453370476915</c:v>
                </c:pt>
                <c:pt idx="68">
                  <c:v>135.98453370476915</c:v>
                </c:pt>
                <c:pt idx="69">
                  <c:v>135.98453370476915</c:v>
                </c:pt>
                <c:pt idx="70">
                  <c:v>135.98453370476915</c:v>
                </c:pt>
                <c:pt idx="71">
                  <c:v>135.98453370476915</c:v>
                </c:pt>
                <c:pt idx="72">
                  <c:v>137.34437904181686</c:v>
                </c:pt>
                <c:pt idx="73">
                  <c:v>137.34437904181686</c:v>
                </c:pt>
                <c:pt idx="74">
                  <c:v>137.34437904181686</c:v>
                </c:pt>
                <c:pt idx="75">
                  <c:v>137.34437904181686</c:v>
                </c:pt>
                <c:pt idx="76">
                  <c:v>137.34437904181686</c:v>
                </c:pt>
                <c:pt idx="77">
                  <c:v>137.34437904181686</c:v>
                </c:pt>
                <c:pt idx="78">
                  <c:v>137.34437904181686</c:v>
                </c:pt>
                <c:pt idx="79">
                  <c:v>137.34437904181686</c:v>
                </c:pt>
                <c:pt idx="80">
                  <c:v>137.34437904181686</c:v>
                </c:pt>
                <c:pt idx="81">
                  <c:v>137.34437904181686</c:v>
                </c:pt>
                <c:pt idx="82">
                  <c:v>137.34437904181686</c:v>
                </c:pt>
                <c:pt idx="83">
                  <c:v>137.34437904181686</c:v>
                </c:pt>
                <c:pt idx="84">
                  <c:v>138.71782283223502</c:v>
                </c:pt>
                <c:pt idx="85">
                  <c:v>138.71782283223502</c:v>
                </c:pt>
                <c:pt idx="86">
                  <c:v>138.71782283223502</c:v>
                </c:pt>
                <c:pt idx="87">
                  <c:v>138.71782283223502</c:v>
                </c:pt>
                <c:pt idx="88">
                  <c:v>138.71782283223502</c:v>
                </c:pt>
                <c:pt idx="89">
                  <c:v>138.71782283223502</c:v>
                </c:pt>
                <c:pt idx="90">
                  <c:v>138.71782283223502</c:v>
                </c:pt>
                <c:pt idx="91">
                  <c:v>138.71782283223502</c:v>
                </c:pt>
                <c:pt idx="92">
                  <c:v>138.71782283223502</c:v>
                </c:pt>
                <c:pt idx="93">
                  <c:v>138.71782283223502</c:v>
                </c:pt>
                <c:pt idx="94">
                  <c:v>138.71782283223502</c:v>
                </c:pt>
                <c:pt idx="95">
                  <c:v>138.71782283223502</c:v>
                </c:pt>
                <c:pt idx="96">
                  <c:v>140.10500106055738</c:v>
                </c:pt>
                <c:pt idx="97">
                  <c:v>140.10500106055738</c:v>
                </c:pt>
                <c:pt idx="98">
                  <c:v>140.10500106055738</c:v>
                </c:pt>
                <c:pt idx="99">
                  <c:v>140.10500106055738</c:v>
                </c:pt>
                <c:pt idx="100">
                  <c:v>140.10500106055738</c:v>
                </c:pt>
                <c:pt idx="101">
                  <c:v>140.10500106055738</c:v>
                </c:pt>
                <c:pt idx="102">
                  <c:v>140.10500106055738</c:v>
                </c:pt>
                <c:pt idx="103">
                  <c:v>140.10500106055738</c:v>
                </c:pt>
                <c:pt idx="104">
                  <c:v>140.10500106055738</c:v>
                </c:pt>
                <c:pt idx="105">
                  <c:v>140.10500106055738</c:v>
                </c:pt>
                <c:pt idx="106">
                  <c:v>140.10500106055738</c:v>
                </c:pt>
                <c:pt idx="107">
                  <c:v>140.10500106055738</c:v>
                </c:pt>
                <c:pt idx="108">
                  <c:v>141.50605107116294</c:v>
                </c:pt>
                <c:pt idx="109">
                  <c:v>141.50605107116294</c:v>
                </c:pt>
                <c:pt idx="110">
                  <c:v>141.50605107116294</c:v>
                </c:pt>
                <c:pt idx="111">
                  <c:v>141.50605107116294</c:v>
                </c:pt>
                <c:pt idx="112">
                  <c:v>141.50605107116294</c:v>
                </c:pt>
                <c:pt idx="113">
                  <c:v>141.50605107116294</c:v>
                </c:pt>
                <c:pt idx="114">
                  <c:v>141.50605107116294</c:v>
                </c:pt>
                <c:pt idx="115">
                  <c:v>141.50605107116294</c:v>
                </c:pt>
                <c:pt idx="116">
                  <c:v>141.50605107116294</c:v>
                </c:pt>
                <c:pt idx="117">
                  <c:v>141.50605107116294</c:v>
                </c:pt>
                <c:pt idx="118">
                  <c:v>141.50605107116294</c:v>
                </c:pt>
                <c:pt idx="119">
                  <c:v>141.50605107116294</c:v>
                </c:pt>
                <c:pt idx="120">
                  <c:v>141.50605107116294</c:v>
                </c:pt>
                <c:pt idx="121">
                  <c:v>141.50605107116294</c:v>
                </c:pt>
                <c:pt idx="122">
                  <c:v>141.50605107116294</c:v>
                </c:pt>
                <c:pt idx="123">
                  <c:v>141.50605107116294</c:v>
                </c:pt>
                <c:pt idx="124">
                  <c:v>141.50605107116294</c:v>
                </c:pt>
                <c:pt idx="125">
                  <c:v>141.50605107116294</c:v>
                </c:pt>
                <c:pt idx="126">
                  <c:v>141.50605107116294</c:v>
                </c:pt>
                <c:pt idx="127">
                  <c:v>141.50605107116294</c:v>
                </c:pt>
                <c:pt idx="128">
                  <c:v>141.50605107116294</c:v>
                </c:pt>
                <c:pt idx="129">
                  <c:v>141.50605107116294</c:v>
                </c:pt>
                <c:pt idx="130">
                  <c:v>141.50605107116294</c:v>
                </c:pt>
                <c:pt idx="131">
                  <c:v>141.50605107116294</c:v>
                </c:pt>
                <c:pt idx="132">
                  <c:v>141.50605107116294</c:v>
                </c:pt>
                <c:pt idx="133">
                  <c:v>141.50605107116294</c:v>
                </c:pt>
                <c:pt idx="134">
                  <c:v>141.50605107116294</c:v>
                </c:pt>
                <c:pt idx="135">
                  <c:v>141.50605107116294</c:v>
                </c:pt>
                <c:pt idx="136">
                  <c:v>141.50605107116294</c:v>
                </c:pt>
                <c:pt idx="137">
                  <c:v>141.50605107116294</c:v>
                </c:pt>
                <c:pt idx="138">
                  <c:v>141.50605107116294</c:v>
                </c:pt>
                <c:pt idx="139">
                  <c:v>141.50605107116294</c:v>
                </c:pt>
                <c:pt idx="140">
                  <c:v>141.50605107116294</c:v>
                </c:pt>
                <c:pt idx="141">
                  <c:v>141.50605107116294</c:v>
                </c:pt>
                <c:pt idx="142">
                  <c:v>141.50605107116294</c:v>
                </c:pt>
                <c:pt idx="143">
                  <c:v>88.307669554910404</c:v>
                </c:pt>
                <c:pt idx="144">
                  <c:v>96.483360348963288</c:v>
                </c:pt>
                <c:pt idx="145">
                  <c:v>113.34519089403383</c:v>
                </c:pt>
                <c:pt idx="146">
                  <c:v>94.54365431249704</c:v>
                </c:pt>
                <c:pt idx="147">
                  <c:v>106.64980207517887</c:v>
                </c:pt>
                <c:pt idx="148">
                  <c:v>91.293795953154486</c:v>
                </c:pt>
                <c:pt idx="149">
                  <c:v>81.340041292340871</c:v>
                </c:pt>
                <c:pt idx="150">
                  <c:v>99.716203743073663</c:v>
                </c:pt>
                <c:pt idx="151">
                  <c:v>93.84604073797847</c:v>
                </c:pt>
                <c:pt idx="152">
                  <c:v>94.509624382032712</c:v>
                </c:pt>
                <c:pt idx="153">
                  <c:v>106.33502521838392</c:v>
                </c:pt>
                <c:pt idx="154">
                  <c:v>100.3032200435832</c:v>
                </c:pt>
                <c:pt idx="155">
                  <c:v>91.089616370368546</c:v>
                </c:pt>
                <c:pt idx="156">
                  <c:v>96.483360348963288</c:v>
                </c:pt>
                <c:pt idx="157">
                  <c:v>113.34519089403383</c:v>
                </c:pt>
                <c:pt idx="158">
                  <c:v>94.54365431249704</c:v>
                </c:pt>
                <c:pt idx="159">
                  <c:v>106.64980207517887</c:v>
                </c:pt>
                <c:pt idx="160">
                  <c:v>91.293795953154486</c:v>
                </c:pt>
                <c:pt idx="161">
                  <c:v>81.340041292340871</c:v>
                </c:pt>
                <c:pt idx="162">
                  <c:v>99.716203743073663</c:v>
                </c:pt>
                <c:pt idx="163">
                  <c:v>93.84604073797847</c:v>
                </c:pt>
                <c:pt idx="164">
                  <c:v>94.509624382032712</c:v>
                </c:pt>
                <c:pt idx="165">
                  <c:v>106.33502521838392</c:v>
                </c:pt>
                <c:pt idx="166">
                  <c:v>100.3032200435832</c:v>
                </c:pt>
                <c:pt idx="167">
                  <c:v>91.089616370368546</c:v>
                </c:pt>
                <c:pt idx="168">
                  <c:v>96.483360348963288</c:v>
                </c:pt>
                <c:pt idx="169">
                  <c:v>113.34519089403383</c:v>
                </c:pt>
                <c:pt idx="170">
                  <c:v>94.54365431249704</c:v>
                </c:pt>
                <c:pt idx="171">
                  <c:v>106.64980207517887</c:v>
                </c:pt>
                <c:pt idx="172">
                  <c:v>91.293795953154486</c:v>
                </c:pt>
                <c:pt idx="173">
                  <c:v>81.340041292340871</c:v>
                </c:pt>
                <c:pt idx="174">
                  <c:v>99.716203743073663</c:v>
                </c:pt>
                <c:pt idx="175">
                  <c:v>93.84604073797847</c:v>
                </c:pt>
                <c:pt idx="176">
                  <c:v>94.509624382032712</c:v>
                </c:pt>
                <c:pt idx="177">
                  <c:v>106.33502521838392</c:v>
                </c:pt>
                <c:pt idx="178">
                  <c:v>100.3032200435832</c:v>
                </c:pt>
                <c:pt idx="179">
                  <c:v>91.089616370368546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30-4F46-A6A8-524AFA41507C}"/>
            </c:ext>
          </c:extLst>
        </c:ser>
        <c:ser>
          <c:idx val="16"/>
          <c:order val="11"/>
          <c:tx>
            <c:strRef>
              <c:f>'MC Emissions'!$G$4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Emissions'!$G$66:$G$245</c:f>
              <c:numCache>
                <c:formatCode>General</c:formatCode>
                <c:ptCount val="180"/>
                <c:pt idx="0">
                  <c:v>35.040929699175123</c:v>
                </c:pt>
                <c:pt idx="1">
                  <c:v>35.040929699175123</c:v>
                </c:pt>
                <c:pt idx="2">
                  <c:v>35.040929699175123</c:v>
                </c:pt>
                <c:pt idx="3">
                  <c:v>35.040929699175123</c:v>
                </c:pt>
                <c:pt idx="4">
                  <c:v>35.040929699175123</c:v>
                </c:pt>
                <c:pt idx="5">
                  <c:v>35.040929699175123</c:v>
                </c:pt>
                <c:pt idx="6">
                  <c:v>35.040929699175123</c:v>
                </c:pt>
                <c:pt idx="7">
                  <c:v>35.040929699175123</c:v>
                </c:pt>
                <c:pt idx="8">
                  <c:v>35.040929699175123</c:v>
                </c:pt>
                <c:pt idx="9">
                  <c:v>35.040929699175123</c:v>
                </c:pt>
                <c:pt idx="10">
                  <c:v>35.040929699175123</c:v>
                </c:pt>
                <c:pt idx="11">
                  <c:v>35.040929699175123</c:v>
                </c:pt>
                <c:pt idx="12">
                  <c:v>35.040929699175123</c:v>
                </c:pt>
                <c:pt idx="13">
                  <c:v>35.040929699175123</c:v>
                </c:pt>
                <c:pt idx="14">
                  <c:v>35.040929699175123</c:v>
                </c:pt>
                <c:pt idx="15">
                  <c:v>35.040929699175123</c:v>
                </c:pt>
                <c:pt idx="16">
                  <c:v>35.040929699175123</c:v>
                </c:pt>
                <c:pt idx="17">
                  <c:v>35.040929699175123</c:v>
                </c:pt>
                <c:pt idx="18">
                  <c:v>35.040929699175123</c:v>
                </c:pt>
                <c:pt idx="19">
                  <c:v>35.040929699175123</c:v>
                </c:pt>
                <c:pt idx="20">
                  <c:v>35.040929699175123</c:v>
                </c:pt>
                <c:pt idx="21">
                  <c:v>35.040929699175123</c:v>
                </c:pt>
                <c:pt idx="22">
                  <c:v>35.040929699175123</c:v>
                </c:pt>
                <c:pt idx="23">
                  <c:v>35.040929699175123</c:v>
                </c:pt>
                <c:pt idx="24">
                  <c:v>35.040929699175123</c:v>
                </c:pt>
                <c:pt idx="25">
                  <c:v>35.040929699175123</c:v>
                </c:pt>
                <c:pt idx="26">
                  <c:v>35.040929699175123</c:v>
                </c:pt>
                <c:pt idx="27">
                  <c:v>35.040929699175123</c:v>
                </c:pt>
                <c:pt idx="28">
                  <c:v>35.040929699175123</c:v>
                </c:pt>
                <c:pt idx="29">
                  <c:v>35.040929699175123</c:v>
                </c:pt>
                <c:pt idx="30">
                  <c:v>35.040929699175123</c:v>
                </c:pt>
                <c:pt idx="31">
                  <c:v>35.040929699175123</c:v>
                </c:pt>
                <c:pt idx="32">
                  <c:v>35.040929699175123</c:v>
                </c:pt>
                <c:pt idx="33">
                  <c:v>35.040929699175123</c:v>
                </c:pt>
                <c:pt idx="34">
                  <c:v>35.040929699175123</c:v>
                </c:pt>
                <c:pt idx="35">
                  <c:v>35.040929699175123</c:v>
                </c:pt>
                <c:pt idx="36">
                  <c:v>35.040929699175123</c:v>
                </c:pt>
                <c:pt idx="37">
                  <c:v>35.040929699175123</c:v>
                </c:pt>
                <c:pt idx="38">
                  <c:v>35.040929699175123</c:v>
                </c:pt>
                <c:pt idx="39">
                  <c:v>35.040929699175123</c:v>
                </c:pt>
                <c:pt idx="40">
                  <c:v>35.040929699175123</c:v>
                </c:pt>
                <c:pt idx="41">
                  <c:v>35.040929699175123</c:v>
                </c:pt>
                <c:pt idx="42">
                  <c:v>35.040929699175123</c:v>
                </c:pt>
                <c:pt idx="43">
                  <c:v>35.040929699175123</c:v>
                </c:pt>
                <c:pt idx="44">
                  <c:v>35.040929699175123</c:v>
                </c:pt>
                <c:pt idx="45">
                  <c:v>35.040929699175123</c:v>
                </c:pt>
                <c:pt idx="46">
                  <c:v>35.040929699175123</c:v>
                </c:pt>
                <c:pt idx="47">
                  <c:v>35.040929699175123</c:v>
                </c:pt>
                <c:pt idx="48">
                  <c:v>35.040929699175123</c:v>
                </c:pt>
                <c:pt idx="49">
                  <c:v>35.040929699175123</c:v>
                </c:pt>
                <c:pt idx="50">
                  <c:v>35.040929699175123</c:v>
                </c:pt>
                <c:pt idx="51">
                  <c:v>35.040929699175123</c:v>
                </c:pt>
                <c:pt idx="52">
                  <c:v>35.040929699175123</c:v>
                </c:pt>
                <c:pt idx="53">
                  <c:v>35.040929699175123</c:v>
                </c:pt>
                <c:pt idx="54">
                  <c:v>35.040929699175123</c:v>
                </c:pt>
                <c:pt idx="55">
                  <c:v>35.040929699175123</c:v>
                </c:pt>
                <c:pt idx="56">
                  <c:v>35.040929699175123</c:v>
                </c:pt>
                <c:pt idx="57">
                  <c:v>35.040929699175123</c:v>
                </c:pt>
                <c:pt idx="58">
                  <c:v>35.040929699175123</c:v>
                </c:pt>
                <c:pt idx="59">
                  <c:v>35.040929699175123</c:v>
                </c:pt>
                <c:pt idx="60">
                  <c:v>35.040929699175123</c:v>
                </c:pt>
                <c:pt idx="61">
                  <c:v>35.040929699175123</c:v>
                </c:pt>
                <c:pt idx="62">
                  <c:v>35.040929699175123</c:v>
                </c:pt>
                <c:pt idx="63">
                  <c:v>35.040929699175123</c:v>
                </c:pt>
                <c:pt idx="64">
                  <c:v>35.040929699175123</c:v>
                </c:pt>
                <c:pt idx="65">
                  <c:v>35.040929699175123</c:v>
                </c:pt>
                <c:pt idx="66">
                  <c:v>35.040929699175123</c:v>
                </c:pt>
                <c:pt idx="67">
                  <c:v>35.040929699175123</c:v>
                </c:pt>
                <c:pt idx="68">
                  <c:v>35.040929699175123</c:v>
                </c:pt>
                <c:pt idx="69">
                  <c:v>35.040929699175123</c:v>
                </c:pt>
                <c:pt idx="70">
                  <c:v>35.040929699175123</c:v>
                </c:pt>
                <c:pt idx="71">
                  <c:v>35.040929699175123</c:v>
                </c:pt>
                <c:pt idx="72">
                  <c:v>35.040929699175123</c:v>
                </c:pt>
                <c:pt idx="73">
                  <c:v>35.040929699175123</c:v>
                </c:pt>
                <c:pt idx="74">
                  <c:v>35.040929699175123</c:v>
                </c:pt>
                <c:pt idx="75">
                  <c:v>35.040929699175123</c:v>
                </c:pt>
                <c:pt idx="76">
                  <c:v>35.040929699175123</c:v>
                </c:pt>
                <c:pt idx="77">
                  <c:v>35.040929699175123</c:v>
                </c:pt>
                <c:pt idx="78">
                  <c:v>35.040929699175123</c:v>
                </c:pt>
                <c:pt idx="79">
                  <c:v>35.040929699175123</c:v>
                </c:pt>
                <c:pt idx="80">
                  <c:v>35.040929699175123</c:v>
                </c:pt>
                <c:pt idx="81">
                  <c:v>35.040929699175123</c:v>
                </c:pt>
                <c:pt idx="82">
                  <c:v>35.040929699175123</c:v>
                </c:pt>
                <c:pt idx="83">
                  <c:v>35.040929699175123</c:v>
                </c:pt>
                <c:pt idx="84">
                  <c:v>35.040929699175123</c:v>
                </c:pt>
                <c:pt idx="85">
                  <c:v>35.040929699175123</c:v>
                </c:pt>
                <c:pt idx="86">
                  <c:v>35.040929699175123</c:v>
                </c:pt>
                <c:pt idx="87">
                  <c:v>35.040929699175123</c:v>
                </c:pt>
                <c:pt idx="88">
                  <c:v>35.040929699175123</c:v>
                </c:pt>
                <c:pt idx="89">
                  <c:v>35.040929699175123</c:v>
                </c:pt>
                <c:pt idx="90">
                  <c:v>35.040929699175123</c:v>
                </c:pt>
                <c:pt idx="91">
                  <c:v>35.040929699175123</c:v>
                </c:pt>
                <c:pt idx="92">
                  <c:v>35.040929699175123</c:v>
                </c:pt>
                <c:pt idx="93">
                  <c:v>35.040929699175123</c:v>
                </c:pt>
                <c:pt idx="94">
                  <c:v>35.040929699175123</c:v>
                </c:pt>
                <c:pt idx="95">
                  <c:v>35.040929699175123</c:v>
                </c:pt>
                <c:pt idx="96">
                  <c:v>35.040929699175123</c:v>
                </c:pt>
                <c:pt idx="97">
                  <c:v>35.040929699175123</c:v>
                </c:pt>
                <c:pt idx="98">
                  <c:v>35.040929699175123</c:v>
                </c:pt>
                <c:pt idx="99">
                  <c:v>35.040929699175123</c:v>
                </c:pt>
                <c:pt idx="100">
                  <c:v>35.040929699175123</c:v>
                </c:pt>
                <c:pt idx="101">
                  <c:v>35.040929699175123</c:v>
                </c:pt>
                <c:pt idx="102">
                  <c:v>35.040929699175123</c:v>
                </c:pt>
                <c:pt idx="103">
                  <c:v>35.040929699175123</c:v>
                </c:pt>
                <c:pt idx="104">
                  <c:v>35.040929699175123</c:v>
                </c:pt>
                <c:pt idx="105">
                  <c:v>35.040929699175123</c:v>
                </c:pt>
                <c:pt idx="106">
                  <c:v>35.040929699175123</c:v>
                </c:pt>
                <c:pt idx="107">
                  <c:v>35.040929699175123</c:v>
                </c:pt>
                <c:pt idx="108">
                  <c:v>35.040929699175123</c:v>
                </c:pt>
                <c:pt idx="109">
                  <c:v>35.040929699175123</c:v>
                </c:pt>
                <c:pt idx="110">
                  <c:v>35.040929699175123</c:v>
                </c:pt>
                <c:pt idx="111">
                  <c:v>35.040929699175123</c:v>
                </c:pt>
                <c:pt idx="112">
                  <c:v>35.040929699175123</c:v>
                </c:pt>
                <c:pt idx="113">
                  <c:v>35.040929699175123</c:v>
                </c:pt>
                <c:pt idx="114">
                  <c:v>35.040929699175123</c:v>
                </c:pt>
                <c:pt idx="115">
                  <c:v>35.040929699175123</c:v>
                </c:pt>
                <c:pt idx="116">
                  <c:v>35.040929699175123</c:v>
                </c:pt>
                <c:pt idx="117">
                  <c:v>35.040929699175123</c:v>
                </c:pt>
                <c:pt idx="118">
                  <c:v>35.040929699175123</c:v>
                </c:pt>
                <c:pt idx="119">
                  <c:v>35.040929699175123</c:v>
                </c:pt>
                <c:pt idx="120">
                  <c:v>35.040929699175123</c:v>
                </c:pt>
                <c:pt idx="121">
                  <c:v>35.040929699175123</c:v>
                </c:pt>
                <c:pt idx="122">
                  <c:v>35.040929699175123</c:v>
                </c:pt>
                <c:pt idx="123">
                  <c:v>35.040929699175123</c:v>
                </c:pt>
                <c:pt idx="124">
                  <c:v>35.040929699175123</c:v>
                </c:pt>
                <c:pt idx="125">
                  <c:v>35.040929699175123</c:v>
                </c:pt>
                <c:pt idx="126">
                  <c:v>35.040929699175123</c:v>
                </c:pt>
                <c:pt idx="127">
                  <c:v>35.040929699175123</c:v>
                </c:pt>
                <c:pt idx="128">
                  <c:v>35.040929699175123</c:v>
                </c:pt>
                <c:pt idx="129">
                  <c:v>35.040929699175123</c:v>
                </c:pt>
                <c:pt idx="130">
                  <c:v>35.040929699175123</c:v>
                </c:pt>
                <c:pt idx="131">
                  <c:v>35.040929699175123</c:v>
                </c:pt>
                <c:pt idx="132">
                  <c:v>35.040929699175123</c:v>
                </c:pt>
                <c:pt idx="133">
                  <c:v>35.040929699175123</c:v>
                </c:pt>
                <c:pt idx="134">
                  <c:v>35.040929699175123</c:v>
                </c:pt>
                <c:pt idx="135">
                  <c:v>35.040929699175123</c:v>
                </c:pt>
                <c:pt idx="136">
                  <c:v>35.040929699175123</c:v>
                </c:pt>
                <c:pt idx="137">
                  <c:v>35.040929699175123</c:v>
                </c:pt>
                <c:pt idx="138">
                  <c:v>35.040929699175123</c:v>
                </c:pt>
                <c:pt idx="139">
                  <c:v>35.040929699175123</c:v>
                </c:pt>
                <c:pt idx="140">
                  <c:v>35.040929699175123</c:v>
                </c:pt>
                <c:pt idx="141">
                  <c:v>35.040929699175123</c:v>
                </c:pt>
                <c:pt idx="142">
                  <c:v>35.040929699175123</c:v>
                </c:pt>
                <c:pt idx="143">
                  <c:v>35.040929699175123</c:v>
                </c:pt>
                <c:pt idx="144">
                  <c:v>35.040929699175123</c:v>
                </c:pt>
                <c:pt idx="145">
                  <c:v>35.040929699175123</c:v>
                </c:pt>
                <c:pt idx="146">
                  <c:v>35.040929699175123</c:v>
                </c:pt>
                <c:pt idx="147">
                  <c:v>35.040929699175123</c:v>
                </c:pt>
                <c:pt idx="148">
                  <c:v>35.040929699175123</c:v>
                </c:pt>
                <c:pt idx="149">
                  <c:v>35.040929699175123</c:v>
                </c:pt>
                <c:pt idx="150">
                  <c:v>35.040929699175123</c:v>
                </c:pt>
                <c:pt idx="151">
                  <c:v>35.040929699175123</c:v>
                </c:pt>
                <c:pt idx="152">
                  <c:v>35.040929699175123</c:v>
                </c:pt>
                <c:pt idx="153">
                  <c:v>35.040929699175123</c:v>
                </c:pt>
                <c:pt idx="154">
                  <c:v>35.040929699175123</c:v>
                </c:pt>
                <c:pt idx="155">
                  <c:v>35.040929699175123</c:v>
                </c:pt>
                <c:pt idx="156">
                  <c:v>35.040929699175123</c:v>
                </c:pt>
                <c:pt idx="157">
                  <c:v>35.040929699175123</c:v>
                </c:pt>
                <c:pt idx="158">
                  <c:v>35.040929699175123</c:v>
                </c:pt>
                <c:pt idx="159">
                  <c:v>35.040929699175123</c:v>
                </c:pt>
                <c:pt idx="160">
                  <c:v>35.040929699175123</c:v>
                </c:pt>
                <c:pt idx="161">
                  <c:v>35.040929699175123</c:v>
                </c:pt>
                <c:pt idx="162">
                  <c:v>35.040929699175123</c:v>
                </c:pt>
                <c:pt idx="163">
                  <c:v>35.040929699175123</c:v>
                </c:pt>
                <c:pt idx="164">
                  <c:v>35.040929699175123</c:v>
                </c:pt>
                <c:pt idx="165">
                  <c:v>35.040929699175123</c:v>
                </c:pt>
                <c:pt idx="166">
                  <c:v>35.040929699175123</c:v>
                </c:pt>
                <c:pt idx="167">
                  <c:v>35.040929699175123</c:v>
                </c:pt>
                <c:pt idx="168">
                  <c:v>35.040929699175123</c:v>
                </c:pt>
                <c:pt idx="169">
                  <c:v>35.040929699175123</c:v>
                </c:pt>
                <c:pt idx="170">
                  <c:v>35.040929699175123</c:v>
                </c:pt>
                <c:pt idx="171">
                  <c:v>35.040929699175123</c:v>
                </c:pt>
                <c:pt idx="172">
                  <c:v>35.040929699175123</c:v>
                </c:pt>
                <c:pt idx="173">
                  <c:v>35.040929699175123</c:v>
                </c:pt>
                <c:pt idx="174">
                  <c:v>35.040929699175123</c:v>
                </c:pt>
                <c:pt idx="175">
                  <c:v>35.040929699175123</c:v>
                </c:pt>
                <c:pt idx="176">
                  <c:v>35.040929699175123</c:v>
                </c:pt>
                <c:pt idx="177">
                  <c:v>35.040929699175123</c:v>
                </c:pt>
                <c:pt idx="178">
                  <c:v>35.040929699175123</c:v>
                </c:pt>
                <c:pt idx="179">
                  <c:v>35.040929699175123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30-4F46-A6A8-524AFA41507C}"/>
            </c:ext>
          </c:extLst>
        </c:ser>
        <c:ser>
          <c:idx val="15"/>
          <c:order val="12"/>
          <c:tx>
            <c:strRef>
              <c:f>'MC Emissions'!$F$4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Emissions'!$F$66:$F$245</c:f>
              <c:numCache>
                <c:formatCode>General</c:formatCode>
                <c:ptCount val="180"/>
                <c:pt idx="0">
                  <c:v>30.42866552993199</c:v>
                </c:pt>
                <c:pt idx="1">
                  <c:v>24.73447678682475</c:v>
                </c:pt>
                <c:pt idx="2">
                  <c:v>38.90169648594685</c:v>
                </c:pt>
                <c:pt idx="3">
                  <c:v>70.604849346440758</c:v>
                </c:pt>
                <c:pt idx="4">
                  <c:v>117.98160087579478</c:v>
                </c:pt>
                <c:pt idx="5">
                  <c:v>178.51888601417568</c:v>
                </c:pt>
                <c:pt idx="6">
                  <c:v>211.2027711224537</c:v>
                </c:pt>
                <c:pt idx="7">
                  <c:v>212.67319573306702</c:v>
                </c:pt>
                <c:pt idx="8">
                  <c:v>165.34438540449557</c:v>
                </c:pt>
                <c:pt idx="9">
                  <c:v>81.609617692993027</c:v>
                </c:pt>
                <c:pt idx="10">
                  <c:v>42.214046641704208</c:v>
                </c:pt>
                <c:pt idx="11">
                  <c:v>26.908483366171588</c:v>
                </c:pt>
                <c:pt idx="12">
                  <c:v>29.098669020398084</c:v>
                </c:pt>
                <c:pt idx="13">
                  <c:v>23.653365695729924</c:v>
                </c:pt>
                <c:pt idx="14">
                  <c:v>37.201355059854336</c:v>
                </c:pt>
                <c:pt idx="15">
                  <c:v>67.518805264272189</c:v>
                </c:pt>
                <c:pt idx="16">
                  <c:v>112.82478198080658</c:v>
                </c:pt>
                <c:pt idx="17">
                  <c:v>170.71606288178489</c:v>
                </c:pt>
                <c:pt idx="18">
                  <c:v>201.9713788315089</c:v>
                </c:pt>
                <c:pt idx="19">
                  <c:v>203.37753313760544</c:v>
                </c:pt>
                <c:pt idx="20">
                  <c:v>158.11740217571449</c:v>
                </c:pt>
                <c:pt idx="21">
                  <c:v>78.042569819358604</c:v>
                </c:pt>
                <c:pt idx="22">
                  <c:v>40.368926794711911</c:v>
                </c:pt>
                <c:pt idx="23">
                  <c:v>25.732349338254544</c:v>
                </c:pt>
                <c:pt idx="24">
                  <c:v>32.230505819601014</c:v>
                </c:pt>
                <c:pt idx="25">
                  <c:v>26.19913440628374</c:v>
                </c:pt>
                <c:pt idx="26">
                  <c:v>41.205269213968862</c:v>
                </c:pt>
                <c:pt idx="27">
                  <c:v>74.785731418751368</c:v>
                </c:pt>
                <c:pt idx="28">
                  <c:v>124.96790797127166</c:v>
                </c:pt>
                <c:pt idx="29">
                  <c:v>189.08992209759381</c:v>
                </c:pt>
                <c:pt idx="30">
                  <c:v>223.70919083132458</c:v>
                </c:pt>
                <c:pt idx="31">
                  <c:v>225.26668696677092</c:v>
                </c:pt>
                <c:pt idx="32">
                  <c:v>175.13529046404614</c:v>
                </c:pt>
                <c:pt idx="33">
                  <c:v>86.442149604031783</c:v>
                </c:pt>
                <c:pt idx="34">
                  <c:v>44.713760930987405</c:v>
                </c:pt>
                <c:pt idx="35">
                  <c:v>28.501875275368633</c:v>
                </c:pt>
                <c:pt idx="36">
                  <c:v>28.366875</c:v>
                </c:pt>
                <c:pt idx="37">
                  <c:v>26.318925</c:v>
                </c:pt>
                <c:pt idx="38">
                  <c:v>40.012515</c:v>
                </c:pt>
                <c:pt idx="39">
                  <c:v>72.18746999999999</c:v>
                </c:pt>
                <c:pt idx="40">
                  <c:v>130.48762500000001</c:v>
                </c:pt>
                <c:pt idx="41">
                  <c:v>165.77324999999999</c:v>
                </c:pt>
                <c:pt idx="42">
                  <c:v>215.472015</c:v>
                </c:pt>
                <c:pt idx="43">
                  <c:v>201.15296999999998</c:v>
                </c:pt>
                <c:pt idx="44">
                  <c:v>157.54270499999998</c:v>
                </c:pt>
                <c:pt idx="45">
                  <c:v>97.753634999999989</c:v>
                </c:pt>
                <c:pt idx="46">
                  <c:v>36.608489999999996</c:v>
                </c:pt>
                <c:pt idx="47">
                  <c:v>28.577204999999999</c:v>
                </c:pt>
                <c:pt idx="48">
                  <c:v>38.573414999999997</c:v>
                </c:pt>
                <c:pt idx="49">
                  <c:v>21.708269999999999</c:v>
                </c:pt>
                <c:pt idx="50">
                  <c:v>33.187859999999993</c:v>
                </c:pt>
                <c:pt idx="51">
                  <c:v>83.1357</c:v>
                </c:pt>
                <c:pt idx="52">
                  <c:v>132.50790000000001</c:v>
                </c:pt>
                <c:pt idx="53">
                  <c:v>168.291675</c:v>
                </c:pt>
                <c:pt idx="54">
                  <c:v>219.75610499999999</c:v>
                </c:pt>
                <c:pt idx="55">
                  <c:v>257.51587499999999</c:v>
                </c:pt>
                <c:pt idx="56">
                  <c:v>195.71759999999998</c:v>
                </c:pt>
                <c:pt idx="57">
                  <c:v>75.64130999999999</c:v>
                </c:pt>
                <c:pt idx="58">
                  <c:v>38.141684999999995</c:v>
                </c:pt>
                <c:pt idx="59">
                  <c:v>27.071684999999999</c:v>
                </c:pt>
                <c:pt idx="60">
                  <c:v>24.890895</c:v>
                </c:pt>
                <c:pt idx="61">
                  <c:v>25.494209999999995</c:v>
                </c:pt>
                <c:pt idx="62">
                  <c:v>42.18777</c:v>
                </c:pt>
                <c:pt idx="63">
                  <c:v>57.34259999999999</c:v>
                </c:pt>
                <c:pt idx="64">
                  <c:v>92.224169999999987</c:v>
                </c:pt>
                <c:pt idx="65">
                  <c:v>196.34305499999996</c:v>
                </c:pt>
                <c:pt idx="66">
                  <c:v>196.75264499999997</c:v>
                </c:pt>
                <c:pt idx="67">
                  <c:v>181.65869999999998</c:v>
                </c:pt>
                <c:pt idx="68">
                  <c:v>144.015165</c:v>
                </c:pt>
                <c:pt idx="69">
                  <c:v>70.609994999999998</c:v>
                </c:pt>
                <c:pt idx="70">
                  <c:v>50.235659999999996</c:v>
                </c:pt>
                <c:pt idx="71">
                  <c:v>24.824475</c:v>
                </c:pt>
                <c:pt idx="72">
                  <c:v>28.366875</c:v>
                </c:pt>
                <c:pt idx="73">
                  <c:v>26.318925</c:v>
                </c:pt>
                <c:pt idx="74">
                  <c:v>40.012515</c:v>
                </c:pt>
                <c:pt idx="75">
                  <c:v>72.18746999999999</c:v>
                </c:pt>
                <c:pt idx="76">
                  <c:v>130.48762500000001</c:v>
                </c:pt>
                <c:pt idx="77">
                  <c:v>165.77324999999999</c:v>
                </c:pt>
                <c:pt idx="78">
                  <c:v>215.472015</c:v>
                </c:pt>
                <c:pt idx="79">
                  <c:v>201.15296999999998</c:v>
                </c:pt>
                <c:pt idx="80">
                  <c:v>157.54270499999998</c:v>
                </c:pt>
                <c:pt idx="81">
                  <c:v>97.753634999999989</c:v>
                </c:pt>
                <c:pt idx="82">
                  <c:v>36.608489999999996</c:v>
                </c:pt>
                <c:pt idx="83">
                  <c:v>28.577204999999999</c:v>
                </c:pt>
                <c:pt idx="84">
                  <c:v>28.366875</c:v>
                </c:pt>
                <c:pt idx="85">
                  <c:v>26.318925</c:v>
                </c:pt>
                <c:pt idx="86">
                  <c:v>40.012515</c:v>
                </c:pt>
                <c:pt idx="87">
                  <c:v>72.18746999999999</c:v>
                </c:pt>
                <c:pt idx="88">
                  <c:v>130.48762500000001</c:v>
                </c:pt>
                <c:pt idx="89">
                  <c:v>165.77324999999999</c:v>
                </c:pt>
                <c:pt idx="90">
                  <c:v>215.472015</c:v>
                </c:pt>
                <c:pt idx="91">
                  <c:v>201.15296999999998</c:v>
                </c:pt>
                <c:pt idx="92">
                  <c:v>157.54270499999998</c:v>
                </c:pt>
                <c:pt idx="93">
                  <c:v>97.753634999999989</c:v>
                </c:pt>
                <c:pt idx="94">
                  <c:v>36.608489999999996</c:v>
                </c:pt>
                <c:pt idx="95">
                  <c:v>28.577204999999999</c:v>
                </c:pt>
                <c:pt idx="96">
                  <c:v>28.366875</c:v>
                </c:pt>
                <c:pt idx="97">
                  <c:v>26.318925</c:v>
                </c:pt>
                <c:pt idx="98">
                  <c:v>40.012515</c:v>
                </c:pt>
                <c:pt idx="99">
                  <c:v>72.18746999999999</c:v>
                </c:pt>
                <c:pt idx="100">
                  <c:v>130.48762500000001</c:v>
                </c:pt>
                <c:pt idx="101">
                  <c:v>165.77324999999999</c:v>
                </c:pt>
                <c:pt idx="102">
                  <c:v>215.472015</c:v>
                </c:pt>
                <c:pt idx="103">
                  <c:v>201.15296999999998</c:v>
                </c:pt>
                <c:pt idx="104">
                  <c:v>157.54270499999998</c:v>
                </c:pt>
                <c:pt idx="105">
                  <c:v>97.753634999999989</c:v>
                </c:pt>
                <c:pt idx="106">
                  <c:v>36.608489999999996</c:v>
                </c:pt>
                <c:pt idx="107">
                  <c:v>28.577204999999999</c:v>
                </c:pt>
                <c:pt idx="108">
                  <c:v>28.366875</c:v>
                </c:pt>
                <c:pt idx="109">
                  <c:v>26.318925</c:v>
                </c:pt>
                <c:pt idx="110">
                  <c:v>40.012515</c:v>
                </c:pt>
                <c:pt idx="111">
                  <c:v>72.18746999999999</c:v>
                </c:pt>
                <c:pt idx="112">
                  <c:v>130.48762500000001</c:v>
                </c:pt>
                <c:pt idx="113">
                  <c:v>165.77324999999999</c:v>
                </c:pt>
                <c:pt idx="114">
                  <c:v>215.472015</c:v>
                </c:pt>
                <c:pt idx="115">
                  <c:v>201.15296999999998</c:v>
                </c:pt>
                <c:pt idx="116">
                  <c:v>157.54270499999998</c:v>
                </c:pt>
                <c:pt idx="117">
                  <c:v>97.753634999999989</c:v>
                </c:pt>
                <c:pt idx="118">
                  <c:v>36.608489999999996</c:v>
                </c:pt>
                <c:pt idx="119">
                  <c:v>28.577204999999999</c:v>
                </c:pt>
                <c:pt idx="120">
                  <c:v>28.366875</c:v>
                </c:pt>
                <c:pt idx="121">
                  <c:v>26.318925</c:v>
                </c:pt>
                <c:pt idx="122">
                  <c:v>40.012515</c:v>
                </c:pt>
                <c:pt idx="123">
                  <c:v>72.18746999999999</c:v>
                </c:pt>
                <c:pt idx="124">
                  <c:v>130.48762500000001</c:v>
                </c:pt>
                <c:pt idx="125">
                  <c:v>165.77324999999999</c:v>
                </c:pt>
                <c:pt idx="126">
                  <c:v>215.472015</c:v>
                </c:pt>
                <c:pt idx="127">
                  <c:v>201.15296999999998</c:v>
                </c:pt>
                <c:pt idx="128">
                  <c:v>157.54270499999998</c:v>
                </c:pt>
                <c:pt idx="129">
                  <c:v>97.753634999999989</c:v>
                </c:pt>
                <c:pt idx="130">
                  <c:v>36.608489999999996</c:v>
                </c:pt>
                <c:pt idx="131">
                  <c:v>28.577204999999999</c:v>
                </c:pt>
                <c:pt idx="132">
                  <c:v>28.366875</c:v>
                </c:pt>
                <c:pt idx="133">
                  <c:v>26.318925</c:v>
                </c:pt>
                <c:pt idx="134">
                  <c:v>40.012515</c:v>
                </c:pt>
                <c:pt idx="135">
                  <c:v>72.18746999999999</c:v>
                </c:pt>
                <c:pt idx="136">
                  <c:v>130.48762500000001</c:v>
                </c:pt>
                <c:pt idx="137">
                  <c:v>165.77324999999999</c:v>
                </c:pt>
                <c:pt idx="138">
                  <c:v>215.472015</c:v>
                </c:pt>
                <c:pt idx="139">
                  <c:v>201.15296999999998</c:v>
                </c:pt>
                <c:pt idx="140">
                  <c:v>157.54270499999998</c:v>
                </c:pt>
                <c:pt idx="141">
                  <c:v>97.753634999999989</c:v>
                </c:pt>
                <c:pt idx="142">
                  <c:v>36.608489999999996</c:v>
                </c:pt>
                <c:pt idx="143">
                  <c:v>28.577204999999999</c:v>
                </c:pt>
                <c:pt idx="144">
                  <c:v>28.366875</c:v>
                </c:pt>
                <c:pt idx="145">
                  <c:v>26.318925</c:v>
                </c:pt>
                <c:pt idx="146">
                  <c:v>40.012515</c:v>
                </c:pt>
                <c:pt idx="147">
                  <c:v>72.18746999999999</c:v>
                </c:pt>
                <c:pt idx="148">
                  <c:v>130.48762500000001</c:v>
                </c:pt>
                <c:pt idx="149">
                  <c:v>165.77324999999999</c:v>
                </c:pt>
                <c:pt idx="150">
                  <c:v>215.472015</c:v>
                </c:pt>
                <c:pt idx="151">
                  <c:v>201.15296999999998</c:v>
                </c:pt>
                <c:pt idx="152">
                  <c:v>157.54270499999998</c:v>
                </c:pt>
                <c:pt idx="153">
                  <c:v>97.753634999999989</c:v>
                </c:pt>
                <c:pt idx="154">
                  <c:v>36.608489999999996</c:v>
                </c:pt>
                <c:pt idx="155">
                  <c:v>28.577204999999999</c:v>
                </c:pt>
                <c:pt idx="156">
                  <c:v>28.366875</c:v>
                </c:pt>
                <c:pt idx="157">
                  <c:v>26.318925</c:v>
                </c:pt>
                <c:pt idx="158">
                  <c:v>40.012515</c:v>
                </c:pt>
                <c:pt idx="159">
                  <c:v>72.18746999999999</c:v>
                </c:pt>
                <c:pt idx="160">
                  <c:v>130.48762500000001</c:v>
                </c:pt>
                <c:pt idx="161">
                  <c:v>165.77324999999999</c:v>
                </c:pt>
                <c:pt idx="162">
                  <c:v>215.472015</c:v>
                </c:pt>
                <c:pt idx="163">
                  <c:v>201.15296999999998</c:v>
                </c:pt>
                <c:pt idx="164">
                  <c:v>157.54270499999998</c:v>
                </c:pt>
                <c:pt idx="165">
                  <c:v>97.753634999999989</c:v>
                </c:pt>
                <c:pt idx="166">
                  <c:v>36.608489999999996</c:v>
                </c:pt>
                <c:pt idx="167">
                  <c:v>28.577204999999999</c:v>
                </c:pt>
                <c:pt idx="168">
                  <c:v>28.366875</c:v>
                </c:pt>
                <c:pt idx="169">
                  <c:v>26.318925</c:v>
                </c:pt>
                <c:pt idx="170">
                  <c:v>40.012515</c:v>
                </c:pt>
                <c:pt idx="171">
                  <c:v>72.18746999999999</c:v>
                </c:pt>
                <c:pt idx="172">
                  <c:v>130.48762500000001</c:v>
                </c:pt>
                <c:pt idx="173">
                  <c:v>165.77324999999999</c:v>
                </c:pt>
                <c:pt idx="174">
                  <c:v>215.472015</c:v>
                </c:pt>
                <c:pt idx="175">
                  <c:v>201.15296999999998</c:v>
                </c:pt>
                <c:pt idx="176">
                  <c:v>157.54270499999998</c:v>
                </c:pt>
                <c:pt idx="177">
                  <c:v>97.753634999999989</c:v>
                </c:pt>
                <c:pt idx="178">
                  <c:v>36.608489999999996</c:v>
                </c:pt>
                <c:pt idx="179">
                  <c:v>28.577204999999999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30-4F46-A6A8-524AFA41507C}"/>
            </c:ext>
          </c:extLst>
        </c:ser>
        <c:ser>
          <c:idx val="12"/>
          <c:order val="13"/>
          <c:tx>
            <c:strRef>
              <c:f>'MC Emissions'!$C$4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Emissions'!$C$66:$C$245</c:f>
              <c:numCache>
                <c:formatCode>General</c:formatCode>
                <c:ptCount val="180"/>
                <c:pt idx="0">
                  <c:v>18867.707695823279</c:v>
                </c:pt>
                <c:pt idx="1">
                  <c:v>18491.324612894412</c:v>
                </c:pt>
                <c:pt idx="2">
                  <c:v>19076.477543307075</c:v>
                </c:pt>
                <c:pt idx="3">
                  <c:v>18838.628717840948</c:v>
                </c:pt>
                <c:pt idx="4">
                  <c:v>14444.522323538793</c:v>
                </c:pt>
                <c:pt idx="5">
                  <c:v>14129.160681623938</c:v>
                </c:pt>
                <c:pt idx="6">
                  <c:v>14454.466709117782</c:v>
                </c:pt>
                <c:pt idx="7">
                  <c:v>13555.510772883179</c:v>
                </c:pt>
                <c:pt idx="8">
                  <c:v>13741.973688757618</c:v>
                </c:pt>
                <c:pt idx="9">
                  <c:v>14613.721728586868</c:v>
                </c:pt>
                <c:pt idx="10">
                  <c:v>14790.960918581199</c:v>
                </c:pt>
                <c:pt idx="11">
                  <c:v>16287.826180164029</c:v>
                </c:pt>
                <c:pt idx="12">
                  <c:v>17632.30529607489</c:v>
                </c:pt>
                <c:pt idx="13">
                  <c:v>20765.478394481874</c:v>
                </c:pt>
                <c:pt idx="14">
                  <c:v>17585.487485731985</c:v>
                </c:pt>
                <c:pt idx="15">
                  <c:v>16509.537894068442</c:v>
                </c:pt>
                <c:pt idx="16">
                  <c:v>15958.752280306933</c:v>
                </c:pt>
                <c:pt idx="17">
                  <c:v>14304.835508125041</c:v>
                </c:pt>
                <c:pt idx="18">
                  <c:v>15328.915623826049</c:v>
                </c:pt>
                <c:pt idx="19">
                  <c:v>14089.974760424799</c:v>
                </c:pt>
                <c:pt idx="20">
                  <c:v>13406.042114199645</c:v>
                </c:pt>
                <c:pt idx="21">
                  <c:v>14037.090935828401</c:v>
                </c:pt>
                <c:pt idx="22">
                  <c:v>15201.063728890977</c:v>
                </c:pt>
                <c:pt idx="23">
                  <c:v>16361.81967847592</c:v>
                </c:pt>
                <c:pt idx="24">
                  <c:v>17005.154999375125</c:v>
                </c:pt>
                <c:pt idx="25">
                  <c:v>19069.44768915695</c:v>
                </c:pt>
                <c:pt idx="26">
                  <c:v>18215.528232331617</c:v>
                </c:pt>
                <c:pt idx="27">
                  <c:v>17142.910078352827</c:v>
                </c:pt>
                <c:pt idx="28">
                  <c:v>16182.125415922932</c:v>
                </c:pt>
                <c:pt idx="29">
                  <c:v>13638.524896077217</c:v>
                </c:pt>
                <c:pt idx="30">
                  <c:v>13849.311198190011</c:v>
                </c:pt>
                <c:pt idx="31">
                  <c:v>13142.654561772155</c:v>
                </c:pt>
                <c:pt idx="32">
                  <c:v>12824.714395769874</c:v>
                </c:pt>
                <c:pt idx="33">
                  <c:v>13438.961668705218</c:v>
                </c:pt>
                <c:pt idx="34">
                  <c:v>13839.245189376539</c:v>
                </c:pt>
                <c:pt idx="35">
                  <c:v>14710.90521063907</c:v>
                </c:pt>
                <c:pt idx="36">
                  <c:v>18600.897932937565</c:v>
                </c:pt>
                <c:pt idx="37">
                  <c:v>16934.311157094653</c:v>
                </c:pt>
                <c:pt idx="38">
                  <c:v>15703.249631898041</c:v>
                </c:pt>
                <c:pt idx="39">
                  <c:v>15829.869741515449</c:v>
                </c:pt>
                <c:pt idx="40">
                  <c:v>12856.409645533773</c:v>
                </c:pt>
                <c:pt idx="41">
                  <c:v>13107.950563666831</c:v>
                </c:pt>
                <c:pt idx="42">
                  <c:v>13180.208967369957</c:v>
                </c:pt>
                <c:pt idx="43">
                  <c:v>13045.652289936055</c:v>
                </c:pt>
                <c:pt idx="44">
                  <c:v>11735.077480502408</c:v>
                </c:pt>
                <c:pt idx="45">
                  <c:v>12177.795731053924</c:v>
                </c:pt>
                <c:pt idx="46">
                  <c:v>13351.466701288595</c:v>
                </c:pt>
                <c:pt idx="47">
                  <c:v>15388.839142982679</c:v>
                </c:pt>
                <c:pt idx="48">
                  <c:v>15922.631741251447</c:v>
                </c:pt>
                <c:pt idx="49">
                  <c:v>16211.858587659342</c:v>
                </c:pt>
                <c:pt idx="50">
                  <c:v>17044.109156822869</c:v>
                </c:pt>
                <c:pt idx="51">
                  <c:v>16381.710323998173</c:v>
                </c:pt>
                <c:pt idx="52">
                  <c:v>13363.836633921876</c:v>
                </c:pt>
                <c:pt idx="53">
                  <c:v>12829.818969236316</c:v>
                </c:pt>
                <c:pt idx="54">
                  <c:v>14516.694694506237</c:v>
                </c:pt>
                <c:pt idx="55">
                  <c:v>11747.77370029232</c:v>
                </c:pt>
                <c:pt idx="56">
                  <c:v>12115.167075080624</c:v>
                </c:pt>
                <c:pt idx="57">
                  <c:v>12930.227408542722</c:v>
                </c:pt>
                <c:pt idx="58">
                  <c:v>13871.933768726358</c:v>
                </c:pt>
                <c:pt idx="59">
                  <c:v>16146.408348217421</c:v>
                </c:pt>
                <c:pt idx="60">
                  <c:v>9714.543142435612</c:v>
                </c:pt>
                <c:pt idx="61">
                  <c:v>11192.492628261783</c:v>
                </c:pt>
                <c:pt idx="62">
                  <c:v>12160.471253044581</c:v>
                </c:pt>
                <c:pt idx="63">
                  <c:v>7465.4055805587241</c:v>
                </c:pt>
                <c:pt idx="64">
                  <c:v>10679.416499367082</c:v>
                </c:pt>
                <c:pt idx="65">
                  <c:v>13392.335390217037</c:v>
                </c:pt>
                <c:pt idx="66">
                  <c:v>11384.113451503425</c:v>
                </c:pt>
                <c:pt idx="67">
                  <c:v>13887.691645097309</c:v>
                </c:pt>
                <c:pt idx="68">
                  <c:v>10346.466827646183</c:v>
                </c:pt>
                <c:pt idx="69">
                  <c:v>11867.345958434908</c:v>
                </c:pt>
                <c:pt idx="70">
                  <c:v>11357.517764373681</c:v>
                </c:pt>
                <c:pt idx="71">
                  <c:v>11351.267123686628</c:v>
                </c:pt>
                <c:pt idx="72">
                  <c:v>10817.735609837018</c:v>
                </c:pt>
                <c:pt idx="73">
                  <c:v>10404.521322743132</c:v>
                </c:pt>
                <c:pt idx="74">
                  <c:v>10689.219064857843</c:v>
                </c:pt>
                <c:pt idx="75">
                  <c:v>10286.331681572779</c:v>
                </c:pt>
                <c:pt idx="76">
                  <c:v>11124.796498492018</c:v>
                </c:pt>
                <c:pt idx="77">
                  <c:v>11722.586936986809</c:v>
                </c:pt>
                <c:pt idx="78">
                  <c:v>10509.732912278663</c:v>
                </c:pt>
                <c:pt idx="79">
                  <c:v>10149.079537303249</c:v>
                </c:pt>
                <c:pt idx="80">
                  <c:v>9708.2503044792647</c:v>
                </c:pt>
                <c:pt idx="81">
                  <c:v>10856.142420833097</c:v>
                </c:pt>
                <c:pt idx="82">
                  <c:v>10327.403678725334</c:v>
                </c:pt>
                <c:pt idx="83">
                  <c:v>9762.0337819819269</c:v>
                </c:pt>
                <c:pt idx="84">
                  <c:v>12152.413275322187</c:v>
                </c:pt>
                <c:pt idx="85">
                  <c:v>9821.545315005882</c:v>
                </c:pt>
                <c:pt idx="86">
                  <c:v>9551.8711539571177</c:v>
                </c:pt>
                <c:pt idx="87">
                  <c:v>11307.889880507226</c:v>
                </c:pt>
                <c:pt idx="88">
                  <c:v>10412.990177308242</c:v>
                </c:pt>
                <c:pt idx="89">
                  <c:v>11099.517823592872</c:v>
                </c:pt>
                <c:pt idx="90">
                  <c:v>9981.5455314349456</c:v>
                </c:pt>
                <c:pt idx="91">
                  <c:v>9441.2422287102145</c:v>
                </c:pt>
                <c:pt idx="92">
                  <c:v>9924.9584645053292</c:v>
                </c:pt>
                <c:pt idx="93">
                  <c:v>10391.823937160645</c:v>
                </c:pt>
                <c:pt idx="94">
                  <c:v>10550.544914390715</c:v>
                </c:pt>
                <c:pt idx="95">
                  <c:v>8972.3823445952621</c:v>
                </c:pt>
                <c:pt idx="96">
                  <c:v>8901.3493006731278</c:v>
                </c:pt>
                <c:pt idx="97">
                  <c:v>8845.9745111766988</c:v>
                </c:pt>
                <c:pt idx="98">
                  <c:v>10477.21148771825</c:v>
                </c:pt>
                <c:pt idx="99">
                  <c:v>9404.5449455151593</c:v>
                </c:pt>
                <c:pt idx="100">
                  <c:v>9478.6819710138443</c:v>
                </c:pt>
                <c:pt idx="101">
                  <c:v>10115.211260320193</c:v>
                </c:pt>
                <c:pt idx="102">
                  <c:v>9300.19386611761</c:v>
                </c:pt>
                <c:pt idx="103">
                  <c:v>9350.1886484508141</c:v>
                </c:pt>
                <c:pt idx="104">
                  <c:v>9866.4893029904451</c:v>
                </c:pt>
                <c:pt idx="105">
                  <c:v>8747.5734213293035</c:v>
                </c:pt>
                <c:pt idx="106">
                  <c:v>9235.065884244008</c:v>
                </c:pt>
                <c:pt idx="107">
                  <c:v>8454.3427051274357</c:v>
                </c:pt>
                <c:pt idx="108">
                  <c:v>8319.2615053012341</c:v>
                </c:pt>
                <c:pt idx="109">
                  <c:v>6797.9749718348185</c:v>
                </c:pt>
                <c:pt idx="110">
                  <c:v>8030.3424924349674</c:v>
                </c:pt>
                <c:pt idx="111">
                  <c:v>7841.1174488944798</c:v>
                </c:pt>
                <c:pt idx="112">
                  <c:v>7942.2400285509675</c:v>
                </c:pt>
                <c:pt idx="113">
                  <c:v>8163.0423007825393</c:v>
                </c:pt>
                <c:pt idx="114">
                  <c:v>8058.8886734377757</c:v>
                </c:pt>
                <c:pt idx="115">
                  <c:v>9061.8947040522016</c:v>
                </c:pt>
                <c:pt idx="116">
                  <c:v>8742.4977158410038</c:v>
                </c:pt>
                <c:pt idx="117">
                  <c:v>8671.2094255363627</c:v>
                </c:pt>
                <c:pt idx="118">
                  <c:v>9174.9105657593973</c:v>
                </c:pt>
                <c:pt idx="119">
                  <c:v>7570.508657309083</c:v>
                </c:pt>
                <c:pt idx="120">
                  <c:v>7147.9183528051481</c:v>
                </c:pt>
                <c:pt idx="121">
                  <c:v>7190.8291959226126</c:v>
                </c:pt>
                <c:pt idx="122">
                  <c:v>8803.8216992165271</c:v>
                </c:pt>
                <c:pt idx="123">
                  <c:v>6680.2707671340204</c:v>
                </c:pt>
                <c:pt idx="124">
                  <c:v>8792.2797176236563</c:v>
                </c:pt>
                <c:pt idx="125">
                  <c:v>7484.3908700099919</c:v>
                </c:pt>
                <c:pt idx="126">
                  <c:v>8263.1976685581139</c:v>
                </c:pt>
                <c:pt idx="127">
                  <c:v>7555.687761082665</c:v>
                </c:pt>
                <c:pt idx="128">
                  <c:v>7663.1194588363824</c:v>
                </c:pt>
                <c:pt idx="129">
                  <c:v>8600.5172793455404</c:v>
                </c:pt>
                <c:pt idx="130">
                  <c:v>7530.5692862897586</c:v>
                </c:pt>
                <c:pt idx="131">
                  <c:v>6302.6504996222184</c:v>
                </c:pt>
                <c:pt idx="132">
                  <c:v>7574.7977890614566</c:v>
                </c:pt>
                <c:pt idx="133">
                  <c:v>6754.6155653901778</c:v>
                </c:pt>
                <c:pt idx="134">
                  <c:v>8034.0350982460486</c:v>
                </c:pt>
                <c:pt idx="135">
                  <c:v>7674.8473872954346</c:v>
                </c:pt>
                <c:pt idx="136">
                  <c:v>7926.3911972447186</c:v>
                </c:pt>
                <c:pt idx="137">
                  <c:v>8028.0401572408618</c:v>
                </c:pt>
                <c:pt idx="138">
                  <c:v>7442.5934033995518</c:v>
                </c:pt>
                <c:pt idx="139">
                  <c:v>7048.3549178302292</c:v>
                </c:pt>
                <c:pt idx="140">
                  <c:v>6606.1070193644573</c:v>
                </c:pt>
                <c:pt idx="141">
                  <c:v>7223.2382721155363</c:v>
                </c:pt>
                <c:pt idx="142">
                  <c:v>7670.2609128020877</c:v>
                </c:pt>
                <c:pt idx="143">
                  <c:v>7067.5426627151573</c:v>
                </c:pt>
                <c:pt idx="144">
                  <c:v>6691.1967015956643</c:v>
                </c:pt>
                <c:pt idx="145">
                  <c:v>6650.4876675872583</c:v>
                </c:pt>
                <c:pt idx="146">
                  <c:v>7568.4779509587652</c:v>
                </c:pt>
                <c:pt idx="147">
                  <c:v>6541.9977410673055</c:v>
                </c:pt>
                <c:pt idx="148">
                  <c:v>7672.1731491659002</c:v>
                </c:pt>
                <c:pt idx="149">
                  <c:v>8018.9344356575457</c:v>
                </c:pt>
                <c:pt idx="150">
                  <c:v>7234.6918791560947</c:v>
                </c:pt>
                <c:pt idx="151">
                  <c:v>6703.5682236004941</c:v>
                </c:pt>
                <c:pt idx="152">
                  <c:v>7801.3336009405139</c:v>
                </c:pt>
                <c:pt idx="153">
                  <c:v>5895.1956933527217</c:v>
                </c:pt>
                <c:pt idx="154">
                  <c:v>7459.5197113677195</c:v>
                </c:pt>
                <c:pt idx="155">
                  <c:v>6855.5431496720512</c:v>
                </c:pt>
                <c:pt idx="156">
                  <c:v>5925.7742442375456</c:v>
                </c:pt>
                <c:pt idx="157">
                  <c:v>7510.703791664102</c:v>
                </c:pt>
                <c:pt idx="158">
                  <c:v>5965.1664730613429</c:v>
                </c:pt>
                <c:pt idx="159">
                  <c:v>6291.7342568214708</c:v>
                </c:pt>
                <c:pt idx="160">
                  <c:v>7115.6984541190159</c:v>
                </c:pt>
                <c:pt idx="161">
                  <c:v>7061.9166182397166</c:v>
                </c:pt>
                <c:pt idx="162">
                  <c:v>6017.5106433423625</c:v>
                </c:pt>
                <c:pt idx="163">
                  <c:v>5315.1052514407384</c:v>
                </c:pt>
                <c:pt idx="164">
                  <c:v>6208.7867596697242</c:v>
                </c:pt>
                <c:pt idx="165">
                  <c:v>6614.5407700990227</c:v>
                </c:pt>
                <c:pt idx="166">
                  <c:v>6076.9031211874844</c:v>
                </c:pt>
                <c:pt idx="167">
                  <c:v>6994.9209138829201</c:v>
                </c:pt>
                <c:pt idx="168">
                  <c:v>6636.4478588661013</c:v>
                </c:pt>
                <c:pt idx="169">
                  <c:v>6374.6063915727727</c:v>
                </c:pt>
                <c:pt idx="170">
                  <c:v>7244.851943478443</c:v>
                </c:pt>
                <c:pt idx="171">
                  <c:v>5269.2090506390705</c:v>
                </c:pt>
                <c:pt idx="172">
                  <c:v>7081.440085451326</c:v>
                </c:pt>
                <c:pt idx="173">
                  <c:v>7015.896774433485</c:v>
                </c:pt>
                <c:pt idx="174">
                  <c:v>6428.7123738066421</c:v>
                </c:pt>
                <c:pt idx="175">
                  <c:v>6255.5466775453133</c:v>
                </c:pt>
                <c:pt idx="176">
                  <c:v>5930.9362366522682</c:v>
                </c:pt>
                <c:pt idx="177">
                  <c:v>4742.5042487574383</c:v>
                </c:pt>
                <c:pt idx="178">
                  <c:v>5127.1983387683231</c:v>
                </c:pt>
                <c:pt idx="179">
                  <c:v>6036.66824378008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0-4F46-A6A8-524AFA41507C}"/>
            </c:ext>
          </c:extLst>
        </c:ser>
        <c:ser>
          <c:idx val="13"/>
          <c:order val="14"/>
          <c:tx>
            <c:strRef>
              <c:f>'MC Emissions'!$D$4</c:f>
              <c:strCache>
                <c:ptCount val="1"/>
                <c:pt idx="0">
                  <c:v>Elec- CHW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Emissions'!$D$66:$D$245</c:f>
              <c:numCache>
                <c:formatCode>General</c:formatCode>
                <c:ptCount val="1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6685.8674851242386</c:v>
                </c:pt>
                <c:pt idx="61">
                  <c:v>5142.1711968845266</c:v>
                </c:pt>
                <c:pt idx="62">
                  <c:v>4195.7596428867246</c:v>
                </c:pt>
                <c:pt idx="63">
                  <c:v>2135.6999037089163</c:v>
                </c:pt>
                <c:pt idx="64">
                  <c:v>1613.4606924019315</c:v>
                </c:pt>
                <c:pt idx="65">
                  <c:v>962.21519877826631</c:v>
                </c:pt>
                <c:pt idx="66">
                  <c:v>786.9800450329908</c:v>
                </c:pt>
                <c:pt idx="67">
                  <c:v>816.38153918465571</c:v>
                </c:pt>
                <c:pt idx="68">
                  <c:v>1420.6013519555238</c:v>
                </c:pt>
                <c:pt idx="69">
                  <c:v>2037.3235945396609</c:v>
                </c:pt>
                <c:pt idx="70">
                  <c:v>3610.3863070016873</c:v>
                </c:pt>
                <c:pt idx="71">
                  <c:v>4620.9727373044279</c:v>
                </c:pt>
                <c:pt idx="72">
                  <c:v>6368.3328816091034</c:v>
                </c:pt>
                <c:pt idx="73">
                  <c:v>4897.9519843675835</c:v>
                </c:pt>
                <c:pt idx="74">
                  <c:v>3996.4887363644002</c:v>
                </c:pt>
                <c:pt idx="75">
                  <c:v>2034.2682460129784</c:v>
                </c:pt>
                <c:pt idx="76">
                  <c:v>1536.8319523933965</c:v>
                </c:pt>
                <c:pt idx="77">
                  <c:v>916.5163239022537</c:v>
                </c:pt>
                <c:pt idx="78">
                  <c:v>749.60368405517056</c:v>
                </c:pt>
                <c:pt idx="79">
                  <c:v>777.60880117588579</c:v>
                </c:pt>
                <c:pt idx="80">
                  <c:v>1353.1321584589555</c:v>
                </c:pt>
                <c:pt idx="81">
                  <c:v>1940.5641626090173</c:v>
                </c:pt>
                <c:pt idx="82">
                  <c:v>3438.9167726322139</c:v>
                </c:pt>
                <c:pt idx="83">
                  <c:v>4401.5070136329778</c:v>
                </c:pt>
                <c:pt idx="84">
                  <c:v>5680.5232177410471</c:v>
                </c:pt>
                <c:pt idx="85">
                  <c:v>4325.9572572714378</c:v>
                </c:pt>
                <c:pt idx="86">
                  <c:v>2800.4660081282022</c:v>
                </c:pt>
                <c:pt idx="87">
                  <c:v>2063.3052693603954</c:v>
                </c:pt>
                <c:pt idx="88">
                  <c:v>915.86516880863485</c:v>
                </c:pt>
                <c:pt idx="89">
                  <c:v>878.6962312297544</c:v>
                </c:pt>
                <c:pt idx="90">
                  <c:v>672.54539875631895</c:v>
                </c:pt>
                <c:pt idx="91">
                  <c:v>351.26079309146832</c:v>
                </c:pt>
                <c:pt idx="92">
                  <c:v>543.11432593708616</c:v>
                </c:pt>
                <c:pt idx="93">
                  <c:v>1479.3384877529943</c:v>
                </c:pt>
                <c:pt idx="94">
                  <c:v>3261.7213329411788</c:v>
                </c:pt>
                <c:pt idx="95">
                  <c:v>4751.5350547325625</c:v>
                </c:pt>
                <c:pt idx="96">
                  <c:v>6282.1859470672271</c:v>
                </c:pt>
                <c:pt idx="97">
                  <c:v>4628.9867881405798</c:v>
                </c:pt>
                <c:pt idx="98">
                  <c:v>3559.428115258841</c:v>
                </c:pt>
                <c:pt idx="99">
                  <c:v>1598.3850375936686</c:v>
                </c:pt>
                <c:pt idx="100">
                  <c:v>784.91216022941762</c:v>
                </c:pt>
                <c:pt idx="101">
                  <c:v>980.81925607020241</c:v>
                </c:pt>
                <c:pt idx="102">
                  <c:v>638.96618169825751</c:v>
                </c:pt>
                <c:pt idx="103">
                  <c:v>413.25212116225595</c:v>
                </c:pt>
                <c:pt idx="104">
                  <c:v>1260.6743747784731</c:v>
                </c:pt>
                <c:pt idx="105">
                  <c:v>1807.9679040373951</c:v>
                </c:pt>
                <c:pt idx="106">
                  <c:v>3203.9400033110842</c:v>
                </c:pt>
                <c:pt idx="107">
                  <c:v>4100.7576886017314</c:v>
                </c:pt>
                <c:pt idx="108">
                  <c:v>5023.6285897179123</c:v>
                </c:pt>
                <c:pt idx="109">
                  <c:v>3825.704380127253</c:v>
                </c:pt>
                <c:pt idx="110">
                  <c:v>2476.6206498422866</c:v>
                </c:pt>
                <c:pt idx="111">
                  <c:v>1824.7050391594778</c:v>
                </c:pt>
                <c:pt idx="112">
                  <c:v>809.95469431133301</c:v>
                </c:pt>
                <c:pt idx="113">
                  <c:v>777.08396562783014</c:v>
                </c:pt>
                <c:pt idx="114">
                  <c:v>594.77237634089624</c:v>
                </c:pt>
                <c:pt idx="115">
                  <c:v>310.6410615680947</c:v>
                </c:pt>
                <c:pt idx="116">
                  <c:v>480.30868824578334</c:v>
                </c:pt>
                <c:pt idx="117">
                  <c:v>1308.2680654725532</c:v>
                </c:pt>
                <c:pt idx="118">
                  <c:v>2884.5364963356587</c:v>
                </c:pt>
                <c:pt idx="119">
                  <c:v>4202.0684417682278</c:v>
                </c:pt>
                <c:pt idx="120">
                  <c:v>4736.1008392205667</c:v>
                </c:pt>
                <c:pt idx="121">
                  <c:v>4274.1757588963692</c:v>
                </c:pt>
                <c:pt idx="122">
                  <c:v>3794.2196031358249</c:v>
                </c:pt>
                <c:pt idx="123">
                  <c:v>1763.7683641114234</c:v>
                </c:pt>
                <c:pt idx="124">
                  <c:v>1486.0445935898515</c:v>
                </c:pt>
                <c:pt idx="125">
                  <c:v>1354.8906960664431</c:v>
                </c:pt>
                <c:pt idx="126">
                  <c:v>767.97451691639219</c:v>
                </c:pt>
                <c:pt idx="127">
                  <c:v>766.17151640398652</c:v>
                </c:pt>
                <c:pt idx="128">
                  <c:v>1162.2310947464889</c:v>
                </c:pt>
                <c:pt idx="129">
                  <c:v>1433.9840389718743</c:v>
                </c:pt>
                <c:pt idx="130">
                  <c:v>2188.6842455726551</c:v>
                </c:pt>
                <c:pt idx="131">
                  <c:v>3623.4362633426954</c:v>
                </c:pt>
                <c:pt idx="132">
                  <c:v>4018.1546191758407</c:v>
                </c:pt>
                <c:pt idx="133">
                  <c:v>3632.0507921692306</c:v>
                </c:pt>
                <c:pt idx="134">
                  <c:v>2787.8261628081896</c:v>
                </c:pt>
                <c:pt idx="135">
                  <c:v>1366.0678123243638</c:v>
                </c:pt>
                <c:pt idx="136">
                  <c:v>1080.1476252994171</c:v>
                </c:pt>
                <c:pt idx="137">
                  <c:v>663.70542886619512</c:v>
                </c:pt>
                <c:pt idx="138">
                  <c:v>636.97285861242824</c:v>
                </c:pt>
                <c:pt idx="139">
                  <c:v>882.79438065693455</c:v>
                </c:pt>
                <c:pt idx="140">
                  <c:v>717.29585271176506</c:v>
                </c:pt>
                <c:pt idx="141">
                  <c:v>1547.0588245390486</c:v>
                </c:pt>
                <c:pt idx="142">
                  <c:v>1991.8174544111275</c:v>
                </c:pt>
                <c:pt idx="143">
                  <c:v>2790.5999397203186</c:v>
                </c:pt>
                <c:pt idx="144">
                  <c:v>3114.8246795667346</c:v>
                </c:pt>
                <c:pt idx="145">
                  <c:v>2328.812285048597</c:v>
                </c:pt>
                <c:pt idx="146">
                  <c:v>2075.7526296784845</c:v>
                </c:pt>
                <c:pt idx="147">
                  <c:v>1612.6738351997451</c:v>
                </c:pt>
                <c:pt idx="148">
                  <c:v>1119.847507532354</c:v>
                </c:pt>
                <c:pt idx="149">
                  <c:v>809.17189538170862</c:v>
                </c:pt>
                <c:pt idx="150">
                  <c:v>765.23861667818846</c:v>
                </c:pt>
                <c:pt idx="151">
                  <c:v>918.62221168202291</c:v>
                </c:pt>
                <c:pt idx="152">
                  <c:v>927.28073044626558</c:v>
                </c:pt>
                <c:pt idx="153">
                  <c:v>1235.5956289008623</c:v>
                </c:pt>
                <c:pt idx="154">
                  <c:v>3064.9851832181971</c:v>
                </c:pt>
                <c:pt idx="155">
                  <c:v>3543.3521583296147</c:v>
                </c:pt>
                <c:pt idx="156">
                  <c:v>3877.2032779993965</c:v>
                </c:pt>
                <c:pt idx="157">
                  <c:v>4387.8274482517691</c:v>
                </c:pt>
                <c:pt idx="158">
                  <c:v>2601.7364882520146</c:v>
                </c:pt>
                <c:pt idx="159">
                  <c:v>1668.4287744772294</c:v>
                </c:pt>
                <c:pt idx="160">
                  <c:v>1101.9804689802349</c:v>
                </c:pt>
                <c:pt idx="161">
                  <c:v>872.94831379610389</c:v>
                </c:pt>
                <c:pt idx="162">
                  <c:v>706.49596840530523</c:v>
                </c:pt>
                <c:pt idx="163">
                  <c:v>649.45588051007599</c:v>
                </c:pt>
                <c:pt idx="164">
                  <c:v>838.94974305587425</c:v>
                </c:pt>
                <c:pt idx="165">
                  <c:v>1812.8572049674035</c:v>
                </c:pt>
                <c:pt idx="166">
                  <c:v>2292.1337798354116</c:v>
                </c:pt>
                <c:pt idx="167">
                  <c:v>2458.048722190545</c:v>
                </c:pt>
                <c:pt idx="168">
                  <c:v>3943.4299477234808</c:v>
                </c:pt>
                <c:pt idx="169">
                  <c:v>3382.2166225369128</c:v>
                </c:pt>
                <c:pt idx="170">
                  <c:v>2678.240732558831</c:v>
                </c:pt>
                <c:pt idx="171">
                  <c:v>960.39243190492141</c:v>
                </c:pt>
                <c:pt idx="172">
                  <c:v>1009.6688903127771</c:v>
                </c:pt>
                <c:pt idx="173">
                  <c:v>960.32155404671857</c:v>
                </c:pt>
                <c:pt idx="174">
                  <c:v>864.17283304265936</c:v>
                </c:pt>
                <c:pt idx="175">
                  <c:v>856.40963813105077</c:v>
                </c:pt>
                <c:pt idx="176">
                  <c:v>1254.3612818903157</c:v>
                </c:pt>
                <c:pt idx="177">
                  <c:v>1212.9870848498404</c:v>
                </c:pt>
                <c:pt idx="178">
                  <c:v>1725.3142800367441</c:v>
                </c:pt>
                <c:pt idx="179">
                  <c:v>3276.851781000315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0-4F46-A6A8-524AFA41507C}"/>
            </c:ext>
          </c:extLst>
        </c:ser>
        <c:ser>
          <c:idx val="17"/>
          <c:order val="15"/>
          <c:tx>
            <c:strRef>
              <c:f>'MC Emissions'!$H$4</c:f>
              <c:strCache>
                <c:ptCount val="1"/>
                <c:pt idx="0">
                  <c:v>Steam- Chw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Emissions'!$H$66:$H$245</c:f>
              <c:numCache>
                <c:formatCode>General</c:formatCode>
                <c:ptCount val="1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56.887350794083559</c:v>
                </c:pt>
                <c:pt idx="130">
                  <c:v>85.828612801070037</c:v>
                </c:pt>
                <c:pt idx="131">
                  <c:v>2455.5960129742575</c:v>
                </c:pt>
                <c:pt idx="132">
                  <c:v>3205.2911409918202</c:v>
                </c:pt>
                <c:pt idx="133">
                  <c:v>3349.9306931823899</c:v>
                </c:pt>
                <c:pt idx="134">
                  <c:v>3179.3428455189364</c:v>
                </c:pt>
                <c:pt idx="135">
                  <c:v>1705.2479294665029</c:v>
                </c:pt>
                <c:pt idx="136">
                  <c:v>239.53480908444391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10.110147527773938</c:v>
                </c:pt>
                <c:pt idx="142">
                  <c:v>138.85035877503913</c:v>
                </c:pt>
                <c:pt idx="143">
                  <c:v>2288.4231597588846</c:v>
                </c:pt>
                <c:pt idx="144">
                  <c:v>4068.7599172367181</c:v>
                </c:pt>
                <c:pt idx="145">
                  <c:v>3711.574181260507</c:v>
                </c:pt>
                <c:pt idx="146">
                  <c:v>3070.3106633424495</c:v>
                </c:pt>
                <c:pt idx="147">
                  <c:v>2239.5039935534664</c:v>
                </c:pt>
                <c:pt idx="148">
                  <c:v>39.536109969505333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18.644254598633164</c:v>
                </c:pt>
                <c:pt idx="155">
                  <c:v>728.75070098927586</c:v>
                </c:pt>
                <c:pt idx="156">
                  <c:v>1607.2579582517412</c:v>
                </c:pt>
                <c:pt idx="157">
                  <c:v>3674.5835468643809</c:v>
                </c:pt>
                <c:pt idx="158">
                  <c:v>3201.483893953603</c:v>
                </c:pt>
                <c:pt idx="159">
                  <c:v>1332.2179685717597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447.97662138734711</c:v>
                </c:pt>
                <c:pt idx="167">
                  <c:v>1789.4174707905888</c:v>
                </c:pt>
                <c:pt idx="168">
                  <c:v>3551.6560323393328</c:v>
                </c:pt>
                <c:pt idx="169">
                  <c:v>3591.5915653376401</c:v>
                </c:pt>
                <c:pt idx="170">
                  <c:v>3209.2827978379987</c:v>
                </c:pt>
                <c:pt idx="171">
                  <c:v>2478.291265958328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1101.5748640253425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30-4F46-A6A8-524AFA41507C}"/>
            </c:ext>
          </c:extLst>
        </c:ser>
        <c:ser>
          <c:idx val="14"/>
          <c:order val="16"/>
          <c:tx>
            <c:strRef>
              <c:f>'MC Emissions'!$E$4</c:f>
              <c:strCache>
                <c:ptCount val="1"/>
                <c:pt idx="0">
                  <c:v>Steam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Emissions'!$E$66:$E$245</c:f>
              <c:numCache>
                <c:formatCode>General</c:formatCode>
                <c:ptCount val="180"/>
                <c:pt idx="0">
                  <c:v>3550.6363428261379</c:v>
                </c:pt>
                <c:pt idx="1">
                  <c:v>3844.4353015530123</c:v>
                </c:pt>
                <c:pt idx="2">
                  <c:v>4302.6305893802992</c:v>
                </c:pt>
                <c:pt idx="3">
                  <c:v>5116.0145714934943</c:v>
                </c:pt>
                <c:pt idx="4">
                  <c:v>5618.9169597067585</c:v>
                </c:pt>
                <c:pt idx="5">
                  <c:v>10982.911754977951</c:v>
                </c:pt>
                <c:pt idx="6">
                  <c:v>11394.202628974321</c:v>
                </c:pt>
                <c:pt idx="7">
                  <c:v>10178.720722226091</c:v>
                </c:pt>
                <c:pt idx="8">
                  <c:v>9550.7368347762076</c:v>
                </c:pt>
                <c:pt idx="9">
                  <c:v>5046.7567858591492</c:v>
                </c:pt>
                <c:pt idx="10">
                  <c:v>6008.5348396938152</c:v>
                </c:pt>
                <c:pt idx="11">
                  <c:v>4332.1567379363914</c:v>
                </c:pt>
                <c:pt idx="12">
                  <c:v>3381.7297012040913</c:v>
                </c:pt>
                <c:pt idx="13">
                  <c:v>4486.2392068549889</c:v>
                </c:pt>
                <c:pt idx="14">
                  <c:v>4037.8230564937699</c:v>
                </c:pt>
                <c:pt idx="15">
                  <c:v>6056.1023275312191</c:v>
                </c:pt>
                <c:pt idx="16">
                  <c:v>7077.393726304208</c:v>
                </c:pt>
                <c:pt idx="17">
                  <c:v>7674.2809234834249</c:v>
                </c:pt>
                <c:pt idx="18">
                  <c:v>9146.2553579922296</c:v>
                </c:pt>
                <c:pt idx="19">
                  <c:v>12651.257063898436</c:v>
                </c:pt>
                <c:pt idx="20">
                  <c:v>9899.1547531901615</c:v>
                </c:pt>
                <c:pt idx="21">
                  <c:v>8178.9320645849184</c:v>
                </c:pt>
                <c:pt idx="22">
                  <c:v>6252.0664737387588</c:v>
                </c:pt>
                <c:pt idx="23">
                  <c:v>4080.3575503893103</c:v>
                </c:pt>
                <c:pt idx="24">
                  <c:v>4160.7252596313328</c:v>
                </c:pt>
                <c:pt idx="25">
                  <c:v>4747.6284389311259</c:v>
                </c:pt>
                <c:pt idx="26">
                  <c:v>4344.1735048886885</c:v>
                </c:pt>
                <c:pt idx="27">
                  <c:v>4681.7976060009869</c:v>
                </c:pt>
                <c:pt idx="28">
                  <c:v>7399.5698264104831</c:v>
                </c:pt>
                <c:pt idx="29">
                  <c:v>9420.5609755879759</c:v>
                </c:pt>
                <c:pt idx="30">
                  <c:v>10078.616170099151</c:v>
                </c:pt>
                <c:pt idx="31">
                  <c:v>10697.435204543908</c:v>
                </c:pt>
                <c:pt idx="32">
                  <c:v>10039.277882007795</c:v>
                </c:pt>
                <c:pt idx="33">
                  <c:v>8820.8742217983909</c:v>
                </c:pt>
                <c:pt idx="34">
                  <c:v>5590.4508019353098</c:v>
                </c:pt>
                <c:pt idx="35">
                  <c:v>4357.3227779830813</c:v>
                </c:pt>
                <c:pt idx="36">
                  <c:v>4976.5128627193317</c:v>
                </c:pt>
                <c:pt idx="37">
                  <c:v>3940.957969640092</c:v>
                </c:pt>
                <c:pt idx="38">
                  <c:v>4991.5058811443678</c:v>
                </c:pt>
                <c:pt idx="39">
                  <c:v>5616.162357266322</c:v>
                </c:pt>
                <c:pt idx="40">
                  <c:v>8866.4363433608723</c:v>
                </c:pt>
                <c:pt idx="41">
                  <c:v>8880.9639434154687</c:v>
                </c:pt>
                <c:pt idx="42">
                  <c:v>11954.609874033631</c:v>
                </c:pt>
                <c:pt idx="43">
                  <c:v>11877.809064108162</c:v>
                </c:pt>
                <c:pt idx="44">
                  <c:v>9550.3889751279276</c:v>
                </c:pt>
                <c:pt idx="45">
                  <c:v>8418.0025324328963</c:v>
                </c:pt>
                <c:pt idx="46">
                  <c:v>5919.6142428432868</c:v>
                </c:pt>
                <c:pt idx="47">
                  <c:v>4956.6120798258153</c:v>
                </c:pt>
                <c:pt idx="48">
                  <c:v>5137.9662100005517</c:v>
                </c:pt>
                <c:pt idx="49">
                  <c:v>4602.3614470580924</c:v>
                </c:pt>
                <c:pt idx="50">
                  <c:v>5278.3000168923445</c:v>
                </c:pt>
                <c:pt idx="51">
                  <c:v>6554.8368219894492</c:v>
                </c:pt>
                <c:pt idx="52">
                  <c:v>7453.0633263432173</c:v>
                </c:pt>
                <c:pt idx="53">
                  <c:v>7976.7077826301374</c:v>
                </c:pt>
                <c:pt idx="54">
                  <c:v>13027.820752428297</c:v>
                </c:pt>
                <c:pt idx="55">
                  <c:v>12594.040841365679</c:v>
                </c:pt>
                <c:pt idx="56">
                  <c:v>8935.4972761122044</c:v>
                </c:pt>
                <c:pt idx="57">
                  <c:v>7446.2021961574947</c:v>
                </c:pt>
                <c:pt idx="58">
                  <c:v>5857.1160874857233</c:v>
                </c:pt>
                <c:pt idx="59">
                  <c:v>4188.6394800941835</c:v>
                </c:pt>
                <c:pt idx="60">
                  <c:v>3909.7937927330577</c:v>
                </c:pt>
                <c:pt idx="61">
                  <c:v>3620.7729357005974</c:v>
                </c:pt>
                <c:pt idx="62">
                  <c:v>4339.7546765741608</c:v>
                </c:pt>
                <c:pt idx="63">
                  <c:v>4883.9853846087344</c:v>
                </c:pt>
                <c:pt idx="64">
                  <c:v>6272.4670568776082</c:v>
                </c:pt>
                <c:pt idx="65">
                  <c:v>9675.9729036991248</c:v>
                </c:pt>
                <c:pt idx="66">
                  <c:v>11344.169117210849</c:v>
                </c:pt>
                <c:pt idx="67">
                  <c:v>11359.455387344553</c:v>
                </c:pt>
                <c:pt idx="68">
                  <c:v>8365.8408827174244</c:v>
                </c:pt>
                <c:pt idx="69">
                  <c:v>8215.6336689375639</c:v>
                </c:pt>
                <c:pt idx="70">
                  <c:v>5752.5846885631263</c:v>
                </c:pt>
                <c:pt idx="71">
                  <c:v>3810.0075624492874</c:v>
                </c:pt>
                <c:pt idx="72">
                  <c:v>3619.4994439174025</c:v>
                </c:pt>
                <c:pt idx="73">
                  <c:v>3689.9497007471718</c:v>
                </c:pt>
                <c:pt idx="74">
                  <c:v>4225.2171562988724</c:v>
                </c:pt>
                <c:pt idx="75">
                  <c:v>4578.9174400095408</c:v>
                </c:pt>
                <c:pt idx="76">
                  <c:v>7406.056903599263</c:v>
                </c:pt>
                <c:pt idx="77">
                  <c:v>6759.1219730287112</c:v>
                </c:pt>
                <c:pt idx="78">
                  <c:v>8950.1364001175407</c:v>
                </c:pt>
                <c:pt idx="79">
                  <c:v>9948.8178944070823</c:v>
                </c:pt>
                <c:pt idx="80">
                  <c:v>6763.8699669619782</c:v>
                </c:pt>
                <c:pt idx="81">
                  <c:v>6432.1381593954247</c:v>
                </c:pt>
                <c:pt idx="82">
                  <c:v>7031.7045561679079</c:v>
                </c:pt>
                <c:pt idx="83">
                  <c:v>4361.0302044433802</c:v>
                </c:pt>
                <c:pt idx="84">
                  <c:v>3739.649355893484</c:v>
                </c:pt>
                <c:pt idx="85">
                  <c:v>3805.7519529620358</c:v>
                </c:pt>
                <c:pt idx="86">
                  <c:v>4166.4801268815863</c:v>
                </c:pt>
                <c:pt idx="87">
                  <c:v>5243.2286669636296</c:v>
                </c:pt>
                <c:pt idx="88">
                  <c:v>7943.6732943769475</c:v>
                </c:pt>
                <c:pt idx="89">
                  <c:v>8291.8600676434762</c:v>
                </c:pt>
                <c:pt idx="90">
                  <c:v>9847.6574304825808</c:v>
                </c:pt>
                <c:pt idx="91">
                  <c:v>9244.3872676209157</c:v>
                </c:pt>
                <c:pt idx="92">
                  <c:v>8823.2664562501541</c:v>
                </c:pt>
                <c:pt idx="93">
                  <c:v>5879.10359237799</c:v>
                </c:pt>
                <c:pt idx="94">
                  <c:v>4682.5468970063494</c:v>
                </c:pt>
                <c:pt idx="95">
                  <c:v>4018.4812498163787</c:v>
                </c:pt>
                <c:pt idx="96">
                  <c:v>3766.8210081776051</c:v>
                </c:pt>
                <c:pt idx="97">
                  <c:v>4060.0603856228568</c:v>
                </c:pt>
                <c:pt idx="98">
                  <c:v>4298.2825674305714</c:v>
                </c:pt>
                <c:pt idx="99">
                  <c:v>5212.5345673856482</c:v>
                </c:pt>
                <c:pt idx="100">
                  <c:v>8327.8036269810527</c:v>
                </c:pt>
                <c:pt idx="101">
                  <c:v>9850.6338440519685</c:v>
                </c:pt>
                <c:pt idx="102">
                  <c:v>12093.04165002815</c:v>
                </c:pt>
                <c:pt idx="103">
                  <c:v>10508.01217083045</c:v>
                </c:pt>
                <c:pt idx="104">
                  <c:v>10150.828535852052</c:v>
                </c:pt>
                <c:pt idx="105">
                  <c:v>6456.5421427498777</c:v>
                </c:pt>
                <c:pt idx="106">
                  <c:v>5200.1982863710327</c:v>
                </c:pt>
                <c:pt idx="107">
                  <c:v>4211.0090636184768</c:v>
                </c:pt>
                <c:pt idx="108">
                  <c:v>4030.3237185300432</c:v>
                </c:pt>
                <c:pt idx="109">
                  <c:v>4273.4177027320366</c:v>
                </c:pt>
                <c:pt idx="110">
                  <c:v>4425.2028506101778</c:v>
                </c:pt>
                <c:pt idx="111">
                  <c:v>5357.810536844474</c:v>
                </c:pt>
                <c:pt idx="112">
                  <c:v>8133.8927132421204</c:v>
                </c:pt>
                <c:pt idx="113">
                  <c:v>9435.7536941138114</c:v>
                </c:pt>
                <c:pt idx="114">
                  <c:v>11660.778027084301</c:v>
                </c:pt>
                <c:pt idx="115">
                  <c:v>11822.055875367192</c:v>
                </c:pt>
                <c:pt idx="116">
                  <c:v>10178.021476197466</c:v>
                </c:pt>
                <c:pt idx="117">
                  <c:v>6358.8534929961861</c:v>
                </c:pt>
                <c:pt idx="118">
                  <c:v>4664.462479307007</c:v>
                </c:pt>
                <c:pt idx="119">
                  <c:v>4217.9264469005257</c:v>
                </c:pt>
                <c:pt idx="120">
                  <c:v>3964.5961029267478</c:v>
                </c:pt>
                <c:pt idx="121">
                  <c:v>4037.7916859779807</c:v>
                </c:pt>
                <c:pt idx="122">
                  <c:v>4086.1819638884044</c:v>
                </c:pt>
                <c:pt idx="123">
                  <c:v>5817.5599129661032</c:v>
                </c:pt>
                <c:pt idx="124">
                  <c:v>6617.8314843491798</c:v>
                </c:pt>
                <c:pt idx="125">
                  <c:v>7072.9942306251378</c:v>
                </c:pt>
                <c:pt idx="126">
                  <c:v>10425.690135655816</c:v>
                </c:pt>
                <c:pt idx="127">
                  <c:v>9378.3289041935495</c:v>
                </c:pt>
                <c:pt idx="128">
                  <c:v>7803.668066606313</c:v>
                </c:pt>
                <c:pt idx="129">
                  <c:v>6746.2579081776394</c:v>
                </c:pt>
                <c:pt idx="130">
                  <c:v>5423.2923426813031</c:v>
                </c:pt>
                <c:pt idx="131">
                  <c:v>4409.6404049679313</c:v>
                </c:pt>
                <c:pt idx="132">
                  <c:v>4098.4400619327034</c:v>
                </c:pt>
                <c:pt idx="133">
                  <c:v>4135.342165882641</c:v>
                </c:pt>
                <c:pt idx="134">
                  <c:v>4413.765005927733</c:v>
                </c:pt>
                <c:pt idx="135">
                  <c:v>5703.1978549188316</c:v>
                </c:pt>
                <c:pt idx="136">
                  <c:v>7048.9377813785277</c:v>
                </c:pt>
                <c:pt idx="137">
                  <c:v>9813.5041925709029</c:v>
                </c:pt>
                <c:pt idx="138">
                  <c:v>10103.151747653919</c:v>
                </c:pt>
                <c:pt idx="139">
                  <c:v>8345.3710500064681</c:v>
                </c:pt>
                <c:pt idx="140">
                  <c:v>9628.7820090751138</c:v>
                </c:pt>
                <c:pt idx="141">
                  <c:v>5958.0979200169731</c:v>
                </c:pt>
                <c:pt idx="142">
                  <c:v>5477.0644027574699</c:v>
                </c:pt>
                <c:pt idx="143">
                  <c:v>4309.477767566038</c:v>
                </c:pt>
                <c:pt idx="144">
                  <c:v>3698.6845547128651</c:v>
                </c:pt>
                <c:pt idx="145">
                  <c:v>4031.3052271856668</c:v>
                </c:pt>
                <c:pt idx="146">
                  <c:v>4336.4402346588195</c:v>
                </c:pt>
                <c:pt idx="147">
                  <c:v>5168.3931114503548</c:v>
                </c:pt>
                <c:pt idx="148">
                  <c:v>7279.819188486289</c:v>
                </c:pt>
                <c:pt idx="149">
                  <c:v>9928.2330719321199</c:v>
                </c:pt>
                <c:pt idx="150">
                  <c:v>11058.830250176045</c:v>
                </c:pt>
                <c:pt idx="151">
                  <c:v>8257.4871487708642</c:v>
                </c:pt>
                <c:pt idx="152">
                  <c:v>9235.937996809067</c:v>
                </c:pt>
                <c:pt idx="153">
                  <c:v>7184.7929245184396</c:v>
                </c:pt>
                <c:pt idx="154">
                  <c:v>4845.5268068720679</c:v>
                </c:pt>
                <c:pt idx="155">
                  <c:v>4303.7398910235124</c:v>
                </c:pt>
                <c:pt idx="156">
                  <c:v>4212.8778389219615</c:v>
                </c:pt>
                <c:pt idx="157">
                  <c:v>4222.2331386423148</c:v>
                </c:pt>
                <c:pt idx="158">
                  <c:v>4490.0313857136698</c:v>
                </c:pt>
                <c:pt idx="159">
                  <c:v>5571.6030998882443</c:v>
                </c:pt>
                <c:pt idx="160">
                  <c:v>7867.8222919733089</c:v>
                </c:pt>
                <c:pt idx="161">
                  <c:v>9024.3343296874209</c:v>
                </c:pt>
                <c:pt idx="162">
                  <c:v>10725.198841677959</c:v>
                </c:pt>
                <c:pt idx="163">
                  <c:v>9153.1423745769007</c:v>
                </c:pt>
                <c:pt idx="164">
                  <c:v>8858.8106808008342</c:v>
                </c:pt>
                <c:pt idx="165">
                  <c:v>5790.7958970788359</c:v>
                </c:pt>
                <c:pt idx="166">
                  <c:v>5469.6029109658321</c:v>
                </c:pt>
                <c:pt idx="167">
                  <c:v>4307.4539954481124</c:v>
                </c:pt>
                <c:pt idx="168">
                  <c:v>4084.1314862732588</c:v>
                </c:pt>
                <c:pt idx="169">
                  <c:v>4225.2448063324955</c:v>
                </c:pt>
                <c:pt idx="170">
                  <c:v>4276.1197519116959</c:v>
                </c:pt>
                <c:pt idx="171">
                  <c:v>5196.1709780901601</c:v>
                </c:pt>
                <c:pt idx="172">
                  <c:v>7992.0759084428391</c:v>
                </c:pt>
                <c:pt idx="173">
                  <c:v>9298.5101101005948</c:v>
                </c:pt>
                <c:pt idx="174">
                  <c:v>9337.2582735222659</c:v>
                </c:pt>
                <c:pt idx="175">
                  <c:v>8596.1911603434401</c:v>
                </c:pt>
                <c:pt idx="176">
                  <c:v>7439.2645423992362</c:v>
                </c:pt>
                <c:pt idx="177">
                  <c:v>6312.8542105573952</c:v>
                </c:pt>
                <c:pt idx="178">
                  <c:v>5225.3628603600764</c:v>
                </c:pt>
                <c:pt idx="179">
                  <c:v>4104.4667845803169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30-4F46-A6A8-524AFA415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770752"/>
        <c:axId val="227772288"/>
      </c:areaChart>
      <c:dateAx>
        <c:axId val="227770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772288"/>
        <c:crosses val="autoZero"/>
        <c:auto val="1"/>
        <c:lblOffset val="100"/>
        <c:baseTimeUnit val="months"/>
      </c:dateAx>
      <c:valAx>
        <c:axId val="227772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Gross</a:t>
                </a:r>
                <a:r>
                  <a:rPr lang="en-US" sz="1600" baseline="0"/>
                  <a:t> </a:t>
                </a:r>
                <a:r>
                  <a:rPr lang="en-US" sz="1600"/>
                  <a:t>Main Campus Monthy Emissions in MTCDE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70752"/>
        <c:crosses val="autoZero"/>
        <c:crossBetween val="midCat"/>
      </c:valAx>
    </c:plotArea>
    <c:legend>
      <c:legendPos val="r"/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'Annual Emissions'!$M$2</c:f>
              <c:strCache>
                <c:ptCount val="1"/>
                <c:pt idx="0">
                  <c:v>Fleet &amp; Equip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Charts'!$BG$23:$BG$26</c:f>
              <c:numCache>
                <c:formatCode>#,##0</c:formatCode>
                <c:ptCount val="4"/>
                <c:pt idx="0">
                  <c:v>2178.5480849544751</c:v>
                </c:pt>
                <c:pt idx="1">
                  <c:v>1593.3601556472868</c:v>
                </c:pt>
                <c:pt idx="2">
                  <c:v>1593.3601556472868</c:v>
                </c:pt>
                <c:pt idx="3">
                  <c:v>1593.3601556472868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7-486D-ACC0-CAC64399B39E}"/>
            </c:ext>
          </c:extLst>
        </c:ser>
        <c:ser>
          <c:idx val="7"/>
          <c:order val="1"/>
          <c:tx>
            <c:strRef>
              <c:f>'Annual Emissions'!$N$2</c:f>
              <c:strCache>
                <c:ptCount val="1"/>
                <c:pt idx="0">
                  <c:v>Commuting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Charts'!$BH$23:$BH$26</c:f>
              <c:numCache>
                <c:formatCode>#,##0</c:formatCode>
                <c:ptCount val="4"/>
                <c:pt idx="0">
                  <c:v>11794.136297171523</c:v>
                </c:pt>
                <c:pt idx="1">
                  <c:v>11790.137382463483</c:v>
                </c:pt>
                <c:pt idx="2">
                  <c:v>11783.088187193644</c:v>
                </c:pt>
                <c:pt idx="3">
                  <c:v>11783.088187193644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F7-486D-ACC0-CAC64399B39E}"/>
            </c:ext>
          </c:extLst>
        </c:ser>
        <c:ser>
          <c:idx val="8"/>
          <c:order val="2"/>
          <c:tx>
            <c:strRef>
              <c:f>'Annual Emissions'!$O$2</c:f>
              <c:strCache>
                <c:ptCount val="1"/>
                <c:pt idx="0">
                  <c:v>Air Travel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Charts'!$BI$23:$BI$26</c:f>
              <c:numCache>
                <c:formatCode>#,##0</c:formatCode>
                <c:ptCount val="4"/>
                <c:pt idx="0">
                  <c:v>14488.654779825793</c:v>
                </c:pt>
                <c:pt idx="1">
                  <c:v>15579.36680772313</c:v>
                </c:pt>
                <c:pt idx="2">
                  <c:v>19855.340311258959</c:v>
                </c:pt>
                <c:pt idx="3">
                  <c:v>12713.157737436844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F7-486D-ACC0-CAC64399B39E}"/>
            </c:ext>
          </c:extLst>
        </c:ser>
        <c:ser>
          <c:idx val="9"/>
          <c:order val="3"/>
          <c:tx>
            <c:strRef>
              <c:f>'Annual Emissions'!$P$2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Charts'!$BJ$23:$BJ$26</c:f>
              <c:numCache>
                <c:formatCode>#,##0</c:formatCode>
                <c:ptCount val="4"/>
                <c:pt idx="0">
                  <c:v>0.48147867428571439</c:v>
                </c:pt>
                <c:pt idx="1">
                  <c:v>0.48147867428571439</c:v>
                </c:pt>
                <c:pt idx="2">
                  <c:v>0.48147867428571439</c:v>
                </c:pt>
                <c:pt idx="3">
                  <c:v>0.48147867428571439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F7-486D-ACC0-CAC64399B39E}"/>
            </c:ext>
          </c:extLst>
        </c:ser>
        <c:ser>
          <c:idx val="10"/>
          <c:order val="4"/>
          <c:tx>
            <c:strRef>
              <c:f>'Annual Emissions'!$Q$2</c:f>
              <c:strCache>
                <c:ptCount val="1"/>
                <c:pt idx="0">
                  <c:v>Solid Waste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Charts'!$BK$23:$BK$26</c:f>
              <c:numCache>
                <c:formatCode>#,##0</c:formatCode>
                <c:ptCount val="4"/>
                <c:pt idx="0">
                  <c:v>4875.3194195842989</c:v>
                </c:pt>
                <c:pt idx="1">
                  <c:v>4875.3194195842989</c:v>
                </c:pt>
                <c:pt idx="2">
                  <c:v>1037.0447999999999</c:v>
                </c:pt>
                <c:pt idx="3">
                  <c:v>1037.0447999999999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F7-486D-ACC0-CAC64399B39E}"/>
            </c:ext>
          </c:extLst>
        </c:ser>
        <c:ser>
          <c:idx val="11"/>
          <c:order val="5"/>
          <c:tx>
            <c:strRef>
              <c:f>'Annual Emissions'!$R$2</c:f>
              <c:strCache>
                <c:ptCount val="1"/>
                <c:pt idx="0">
                  <c:v>Refrigerants</c:v>
                </c:pt>
              </c:strCache>
            </c:strRef>
          </c:tx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Charts'!$BL$23:$BL$26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F7-486D-ACC0-CAC64399B39E}"/>
            </c:ext>
          </c:extLst>
        </c:ser>
        <c:ser>
          <c:idx val="5"/>
          <c:order val="6"/>
          <c:tx>
            <c:strRef>
              <c:f>'Annual Emissions'!$L$2</c:f>
              <c:strCache>
                <c:ptCount val="1"/>
                <c:pt idx="0">
                  <c:v>Steam- CHW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Charts'!$BF$23:$BF$26</c:f>
              <c:numCache>
                <c:formatCode>#,##0</c:formatCode>
                <c:ptCount val="4"/>
                <c:pt idx="0">
                  <c:v>14116.731084305789</c:v>
                </c:pt>
                <c:pt idx="1">
                  <c:v>13877.079820950556</c:v>
                </c:pt>
                <c:pt idx="2">
                  <c:v>12052.937459819421</c:v>
                </c:pt>
                <c:pt idx="3">
                  <c:v>13932.396525498641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F7-486D-ACC0-CAC64399B39E}"/>
            </c:ext>
          </c:extLst>
        </c:ser>
        <c:ser>
          <c:idx val="4"/>
          <c:order val="7"/>
          <c:tx>
            <c:strRef>
              <c:f>'Annual Emissions'!$K$2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Charts'!$BE$23:$BE$26</c:f>
              <c:numCache>
                <c:formatCode>#,##0</c:formatCode>
                <c:ptCount val="4"/>
                <c:pt idx="0">
                  <c:v>420.49115639010159</c:v>
                </c:pt>
                <c:pt idx="1">
                  <c:v>420.49115639010159</c:v>
                </c:pt>
                <c:pt idx="2">
                  <c:v>420.49115639010159</c:v>
                </c:pt>
                <c:pt idx="3">
                  <c:v>420.49115639010159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F7-486D-ACC0-CAC64399B39E}"/>
            </c:ext>
          </c:extLst>
        </c:ser>
        <c:ser>
          <c:idx val="3"/>
          <c:order val="8"/>
          <c:tx>
            <c:strRef>
              <c:f>'Annual Emissions'!$J$2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Charts'!$BD$23:$BD$26</c:f>
              <c:numCache>
                <c:formatCode>#,##0</c:formatCode>
                <c:ptCount val="4"/>
                <c:pt idx="0">
                  <c:v>1200.25368</c:v>
                </c:pt>
                <c:pt idx="1">
                  <c:v>1200.25368</c:v>
                </c:pt>
                <c:pt idx="2">
                  <c:v>1200.25368</c:v>
                </c:pt>
                <c:pt idx="3">
                  <c:v>1200.25368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F7-486D-ACC0-CAC64399B39E}"/>
            </c:ext>
          </c:extLst>
        </c:ser>
        <c:ser>
          <c:idx val="2"/>
          <c:order val="9"/>
          <c:tx>
            <c:strRef>
              <c:f>'Annual Emissions'!$I$2</c:f>
              <c:strCache>
                <c:ptCount val="1"/>
                <c:pt idx="0">
                  <c:v>Steam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Charts'!$BC$23:$BC$26</c:f>
              <c:numCache>
                <c:formatCode>#,##0</c:formatCode>
                <c:ptCount val="4"/>
                <c:pt idx="0">
                  <c:v>79035.131959687322</c:v>
                </c:pt>
                <c:pt idx="1">
                  <c:v>79329.190406596099</c:v>
                </c:pt>
                <c:pt idx="2">
                  <c:v>79693.90678537538</c:v>
                </c:pt>
                <c:pt idx="3">
                  <c:v>76087.650872913786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F7-486D-ACC0-CAC64399B39E}"/>
            </c:ext>
          </c:extLst>
        </c:ser>
        <c:ser>
          <c:idx val="1"/>
          <c:order val="10"/>
          <c:tx>
            <c:strRef>
              <c:f>'Annual Emissions'!$H$2</c:f>
              <c:strCache>
                <c:ptCount val="1"/>
                <c:pt idx="0">
                  <c:v>Elec- CHW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Charts'!$BB$23:$BB$26</c:f>
              <c:numCache>
                <c:formatCode>#,##0</c:formatCode>
                <c:ptCount val="4"/>
                <c:pt idx="0">
                  <c:v>22114.49175129486</c:v>
                </c:pt>
                <c:pt idx="1">
                  <c:v>21516.157361662772</c:v>
                </c:pt>
                <c:pt idx="2">
                  <c:v>23268.066070721361</c:v>
                </c:pt>
                <c:pt idx="3">
                  <c:v>22124.367078034567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F7-486D-ACC0-CAC64399B39E}"/>
            </c:ext>
          </c:extLst>
        </c:ser>
        <c:ser>
          <c:idx val="0"/>
          <c:order val="11"/>
          <c:tx>
            <c:strRef>
              <c:f>'Annual Emissions'!$G$2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Charts'!$BA$23:$BA$26</c:f>
              <c:numCache>
                <c:formatCode>#,##0</c:formatCode>
                <c:ptCount val="4"/>
                <c:pt idx="0">
                  <c:v>89050.824382705701</c:v>
                </c:pt>
                <c:pt idx="1">
                  <c:v>85093.119904122039</c:v>
                </c:pt>
                <c:pt idx="2">
                  <c:v>77098.76129776545</c:v>
                </c:pt>
                <c:pt idx="3">
                  <c:v>74144.018223751278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0F7-486D-ACC0-CAC64399B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861248"/>
        <c:axId val="227862784"/>
      </c:barChart>
      <c:catAx>
        <c:axId val="227861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862784"/>
        <c:crosses val="autoZero"/>
        <c:auto val="1"/>
        <c:lblAlgn val="ctr"/>
        <c:lblOffset val="100"/>
        <c:noMultiLvlLbl val="0"/>
      </c:catAx>
      <c:valAx>
        <c:axId val="227862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UPHS </a:t>
                </a:r>
                <a:r>
                  <a:rPr lang="en-US" sz="1400" baseline="0"/>
                  <a:t>Emissions by YEar in MTCDE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1556982343499198E-2"/>
              <c:y val="6.0734598744901475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27861248"/>
        <c:crosses val="autoZero"/>
        <c:crossBetween val="between"/>
      </c:valAx>
    </c:plotArea>
    <c:legend>
      <c:legendPos val="r"/>
      <c:legendEntry>
        <c:idx val="5"/>
        <c:delete val="1"/>
      </c:legendEntry>
      <c:legendEntry>
        <c:idx val="6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'Annual Emissions'!$M$2</c:f>
              <c:strCache>
                <c:ptCount val="1"/>
                <c:pt idx="0">
                  <c:v>Fleet &amp; Equip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D-4813-AF67-E1CF1F6A9529}"/>
            </c:ext>
          </c:extLst>
        </c:ser>
        <c:ser>
          <c:idx val="7"/>
          <c:order val="1"/>
          <c:tx>
            <c:strRef>
              <c:f>'Annual Emissions'!$N$2</c:f>
              <c:strCache>
                <c:ptCount val="1"/>
                <c:pt idx="0">
                  <c:v>Commuting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D-4813-AF67-E1CF1F6A9529}"/>
            </c:ext>
          </c:extLst>
        </c:ser>
        <c:ser>
          <c:idx val="8"/>
          <c:order val="2"/>
          <c:tx>
            <c:strRef>
              <c:f>'Annual Emissions'!$O$2</c:f>
              <c:strCache>
                <c:ptCount val="1"/>
                <c:pt idx="0">
                  <c:v>Air Travel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0D-4813-AF67-E1CF1F6A9529}"/>
            </c:ext>
          </c:extLst>
        </c:ser>
        <c:ser>
          <c:idx val="9"/>
          <c:order val="3"/>
          <c:tx>
            <c:strRef>
              <c:f>'Annual Emissions'!$P$2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0D-4813-AF67-E1CF1F6A9529}"/>
            </c:ext>
          </c:extLst>
        </c:ser>
        <c:ser>
          <c:idx val="10"/>
          <c:order val="4"/>
          <c:tx>
            <c:strRef>
              <c:f>'Annual Emissions'!$Q$2</c:f>
              <c:strCache>
                <c:ptCount val="1"/>
                <c:pt idx="0">
                  <c:v>Solid Waste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0D-4813-AF67-E1CF1F6A9529}"/>
            </c:ext>
          </c:extLst>
        </c:ser>
        <c:ser>
          <c:idx val="11"/>
          <c:order val="5"/>
          <c:tx>
            <c:strRef>
              <c:f>'Annual Emissions'!$R$2</c:f>
              <c:strCache>
                <c:ptCount val="1"/>
                <c:pt idx="0">
                  <c:v>Refrigerants</c:v>
                </c:pt>
              </c:strCache>
            </c:strRef>
          </c:tx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0D-4813-AF67-E1CF1F6A9529}"/>
            </c:ext>
          </c:extLst>
        </c:ser>
        <c:ser>
          <c:idx val="5"/>
          <c:order val="6"/>
          <c:tx>
            <c:strRef>
              <c:f>'Annual Emissions'!$L$2</c:f>
              <c:strCache>
                <c:ptCount val="1"/>
                <c:pt idx="0">
                  <c:v>Steam- CHW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0D-4813-AF67-E1CF1F6A9529}"/>
            </c:ext>
          </c:extLst>
        </c:ser>
        <c:ser>
          <c:idx val="4"/>
          <c:order val="7"/>
          <c:tx>
            <c:strRef>
              <c:f>'Annual Emissions'!$K$2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0D-4813-AF67-E1CF1F6A9529}"/>
            </c:ext>
          </c:extLst>
        </c:ser>
        <c:ser>
          <c:idx val="3"/>
          <c:order val="8"/>
          <c:tx>
            <c:strRef>
              <c:f>'Annual Emissions'!$J$2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0D-4813-AF67-E1CF1F6A9529}"/>
            </c:ext>
          </c:extLst>
        </c:ser>
        <c:ser>
          <c:idx val="2"/>
          <c:order val="9"/>
          <c:tx>
            <c:strRef>
              <c:f>'Annual Emissions'!$I$2</c:f>
              <c:strCache>
                <c:ptCount val="1"/>
                <c:pt idx="0">
                  <c:v>Steam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0D-4813-AF67-E1CF1F6A9529}"/>
            </c:ext>
          </c:extLst>
        </c:ser>
        <c:ser>
          <c:idx val="1"/>
          <c:order val="10"/>
          <c:tx>
            <c:strRef>
              <c:f>'Annual Emissions'!$H$2</c:f>
              <c:strCache>
                <c:ptCount val="1"/>
                <c:pt idx="0">
                  <c:v>Elec- CHW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0D-4813-AF67-E1CF1F6A9529}"/>
            </c:ext>
          </c:extLst>
        </c:ser>
        <c:ser>
          <c:idx val="0"/>
          <c:order val="11"/>
          <c:tx>
            <c:strRef>
              <c:f>'Annual Emissions'!$G$2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0D-4813-AF67-E1CF1F6A9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655872"/>
        <c:axId val="228657408"/>
      </c:barChart>
      <c:catAx>
        <c:axId val="22865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8657408"/>
        <c:crosses val="autoZero"/>
        <c:auto val="1"/>
        <c:lblAlgn val="ctr"/>
        <c:lblOffset val="100"/>
        <c:noMultiLvlLbl val="0"/>
      </c:catAx>
      <c:valAx>
        <c:axId val="228657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NBC </a:t>
                </a:r>
                <a:r>
                  <a:rPr lang="en-US" sz="1400" baseline="0"/>
                  <a:t>Emissions by YEar in MTCDE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1556982343499198E-2"/>
              <c:y val="6.073459874490147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8655872"/>
        <c:crosses val="autoZero"/>
        <c:crossBetween val="between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'Annual Emissions'!$M$2</c:f>
              <c:strCache>
                <c:ptCount val="1"/>
                <c:pt idx="0">
                  <c:v>Fleet &amp; Equip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Charts'!$BG$27:$BG$29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E66E-4589-B8CE-F58AB8C97FFA}"/>
            </c:ext>
          </c:extLst>
        </c:ser>
        <c:ser>
          <c:idx val="7"/>
          <c:order val="1"/>
          <c:tx>
            <c:strRef>
              <c:f>'Annual Emissions'!$N$2</c:f>
              <c:strCache>
                <c:ptCount val="1"/>
                <c:pt idx="0">
                  <c:v>Commuting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Charts'!$BH$27:$BH$29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E66E-4589-B8CE-F58AB8C97FFA}"/>
            </c:ext>
          </c:extLst>
        </c:ser>
        <c:ser>
          <c:idx val="8"/>
          <c:order val="2"/>
          <c:tx>
            <c:strRef>
              <c:f>'Annual Emissions'!$O$2</c:f>
              <c:strCache>
                <c:ptCount val="1"/>
                <c:pt idx="0">
                  <c:v>Air Travel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Charts'!$BI$27:$BI$29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E66E-4589-B8CE-F58AB8C97FFA}"/>
            </c:ext>
          </c:extLst>
        </c:ser>
        <c:ser>
          <c:idx val="9"/>
          <c:order val="3"/>
          <c:tx>
            <c:strRef>
              <c:f>'Annual Emissions'!$P$2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Charts'!$BJ$27:$BJ$29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E66E-4589-B8CE-F58AB8C97FFA}"/>
            </c:ext>
          </c:extLst>
        </c:ser>
        <c:ser>
          <c:idx val="10"/>
          <c:order val="4"/>
          <c:tx>
            <c:strRef>
              <c:f>'Annual Emissions'!$Q$2</c:f>
              <c:strCache>
                <c:ptCount val="1"/>
                <c:pt idx="0">
                  <c:v>Solid Waste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Charts'!$BK$27:$BK$29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E66E-4589-B8CE-F58AB8C97FFA}"/>
            </c:ext>
          </c:extLst>
        </c:ser>
        <c:ser>
          <c:idx val="11"/>
          <c:order val="5"/>
          <c:tx>
            <c:strRef>
              <c:f>'Annual Emissions'!$R$2</c:f>
              <c:strCache>
                <c:ptCount val="1"/>
                <c:pt idx="0">
                  <c:v>Refrigerants</c:v>
                </c:pt>
              </c:strCache>
            </c:strRef>
          </c:tx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Charts'!$BL$27:$BL$29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E66E-4589-B8CE-F58AB8C97FFA}"/>
            </c:ext>
          </c:extLst>
        </c:ser>
        <c:ser>
          <c:idx val="5"/>
          <c:order val="6"/>
          <c:tx>
            <c:strRef>
              <c:f>'Annual Emissions'!$L$2</c:f>
              <c:strCache>
                <c:ptCount val="1"/>
                <c:pt idx="0">
                  <c:v>Steam- CHW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Charts'!$BF$27:$BF$29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E66E-4589-B8CE-F58AB8C97FFA}"/>
            </c:ext>
          </c:extLst>
        </c:ser>
        <c:ser>
          <c:idx val="4"/>
          <c:order val="7"/>
          <c:tx>
            <c:strRef>
              <c:f>'Annual Emissions'!$K$2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Charts'!$BE$27:$BE$29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E66E-4589-B8CE-F58AB8C97FFA}"/>
            </c:ext>
          </c:extLst>
        </c:ser>
        <c:ser>
          <c:idx val="0"/>
          <c:order val="8"/>
          <c:tx>
            <c:strRef>
              <c:f>'Annual Emissions'!$J$2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Charts'!$BD$27:$BD$29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E66E-4589-B8CE-F58AB8C97FFA}"/>
            </c:ext>
          </c:extLst>
        </c:ser>
        <c:ser>
          <c:idx val="3"/>
          <c:order val="9"/>
          <c:tx>
            <c:strRef>
              <c:f>'Annual Emissions'!$I$2</c:f>
              <c:strCache>
                <c:ptCount val="1"/>
                <c:pt idx="0">
                  <c:v>Steam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Charts'!$BC$27:$BC$29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E66E-4589-B8CE-F58AB8C97FFA}"/>
            </c:ext>
          </c:extLst>
        </c:ser>
        <c:ser>
          <c:idx val="2"/>
          <c:order val="10"/>
          <c:tx>
            <c:strRef>
              <c:f>'Annual Emissions'!$H$2</c:f>
              <c:strCache>
                <c:ptCount val="1"/>
                <c:pt idx="0">
                  <c:v>Elec- CHW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Charts'!$BB$27:$BB$29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E66E-4589-B8CE-F58AB8C97FFA}"/>
            </c:ext>
          </c:extLst>
        </c:ser>
        <c:ser>
          <c:idx val="1"/>
          <c:order val="11"/>
          <c:tx>
            <c:strRef>
              <c:f>'Annual Emissions'!$G$2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Charts'!$BA$27:$BA$29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E66E-4589-B8CE-F58AB8C97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3584"/>
        <c:axId val="229125120"/>
      </c:barChart>
      <c:catAx>
        <c:axId val="22912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9125120"/>
        <c:crosses val="autoZero"/>
        <c:auto val="1"/>
        <c:lblAlgn val="ctr"/>
        <c:lblOffset val="100"/>
        <c:noMultiLvlLbl val="0"/>
      </c:catAx>
      <c:valAx>
        <c:axId val="229125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Morris Arboretum  </a:t>
                </a:r>
                <a:r>
                  <a:rPr lang="en-US" sz="1400" baseline="0"/>
                  <a:t>Emissions by YEar in MTCDE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1556982343499198E-2"/>
              <c:y val="6.0734598744901475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29123584"/>
        <c:crosses val="autoZero"/>
        <c:crossBetween val="between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6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'Emissions Charts'!$BJ$11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Charts'!$AZ$12:$AZ$26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Charts'!$BJ$12:$BJ$26</c:f>
              <c:numCache>
                <c:formatCode>#,##0</c:formatCode>
                <c:ptCount val="15"/>
                <c:pt idx="0">
                  <c:v>0.48147867428571439</c:v>
                </c:pt>
                <c:pt idx="1">
                  <c:v>0.48147867428571439</c:v>
                </c:pt>
                <c:pt idx="2">
                  <c:v>0.48147867428571439</c:v>
                </c:pt>
                <c:pt idx="3">
                  <c:v>0.48147867428571439</c:v>
                </c:pt>
                <c:pt idx="4">
                  <c:v>0.48147867428571439</c:v>
                </c:pt>
                <c:pt idx="5">
                  <c:v>0.48147867428571439</c:v>
                </c:pt>
                <c:pt idx="6">
                  <c:v>0.48147867428571439</c:v>
                </c:pt>
                <c:pt idx="7">
                  <c:v>0.48147867428571439</c:v>
                </c:pt>
                <c:pt idx="8">
                  <c:v>0.48147867428571439</c:v>
                </c:pt>
                <c:pt idx="9">
                  <c:v>0.48147867428571439</c:v>
                </c:pt>
                <c:pt idx="10">
                  <c:v>0.48147867428571439</c:v>
                </c:pt>
                <c:pt idx="11">
                  <c:v>0.48147867428571439</c:v>
                </c:pt>
                <c:pt idx="12">
                  <c:v>0.48147867428571439</c:v>
                </c:pt>
                <c:pt idx="13">
                  <c:v>0.48147867428571439</c:v>
                </c:pt>
                <c:pt idx="14">
                  <c:v>0.48147867428571439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07-4BFE-B5CA-D8F0ECB4A31C}"/>
            </c:ext>
          </c:extLst>
        </c:ser>
        <c:ser>
          <c:idx val="0"/>
          <c:order val="1"/>
          <c:tx>
            <c:strRef>
              <c:f>'Emissions Charts'!$BL$11</c:f>
              <c:strCache>
                <c:ptCount val="1"/>
                <c:pt idx="0">
                  <c:v>Refrigerants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Charts'!$AZ$12:$AZ$26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Charts'!$BL$12:$BL$26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207-4BFE-B5CA-D8F0ECB4A31C}"/>
            </c:ext>
          </c:extLst>
        </c:ser>
        <c:ser>
          <c:idx val="1"/>
          <c:order val="2"/>
          <c:tx>
            <c:strRef>
              <c:f>'Emissions Charts'!$BK$11</c:f>
              <c:strCache>
                <c:ptCount val="1"/>
                <c:pt idx="0">
                  <c:v>Solid Waste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Charts'!$AZ$12:$AZ$26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Charts'!$BK$12:$BK$26</c:f>
              <c:numCache>
                <c:formatCode>#,##0</c:formatCode>
                <c:ptCount val="15"/>
                <c:pt idx="0">
                  <c:v>6843.2818676267871</c:v>
                </c:pt>
                <c:pt idx="1">
                  <c:v>6882.9631974901658</c:v>
                </c:pt>
                <c:pt idx="2">
                  <c:v>5929.9572600000001</c:v>
                </c:pt>
                <c:pt idx="3">
                  <c:v>5342.4205042499989</c:v>
                </c:pt>
                <c:pt idx="4">
                  <c:v>5247.3322772606261</c:v>
                </c:pt>
                <c:pt idx="5">
                  <c:v>4826.8694159537754</c:v>
                </c:pt>
                <c:pt idx="6">
                  <c:v>4838.9365894936609</c:v>
                </c:pt>
                <c:pt idx="7">
                  <c:v>4851.0339309673946</c:v>
                </c:pt>
                <c:pt idx="8">
                  <c:v>4863.1615157948117</c:v>
                </c:pt>
                <c:pt idx="9">
                  <c:v>4875.3194195842989</c:v>
                </c:pt>
                <c:pt idx="10">
                  <c:v>4875.3194195842989</c:v>
                </c:pt>
                <c:pt idx="11">
                  <c:v>4875.3194195842989</c:v>
                </c:pt>
                <c:pt idx="12">
                  <c:v>4875.3194195842989</c:v>
                </c:pt>
                <c:pt idx="13">
                  <c:v>1037.0447999999999</c:v>
                </c:pt>
                <c:pt idx="14">
                  <c:v>1037.0447999999999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07-4BFE-B5CA-D8F0ECB4A31C}"/>
            </c:ext>
          </c:extLst>
        </c:ser>
        <c:ser>
          <c:idx val="3"/>
          <c:order val="3"/>
          <c:tx>
            <c:strRef>
              <c:f>'Emissions Charts'!$BI$11</c:f>
              <c:strCache>
                <c:ptCount val="1"/>
                <c:pt idx="0">
                  <c:v>Air Travel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Charts'!$AZ$12:$AZ$26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Charts'!$BI$12:$BI$26</c:f>
              <c:numCache>
                <c:formatCode>#,##0</c:formatCode>
                <c:ptCount val="15"/>
                <c:pt idx="0">
                  <c:v>6002.7737667302717</c:v>
                </c:pt>
                <c:pt idx="1">
                  <c:v>6513.1056313024301</c:v>
                </c:pt>
                <c:pt idx="2">
                  <c:v>6513.1056313024301</c:v>
                </c:pt>
                <c:pt idx="3">
                  <c:v>7342.2882208866567</c:v>
                </c:pt>
                <c:pt idx="4">
                  <c:v>7081.8926640727414</c:v>
                </c:pt>
                <c:pt idx="5">
                  <c:v>8041.6011824101397</c:v>
                </c:pt>
                <c:pt idx="6">
                  <c:v>8456.988971069688</c:v>
                </c:pt>
                <c:pt idx="7">
                  <c:v>7983.5541218962226</c:v>
                </c:pt>
                <c:pt idx="8">
                  <c:v>9321.1017302148048</c:v>
                </c:pt>
                <c:pt idx="9">
                  <c:v>9313.0098087363058</c:v>
                </c:pt>
                <c:pt idx="10">
                  <c:v>11985.658204883885</c:v>
                </c:pt>
                <c:pt idx="11">
                  <c:v>14488.654779825793</c:v>
                </c:pt>
                <c:pt idx="12">
                  <c:v>15579.36680772313</c:v>
                </c:pt>
                <c:pt idx="13">
                  <c:v>19855.340311258959</c:v>
                </c:pt>
                <c:pt idx="14">
                  <c:v>12713.157737436844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07-4BFE-B5CA-D8F0ECB4A31C}"/>
            </c:ext>
          </c:extLst>
        </c:ser>
        <c:ser>
          <c:idx val="4"/>
          <c:order val="4"/>
          <c:tx>
            <c:strRef>
              <c:f>'Emissions Charts'!$BH$11</c:f>
              <c:strCache>
                <c:ptCount val="1"/>
                <c:pt idx="0">
                  <c:v>Commuting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Charts'!$AZ$12:$AZ$26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Charts'!$BH$12:$BH$26</c:f>
              <c:numCache>
                <c:formatCode>#,##0</c:formatCode>
                <c:ptCount val="15"/>
                <c:pt idx="0">
                  <c:v>12457.168509497707</c:v>
                </c:pt>
                <c:pt idx="1">
                  <c:v>12629.693028790223</c:v>
                </c:pt>
                <c:pt idx="2">
                  <c:v>11952.340972127698</c:v>
                </c:pt>
                <c:pt idx="3">
                  <c:v>11110.089892698341</c:v>
                </c:pt>
                <c:pt idx="4">
                  <c:v>11834.485439577873</c:v>
                </c:pt>
                <c:pt idx="5">
                  <c:v>11824.785933276107</c:v>
                </c:pt>
                <c:pt idx="6">
                  <c:v>11820.031023813846</c:v>
                </c:pt>
                <c:pt idx="7">
                  <c:v>11818.67511775023</c:v>
                </c:pt>
                <c:pt idx="8">
                  <c:v>11814.839437665267</c:v>
                </c:pt>
                <c:pt idx="9">
                  <c:v>11806.846402614467</c:v>
                </c:pt>
                <c:pt idx="10">
                  <c:v>11798.280390134743</c:v>
                </c:pt>
                <c:pt idx="11">
                  <c:v>11794.136297171523</c:v>
                </c:pt>
                <c:pt idx="12">
                  <c:v>11790.137382463483</c:v>
                </c:pt>
                <c:pt idx="13">
                  <c:v>11783.088187193644</c:v>
                </c:pt>
                <c:pt idx="14">
                  <c:v>11783.088187193644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07-4BFE-B5CA-D8F0ECB4A31C}"/>
            </c:ext>
          </c:extLst>
        </c:ser>
        <c:ser>
          <c:idx val="5"/>
          <c:order val="5"/>
          <c:tx>
            <c:strRef>
              <c:f>'Emissions Charts'!$BG$11</c:f>
              <c:strCache>
                <c:ptCount val="1"/>
                <c:pt idx="0">
                  <c:v>Fleet &amp; Equip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Charts'!$AZ$12:$AZ$26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Charts'!$BG$12:$BG$26</c:f>
              <c:numCache>
                <c:formatCode>#,##0</c:formatCode>
                <c:ptCount val="15"/>
                <c:pt idx="0">
                  <c:v>1915.3011696043338</c:v>
                </c:pt>
                <c:pt idx="1">
                  <c:v>1934.6476460649842</c:v>
                </c:pt>
                <c:pt idx="2">
                  <c:v>1954.1895414797823</c:v>
                </c:pt>
                <c:pt idx="3">
                  <c:v>1897.2745743340429</c:v>
                </c:pt>
                <c:pt idx="4">
                  <c:v>1889.8995751128734</c:v>
                </c:pt>
                <c:pt idx="5">
                  <c:v>2148.8947826974527</c:v>
                </c:pt>
                <c:pt idx="6">
                  <c:v>2170.3837305244278</c:v>
                </c:pt>
                <c:pt idx="7">
                  <c:v>2192.087567829672</c:v>
                </c:pt>
                <c:pt idx="8">
                  <c:v>2214.0084435079693</c:v>
                </c:pt>
                <c:pt idx="9">
                  <c:v>2236.148527943049</c:v>
                </c:pt>
                <c:pt idx="10">
                  <c:v>2236.148527943049</c:v>
                </c:pt>
                <c:pt idx="11">
                  <c:v>2178.5480849544751</c:v>
                </c:pt>
                <c:pt idx="12">
                  <c:v>1593.3601556472868</c:v>
                </c:pt>
                <c:pt idx="13">
                  <c:v>1593.3601556472868</c:v>
                </c:pt>
                <c:pt idx="14">
                  <c:v>1593.3601556472868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07-4BFE-B5CA-D8F0ECB4A31C}"/>
            </c:ext>
          </c:extLst>
        </c:ser>
        <c:ser>
          <c:idx val="10"/>
          <c:order val="6"/>
          <c:tx>
            <c:strRef>
              <c:f>'Emissions Charts'!$BE$11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Charts'!$AZ$12:$AZ$26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Charts'!$BE$12:$BE$26</c:f>
              <c:numCache>
                <c:formatCode>#,##0</c:formatCode>
                <c:ptCount val="15"/>
                <c:pt idx="0">
                  <c:v>420.49115639010159</c:v>
                </c:pt>
                <c:pt idx="1">
                  <c:v>420.49115639010159</c:v>
                </c:pt>
                <c:pt idx="2">
                  <c:v>420.49115639010159</c:v>
                </c:pt>
                <c:pt idx="3">
                  <c:v>420.49115639010159</c:v>
                </c:pt>
                <c:pt idx="4">
                  <c:v>420.49115639010159</c:v>
                </c:pt>
                <c:pt idx="5">
                  <c:v>420.49115639010159</c:v>
                </c:pt>
                <c:pt idx="6">
                  <c:v>420.49115639010159</c:v>
                </c:pt>
                <c:pt idx="7">
                  <c:v>420.49115639010159</c:v>
                </c:pt>
                <c:pt idx="8">
                  <c:v>420.49115639010159</c:v>
                </c:pt>
                <c:pt idx="9">
                  <c:v>420.49115639010159</c:v>
                </c:pt>
                <c:pt idx="10">
                  <c:v>420.49115639010159</c:v>
                </c:pt>
                <c:pt idx="11">
                  <c:v>420.49115639010159</c:v>
                </c:pt>
                <c:pt idx="12">
                  <c:v>420.49115639010159</c:v>
                </c:pt>
                <c:pt idx="13">
                  <c:v>420.49115639010159</c:v>
                </c:pt>
                <c:pt idx="14">
                  <c:v>420.49115639010159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07-4BFE-B5CA-D8F0ECB4A31C}"/>
            </c:ext>
          </c:extLst>
        </c:ser>
        <c:ser>
          <c:idx val="9"/>
          <c:order val="7"/>
          <c:tx>
            <c:strRef>
              <c:f>'Emissions Charts'!$BD$11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Charts'!$AZ$12:$AZ$26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Charts'!$BD$12:$BD$26</c:f>
              <c:numCache>
                <c:formatCode>#,##0</c:formatCode>
                <c:ptCount val="15"/>
                <c:pt idx="0">
                  <c:v>1201.1226749999998</c:v>
                </c:pt>
                <c:pt idx="1">
                  <c:v>1148.6232</c:v>
                </c:pt>
                <c:pt idx="2">
                  <c:v>1272.247425</c:v>
                </c:pt>
                <c:pt idx="3">
                  <c:v>1200.25368</c:v>
                </c:pt>
                <c:pt idx="4">
                  <c:v>1291.2490799999998</c:v>
                </c:pt>
                <c:pt idx="5">
                  <c:v>1106.5793399999998</c:v>
                </c:pt>
                <c:pt idx="6">
                  <c:v>1200.25368</c:v>
                </c:pt>
                <c:pt idx="7">
                  <c:v>1200.25368</c:v>
                </c:pt>
                <c:pt idx="8">
                  <c:v>1200.25368</c:v>
                </c:pt>
                <c:pt idx="9">
                  <c:v>1200.25368</c:v>
                </c:pt>
                <c:pt idx="10">
                  <c:v>1200.25368</c:v>
                </c:pt>
                <c:pt idx="11">
                  <c:v>1200.25368</c:v>
                </c:pt>
                <c:pt idx="12">
                  <c:v>1200.25368</c:v>
                </c:pt>
                <c:pt idx="13">
                  <c:v>1200.25368</c:v>
                </c:pt>
                <c:pt idx="14">
                  <c:v>1200.25368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07-4BFE-B5CA-D8F0ECB4A31C}"/>
            </c:ext>
          </c:extLst>
        </c:ser>
        <c:ser>
          <c:idx val="8"/>
          <c:order val="8"/>
          <c:tx>
            <c:strRef>
              <c:f>'Emissions Charts'!$BC$11</c:f>
              <c:strCache>
                <c:ptCount val="1"/>
                <c:pt idx="0">
                  <c:v>Steam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Charts'!$AZ$12:$AZ$26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Charts'!$BC$12:$BC$26</c:f>
              <c:numCache>
                <c:formatCode>#,##0</c:formatCode>
                <c:ptCount val="15"/>
                <c:pt idx="0">
                  <c:v>79926.654069403652</c:v>
                </c:pt>
                <c:pt idx="1">
                  <c:v>82921.592205665511</c:v>
                </c:pt>
                <c:pt idx="2">
                  <c:v>84338.432669818227</c:v>
                </c:pt>
                <c:pt idx="3">
                  <c:v>89949.576125918204</c:v>
                </c:pt>
                <c:pt idx="4">
                  <c:v>89052.552238557386</c:v>
                </c:pt>
                <c:pt idx="5">
                  <c:v>81550.43805741609</c:v>
                </c:pt>
                <c:pt idx="6">
                  <c:v>73766.459799094286</c:v>
                </c:pt>
                <c:pt idx="7">
                  <c:v>75686.086358275526</c:v>
                </c:pt>
                <c:pt idx="8">
                  <c:v>84135.767849099735</c:v>
                </c:pt>
                <c:pt idx="9">
                  <c:v>84558.49901392535</c:v>
                </c:pt>
                <c:pt idx="10">
                  <c:v>75783.833143016105</c:v>
                </c:pt>
                <c:pt idx="11">
                  <c:v>79035.131959687322</c:v>
                </c:pt>
                <c:pt idx="12">
                  <c:v>79329.190406596099</c:v>
                </c:pt>
                <c:pt idx="13">
                  <c:v>79693.90678537538</c:v>
                </c:pt>
                <c:pt idx="14">
                  <c:v>76087.650872913786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07-4BFE-B5CA-D8F0ECB4A31C}"/>
            </c:ext>
          </c:extLst>
        </c:ser>
        <c:ser>
          <c:idx val="11"/>
          <c:order val="9"/>
          <c:tx>
            <c:strRef>
              <c:f>'Emissions Charts'!$BF$11</c:f>
              <c:strCache>
                <c:ptCount val="1"/>
                <c:pt idx="0">
                  <c:v>Steam-CHW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Charts'!$AZ$12:$AZ$26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Charts'!$BF$12:$BF$26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2598.3119765694109</c:v>
                </c:pt>
                <c:pt idx="11">
                  <c:v>14116.731084305789</c:v>
                </c:pt>
                <c:pt idx="12">
                  <c:v>13877.079820950556</c:v>
                </c:pt>
                <c:pt idx="13">
                  <c:v>12052.937459819421</c:v>
                </c:pt>
                <c:pt idx="14">
                  <c:v>13932.396525498641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07-4BFE-B5CA-D8F0ECB4A31C}"/>
            </c:ext>
          </c:extLst>
        </c:ser>
        <c:ser>
          <c:idx val="7"/>
          <c:order val="10"/>
          <c:tx>
            <c:strRef>
              <c:f>'Emissions Charts'!$BB$11</c:f>
              <c:strCache>
                <c:ptCount val="1"/>
                <c:pt idx="0">
                  <c:v>Elec-CHW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Charts'!$AZ$12:$AZ$26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Charts'!$BB$12:$BB$26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34027.819694803555</c:v>
                </c:pt>
                <c:pt idx="6">
                  <c:v>32411.722717213943</c:v>
                </c:pt>
                <c:pt idx="7">
                  <c:v>27724.328545751079</c:v>
                </c:pt>
                <c:pt idx="8">
                  <c:v>29260.275577949134</c:v>
                </c:pt>
                <c:pt idx="9">
                  <c:v>24518.292448517306</c:v>
                </c:pt>
                <c:pt idx="10">
                  <c:v>27351.681530974573</c:v>
                </c:pt>
                <c:pt idx="11">
                  <c:v>22114.49175129486</c:v>
                </c:pt>
                <c:pt idx="12">
                  <c:v>21516.157361662772</c:v>
                </c:pt>
                <c:pt idx="13">
                  <c:v>23268.066070721361</c:v>
                </c:pt>
                <c:pt idx="14">
                  <c:v>22124.367078034567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7-4BFE-B5CA-D8F0ECB4A31C}"/>
            </c:ext>
          </c:extLst>
        </c:ser>
        <c:ser>
          <c:idx val="6"/>
          <c:order val="11"/>
          <c:tx>
            <c:strRef>
              <c:f>'Emissions Charts'!$BA$11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Charts'!$AZ$12:$AZ$26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Charts'!$BA$12:$BA$26</c:f>
              <c:numCache>
                <c:formatCode>#,##0</c:formatCode>
                <c:ptCount val="15"/>
                <c:pt idx="0">
                  <c:v>191292.28157311917</c:v>
                </c:pt>
                <c:pt idx="1">
                  <c:v>191181.30370043492</c:v>
                </c:pt>
                <c:pt idx="2">
                  <c:v>183059.48353566951</c:v>
                </c:pt>
                <c:pt idx="3">
                  <c:v>171911.72898577992</c:v>
                </c:pt>
                <c:pt idx="4">
                  <c:v>173082.17040825574</c:v>
                </c:pt>
                <c:pt idx="5">
                  <c:v>134799.06726462694</c:v>
                </c:pt>
                <c:pt idx="6">
                  <c:v>126357.83375009113</c:v>
                </c:pt>
                <c:pt idx="7">
                  <c:v>123608.72504649064</c:v>
                </c:pt>
                <c:pt idx="8">
                  <c:v>112176.82730467689</c:v>
                </c:pt>
                <c:pt idx="9">
                  <c:v>98373.888489734818</c:v>
                </c:pt>
                <c:pt idx="10">
                  <c:v>92015.252556446634</c:v>
                </c:pt>
                <c:pt idx="11">
                  <c:v>89050.824382705701</c:v>
                </c:pt>
                <c:pt idx="12">
                  <c:v>85093.119904122039</c:v>
                </c:pt>
                <c:pt idx="13">
                  <c:v>77098.76129776545</c:v>
                </c:pt>
                <c:pt idx="14">
                  <c:v>74144.018223751278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7-4BFE-B5CA-D8F0ECB4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263616"/>
        <c:axId val="229269504"/>
      </c:barChart>
      <c:catAx>
        <c:axId val="22926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9269504"/>
        <c:crosses val="autoZero"/>
        <c:auto val="1"/>
        <c:lblAlgn val="ctr"/>
        <c:lblOffset val="100"/>
        <c:noMultiLvlLbl val="0"/>
      </c:catAx>
      <c:valAx>
        <c:axId val="229269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Gross Main</a:t>
                </a:r>
                <a:r>
                  <a:rPr lang="en-US" sz="1400" baseline="0"/>
                  <a:t> Campus Emissions MTCDE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1556982343499198E-2"/>
              <c:y val="6.0734598744901475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29263616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6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'Annual Emissions'!$M$2</c:f>
              <c:strCache>
                <c:ptCount val="1"/>
                <c:pt idx="0">
                  <c:v>Fleet &amp; Equip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Lit>
              <c:ptCount val="10"/>
              <c:pt idx="0">
                <c:v>FY06</c:v>
              </c:pt>
              <c:pt idx="1">
                <c:v> FY07</c:v>
              </c:pt>
              <c:pt idx="2">
                <c:v> FY08</c:v>
              </c:pt>
              <c:pt idx="3">
                <c:v> FY09</c:v>
              </c:pt>
              <c:pt idx="4">
                <c:v> FY10</c:v>
              </c:pt>
              <c:pt idx="5">
                <c:v> FY11</c:v>
              </c:pt>
              <c:pt idx="6">
                <c:v> FY12</c:v>
              </c:pt>
              <c:pt idx="7">
                <c:v> FY13</c:v>
              </c:pt>
              <c:pt idx="8">
                <c:v> FY14</c:v>
              </c:pt>
              <c:pt idx="9">
                <c:v> FY15</c:v>
              </c:pt>
            </c:strLit>
          </c:cat>
          <c:val>
            <c:numRef>
              <c:f>'Emissions Charts'!$BG$32:$BG$41</c:f>
              <c:numCache>
                <c:formatCode>#,##0</c:formatCode>
                <c:ptCount val="10"/>
                <c:pt idx="0">
                  <c:v>0</c:v>
                </c:pt>
                <c:pt idx="1">
                  <c:v>1915.3011696043338</c:v>
                </c:pt>
                <c:pt idx="2">
                  <c:v>1934.6476460649842</c:v>
                </c:pt>
                <c:pt idx="3">
                  <c:v>1954.1895414797823</c:v>
                </c:pt>
                <c:pt idx="4">
                  <c:v>1897.2745743340429</c:v>
                </c:pt>
                <c:pt idx="5">
                  <c:v>1889.8995751128734</c:v>
                </c:pt>
                <c:pt idx="6">
                  <c:v>2148.8947826974527</c:v>
                </c:pt>
                <c:pt idx="7">
                  <c:v>2170.3837305244278</c:v>
                </c:pt>
                <c:pt idx="8">
                  <c:v>2192.087567829672</c:v>
                </c:pt>
                <c:pt idx="9">
                  <c:v>2214.0084435079693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A-4F9C-ACF6-13048B0D7FB3}"/>
            </c:ext>
          </c:extLst>
        </c:ser>
        <c:ser>
          <c:idx val="7"/>
          <c:order val="1"/>
          <c:tx>
            <c:strRef>
              <c:f>'Annual Emissions'!$N$2</c:f>
              <c:strCache>
                <c:ptCount val="1"/>
                <c:pt idx="0">
                  <c:v>Commuting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Lit>
              <c:ptCount val="10"/>
              <c:pt idx="0">
                <c:v>FY06</c:v>
              </c:pt>
              <c:pt idx="1">
                <c:v> FY07</c:v>
              </c:pt>
              <c:pt idx="2">
                <c:v> FY08</c:v>
              </c:pt>
              <c:pt idx="3">
                <c:v> FY09</c:v>
              </c:pt>
              <c:pt idx="4">
                <c:v> FY10</c:v>
              </c:pt>
              <c:pt idx="5">
                <c:v> FY11</c:v>
              </c:pt>
              <c:pt idx="6">
                <c:v> FY12</c:v>
              </c:pt>
              <c:pt idx="7">
                <c:v> FY13</c:v>
              </c:pt>
              <c:pt idx="8">
                <c:v> FY14</c:v>
              </c:pt>
              <c:pt idx="9">
                <c:v> FY15</c:v>
              </c:pt>
            </c:strLit>
          </c:cat>
          <c:val>
            <c:numRef>
              <c:f>'Emissions Charts'!$BH$32:$BH$41</c:f>
              <c:numCache>
                <c:formatCode>#,##0</c:formatCode>
                <c:ptCount val="10"/>
                <c:pt idx="0">
                  <c:v>0</c:v>
                </c:pt>
                <c:pt idx="1">
                  <c:v>12457.168509497707</c:v>
                </c:pt>
                <c:pt idx="2">
                  <c:v>12629.693028790223</c:v>
                </c:pt>
                <c:pt idx="3">
                  <c:v>11952.340972127698</c:v>
                </c:pt>
                <c:pt idx="4">
                  <c:v>11110.089892698341</c:v>
                </c:pt>
                <c:pt idx="5">
                  <c:v>11834.485439577873</c:v>
                </c:pt>
                <c:pt idx="6">
                  <c:v>11824.785933276107</c:v>
                </c:pt>
                <c:pt idx="7">
                  <c:v>11820.031023813846</c:v>
                </c:pt>
                <c:pt idx="8">
                  <c:v>11818.67511775023</c:v>
                </c:pt>
                <c:pt idx="9">
                  <c:v>11814.839437665267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A-4F9C-ACF6-13048B0D7FB3}"/>
            </c:ext>
          </c:extLst>
        </c:ser>
        <c:ser>
          <c:idx val="8"/>
          <c:order val="2"/>
          <c:tx>
            <c:strRef>
              <c:f>'Annual Emissions'!$O$2</c:f>
              <c:strCache>
                <c:ptCount val="1"/>
                <c:pt idx="0">
                  <c:v>Air Travel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Lit>
              <c:ptCount val="10"/>
              <c:pt idx="0">
                <c:v>FY06</c:v>
              </c:pt>
              <c:pt idx="1">
                <c:v> FY07</c:v>
              </c:pt>
              <c:pt idx="2">
                <c:v> FY08</c:v>
              </c:pt>
              <c:pt idx="3">
                <c:v> FY09</c:v>
              </c:pt>
              <c:pt idx="4">
                <c:v> FY10</c:v>
              </c:pt>
              <c:pt idx="5">
                <c:v> FY11</c:v>
              </c:pt>
              <c:pt idx="6">
                <c:v> FY12</c:v>
              </c:pt>
              <c:pt idx="7">
                <c:v> FY13</c:v>
              </c:pt>
              <c:pt idx="8">
                <c:v> FY14</c:v>
              </c:pt>
              <c:pt idx="9">
                <c:v> FY15</c:v>
              </c:pt>
            </c:strLit>
          </c:cat>
          <c:val>
            <c:numRef>
              <c:f>'Emissions Charts'!$BI$32:$BI$41</c:f>
              <c:numCache>
                <c:formatCode>#,##0</c:formatCode>
                <c:ptCount val="10"/>
                <c:pt idx="0">
                  <c:v>0</c:v>
                </c:pt>
                <c:pt idx="1">
                  <c:v>6002.7737667302717</c:v>
                </c:pt>
                <c:pt idx="2">
                  <c:v>6513.1056313024301</c:v>
                </c:pt>
                <c:pt idx="3">
                  <c:v>6513.1056313024301</c:v>
                </c:pt>
                <c:pt idx="4">
                  <c:v>7342.2882208866567</c:v>
                </c:pt>
                <c:pt idx="5">
                  <c:v>7081.8926640727414</c:v>
                </c:pt>
                <c:pt idx="6">
                  <c:v>8041.6011824101397</c:v>
                </c:pt>
                <c:pt idx="7">
                  <c:v>8456.988971069688</c:v>
                </c:pt>
                <c:pt idx="8">
                  <c:v>7983.5541218962226</c:v>
                </c:pt>
                <c:pt idx="9">
                  <c:v>9321.1017302148048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2A-4F9C-ACF6-13048B0D7FB3}"/>
            </c:ext>
          </c:extLst>
        </c:ser>
        <c:ser>
          <c:idx val="9"/>
          <c:order val="3"/>
          <c:tx>
            <c:strRef>
              <c:f>'Annual Emissions'!$P$2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Lit>
              <c:ptCount val="10"/>
              <c:pt idx="0">
                <c:v>FY06</c:v>
              </c:pt>
              <c:pt idx="1">
                <c:v> FY07</c:v>
              </c:pt>
              <c:pt idx="2">
                <c:v> FY08</c:v>
              </c:pt>
              <c:pt idx="3">
                <c:v> FY09</c:v>
              </c:pt>
              <c:pt idx="4">
                <c:v> FY10</c:v>
              </c:pt>
              <c:pt idx="5">
                <c:v> FY11</c:v>
              </c:pt>
              <c:pt idx="6">
                <c:v> FY12</c:v>
              </c:pt>
              <c:pt idx="7">
                <c:v> FY13</c:v>
              </c:pt>
              <c:pt idx="8">
                <c:v> FY14</c:v>
              </c:pt>
              <c:pt idx="9">
                <c:v> FY15</c:v>
              </c:pt>
            </c:strLit>
          </c:cat>
          <c:val>
            <c:numRef>
              <c:f>'Emissions Charts'!$BJ$32:$BJ$41</c:f>
              <c:numCache>
                <c:formatCode>#,##0</c:formatCode>
                <c:ptCount val="10"/>
                <c:pt idx="0">
                  <c:v>0</c:v>
                </c:pt>
                <c:pt idx="1">
                  <c:v>0.48147867428571439</c:v>
                </c:pt>
                <c:pt idx="2">
                  <c:v>0.48147867428571439</c:v>
                </c:pt>
                <c:pt idx="3">
                  <c:v>0.48147867428571439</c:v>
                </c:pt>
                <c:pt idx="4">
                  <c:v>0.48147867428571439</c:v>
                </c:pt>
                <c:pt idx="5">
                  <c:v>0.48147867428571439</c:v>
                </c:pt>
                <c:pt idx="6">
                  <c:v>0.48147867428571439</c:v>
                </c:pt>
                <c:pt idx="7">
                  <c:v>0.48147867428571439</c:v>
                </c:pt>
                <c:pt idx="8">
                  <c:v>0.48147867428571439</c:v>
                </c:pt>
                <c:pt idx="9">
                  <c:v>0.48147867428571439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2A-4F9C-ACF6-13048B0D7FB3}"/>
            </c:ext>
          </c:extLst>
        </c:ser>
        <c:ser>
          <c:idx val="10"/>
          <c:order val="4"/>
          <c:tx>
            <c:strRef>
              <c:f>'Annual Emissions'!$Q$2</c:f>
              <c:strCache>
                <c:ptCount val="1"/>
                <c:pt idx="0">
                  <c:v>Solid Waste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Lit>
              <c:ptCount val="10"/>
              <c:pt idx="0">
                <c:v>FY06</c:v>
              </c:pt>
              <c:pt idx="1">
                <c:v> FY07</c:v>
              </c:pt>
              <c:pt idx="2">
                <c:v> FY08</c:v>
              </c:pt>
              <c:pt idx="3">
                <c:v> FY09</c:v>
              </c:pt>
              <c:pt idx="4">
                <c:v> FY10</c:v>
              </c:pt>
              <c:pt idx="5">
                <c:v> FY11</c:v>
              </c:pt>
              <c:pt idx="6">
                <c:v> FY12</c:v>
              </c:pt>
              <c:pt idx="7">
                <c:v> FY13</c:v>
              </c:pt>
              <c:pt idx="8">
                <c:v> FY14</c:v>
              </c:pt>
              <c:pt idx="9">
                <c:v> FY15</c:v>
              </c:pt>
            </c:strLit>
          </c:cat>
          <c:val>
            <c:numRef>
              <c:f>'Emissions Charts'!$BK$32:$BK$41</c:f>
              <c:numCache>
                <c:formatCode>#,##0</c:formatCode>
                <c:ptCount val="10"/>
                <c:pt idx="0">
                  <c:v>0</c:v>
                </c:pt>
                <c:pt idx="1">
                  <c:v>6843.2818676267871</c:v>
                </c:pt>
                <c:pt idx="2">
                  <c:v>6882.9631974901658</c:v>
                </c:pt>
                <c:pt idx="3">
                  <c:v>5929.9572600000001</c:v>
                </c:pt>
                <c:pt idx="4">
                  <c:v>5342.4205042499989</c:v>
                </c:pt>
                <c:pt idx="5">
                  <c:v>5247.3322772606261</c:v>
                </c:pt>
                <c:pt idx="6">
                  <c:v>4826.8694159537754</c:v>
                </c:pt>
                <c:pt idx="7">
                  <c:v>4838.9365894936609</c:v>
                </c:pt>
                <c:pt idx="8">
                  <c:v>4851.0339309673946</c:v>
                </c:pt>
                <c:pt idx="9">
                  <c:v>4863.1615157948117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2A-4F9C-ACF6-13048B0D7FB3}"/>
            </c:ext>
          </c:extLst>
        </c:ser>
        <c:ser>
          <c:idx val="11"/>
          <c:order val="5"/>
          <c:tx>
            <c:strRef>
              <c:f>'Annual Emissions'!$R$2</c:f>
              <c:strCache>
                <c:ptCount val="1"/>
                <c:pt idx="0">
                  <c:v>Refrigerants</c:v>
                </c:pt>
              </c:strCache>
            </c:strRef>
          </c:tx>
          <c:invertIfNegative val="0"/>
          <c:cat>
            <c:strLit>
              <c:ptCount val="10"/>
              <c:pt idx="0">
                <c:v>FY06</c:v>
              </c:pt>
              <c:pt idx="1">
                <c:v> FY07</c:v>
              </c:pt>
              <c:pt idx="2">
                <c:v> FY08</c:v>
              </c:pt>
              <c:pt idx="3">
                <c:v> FY09</c:v>
              </c:pt>
              <c:pt idx="4">
                <c:v> FY10</c:v>
              </c:pt>
              <c:pt idx="5">
                <c:v> FY11</c:v>
              </c:pt>
              <c:pt idx="6">
                <c:v> FY12</c:v>
              </c:pt>
              <c:pt idx="7">
                <c:v> FY13</c:v>
              </c:pt>
              <c:pt idx="8">
                <c:v> FY14</c:v>
              </c:pt>
              <c:pt idx="9">
                <c:v> FY15</c:v>
              </c:pt>
            </c:strLit>
          </c:cat>
          <c:val>
            <c:numRef>
              <c:f>'Emissions Charts'!$BL$32:$BL$41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2A-4F9C-ACF6-13048B0D7FB3}"/>
            </c:ext>
          </c:extLst>
        </c:ser>
        <c:ser>
          <c:idx val="5"/>
          <c:order val="6"/>
          <c:tx>
            <c:strRef>
              <c:f>'Annual Emissions'!$L$2</c:f>
              <c:strCache>
                <c:ptCount val="1"/>
                <c:pt idx="0">
                  <c:v>Steam- CHW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Lit>
              <c:ptCount val="10"/>
              <c:pt idx="0">
                <c:v>FY06</c:v>
              </c:pt>
              <c:pt idx="1">
                <c:v> FY07</c:v>
              </c:pt>
              <c:pt idx="2">
                <c:v> FY08</c:v>
              </c:pt>
              <c:pt idx="3">
                <c:v> FY09</c:v>
              </c:pt>
              <c:pt idx="4">
                <c:v> FY10</c:v>
              </c:pt>
              <c:pt idx="5">
                <c:v> FY11</c:v>
              </c:pt>
              <c:pt idx="6">
                <c:v> FY12</c:v>
              </c:pt>
              <c:pt idx="7">
                <c:v> FY13</c:v>
              </c:pt>
              <c:pt idx="8">
                <c:v> FY14</c:v>
              </c:pt>
              <c:pt idx="9">
                <c:v> FY15</c:v>
              </c:pt>
            </c:strLit>
          </c:cat>
          <c:val>
            <c:numRef>
              <c:f>'Emissions Charts'!$BF$32:$BF$41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2A-4F9C-ACF6-13048B0D7FB3}"/>
            </c:ext>
          </c:extLst>
        </c:ser>
        <c:ser>
          <c:idx val="4"/>
          <c:order val="7"/>
          <c:tx>
            <c:strRef>
              <c:f>'Annual Emissions'!$K$2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Lit>
              <c:ptCount val="10"/>
              <c:pt idx="0">
                <c:v>FY06</c:v>
              </c:pt>
              <c:pt idx="1">
                <c:v> FY07</c:v>
              </c:pt>
              <c:pt idx="2">
                <c:v> FY08</c:v>
              </c:pt>
              <c:pt idx="3">
                <c:v> FY09</c:v>
              </c:pt>
              <c:pt idx="4">
                <c:v> FY10</c:v>
              </c:pt>
              <c:pt idx="5">
                <c:v> FY11</c:v>
              </c:pt>
              <c:pt idx="6">
                <c:v> FY12</c:v>
              </c:pt>
              <c:pt idx="7">
                <c:v> FY13</c:v>
              </c:pt>
              <c:pt idx="8">
                <c:v> FY14</c:v>
              </c:pt>
              <c:pt idx="9">
                <c:v> FY15</c:v>
              </c:pt>
            </c:strLit>
          </c:cat>
          <c:val>
            <c:numRef>
              <c:f>'Emissions Charts'!$BE$32:$BE$41</c:f>
              <c:numCache>
                <c:formatCode>#,##0</c:formatCode>
                <c:ptCount val="10"/>
                <c:pt idx="0">
                  <c:v>0</c:v>
                </c:pt>
                <c:pt idx="1">
                  <c:v>420.49115639010159</c:v>
                </c:pt>
                <c:pt idx="2">
                  <c:v>420.49115639010159</c:v>
                </c:pt>
                <c:pt idx="3">
                  <c:v>420.49115639010159</c:v>
                </c:pt>
                <c:pt idx="4">
                  <c:v>420.49115639010159</c:v>
                </c:pt>
                <c:pt idx="5">
                  <c:v>420.49115639010159</c:v>
                </c:pt>
                <c:pt idx="6">
                  <c:v>420.49115639010159</c:v>
                </c:pt>
                <c:pt idx="7">
                  <c:v>420.49115639010159</c:v>
                </c:pt>
                <c:pt idx="8">
                  <c:v>420.49115639010159</c:v>
                </c:pt>
                <c:pt idx="9">
                  <c:v>420.49115639010159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2A-4F9C-ACF6-13048B0D7FB3}"/>
            </c:ext>
          </c:extLst>
        </c:ser>
        <c:ser>
          <c:idx val="3"/>
          <c:order val="8"/>
          <c:tx>
            <c:strRef>
              <c:f>'Annual Emissions'!$J$2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Lit>
              <c:ptCount val="10"/>
              <c:pt idx="0">
                <c:v>FY06</c:v>
              </c:pt>
              <c:pt idx="1">
                <c:v> FY07</c:v>
              </c:pt>
              <c:pt idx="2">
                <c:v> FY08</c:v>
              </c:pt>
              <c:pt idx="3">
                <c:v> FY09</c:v>
              </c:pt>
              <c:pt idx="4">
                <c:v> FY10</c:v>
              </c:pt>
              <c:pt idx="5">
                <c:v> FY11</c:v>
              </c:pt>
              <c:pt idx="6">
                <c:v> FY12</c:v>
              </c:pt>
              <c:pt idx="7">
                <c:v> FY13</c:v>
              </c:pt>
              <c:pt idx="8">
                <c:v> FY14</c:v>
              </c:pt>
              <c:pt idx="9">
                <c:v> FY15</c:v>
              </c:pt>
            </c:strLit>
          </c:cat>
          <c:val>
            <c:numRef>
              <c:f>'Emissions Charts'!$BD$32:$BD$41</c:f>
              <c:numCache>
                <c:formatCode>#,##0</c:formatCode>
                <c:ptCount val="10"/>
                <c:pt idx="0">
                  <c:v>0</c:v>
                </c:pt>
                <c:pt idx="1">
                  <c:v>1201.1226749999998</c:v>
                </c:pt>
                <c:pt idx="2">
                  <c:v>1148.6232</c:v>
                </c:pt>
                <c:pt idx="3">
                  <c:v>1272.247425</c:v>
                </c:pt>
                <c:pt idx="4">
                  <c:v>1200.25368</c:v>
                </c:pt>
                <c:pt idx="5">
                  <c:v>1291.2490799999998</c:v>
                </c:pt>
                <c:pt idx="6">
                  <c:v>1106.5793399999998</c:v>
                </c:pt>
                <c:pt idx="7">
                  <c:v>1200.25368</c:v>
                </c:pt>
                <c:pt idx="8">
                  <c:v>1200.25368</c:v>
                </c:pt>
                <c:pt idx="9">
                  <c:v>1200.25368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2A-4F9C-ACF6-13048B0D7FB3}"/>
            </c:ext>
          </c:extLst>
        </c:ser>
        <c:ser>
          <c:idx val="2"/>
          <c:order val="9"/>
          <c:tx>
            <c:strRef>
              <c:f>'Annual Emissions'!$I$2</c:f>
              <c:strCache>
                <c:ptCount val="1"/>
                <c:pt idx="0">
                  <c:v>Steam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Lit>
              <c:ptCount val="10"/>
              <c:pt idx="0">
                <c:v>FY06</c:v>
              </c:pt>
              <c:pt idx="1">
                <c:v> FY07</c:v>
              </c:pt>
              <c:pt idx="2">
                <c:v> FY08</c:v>
              </c:pt>
              <c:pt idx="3">
                <c:v> FY09</c:v>
              </c:pt>
              <c:pt idx="4">
                <c:v> FY10</c:v>
              </c:pt>
              <c:pt idx="5">
                <c:v> FY11</c:v>
              </c:pt>
              <c:pt idx="6">
                <c:v> FY12</c:v>
              </c:pt>
              <c:pt idx="7">
                <c:v> FY13</c:v>
              </c:pt>
              <c:pt idx="8">
                <c:v> FY14</c:v>
              </c:pt>
              <c:pt idx="9">
                <c:v> FY15</c:v>
              </c:pt>
            </c:strLit>
          </c:cat>
          <c:val>
            <c:numRef>
              <c:f>'Emissions Charts'!$BC$32:$BC$41</c:f>
              <c:numCache>
                <c:formatCode>#,##0</c:formatCode>
                <c:ptCount val="10"/>
                <c:pt idx="0">
                  <c:v>0</c:v>
                </c:pt>
                <c:pt idx="1">
                  <c:v>79926.654069403652</c:v>
                </c:pt>
                <c:pt idx="2">
                  <c:v>82921.592205665511</c:v>
                </c:pt>
                <c:pt idx="3">
                  <c:v>84338.432669818227</c:v>
                </c:pt>
                <c:pt idx="4">
                  <c:v>89949.576125918204</c:v>
                </c:pt>
                <c:pt idx="5">
                  <c:v>89052.552238557386</c:v>
                </c:pt>
                <c:pt idx="6">
                  <c:v>81550.43805741609</c:v>
                </c:pt>
                <c:pt idx="7">
                  <c:v>73766.459799094286</c:v>
                </c:pt>
                <c:pt idx="8">
                  <c:v>75686.086358275526</c:v>
                </c:pt>
                <c:pt idx="9">
                  <c:v>84135.767849099735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2A-4F9C-ACF6-13048B0D7FB3}"/>
            </c:ext>
          </c:extLst>
        </c:ser>
        <c:ser>
          <c:idx val="1"/>
          <c:order val="10"/>
          <c:tx>
            <c:strRef>
              <c:f>'Emissions Charts'!$BB$11</c:f>
              <c:strCache>
                <c:ptCount val="1"/>
                <c:pt idx="0">
                  <c:v>Elec-CHW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Lit>
              <c:ptCount val="10"/>
              <c:pt idx="0">
                <c:v>FY06</c:v>
              </c:pt>
              <c:pt idx="1">
                <c:v> FY07</c:v>
              </c:pt>
              <c:pt idx="2">
                <c:v> FY08</c:v>
              </c:pt>
              <c:pt idx="3">
                <c:v> FY09</c:v>
              </c:pt>
              <c:pt idx="4">
                <c:v> FY10</c:v>
              </c:pt>
              <c:pt idx="5">
                <c:v> FY11</c:v>
              </c:pt>
              <c:pt idx="6">
                <c:v> FY12</c:v>
              </c:pt>
              <c:pt idx="7">
                <c:v> FY13</c:v>
              </c:pt>
              <c:pt idx="8">
                <c:v> FY14</c:v>
              </c:pt>
              <c:pt idx="9">
                <c:v> FY15</c:v>
              </c:pt>
            </c:strLit>
          </c:cat>
          <c:val>
            <c:numRef>
              <c:f>'Emissions Charts'!$BB$32:$BB$41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34027.819694803555</c:v>
                </c:pt>
                <c:pt idx="7">
                  <c:v>32411.722717213943</c:v>
                </c:pt>
                <c:pt idx="8">
                  <c:v>27724.328545751079</c:v>
                </c:pt>
                <c:pt idx="9">
                  <c:v>29260.275577949134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2A-4F9C-ACF6-13048B0D7FB3}"/>
            </c:ext>
          </c:extLst>
        </c:ser>
        <c:ser>
          <c:idx val="0"/>
          <c:order val="11"/>
          <c:tx>
            <c:strRef>
              <c:f>'Annual Emissions'!$G$2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Lit>
              <c:ptCount val="10"/>
              <c:pt idx="0">
                <c:v>FY06</c:v>
              </c:pt>
              <c:pt idx="1">
                <c:v> FY07</c:v>
              </c:pt>
              <c:pt idx="2">
                <c:v> FY08</c:v>
              </c:pt>
              <c:pt idx="3">
                <c:v> FY09</c:v>
              </c:pt>
              <c:pt idx="4">
                <c:v> FY10</c:v>
              </c:pt>
              <c:pt idx="5">
                <c:v> FY11</c:v>
              </c:pt>
              <c:pt idx="6">
                <c:v> FY12</c:v>
              </c:pt>
              <c:pt idx="7">
                <c:v> FY13</c:v>
              </c:pt>
              <c:pt idx="8">
                <c:v> FY14</c:v>
              </c:pt>
              <c:pt idx="9">
                <c:v> FY15</c:v>
              </c:pt>
            </c:strLit>
          </c:cat>
          <c:val>
            <c:numRef>
              <c:f>'Emissions Charts'!$BA$32:$BA$41</c:f>
              <c:numCache>
                <c:formatCode>#,##0</c:formatCode>
                <c:ptCount val="10"/>
                <c:pt idx="0">
                  <c:v>0</c:v>
                </c:pt>
                <c:pt idx="1">
                  <c:v>136251.59779428408</c:v>
                </c:pt>
                <c:pt idx="2">
                  <c:v>137086.63167404855</c:v>
                </c:pt>
                <c:pt idx="3">
                  <c:v>98321.187093848959</c:v>
                </c:pt>
                <c:pt idx="4">
                  <c:v>91178.991788967978</c:v>
                </c:pt>
                <c:pt idx="5">
                  <c:v>91866.003647391073</c:v>
                </c:pt>
                <c:pt idx="6">
                  <c:v>53313.054951429687</c:v>
                </c:pt>
                <c:pt idx="7">
                  <c:v>48741.869515093233</c:v>
                </c:pt>
                <c:pt idx="8">
                  <c:v>47999.45240759608</c:v>
                </c:pt>
                <c:pt idx="9">
                  <c:v>39864.262287952137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2A-4F9C-ACF6-13048B0D7FB3}"/>
            </c:ext>
          </c:extLst>
        </c:ser>
        <c:ser>
          <c:idx val="12"/>
          <c:order val="12"/>
          <c:tx>
            <c:v>Offsets</c:v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</c:spPr>
          <c:invertIfNegative val="0"/>
          <c:val>
            <c:numRef>
              <c:f>'Emissions Charts'!$BM$32:$BM$41</c:f>
              <c:numCache>
                <c:formatCode>#,##0</c:formatCode>
                <c:ptCount val="10"/>
                <c:pt idx="0">
                  <c:v>0</c:v>
                </c:pt>
                <c:pt idx="1">
                  <c:v>55040.683778835082</c:v>
                </c:pt>
                <c:pt idx="2">
                  <c:v>54094.672026386375</c:v>
                </c:pt>
                <c:pt idx="3">
                  <c:v>84738.296441820552</c:v>
                </c:pt>
                <c:pt idx="4">
                  <c:v>80732.737196811941</c:v>
                </c:pt>
                <c:pt idx="5">
                  <c:v>81216.166760864668</c:v>
                </c:pt>
                <c:pt idx="6">
                  <c:v>81486.01231319725</c:v>
                </c:pt>
                <c:pt idx="7">
                  <c:v>77615.964234997897</c:v>
                </c:pt>
                <c:pt idx="8">
                  <c:v>75609.272638894559</c:v>
                </c:pt>
                <c:pt idx="9">
                  <c:v>72312.565016724751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F2A-4F9C-ACF6-13048B0D7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363072"/>
        <c:axId val="229364864"/>
      </c:barChart>
      <c:catAx>
        <c:axId val="229363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9364864"/>
        <c:crosses val="autoZero"/>
        <c:auto val="1"/>
        <c:lblAlgn val="ctr"/>
        <c:lblOffset val="100"/>
        <c:noMultiLvlLbl val="0"/>
      </c:catAx>
      <c:valAx>
        <c:axId val="229364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Main</a:t>
                </a:r>
                <a:r>
                  <a:rPr lang="en-US" sz="1400" baseline="0"/>
                  <a:t> Campus Emissions by YEar in MTCDE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1556982343499198E-2"/>
              <c:y val="6.0734598744901475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29363072"/>
        <c:crosses val="autoZero"/>
        <c:crossBetween val="between"/>
      </c:valAx>
    </c:plotArea>
    <c:legend>
      <c:legendPos val="r"/>
      <c:legendEntry>
        <c:idx val="6"/>
        <c:delete val="1"/>
      </c:legendEntry>
      <c:legendEntry>
        <c:idx val="7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'Annual Emissions'!$M$2</c:f>
              <c:strCache>
                <c:ptCount val="1"/>
                <c:pt idx="0">
                  <c:v>Fleet &amp; Equip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Charts'!$BG$43:$BG$46</c:f>
              <c:numCache>
                <c:formatCode>#,##0</c:formatCode>
                <c:ptCount val="4"/>
                <c:pt idx="0">
                  <c:v>2236.148527943049</c:v>
                </c:pt>
                <c:pt idx="1">
                  <c:v>2178.5480849544751</c:v>
                </c:pt>
                <c:pt idx="2">
                  <c:v>1593.3601556472868</c:v>
                </c:pt>
                <c:pt idx="3">
                  <c:v>1593.3601556472868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2-4A89-92EB-4A3DCA1463B7}"/>
            </c:ext>
          </c:extLst>
        </c:ser>
        <c:ser>
          <c:idx val="7"/>
          <c:order val="1"/>
          <c:tx>
            <c:strRef>
              <c:f>'Annual Emissions'!$N$2</c:f>
              <c:strCache>
                <c:ptCount val="1"/>
                <c:pt idx="0">
                  <c:v>Commuting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Charts'!$BH$43:$BH$46</c:f>
              <c:numCache>
                <c:formatCode>#,##0</c:formatCode>
                <c:ptCount val="4"/>
                <c:pt idx="0">
                  <c:v>11798.280390134743</c:v>
                </c:pt>
                <c:pt idx="1">
                  <c:v>11794.136297171523</c:v>
                </c:pt>
                <c:pt idx="2">
                  <c:v>11790.137382463483</c:v>
                </c:pt>
                <c:pt idx="3">
                  <c:v>11783.088187193644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2-4A89-92EB-4A3DCA1463B7}"/>
            </c:ext>
          </c:extLst>
        </c:ser>
        <c:ser>
          <c:idx val="8"/>
          <c:order val="2"/>
          <c:tx>
            <c:strRef>
              <c:f>'Annual Emissions'!$O$2</c:f>
              <c:strCache>
                <c:ptCount val="1"/>
                <c:pt idx="0">
                  <c:v>Air Travel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Charts'!$BI$43:$BI$46</c:f>
              <c:numCache>
                <c:formatCode>#,##0</c:formatCode>
                <c:ptCount val="4"/>
                <c:pt idx="0">
                  <c:v>11985.658204883885</c:v>
                </c:pt>
                <c:pt idx="1">
                  <c:v>14488.654779825793</c:v>
                </c:pt>
                <c:pt idx="2">
                  <c:v>15579.36680772313</c:v>
                </c:pt>
                <c:pt idx="3">
                  <c:v>19855.340311258959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02-4A89-92EB-4A3DCA1463B7}"/>
            </c:ext>
          </c:extLst>
        </c:ser>
        <c:ser>
          <c:idx val="9"/>
          <c:order val="3"/>
          <c:tx>
            <c:strRef>
              <c:f>'Annual Emissions'!$P$2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Charts'!$BJ$43:$BJ$46</c:f>
              <c:numCache>
                <c:formatCode>#,##0</c:formatCode>
                <c:ptCount val="4"/>
                <c:pt idx="0">
                  <c:v>0.48147867428571439</c:v>
                </c:pt>
                <c:pt idx="1">
                  <c:v>0.48147867428571439</c:v>
                </c:pt>
                <c:pt idx="2">
                  <c:v>0.48147867428571439</c:v>
                </c:pt>
                <c:pt idx="3">
                  <c:v>0.48147867428571439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02-4A89-92EB-4A3DCA1463B7}"/>
            </c:ext>
          </c:extLst>
        </c:ser>
        <c:ser>
          <c:idx val="10"/>
          <c:order val="4"/>
          <c:tx>
            <c:strRef>
              <c:f>'Annual Emissions'!$Q$2</c:f>
              <c:strCache>
                <c:ptCount val="1"/>
                <c:pt idx="0">
                  <c:v>Solid Waste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Charts'!$BK$43:$BK$46</c:f>
              <c:numCache>
                <c:formatCode>#,##0</c:formatCode>
                <c:ptCount val="4"/>
                <c:pt idx="0">
                  <c:v>4875.3194195842989</c:v>
                </c:pt>
                <c:pt idx="1">
                  <c:v>4875.3194195842989</c:v>
                </c:pt>
                <c:pt idx="2">
                  <c:v>4875.3194195842989</c:v>
                </c:pt>
                <c:pt idx="3">
                  <c:v>1037.0447999999999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02-4A89-92EB-4A3DCA1463B7}"/>
            </c:ext>
          </c:extLst>
        </c:ser>
        <c:ser>
          <c:idx val="11"/>
          <c:order val="5"/>
          <c:tx>
            <c:strRef>
              <c:f>'Annual Emissions'!$R$2</c:f>
              <c:strCache>
                <c:ptCount val="1"/>
                <c:pt idx="0">
                  <c:v>Refrigerants</c:v>
                </c:pt>
              </c:strCache>
            </c:strRef>
          </c:tx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Charts'!$BL$43:$BL$46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02-4A89-92EB-4A3DCA1463B7}"/>
            </c:ext>
          </c:extLst>
        </c:ser>
        <c:ser>
          <c:idx val="5"/>
          <c:order val="6"/>
          <c:tx>
            <c:strRef>
              <c:f>'Annual Emissions'!$L$2</c:f>
              <c:strCache>
                <c:ptCount val="1"/>
                <c:pt idx="0">
                  <c:v>Steam- CHW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Charts'!$BF$43:$BF$46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02-4A89-92EB-4A3DCA1463B7}"/>
            </c:ext>
          </c:extLst>
        </c:ser>
        <c:ser>
          <c:idx val="4"/>
          <c:order val="7"/>
          <c:tx>
            <c:strRef>
              <c:f>'Annual Emissions'!$K$2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Charts'!$BE$43:$BE$46</c:f>
              <c:numCache>
                <c:formatCode>#,##0</c:formatCode>
                <c:ptCount val="4"/>
                <c:pt idx="0">
                  <c:v>420.49115639010159</c:v>
                </c:pt>
                <c:pt idx="1">
                  <c:v>420.49115639010159</c:v>
                </c:pt>
                <c:pt idx="2">
                  <c:v>420.49115639010159</c:v>
                </c:pt>
                <c:pt idx="3">
                  <c:v>420.49115639010159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02-4A89-92EB-4A3DCA1463B7}"/>
            </c:ext>
          </c:extLst>
        </c:ser>
        <c:ser>
          <c:idx val="3"/>
          <c:order val="8"/>
          <c:tx>
            <c:strRef>
              <c:f>'Annual Emissions'!$J$2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Charts'!$BD$43:$BD$46</c:f>
              <c:numCache>
                <c:formatCode>#,##0</c:formatCode>
                <c:ptCount val="4"/>
                <c:pt idx="0">
                  <c:v>1200.25368</c:v>
                </c:pt>
                <c:pt idx="1">
                  <c:v>1200.25368</c:v>
                </c:pt>
                <c:pt idx="2">
                  <c:v>1200.25368</c:v>
                </c:pt>
                <c:pt idx="3">
                  <c:v>1200.25368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02-4A89-92EB-4A3DCA1463B7}"/>
            </c:ext>
          </c:extLst>
        </c:ser>
        <c:ser>
          <c:idx val="2"/>
          <c:order val="9"/>
          <c:tx>
            <c:strRef>
              <c:f>'Annual Emissions'!$I$2</c:f>
              <c:strCache>
                <c:ptCount val="1"/>
                <c:pt idx="0">
                  <c:v>Steam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Charts'!$BC$43:$BC$46</c:f>
              <c:numCache>
                <c:formatCode>#,##0</c:formatCode>
                <c:ptCount val="4"/>
                <c:pt idx="0">
                  <c:v>78382.145119585519</c:v>
                </c:pt>
                <c:pt idx="1">
                  <c:v>93151.863043993115</c:v>
                </c:pt>
                <c:pt idx="2">
                  <c:v>93206.270227546658</c:v>
                </c:pt>
                <c:pt idx="3">
                  <c:v>58324.844245194807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02-4A89-92EB-4A3DCA1463B7}"/>
            </c:ext>
          </c:extLst>
        </c:ser>
        <c:ser>
          <c:idx val="1"/>
          <c:order val="10"/>
          <c:tx>
            <c:strRef>
              <c:f>'Annual Emissions'!$H$2</c:f>
              <c:strCache>
                <c:ptCount val="1"/>
                <c:pt idx="0">
                  <c:v>Elec- CHW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Charts'!$BB$43:$BB$46</c:f>
              <c:numCache>
                <c:formatCode>#,##0</c:formatCode>
                <c:ptCount val="4"/>
                <c:pt idx="0">
                  <c:v>27351.681530974573</c:v>
                </c:pt>
                <c:pt idx="1">
                  <c:v>22114.49175129486</c:v>
                </c:pt>
                <c:pt idx="2">
                  <c:v>21516.157361662772</c:v>
                </c:pt>
                <c:pt idx="3">
                  <c:v>23268.066070721361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02-4A89-92EB-4A3DCA1463B7}"/>
            </c:ext>
          </c:extLst>
        </c:ser>
        <c:ser>
          <c:idx val="0"/>
          <c:order val="11"/>
          <c:tx>
            <c:strRef>
              <c:f>'Annual Emissions'!$G$2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Charts'!$BA$43:$BA$46</c:f>
              <c:numCache>
                <c:formatCode>#,##0</c:formatCode>
                <c:ptCount val="4"/>
                <c:pt idx="0">
                  <c:v>29664.477963235011</c:v>
                </c:pt>
                <c:pt idx="1">
                  <c:v>28884.358091696224</c:v>
                </c:pt>
                <c:pt idx="2">
                  <c:v>27034.439966867452</c:v>
                </c:pt>
                <c:pt idx="3">
                  <c:v>77098.76129776545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02-4A89-92EB-4A3DCA1463B7}"/>
            </c:ext>
          </c:extLst>
        </c:ser>
        <c:ser>
          <c:idx val="12"/>
          <c:order val="12"/>
          <c:tx>
            <c:v>Offsets</c:v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</c:spPr>
          <c:invertIfNegative val="0"/>
          <c:val>
            <c:numRef>
              <c:f>'Emissions Charts'!$BM$43:$BM$46</c:f>
              <c:numCache>
                <c:formatCode>#,##0</c:formatCode>
                <c:ptCount val="4"/>
                <c:pt idx="0">
                  <c:v>62350.774593211623</c:v>
                </c:pt>
                <c:pt idx="1">
                  <c:v>60166.466291009478</c:v>
                </c:pt>
                <c:pt idx="2">
                  <c:v>58058.679937254587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202-4A89-92EB-4A3DCA146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494144"/>
        <c:axId val="229500032"/>
      </c:barChart>
      <c:catAx>
        <c:axId val="22949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9500032"/>
        <c:crosses val="autoZero"/>
        <c:auto val="1"/>
        <c:lblAlgn val="ctr"/>
        <c:lblOffset val="100"/>
        <c:noMultiLvlLbl val="0"/>
      </c:catAx>
      <c:valAx>
        <c:axId val="229500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UPHS </a:t>
                </a:r>
                <a:r>
                  <a:rPr lang="en-US" sz="1400" baseline="0"/>
                  <a:t>Emissions by YEar in MTCDE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1556982343499198E-2"/>
              <c:y val="6.0734598744901475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29494144"/>
        <c:crosses val="autoZero"/>
        <c:crossBetween val="between"/>
      </c:valAx>
    </c:plotArea>
    <c:legend>
      <c:legendPos val="r"/>
      <c:legendEntry>
        <c:idx val="6"/>
        <c:delete val="1"/>
      </c:legendEntry>
      <c:legendEntry>
        <c:idx val="7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'Annual Emissions'!$M$2</c:f>
              <c:strCache>
                <c:ptCount val="1"/>
                <c:pt idx="0">
                  <c:v>Fleet &amp; Equip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Charts'!$BG$48:$BG$51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B720-4FDE-AA4E-3F961D689A4F}"/>
            </c:ext>
          </c:extLst>
        </c:ser>
        <c:ser>
          <c:idx val="7"/>
          <c:order val="1"/>
          <c:tx>
            <c:strRef>
              <c:f>'Annual Emissions'!$N$2</c:f>
              <c:strCache>
                <c:ptCount val="1"/>
                <c:pt idx="0">
                  <c:v>Commuting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Charts'!$BH$48:$BH$51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720-4FDE-AA4E-3F961D689A4F}"/>
            </c:ext>
          </c:extLst>
        </c:ser>
        <c:ser>
          <c:idx val="8"/>
          <c:order val="2"/>
          <c:tx>
            <c:strRef>
              <c:f>'Annual Emissions'!$O$2</c:f>
              <c:strCache>
                <c:ptCount val="1"/>
                <c:pt idx="0">
                  <c:v>Air Travel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Charts'!$BI$48:$BI$51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B720-4FDE-AA4E-3F961D689A4F}"/>
            </c:ext>
          </c:extLst>
        </c:ser>
        <c:ser>
          <c:idx val="9"/>
          <c:order val="3"/>
          <c:tx>
            <c:strRef>
              <c:f>'Annual Emissions'!$P$2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Charts'!$BJ$48:$BJ$51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B720-4FDE-AA4E-3F961D689A4F}"/>
            </c:ext>
          </c:extLst>
        </c:ser>
        <c:ser>
          <c:idx val="10"/>
          <c:order val="4"/>
          <c:tx>
            <c:strRef>
              <c:f>'Annual Emissions'!$Q$2</c:f>
              <c:strCache>
                <c:ptCount val="1"/>
                <c:pt idx="0">
                  <c:v>Solid Waste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Charts'!$BK$48:$BK$51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B720-4FDE-AA4E-3F961D689A4F}"/>
            </c:ext>
          </c:extLst>
        </c:ser>
        <c:ser>
          <c:idx val="11"/>
          <c:order val="5"/>
          <c:tx>
            <c:strRef>
              <c:f>'Annual Emissions'!$R$2</c:f>
              <c:strCache>
                <c:ptCount val="1"/>
                <c:pt idx="0">
                  <c:v>Refrigerants</c:v>
                </c:pt>
              </c:strCache>
            </c:strRef>
          </c:tx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Charts'!$BL$48:$BL$51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B720-4FDE-AA4E-3F961D689A4F}"/>
            </c:ext>
          </c:extLst>
        </c:ser>
        <c:ser>
          <c:idx val="5"/>
          <c:order val="6"/>
          <c:tx>
            <c:strRef>
              <c:f>'Annual Emissions'!$L$2</c:f>
              <c:strCache>
                <c:ptCount val="1"/>
                <c:pt idx="0">
                  <c:v>Steam- CHW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Charts'!$BF$48:$BF$51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B720-4FDE-AA4E-3F961D689A4F}"/>
            </c:ext>
          </c:extLst>
        </c:ser>
        <c:ser>
          <c:idx val="4"/>
          <c:order val="7"/>
          <c:tx>
            <c:strRef>
              <c:f>'Annual Emissions'!$K$2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Charts'!$BE$48:$BE$51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7-B720-4FDE-AA4E-3F961D689A4F}"/>
            </c:ext>
          </c:extLst>
        </c:ser>
        <c:ser>
          <c:idx val="3"/>
          <c:order val="8"/>
          <c:tx>
            <c:strRef>
              <c:f>'Annual Emissions'!$J$2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Charts'!$BD$48:$BD$51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B720-4FDE-AA4E-3F961D689A4F}"/>
            </c:ext>
          </c:extLst>
        </c:ser>
        <c:ser>
          <c:idx val="2"/>
          <c:order val="9"/>
          <c:tx>
            <c:strRef>
              <c:f>'Annual Emissions'!$I$2</c:f>
              <c:strCache>
                <c:ptCount val="1"/>
                <c:pt idx="0">
                  <c:v>Steam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Charts'!$BC$48:$BC$51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B720-4FDE-AA4E-3F961D689A4F}"/>
            </c:ext>
          </c:extLst>
        </c:ser>
        <c:ser>
          <c:idx val="1"/>
          <c:order val="10"/>
          <c:tx>
            <c:strRef>
              <c:f>'Annual Emissions'!$H$2</c:f>
              <c:strCache>
                <c:ptCount val="1"/>
                <c:pt idx="0">
                  <c:v>Elec- CHW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Charts'!$BB$48:$BB$51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B720-4FDE-AA4E-3F961D689A4F}"/>
            </c:ext>
          </c:extLst>
        </c:ser>
        <c:ser>
          <c:idx val="0"/>
          <c:order val="11"/>
          <c:tx>
            <c:strRef>
              <c:f>'Annual Emissions'!$G$2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Lit>
              <c:ptCount val="4"/>
              <c:pt idx="0">
                <c:v>FY12</c:v>
              </c:pt>
              <c:pt idx="1">
                <c:v> FY13</c:v>
              </c:pt>
              <c:pt idx="2">
                <c:v> FY14</c:v>
              </c:pt>
              <c:pt idx="3">
                <c:v> FY15</c:v>
              </c:pt>
            </c:strLit>
          </c:cat>
          <c:val>
            <c:numRef>
              <c:f>'Emissions Charts'!$BA$48:$BA$51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B720-4FDE-AA4E-3F961D689A4F}"/>
            </c:ext>
          </c:extLst>
        </c:ser>
        <c:ser>
          <c:idx val="12"/>
          <c:order val="12"/>
          <c:tx>
            <c:v>Offsets</c:v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</c:spPr>
          <c:invertIfNegative val="0"/>
          <c:val>
            <c:numRef>
              <c:f>'Emissions Charts'!$BM$48:$BM$51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C-B720-4FDE-AA4E-3F961D689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4482304"/>
        <c:axId val="254483840"/>
      </c:barChart>
      <c:catAx>
        <c:axId val="254482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54483840"/>
        <c:crosses val="autoZero"/>
        <c:auto val="1"/>
        <c:lblAlgn val="ctr"/>
        <c:lblOffset val="100"/>
        <c:noMultiLvlLbl val="0"/>
      </c:catAx>
      <c:valAx>
        <c:axId val="254483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NBC </a:t>
                </a:r>
                <a:r>
                  <a:rPr lang="en-US" sz="1400" baseline="0"/>
                  <a:t>Emissions by YEar in MTCDE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1556982343499198E-2"/>
              <c:y val="6.0734598744901475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54482304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'Annual Emissions'!$M$2</c:f>
              <c:strCache>
                <c:ptCount val="1"/>
                <c:pt idx="0">
                  <c:v>Fleet &amp; Equip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Charts'!$BG$53:$BG$55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9942-4318-A7C8-C17DEF72CE8A}"/>
            </c:ext>
          </c:extLst>
        </c:ser>
        <c:ser>
          <c:idx val="7"/>
          <c:order val="1"/>
          <c:tx>
            <c:strRef>
              <c:f>'Annual Emissions'!$N$2</c:f>
              <c:strCache>
                <c:ptCount val="1"/>
                <c:pt idx="0">
                  <c:v>Commuting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Charts'!$BH$53:$BH$55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9942-4318-A7C8-C17DEF72CE8A}"/>
            </c:ext>
          </c:extLst>
        </c:ser>
        <c:ser>
          <c:idx val="8"/>
          <c:order val="2"/>
          <c:tx>
            <c:strRef>
              <c:f>'Annual Emissions'!$O$2</c:f>
              <c:strCache>
                <c:ptCount val="1"/>
                <c:pt idx="0">
                  <c:v>Air Travel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Charts'!$BI$53:$BI$55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9942-4318-A7C8-C17DEF72CE8A}"/>
            </c:ext>
          </c:extLst>
        </c:ser>
        <c:ser>
          <c:idx val="9"/>
          <c:order val="3"/>
          <c:tx>
            <c:strRef>
              <c:f>'Annual Emissions'!$P$2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Charts'!$BJ$53:$BJ$55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9942-4318-A7C8-C17DEF72CE8A}"/>
            </c:ext>
          </c:extLst>
        </c:ser>
        <c:ser>
          <c:idx val="10"/>
          <c:order val="4"/>
          <c:tx>
            <c:strRef>
              <c:f>'Annual Emissions'!$Q$2</c:f>
              <c:strCache>
                <c:ptCount val="1"/>
                <c:pt idx="0">
                  <c:v>Solid Waste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Charts'!$BK$53:$BK$55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9942-4318-A7C8-C17DEF72CE8A}"/>
            </c:ext>
          </c:extLst>
        </c:ser>
        <c:ser>
          <c:idx val="11"/>
          <c:order val="5"/>
          <c:tx>
            <c:strRef>
              <c:f>'Annual Emissions'!$R$2</c:f>
              <c:strCache>
                <c:ptCount val="1"/>
                <c:pt idx="0">
                  <c:v>Refrigerants</c:v>
                </c:pt>
              </c:strCache>
            </c:strRef>
          </c:tx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Charts'!$BL$53:$BL$55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9942-4318-A7C8-C17DEF72CE8A}"/>
            </c:ext>
          </c:extLst>
        </c:ser>
        <c:ser>
          <c:idx val="5"/>
          <c:order val="6"/>
          <c:tx>
            <c:strRef>
              <c:f>'Annual Emissions'!$L$2</c:f>
              <c:strCache>
                <c:ptCount val="1"/>
                <c:pt idx="0">
                  <c:v>Steam- CHW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Charts'!$BF$53:$BF$55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9942-4318-A7C8-C17DEF72CE8A}"/>
            </c:ext>
          </c:extLst>
        </c:ser>
        <c:ser>
          <c:idx val="4"/>
          <c:order val="7"/>
          <c:tx>
            <c:strRef>
              <c:f>'Annual Emissions'!$K$2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Charts'!$BE$53:$BE$55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9942-4318-A7C8-C17DEF72CE8A}"/>
            </c:ext>
          </c:extLst>
        </c:ser>
        <c:ser>
          <c:idx val="0"/>
          <c:order val="8"/>
          <c:tx>
            <c:strRef>
              <c:f>'Annual Emissions'!$J$2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Charts'!$BD$53:$BD$55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9942-4318-A7C8-C17DEF72CE8A}"/>
            </c:ext>
          </c:extLst>
        </c:ser>
        <c:ser>
          <c:idx val="3"/>
          <c:order val="9"/>
          <c:tx>
            <c:strRef>
              <c:f>'Annual Emissions'!$I$2</c:f>
              <c:strCache>
                <c:ptCount val="1"/>
                <c:pt idx="0">
                  <c:v>Steam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Charts'!$BC$53:$BC$55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9942-4318-A7C8-C17DEF72CE8A}"/>
            </c:ext>
          </c:extLst>
        </c:ser>
        <c:ser>
          <c:idx val="2"/>
          <c:order val="10"/>
          <c:tx>
            <c:strRef>
              <c:f>'Annual Emissions'!$H$2</c:f>
              <c:strCache>
                <c:ptCount val="1"/>
                <c:pt idx="0">
                  <c:v>Elec- CHW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Charts'!$BB$53:$BB$55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9942-4318-A7C8-C17DEF72CE8A}"/>
            </c:ext>
          </c:extLst>
        </c:ser>
        <c:ser>
          <c:idx val="1"/>
          <c:order val="11"/>
          <c:tx>
            <c:strRef>
              <c:f>'Annual Emissions'!$G$2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Lit>
              <c:ptCount val="3"/>
              <c:pt idx="0">
                <c:v>FY13</c:v>
              </c:pt>
              <c:pt idx="1">
                <c:v> FY14</c:v>
              </c:pt>
              <c:pt idx="2">
                <c:v> FY15</c:v>
              </c:pt>
            </c:strLit>
          </c:cat>
          <c:val>
            <c:numRef>
              <c:f>'Emissions Charts'!$BA$53:$BA$55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9942-4318-A7C8-C17DEF72CE8A}"/>
            </c:ext>
          </c:extLst>
        </c:ser>
        <c:ser>
          <c:idx val="12"/>
          <c:order val="12"/>
          <c:tx>
            <c:v>Offsets</c:v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</c:spPr>
          <c:invertIfNegative val="0"/>
          <c:val>
            <c:numRef>
              <c:f>'Emissions Charts'!$BM$53:$BM$55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9942-4318-A7C8-C17DEF72C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4541824"/>
        <c:axId val="254543360"/>
      </c:barChart>
      <c:catAx>
        <c:axId val="25454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54543360"/>
        <c:crosses val="autoZero"/>
        <c:auto val="1"/>
        <c:lblAlgn val="ctr"/>
        <c:lblOffset val="100"/>
        <c:noMultiLvlLbl val="0"/>
      </c:catAx>
      <c:valAx>
        <c:axId val="254543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Morris Arboretum  </a:t>
                </a:r>
                <a:r>
                  <a:rPr lang="en-US" sz="1400" baseline="0"/>
                  <a:t>Emissions by YEar in MTCDE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1556982343499198E-2"/>
              <c:y val="6.0734598744901475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54541824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7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'Emissions Charts'!$BG$57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Charts'!$AZ$58:$AZ$86</c:f>
              <c:numCache>
                <c:formatCode>General</c:formatCode>
                <c:ptCount val="29"/>
              </c:numCache>
            </c:numRef>
          </c:cat>
          <c:val>
            <c:numRef>
              <c:f>'Emissions Charts'!$BG$58:$BG$86</c:f>
              <c:numCache>
                <c:formatCode>#,##0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0-6493-4A3D-9657-939F5C0B6E79}"/>
            </c:ext>
          </c:extLst>
        </c:ser>
        <c:ser>
          <c:idx val="4"/>
          <c:order val="1"/>
          <c:tx>
            <c:strRef>
              <c:f>'Emissions Charts'!$BH$57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Charts'!$AZ$58:$AZ$86</c:f>
              <c:numCache>
                <c:formatCode>General</c:formatCode>
                <c:ptCount val="29"/>
              </c:numCache>
            </c:numRef>
          </c:cat>
          <c:val>
            <c:numRef>
              <c:f>'Emissions Charts'!$BH$58:$BH$86</c:f>
              <c:numCache>
                <c:formatCode>#,##0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6493-4A3D-9657-939F5C0B6E79}"/>
            </c:ext>
          </c:extLst>
        </c:ser>
        <c:ser>
          <c:idx val="3"/>
          <c:order val="2"/>
          <c:tx>
            <c:strRef>
              <c:f>'Emissions Charts'!$BI$57</c:f>
              <c:strCache>
                <c:ptCount val="1"/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Charts'!$AZ$58:$AZ$86</c:f>
              <c:numCache>
                <c:formatCode>General</c:formatCode>
                <c:ptCount val="29"/>
              </c:numCache>
            </c:numRef>
          </c:cat>
          <c:val>
            <c:numRef>
              <c:f>'Emissions Charts'!$BI$58:$BI$86</c:f>
              <c:numCache>
                <c:formatCode>#,##0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6493-4A3D-9657-939F5C0B6E79}"/>
            </c:ext>
          </c:extLst>
        </c:ser>
        <c:ser>
          <c:idx val="2"/>
          <c:order val="3"/>
          <c:tx>
            <c:strRef>
              <c:f>'Emissions Charts'!$BJ$57</c:f>
              <c:strCache>
                <c:ptCount val="1"/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Charts'!$AZ$58:$AZ$86</c:f>
              <c:numCache>
                <c:formatCode>General</c:formatCode>
                <c:ptCount val="29"/>
              </c:numCache>
            </c:numRef>
          </c:cat>
          <c:val>
            <c:numRef>
              <c:f>'Emissions Charts'!$BJ$58:$BJ$86</c:f>
              <c:numCache>
                <c:formatCode>#,##0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6493-4A3D-9657-939F5C0B6E79}"/>
            </c:ext>
          </c:extLst>
        </c:ser>
        <c:ser>
          <c:idx val="1"/>
          <c:order val="4"/>
          <c:tx>
            <c:strRef>
              <c:f>'Emissions Charts'!$BK$57</c:f>
              <c:strCache>
                <c:ptCount val="1"/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Charts'!$AZ$58:$AZ$86</c:f>
              <c:numCache>
                <c:formatCode>General</c:formatCode>
                <c:ptCount val="29"/>
              </c:numCache>
            </c:numRef>
          </c:cat>
          <c:val>
            <c:numRef>
              <c:f>'Emissions Charts'!$BK$58:$BK$86</c:f>
              <c:numCache>
                <c:formatCode>#,##0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6493-4A3D-9657-939F5C0B6E79}"/>
            </c:ext>
          </c:extLst>
        </c:ser>
        <c:ser>
          <c:idx val="0"/>
          <c:order val="5"/>
          <c:tx>
            <c:strRef>
              <c:f>'Emissions Charts'!$BL$57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'Emissions Charts'!$AZ$58:$AZ$86</c:f>
              <c:numCache>
                <c:formatCode>General</c:formatCode>
                <c:ptCount val="29"/>
              </c:numCache>
            </c:numRef>
          </c:cat>
          <c:val>
            <c:numRef>
              <c:f>'Emissions Charts'!$BL$58:$BL$86</c:f>
              <c:numCache>
                <c:formatCode>#,##0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6493-4A3D-9657-939F5C0B6E79}"/>
            </c:ext>
          </c:extLst>
        </c:ser>
        <c:ser>
          <c:idx val="11"/>
          <c:order val="6"/>
          <c:tx>
            <c:strRef>
              <c:f>'Emissions Charts'!$BF$57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numRef>
              <c:f>'Emissions Charts'!$AZ$58:$AZ$86</c:f>
              <c:numCache>
                <c:formatCode>General</c:formatCode>
                <c:ptCount val="29"/>
              </c:numCache>
            </c:numRef>
          </c:cat>
          <c:val>
            <c:numRef>
              <c:f>'Emissions Charts'!$BF$58:$BF$86</c:f>
              <c:numCache>
                <c:formatCode>#,##0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6-6493-4A3D-9657-939F5C0B6E79}"/>
            </c:ext>
          </c:extLst>
        </c:ser>
        <c:ser>
          <c:idx val="10"/>
          <c:order val="7"/>
          <c:tx>
            <c:strRef>
              <c:f>'Emissions Charts'!$BE$57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Charts'!$AZ$58:$AZ$86</c:f>
              <c:numCache>
                <c:formatCode>General</c:formatCode>
                <c:ptCount val="29"/>
              </c:numCache>
            </c:numRef>
          </c:cat>
          <c:val>
            <c:numRef>
              <c:f>'Emissions Charts'!$BE$58:$BE$86</c:f>
              <c:numCache>
                <c:formatCode>#,##0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7-6493-4A3D-9657-939F5C0B6E79}"/>
            </c:ext>
          </c:extLst>
        </c:ser>
        <c:ser>
          <c:idx val="9"/>
          <c:order val="8"/>
          <c:tx>
            <c:strRef>
              <c:f>'Emissions Charts'!$BD$57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Charts'!$AZ$58:$AZ$86</c:f>
              <c:numCache>
                <c:formatCode>General</c:formatCode>
                <c:ptCount val="29"/>
              </c:numCache>
            </c:numRef>
          </c:cat>
          <c:val>
            <c:numRef>
              <c:f>'Emissions Charts'!$BD$58:$BD$86</c:f>
              <c:numCache>
                <c:formatCode>#,##0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8-6493-4A3D-9657-939F5C0B6E79}"/>
            </c:ext>
          </c:extLst>
        </c:ser>
        <c:ser>
          <c:idx val="8"/>
          <c:order val="9"/>
          <c:tx>
            <c:strRef>
              <c:f>'Emissions Charts'!$BC$57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Charts'!$AZ$58:$AZ$86</c:f>
              <c:numCache>
                <c:formatCode>General</c:formatCode>
                <c:ptCount val="29"/>
              </c:numCache>
            </c:numRef>
          </c:cat>
          <c:val>
            <c:numRef>
              <c:f>'Emissions Charts'!$BC$58:$BC$86</c:f>
              <c:numCache>
                <c:formatCode>#,##0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6493-4A3D-9657-939F5C0B6E79}"/>
            </c:ext>
          </c:extLst>
        </c:ser>
        <c:ser>
          <c:idx val="7"/>
          <c:order val="10"/>
          <c:tx>
            <c:strRef>
              <c:f>'Emissions Charts'!$BB$57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Charts'!$AZ$58:$AZ$86</c:f>
              <c:numCache>
                <c:formatCode>General</c:formatCode>
                <c:ptCount val="29"/>
              </c:numCache>
            </c:numRef>
          </c:cat>
          <c:val>
            <c:numRef>
              <c:f>'Emissions Charts'!$BB$58:$BB$86</c:f>
              <c:numCache>
                <c:formatCode>#,##0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6493-4A3D-9657-939F5C0B6E79}"/>
            </c:ext>
          </c:extLst>
        </c:ser>
        <c:ser>
          <c:idx val="6"/>
          <c:order val="11"/>
          <c:tx>
            <c:strRef>
              <c:f>'Emissions Charts'!$BA$57</c:f>
              <c:strCache>
                <c:ptCount val="1"/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Charts'!$AZ$58:$AZ$86</c:f>
              <c:numCache>
                <c:formatCode>General</c:formatCode>
                <c:ptCount val="29"/>
              </c:numCache>
            </c:numRef>
          </c:cat>
          <c:val>
            <c:numRef>
              <c:f>'Emissions Charts'!$BA$58:$BA$86</c:f>
              <c:numCache>
                <c:formatCode>#,##0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B-6493-4A3D-9657-939F5C0B6E79}"/>
            </c:ext>
          </c:extLst>
        </c:ser>
        <c:ser>
          <c:idx val="12"/>
          <c:order val="12"/>
          <c:tx>
            <c:strRef>
              <c:f>'Emissions Charts'!$BM$57</c:f>
              <c:strCache>
                <c:ptCount val="1"/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Charts'!$AZ$58:$AZ$86</c:f>
              <c:numCache>
                <c:formatCode>General</c:formatCode>
                <c:ptCount val="29"/>
              </c:numCache>
            </c:numRef>
          </c:cat>
          <c:val>
            <c:numRef>
              <c:f>'Emissions Charts'!$BM$58:$BM$86</c:f>
              <c:numCache>
                <c:formatCode>#,##0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C-6493-4A3D-9657-939F5C0B6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254643200"/>
        <c:axId val="254657280"/>
      </c:barChart>
      <c:catAx>
        <c:axId val="254643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54657280"/>
        <c:crosses val="autoZero"/>
        <c:auto val="1"/>
        <c:lblAlgn val="ctr"/>
        <c:lblOffset val="100"/>
        <c:noMultiLvlLbl val="0"/>
      </c:catAx>
      <c:valAx>
        <c:axId val="254657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Main</a:t>
                </a:r>
                <a:r>
                  <a:rPr lang="en-US" sz="1400" baseline="0"/>
                  <a:t> Campus Emissions by YEar in MTCDE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1556982343499198E-2"/>
              <c:y val="6.0734598744901475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54643200"/>
        <c:crosses val="autoZero"/>
        <c:crossBetween val="between"/>
      </c:valAx>
    </c:plotArea>
    <c:legend>
      <c:legendPos val="r"/>
      <c:legendEntry>
        <c:idx val="6"/>
        <c:delete val="1"/>
      </c:legendEntry>
      <c:legendEntry>
        <c:idx val="7"/>
        <c:delete val="1"/>
      </c:legendEntry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'Emissions Charts'!$BG$87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Charts'!$AZ$88:$AZ$98</c:f>
              <c:numCache>
                <c:formatCode>General</c:formatCode>
                <c:ptCount val="11"/>
              </c:numCache>
            </c:numRef>
          </c:cat>
          <c:val>
            <c:numRef>
              <c:f>'Emissions Charts'!$BG$88:$BG$98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083E-4012-B280-8372DEC33B4B}"/>
            </c:ext>
          </c:extLst>
        </c:ser>
        <c:ser>
          <c:idx val="4"/>
          <c:order val="1"/>
          <c:tx>
            <c:strRef>
              <c:f>'Emissions Charts'!$BH$87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Charts'!$AZ$88:$AZ$98</c:f>
              <c:numCache>
                <c:formatCode>General</c:formatCode>
                <c:ptCount val="11"/>
              </c:numCache>
            </c:numRef>
          </c:cat>
          <c:val>
            <c:numRef>
              <c:f>'Emissions Charts'!$BH$88:$BH$98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083E-4012-B280-8372DEC33B4B}"/>
            </c:ext>
          </c:extLst>
        </c:ser>
        <c:ser>
          <c:idx val="3"/>
          <c:order val="2"/>
          <c:tx>
            <c:strRef>
              <c:f>'Emissions Charts'!$BI$87</c:f>
              <c:strCache>
                <c:ptCount val="1"/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Charts'!$AZ$88:$AZ$98</c:f>
              <c:numCache>
                <c:formatCode>General</c:formatCode>
                <c:ptCount val="11"/>
              </c:numCache>
            </c:numRef>
          </c:cat>
          <c:val>
            <c:numRef>
              <c:f>'Emissions Charts'!$BI$88:$BI$98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083E-4012-B280-8372DEC33B4B}"/>
            </c:ext>
          </c:extLst>
        </c:ser>
        <c:ser>
          <c:idx val="2"/>
          <c:order val="3"/>
          <c:tx>
            <c:strRef>
              <c:f>'Emissions Charts'!$BJ$87</c:f>
              <c:strCache>
                <c:ptCount val="1"/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Charts'!$AZ$88:$AZ$98</c:f>
              <c:numCache>
                <c:formatCode>General</c:formatCode>
                <c:ptCount val="11"/>
              </c:numCache>
            </c:numRef>
          </c:cat>
          <c:val>
            <c:numRef>
              <c:f>'Emissions Charts'!$BJ$88:$BJ$98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3-083E-4012-B280-8372DEC33B4B}"/>
            </c:ext>
          </c:extLst>
        </c:ser>
        <c:ser>
          <c:idx val="1"/>
          <c:order val="4"/>
          <c:tx>
            <c:strRef>
              <c:f>'Emissions Charts'!$BK$87</c:f>
              <c:strCache>
                <c:ptCount val="1"/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Charts'!$AZ$88:$AZ$98</c:f>
              <c:numCache>
                <c:formatCode>General</c:formatCode>
                <c:ptCount val="11"/>
              </c:numCache>
            </c:numRef>
          </c:cat>
          <c:val>
            <c:numRef>
              <c:f>'Emissions Charts'!$BK$88:$BK$98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4-083E-4012-B280-8372DEC33B4B}"/>
            </c:ext>
          </c:extLst>
        </c:ser>
        <c:ser>
          <c:idx val="0"/>
          <c:order val="5"/>
          <c:tx>
            <c:strRef>
              <c:f>'Emissions Charts'!$BL$87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'Emissions Charts'!$AZ$88:$AZ$98</c:f>
              <c:numCache>
                <c:formatCode>General</c:formatCode>
                <c:ptCount val="11"/>
              </c:numCache>
            </c:numRef>
          </c:cat>
          <c:val>
            <c:numRef>
              <c:f>'Emissions Charts'!$BL$88:$BL$98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5-083E-4012-B280-8372DEC33B4B}"/>
            </c:ext>
          </c:extLst>
        </c:ser>
        <c:ser>
          <c:idx val="11"/>
          <c:order val="6"/>
          <c:tx>
            <c:strRef>
              <c:f>'Emissions Charts'!$BF$87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numRef>
              <c:f>'Emissions Charts'!$AZ$88:$AZ$98</c:f>
              <c:numCache>
                <c:formatCode>General</c:formatCode>
                <c:ptCount val="11"/>
              </c:numCache>
            </c:numRef>
          </c:cat>
          <c:val>
            <c:numRef>
              <c:f>'Emissions Charts'!$BF$88:$BF$98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083E-4012-B280-8372DEC33B4B}"/>
            </c:ext>
          </c:extLst>
        </c:ser>
        <c:ser>
          <c:idx val="10"/>
          <c:order val="7"/>
          <c:tx>
            <c:strRef>
              <c:f>'Emissions Charts'!$BE$87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Charts'!$AZ$88:$AZ$98</c:f>
              <c:numCache>
                <c:formatCode>General</c:formatCode>
                <c:ptCount val="11"/>
              </c:numCache>
            </c:numRef>
          </c:cat>
          <c:val>
            <c:numRef>
              <c:f>'Emissions Charts'!$BE$88:$BE$98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7-083E-4012-B280-8372DEC33B4B}"/>
            </c:ext>
          </c:extLst>
        </c:ser>
        <c:ser>
          <c:idx val="9"/>
          <c:order val="8"/>
          <c:tx>
            <c:strRef>
              <c:f>'Emissions Charts'!$BD$87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Charts'!$AZ$88:$AZ$98</c:f>
              <c:numCache>
                <c:formatCode>General</c:formatCode>
                <c:ptCount val="11"/>
              </c:numCache>
            </c:numRef>
          </c:cat>
          <c:val>
            <c:numRef>
              <c:f>'Emissions Charts'!$BD$88:$BD$98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8-083E-4012-B280-8372DEC33B4B}"/>
            </c:ext>
          </c:extLst>
        </c:ser>
        <c:ser>
          <c:idx val="8"/>
          <c:order val="9"/>
          <c:tx>
            <c:strRef>
              <c:f>'Emissions Charts'!$BC$87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Charts'!$AZ$88:$AZ$98</c:f>
              <c:numCache>
                <c:formatCode>General</c:formatCode>
                <c:ptCount val="11"/>
              </c:numCache>
            </c:numRef>
          </c:cat>
          <c:val>
            <c:numRef>
              <c:f>'Emissions Charts'!$BC$88:$BC$98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9-083E-4012-B280-8372DEC33B4B}"/>
            </c:ext>
          </c:extLst>
        </c:ser>
        <c:ser>
          <c:idx val="7"/>
          <c:order val="10"/>
          <c:tx>
            <c:strRef>
              <c:f>'Emissions Charts'!$BB$87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Charts'!$AZ$88:$AZ$98</c:f>
              <c:numCache>
                <c:formatCode>General</c:formatCode>
                <c:ptCount val="11"/>
              </c:numCache>
            </c:numRef>
          </c:cat>
          <c:val>
            <c:numRef>
              <c:f>'Emissions Charts'!$BB$88:$BB$98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A-083E-4012-B280-8372DEC33B4B}"/>
            </c:ext>
          </c:extLst>
        </c:ser>
        <c:ser>
          <c:idx val="6"/>
          <c:order val="11"/>
          <c:tx>
            <c:strRef>
              <c:f>'Emissions Charts'!$BA$87</c:f>
              <c:strCache>
                <c:ptCount val="1"/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Charts'!$AZ$88:$AZ$98</c:f>
              <c:numCache>
                <c:formatCode>General</c:formatCode>
                <c:ptCount val="11"/>
              </c:numCache>
            </c:numRef>
          </c:cat>
          <c:val>
            <c:numRef>
              <c:f>'Emissions Charts'!$BA$88:$BA$98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B-083E-4012-B280-8372DEC33B4B}"/>
            </c:ext>
          </c:extLst>
        </c:ser>
        <c:ser>
          <c:idx val="12"/>
          <c:order val="12"/>
          <c:tx>
            <c:strRef>
              <c:f>'Emissions Charts'!$BM$87</c:f>
              <c:strCache>
                <c:ptCount val="1"/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Charts'!$AZ$88:$AZ$98</c:f>
              <c:numCache>
                <c:formatCode>General</c:formatCode>
                <c:ptCount val="11"/>
              </c:numCache>
            </c:numRef>
          </c:cat>
          <c:val>
            <c:numRef>
              <c:f>'Emissions Charts'!$BM$88:$BM$98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C-083E-4012-B280-8372DEC33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254795136"/>
        <c:axId val="254809216"/>
      </c:barChart>
      <c:catAx>
        <c:axId val="25479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54809216"/>
        <c:crosses val="autoZero"/>
        <c:auto val="1"/>
        <c:lblAlgn val="ctr"/>
        <c:lblOffset val="100"/>
        <c:noMultiLvlLbl val="0"/>
      </c:catAx>
      <c:valAx>
        <c:axId val="254809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UPHS </a:t>
                </a:r>
                <a:r>
                  <a:rPr lang="en-US" sz="1400" baseline="0"/>
                  <a:t>Emissions by YEar in MTCDE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1556982343499198E-2"/>
              <c:y val="6.0734598744901475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54795136"/>
        <c:crosses val="autoZero"/>
        <c:crossBetween val="between"/>
      </c:valAx>
    </c:plotArea>
    <c:legend>
      <c:legendPos val="r"/>
      <c:legendEntry>
        <c:idx val="6"/>
        <c:delete val="1"/>
      </c:legendEntry>
      <c:legendEntry>
        <c:idx val="7"/>
        <c:delete val="1"/>
      </c:legendEntry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'Emissions Charts'!$BG$99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Charts'!$AZ$100:$AZ$110</c:f>
              <c:numCache>
                <c:formatCode>General</c:formatCode>
                <c:ptCount val="11"/>
              </c:numCache>
            </c:numRef>
          </c:cat>
          <c:val>
            <c:numRef>
              <c:f>'Emissions Charts'!$BG$100:$BG$110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C556-48A7-B02B-7F209BC09B13}"/>
            </c:ext>
          </c:extLst>
        </c:ser>
        <c:ser>
          <c:idx val="4"/>
          <c:order val="1"/>
          <c:tx>
            <c:strRef>
              <c:f>'Emissions Charts'!$BH$99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Charts'!$AZ$100:$AZ$110</c:f>
              <c:numCache>
                <c:formatCode>General</c:formatCode>
                <c:ptCount val="11"/>
              </c:numCache>
            </c:numRef>
          </c:cat>
          <c:val>
            <c:numRef>
              <c:f>'Emissions Charts'!$BH$100:$BH$110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C556-48A7-B02B-7F209BC09B13}"/>
            </c:ext>
          </c:extLst>
        </c:ser>
        <c:ser>
          <c:idx val="3"/>
          <c:order val="2"/>
          <c:tx>
            <c:strRef>
              <c:f>'Emissions Charts'!$BI$99</c:f>
              <c:strCache>
                <c:ptCount val="1"/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Charts'!$AZ$100:$AZ$110</c:f>
              <c:numCache>
                <c:formatCode>General</c:formatCode>
                <c:ptCount val="11"/>
              </c:numCache>
            </c:numRef>
          </c:cat>
          <c:val>
            <c:numRef>
              <c:f>'Emissions Charts'!$BI$100:$BI$110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C556-48A7-B02B-7F209BC09B13}"/>
            </c:ext>
          </c:extLst>
        </c:ser>
        <c:ser>
          <c:idx val="2"/>
          <c:order val="3"/>
          <c:tx>
            <c:strRef>
              <c:f>'Emissions Charts'!$BJ$99</c:f>
              <c:strCache>
                <c:ptCount val="1"/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Charts'!$AZ$100:$AZ$110</c:f>
              <c:numCache>
                <c:formatCode>General</c:formatCode>
                <c:ptCount val="11"/>
              </c:numCache>
            </c:numRef>
          </c:cat>
          <c:val>
            <c:numRef>
              <c:f>'Emissions Charts'!$BJ$100:$BJ$110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3-C556-48A7-B02B-7F209BC09B13}"/>
            </c:ext>
          </c:extLst>
        </c:ser>
        <c:ser>
          <c:idx val="1"/>
          <c:order val="4"/>
          <c:tx>
            <c:strRef>
              <c:f>'Emissions Charts'!$BK$99</c:f>
              <c:strCache>
                <c:ptCount val="1"/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Charts'!$AZ$100:$AZ$110</c:f>
              <c:numCache>
                <c:formatCode>General</c:formatCode>
                <c:ptCount val="11"/>
              </c:numCache>
            </c:numRef>
          </c:cat>
          <c:val>
            <c:numRef>
              <c:f>'Emissions Charts'!$BK$100:$BK$110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4-C556-48A7-B02B-7F209BC09B13}"/>
            </c:ext>
          </c:extLst>
        </c:ser>
        <c:ser>
          <c:idx val="0"/>
          <c:order val="5"/>
          <c:tx>
            <c:strRef>
              <c:f>'Emissions Charts'!$BL$99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'Emissions Charts'!$AZ$100:$AZ$110</c:f>
              <c:numCache>
                <c:formatCode>General</c:formatCode>
                <c:ptCount val="11"/>
              </c:numCache>
            </c:numRef>
          </c:cat>
          <c:val>
            <c:numRef>
              <c:f>'Emissions Charts'!$BL$100:$BL$110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5-C556-48A7-B02B-7F209BC09B13}"/>
            </c:ext>
          </c:extLst>
        </c:ser>
        <c:ser>
          <c:idx val="11"/>
          <c:order val="6"/>
          <c:tx>
            <c:strRef>
              <c:f>'Emissions Charts'!$BF$99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numRef>
              <c:f>'Emissions Charts'!$AZ$100:$AZ$110</c:f>
              <c:numCache>
                <c:formatCode>General</c:formatCode>
                <c:ptCount val="11"/>
              </c:numCache>
            </c:numRef>
          </c:cat>
          <c:val>
            <c:numRef>
              <c:f>'Emissions Charts'!$BF$100:$BF$110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C556-48A7-B02B-7F209BC09B13}"/>
            </c:ext>
          </c:extLst>
        </c:ser>
        <c:ser>
          <c:idx val="10"/>
          <c:order val="7"/>
          <c:tx>
            <c:strRef>
              <c:f>'Emissions Charts'!$BE$99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Charts'!$AZ$100:$AZ$110</c:f>
              <c:numCache>
                <c:formatCode>General</c:formatCode>
                <c:ptCount val="11"/>
              </c:numCache>
            </c:numRef>
          </c:cat>
          <c:val>
            <c:numRef>
              <c:f>'Emissions Charts'!$BE$100:$BE$110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7-C556-48A7-B02B-7F209BC09B13}"/>
            </c:ext>
          </c:extLst>
        </c:ser>
        <c:ser>
          <c:idx val="9"/>
          <c:order val="8"/>
          <c:tx>
            <c:strRef>
              <c:f>'Emissions Charts'!$BD$99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Charts'!$AZ$100:$AZ$110</c:f>
              <c:numCache>
                <c:formatCode>General</c:formatCode>
                <c:ptCount val="11"/>
              </c:numCache>
            </c:numRef>
          </c:cat>
          <c:val>
            <c:numRef>
              <c:f>'Emissions Charts'!$BD$100:$BD$110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8-C556-48A7-B02B-7F209BC09B13}"/>
            </c:ext>
          </c:extLst>
        </c:ser>
        <c:ser>
          <c:idx val="8"/>
          <c:order val="9"/>
          <c:tx>
            <c:strRef>
              <c:f>'Emissions Charts'!$BC$99</c:f>
              <c:strCache>
                <c:ptCount val="1"/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'Emissions Charts'!$AZ$100:$AZ$110</c:f>
              <c:numCache>
                <c:formatCode>General</c:formatCode>
                <c:ptCount val="11"/>
              </c:numCache>
            </c:numRef>
          </c:cat>
          <c:val>
            <c:numRef>
              <c:f>'Emissions Charts'!$BC$100:$BC$110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9-C556-48A7-B02B-7F209BC09B13}"/>
            </c:ext>
          </c:extLst>
        </c:ser>
        <c:ser>
          <c:idx val="7"/>
          <c:order val="10"/>
          <c:tx>
            <c:strRef>
              <c:f>'Emissions Charts'!$BB$99</c:f>
              <c:strCache>
                <c:ptCount val="1"/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'Emissions Charts'!$AZ$100:$AZ$110</c:f>
              <c:numCache>
                <c:formatCode>General</c:formatCode>
                <c:ptCount val="11"/>
              </c:numCache>
            </c:numRef>
          </c:cat>
          <c:val>
            <c:numRef>
              <c:f>'Emissions Charts'!$BB$100:$BB$110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A-C556-48A7-B02B-7F209BC09B13}"/>
            </c:ext>
          </c:extLst>
        </c:ser>
        <c:ser>
          <c:idx val="6"/>
          <c:order val="11"/>
          <c:tx>
            <c:strRef>
              <c:f>'Emissions Charts'!$BA$99</c:f>
              <c:strCache>
                <c:ptCount val="1"/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Charts'!$AZ$100:$AZ$110</c:f>
              <c:numCache>
                <c:formatCode>General</c:formatCode>
                <c:ptCount val="11"/>
              </c:numCache>
            </c:numRef>
          </c:cat>
          <c:val>
            <c:numRef>
              <c:f>'Emissions Charts'!$BA$100:$BA$110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B-C556-48A7-B02B-7F209BC09B13}"/>
            </c:ext>
          </c:extLst>
        </c:ser>
        <c:ser>
          <c:idx val="12"/>
          <c:order val="12"/>
          <c:tx>
            <c:strRef>
              <c:f>'Emissions Charts'!$BM$99</c:f>
              <c:strCache>
                <c:ptCount val="1"/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</c:spPr>
          <c:invertIfNegative val="0"/>
          <c:cat>
            <c:numRef>
              <c:f>'Emissions Charts'!$AZ$100:$AZ$110</c:f>
              <c:numCache>
                <c:formatCode>General</c:formatCode>
                <c:ptCount val="11"/>
              </c:numCache>
            </c:numRef>
          </c:cat>
          <c:val>
            <c:numRef>
              <c:f>'Emissions Charts'!$BM$100:$BM$110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C-C556-48A7-B02B-7F209BC09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254878848"/>
        <c:axId val="254880384"/>
      </c:barChart>
      <c:catAx>
        <c:axId val="25487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54880384"/>
        <c:crosses val="autoZero"/>
        <c:auto val="1"/>
        <c:lblAlgn val="ctr"/>
        <c:lblOffset val="100"/>
        <c:noMultiLvlLbl val="0"/>
      </c:catAx>
      <c:valAx>
        <c:axId val="254880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NBC </a:t>
                </a:r>
                <a:r>
                  <a:rPr lang="en-US" sz="1400" baseline="0"/>
                  <a:t>Emissions by YEar in MTCDE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1556982343499198E-2"/>
              <c:y val="6.0734598744901475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54878848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'Emissions Charts'!$BG$111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Charts'!$AZ$112:$AZ$119</c:f>
              <c:numCache>
                <c:formatCode>General</c:formatCode>
                <c:ptCount val="8"/>
              </c:numCache>
            </c:numRef>
          </c:cat>
          <c:val>
            <c:numRef>
              <c:f>'Emissions Charts'!$BG$112:$BG$119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4100-4F7E-A552-1E1930CA570B}"/>
            </c:ext>
          </c:extLst>
        </c:ser>
        <c:ser>
          <c:idx val="4"/>
          <c:order val="1"/>
          <c:tx>
            <c:strRef>
              <c:f>'Emissions Charts'!$BH$111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Charts'!$AZ$112:$AZ$119</c:f>
              <c:numCache>
                <c:formatCode>General</c:formatCode>
                <c:ptCount val="8"/>
              </c:numCache>
            </c:numRef>
          </c:cat>
          <c:val>
            <c:numRef>
              <c:f>'Emissions Charts'!$BH$112:$BH$119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4100-4F7E-A552-1E1930CA570B}"/>
            </c:ext>
          </c:extLst>
        </c:ser>
        <c:ser>
          <c:idx val="0"/>
          <c:order val="2"/>
          <c:tx>
            <c:strRef>
              <c:f>'Emissions Charts'!$BI$111</c:f>
              <c:strCache>
                <c:ptCount val="1"/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Charts'!$AZ$112:$AZ$119</c:f>
              <c:numCache>
                <c:formatCode>General</c:formatCode>
                <c:ptCount val="8"/>
              </c:numCache>
            </c:numRef>
          </c:cat>
          <c:val>
            <c:numRef>
              <c:f>'Emissions Charts'!$BI$112:$BI$119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4100-4F7E-A552-1E1930CA570B}"/>
            </c:ext>
          </c:extLst>
        </c:ser>
        <c:ser>
          <c:idx val="1"/>
          <c:order val="3"/>
          <c:tx>
            <c:strRef>
              <c:f>'Emissions Charts'!$BJ$111</c:f>
              <c:strCache>
                <c:ptCount val="1"/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Charts'!$AZ$112:$AZ$119</c:f>
              <c:numCache>
                <c:formatCode>General</c:formatCode>
                <c:ptCount val="8"/>
              </c:numCache>
            </c:numRef>
          </c:cat>
          <c:val>
            <c:numRef>
              <c:f>'Emissions Charts'!$BJ$112:$BJ$119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4100-4F7E-A552-1E1930CA570B}"/>
            </c:ext>
          </c:extLst>
        </c:ser>
        <c:ser>
          <c:idx val="2"/>
          <c:order val="4"/>
          <c:tx>
            <c:strRef>
              <c:f>'Emissions Charts'!$BK$111</c:f>
              <c:strCache>
                <c:ptCount val="1"/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Charts'!$AZ$112:$AZ$119</c:f>
              <c:numCache>
                <c:formatCode>General</c:formatCode>
                <c:ptCount val="8"/>
              </c:numCache>
            </c:numRef>
          </c:cat>
          <c:val>
            <c:numRef>
              <c:f>'Emissions Charts'!$BK$112:$BK$119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4100-4F7E-A552-1E1930CA570B}"/>
            </c:ext>
          </c:extLst>
        </c:ser>
        <c:ser>
          <c:idx val="3"/>
          <c:order val="5"/>
          <c:tx>
            <c:strRef>
              <c:f>'Emissions Charts'!$BL$111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Charts'!$AZ$112:$AZ$119</c:f>
              <c:numCache>
                <c:formatCode>General</c:formatCode>
                <c:ptCount val="8"/>
              </c:numCache>
            </c:numRef>
          </c:cat>
          <c:val>
            <c:numRef>
              <c:f>'Emissions Charts'!$BL$112:$BL$119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5-4100-4F7E-A552-1E1930CA570B}"/>
            </c:ext>
          </c:extLst>
        </c:ser>
        <c:ser>
          <c:idx val="11"/>
          <c:order val="6"/>
          <c:tx>
            <c:strRef>
              <c:f>'Emissions Charts'!$BF$111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Charts'!$AZ$112:$AZ$119</c:f>
              <c:numCache>
                <c:formatCode>General</c:formatCode>
                <c:ptCount val="8"/>
              </c:numCache>
            </c:numRef>
          </c:cat>
          <c:val>
            <c:numRef>
              <c:f>'Emissions Charts'!$BF$112:$BF$119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4100-4F7E-A552-1E1930CA570B}"/>
            </c:ext>
          </c:extLst>
        </c:ser>
        <c:ser>
          <c:idx val="10"/>
          <c:order val="7"/>
          <c:tx>
            <c:strRef>
              <c:f>'Emissions Charts'!$BE$111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Charts'!$AZ$112:$AZ$119</c:f>
              <c:numCache>
                <c:formatCode>General</c:formatCode>
                <c:ptCount val="8"/>
              </c:numCache>
            </c:numRef>
          </c:cat>
          <c:val>
            <c:numRef>
              <c:f>'Emissions Charts'!$BE$112:$BE$119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7-4100-4F7E-A552-1E1930CA570B}"/>
            </c:ext>
          </c:extLst>
        </c:ser>
        <c:ser>
          <c:idx val="9"/>
          <c:order val="8"/>
          <c:tx>
            <c:strRef>
              <c:f>'Emissions Charts'!$BD$111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Charts'!$AZ$112:$AZ$119</c:f>
              <c:numCache>
                <c:formatCode>General</c:formatCode>
                <c:ptCount val="8"/>
              </c:numCache>
            </c:numRef>
          </c:cat>
          <c:val>
            <c:numRef>
              <c:f>'Emissions Charts'!$BD$112:$BD$119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8-4100-4F7E-A552-1E1930CA570B}"/>
            </c:ext>
          </c:extLst>
        </c:ser>
        <c:ser>
          <c:idx val="8"/>
          <c:order val="9"/>
          <c:tx>
            <c:strRef>
              <c:f>'Emissions Charts'!$BC$111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Charts'!$AZ$112:$AZ$119</c:f>
              <c:numCache>
                <c:formatCode>General</c:formatCode>
                <c:ptCount val="8"/>
              </c:numCache>
            </c:numRef>
          </c:cat>
          <c:val>
            <c:numRef>
              <c:f>'Emissions Charts'!$BC$112:$BC$119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9-4100-4F7E-A552-1E1930CA570B}"/>
            </c:ext>
          </c:extLst>
        </c:ser>
        <c:ser>
          <c:idx val="7"/>
          <c:order val="10"/>
          <c:tx>
            <c:strRef>
              <c:f>'Emissions Charts'!$BB$111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Charts'!$AZ$112:$AZ$119</c:f>
              <c:numCache>
                <c:formatCode>General</c:formatCode>
                <c:ptCount val="8"/>
              </c:numCache>
            </c:numRef>
          </c:cat>
          <c:val>
            <c:numRef>
              <c:f>'Emissions Charts'!$BB$112:$BB$119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A-4100-4F7E-A552-1E1930CA570B}"/>
            </c:ext>
          </c:extLst>
        </c:ser>
        <c:ser>
          <c:idx val="6"/>
          <c:order val="11"/>
          <c:tx>
            <c:strRef>
              <c:f>'Emissions Charts'!$BA$111</c:f>
              <c:strCache>
                <c:ptCount val="1"/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Charts'!$AZ$112:$AZ$119</c:f>
              <c:numCache>
                <c:formatCode>General</c:formatCode>
                <c:ptCount val="8"/>
              </c:numCache>
            </c:numRef>
          </c:cat>
          <c:val>
            <c:numRef>
              <c:f>'Emissions Charts'!$BA$112:$BA$119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B-4100-4F7E-A552-1E1930CA570B}"/>
            </c:ext>
          </c:extLst>
        </c:ser>
        <c:ser>
          <c:idx val="12"/>
          <c:order val="12"/>
          <c:tx>
            <c:strRef>
              <c:f>'Emissions Charts'!$BM$111</c:f>
              <c:strCache>
                <c:ptCount val="1"/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'Emissions Charts'!$AZ$112:$AZ$119</c:f>
              <c:numCache>
                <c:formatCode>General</c:formatCode>
                <c:ptCount val="8"/>
              </c:numCache>
            </c:numRef>
          </c:cat>
          <c:val>
            <c:numRef>
              <c:f>'Emissions Charts'!$BM$112:$BM$119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C-4100-4F7E-A552-1E1930CA5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254971264"/>
        <c:axId val="254981248"/>
      </c:barChart>
      <c:catAx>
        <c:axId val="25497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54981248"/>
        <c:crosses val="autoZero"/>
        <c:auto val="1"/>
        <c:lblAlgn val="ctr"/>
        <c:lblOffset val="100"/>
        <c:noMultiLvlLbl val="0"/>
      </c:catAx>
      <c:valAx>
        <c:axId val="254981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Morris Arboretum  </a:t>
                </a:r>
                <a:r>
                  <a:rPr lang="en-US" sz="1400" baseline="0"/>
                  <a:t>Emissions by Year in MTCDE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1556982343499198E-2"/>
              <c:y val="6.0734598744901475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54971264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7"/>
        <c:delete val="1"/>
      </c:legendEntry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Main</a:t>
            </a:r>
            <a:r>
              <a:rPr lang="en-US" baseline="0"/>
              <a:t> Campus Net Emissions</a:t>
            </a:r>
            <a:endParaRPr lang="en-US"/>
          </a:p>
        </c:rich>
      </c:tx>
      <c:layout>
        <c:manualLayout>
          <c:xMode val="edge"/>
          <c:yMode val="edge"/>
          <c:x val="0.13294845360824742"/>
          <c:y val="0.925524011927963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763698352138971"/>
          <c:y val="0.12774326546916367"/>
          <c:w val="0.68585886886838532"/>
          <c:h val="0.80428054406868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AB72-473E-AE61-6F16C9E861E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AB72-473E-AE61-6F16C9E861E0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AB72-473E-AE61-6F16C9E861E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AB72-473E-AE61-6F16C9E861E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AB72-473E-AE61-6F16C9E861E0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B72-473E-AE61-6F16C9E861E0}"/>
              </c:ext>
            </c:extLst>
          </c:dPt>
          <c:dPt>
            <c:idx val="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AB72-473E-AE61-6F16C9E861E0}"/>
              </c:ext>
            </c:extLst>
          </c:dPt>
          <c:dPt>
            <c:idx val="7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F-AB72-473E-AE61-6F16C9E861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AB72-473E-AE61-6F16C9E861E0}"/>
              </c:ext>
            </c:extLst>
          </c:dPt>
          <c:dPt>
            <c:idx val="9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AB72-473E-AE61-6F16C9E861E0}"/>
              </c:ext>
            </c:extLst>
          </c:dPt>
          <c:dPt>
            <c:idx val="1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5-AB72-473E-AE61-6F16C9E861E0}"/>
              </c:ext>
            </c:extLst>
          </c:dPt>
          <c:dLbls>
            <c:dLbl>
              <c:idx val="0"/>
              <c:layout>
                <c:manualLayout>
                  <c:x val="-0.18598648480065916"/>
                  <c:y val="7.75213529963430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2-473E-AE61-6F16C9E861E0}"/>
                </c:ext>
              </c:extLst>
            </c:dLbl>
            <c:dLbl>
              <c:idx val="1"/>
              <c:layout>
                <c:manualLayout>
                  <c:x val="0.1079345101707358"/>
                  <c:y val="-4.4793673713421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2-473E-AE61-6F16C9E861E0}"/>
                </c:ext>
              </c:extLst>
            </c:dLbl>
            <c:dLbl>
              <c:idx val="2"/>
              <c:layout>
                <c:manualLayout>
                  <c:x val="0.1493570358919859"/>
                  <c:y val="-0.144874796915345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2-473E-AE61-6F16C9E861E0}"/>
                </c:ext>
              </c:extLst>
            </c:dLbl>
            <c:dLbl>
              <c:idx val="3"/>
              <c:layout>
                <c:manualLayout>
                  <c:x val="-6.1179223762673839E-2"/>
                  <c:y val="0.180900696765422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72-473E-AE61-6F16C9E861E0}"/>
                </c:ext>
              </c:extLst>
            </c:dLbl>
            <c:dLbl>
              <c:idx val="4"/>
              <c:layout>
                <c:manualLayout>
                  <c:x val="-0.11156863060829053"/>
                  <c:y val="4.34955342812364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72-473E-AE61-6F16C9E861E0}"/>
                </c:ext>
              </c:extLst>
            </c:dLbl>
            <c:dLbl>
              <c:idx val="5"/>
              <c:layout>
                <c:manualLayout>
                  <c:x val="-9.8593841413995034E-2"/>
                  <c:y val="-9.3500758448359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72-473E-AE61-6F16C9E861E0}"/>
                </c:ext>
              </c:extLst>
            </c:dLbl>
            <c:dLbl>
              <c:idx val="6"/>
              <c:layout>
                <c:manualLayout>
                  <c:x val="-7.716280013482836E-2"/>
                  <c:y val="-0.181137107145274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72-473E-AE61-6F16C9E861E0}"/>
                </c:ext>
              </c:extLst>
            </c:dLbl>
            <c:dLbl>
              <c:idx val="7"/>
              <c:layout>
                <c:manualLayout>
                  <c:x val="2.1121125459113512E-2"/>
                  <c:y val="-0.259497347004286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72-473E-AE61-6F16C9E861E0}"/>
                </c:ext>
              </c:extLst>
            </c:dLbl>
            <c:dLbl>
              <c:idx val="8"/>
              <c:layout>
                <c:manualLayout>
                  <c:x val="2.4692220006478909E-2"/>
                  <c:y val="-1.95192112447262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72-473E-AE61-6F16C9E861E0}"/>
                </c:ext>
              </c:extLst>
            </c:dLbl>
            <c:dLbl>
              <c:idx val="9"/>
              <c:layout>
                <c:manualLayout>
                  <c:x val="9.795619099322514E-2"/>
                  <c:y val="-1.482954673645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72-473E-AE61-6F16C9E861E0}"/>
                </c:ext>
              </c:extLst>
            </c:dLbl>
            <c:dLbl>
              <c:idx val="10"/>
              <c:layout>
                <c:manualLayout>
                  <c:x val="0.29926170719751172"/>
                  <c:y val="5.37192879543352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72-473E-AE61-6F16C9E861E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72-473E-AE61-6F16C9E861E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'Emissions Charts'!$BA$5:$BL$5</c:f>
              <c:strCache>
                <c:ptCount val="12"/>
                <c:pt idx="0">
                  <c:v>Electricity</c:v>
                </c:pt>
                <c:pt idx="1">
                  <c:v>Elec-CHW</c:v>
                </c:pt>
                <c:pt idx="2">
                  <c:v>Steam</c:v>
                </c:pt>
                <c:pt idx="3">
                  <c:v>Natural Gas</c:v>
                </c:pt>
                <c:pt idx="4">
                  <c:v>Fuel Oil</c:v>
                </c:pt>
                <c:pt idx="5">
                  <c:v>Steam-CHW</c:v>
                </c:pt>
                <c:pt idx="6">
                  <c:v>Fleet &amp; Equip</c:v>
                </c:pt>
                <c:pt idx="7">
                  <c:v>Commuting</c:v>
                </c:pt>
                <c:pt idx="8">
                  <c:v>Air Travel</c:v>
                </c:pt>
                <c:pt idx="9">
                  <c:v>Agriculture</c:v>
                </c:pt>
                <c:pt idx="10">
                  <c:v>Solid Waste</c:v>
                </c:pt>
                <c:pt idx="11">
                  <c:v>Refrigerants</c:v>
                </c:pt>
              </c:strCache>
            </c:strRef>
          </c:cat>
          <c:val>
            <c:numRef>
              <c:f>'Emissions Charts'!$BA$6:$BL$6</c:f>
              <c:numCache>
                <c:formatCode>General</c:formatCode>
                <c:ptCount val="12"/>
                <c:pt idx="0">
                  <c:v>74144.018223751278</c:v>
                </c:pt>
                <c:pt idx="1">
                  <c:v>22124.367078034567</c:v>
                </c:pt>
                <c:pt idx="2">
                  <c:v>56650.616449414272</c:v>
                </c:pt>
                <c:pt idx="3">
                  <c:v>1200.25368</c:v>
                </c:pt>
                <c:pt idx="4">
                  <c:v>420.49115639010159</c:v>
                </c:pt>
                <c:pt idx="5">
                  <c:v>0</c:v>
                </c:pt>
                <c:pt idx="6">
                  <c:v>1593.3601556472868</c:v>
                </c:pt>
                <c:pt idx="7">
                  <c:v>11783.088187193644</c:v>
                </c:pt>
                <c:pt idx="8">
                  <c:v>12713.157737436844</c:v>
                </c:pt>
                <c:pt idx="9">
                  <c:v>0.48147867428571439</c:v>
                </c:pt>
                <c:pt idx="10">
                  <c:v>1037.0447999999999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B72-473E-AE61-6F16C9E86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'Emissions Charts'!$BJ$11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Charts'!$AZ$33:$AZ$47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Charts'!$BJ$12:$BJ$26</c:f>
              <c:numCache>
                <c:formatCode>#,##0</c:formatCode>
                <c:ptCount val="15"/>
                <c:pt idx="0">
                  <c:v>0.48147867428571439</c:v>
                </c:pt>
                <c:pt idx="1">
                  <c:v>0.48147867428571439</c:v>
                </c:pt>
                <c:pt idx="2">
                  <c:v>0.48147867428571439</c:v>
                </c:pt>
                <c:pt idx="3">
                  <c:v>0.48147867428571439</c:v>
                </c:pt>
                <c:pt idx="4">
                  <c:v>0.48147867428571439</c:v>
                </c:pt>
                <c:pt idx="5">
                  <c:v>0.48147867428571439</c:v>
                </c:pt>
                <c:pt idx="6">
                  <c:v>0.48147867428571439</c:v>
                </c:pt>
                <c:pt idx="7">
                  <c:v>0.48147867428571439</c:v>
                </c:pt>
                <c:pt idx="8">
                  <c:v>0.48147867428571439</c:v>
                </c:pt>
                <c:pt idx="9">
                  <c:v>0.48147867428571439</c:v>
                </c:pt>
                <c:pt idx="10">
                  <c:v>0.48147867428571439</c:v>
                </c:pt>
                <c:pt idx="11">
                  <c:v>0.48147867428571439</c:v>
                </c:pt>
                <c:pt idx="12">
                  <c:v>0.48147867428571439</c:v>
                </c:pt>
                <c:pt idx="13">
                  <c:v>0.48147867428571439</c:v>
                </c:pt>
                <c:pt idx="14">
                  <c:v>0.48147867428571439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9-4F4E-B2F6-EDDE4BD49592}"/>
            </c:ext>
          </c:extLst>
        </c:ser>
        <c:ser>
          <c:idx val="0"/>
          <c:order val="1"/>
          <c:tx>
            <c:strRef>
              <c:f>'Emissions Charts'!$BL$11</c:f>
              <c:strCache>
                <c:ptCount val="1"/>
                <c:pt idx="0">
                  <c:v>Refrigerants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Charts'!$AZ$33:$AZ$47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Charts'!$BL$12:$BL$26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9-4F4E-B2F6-EDDE4BD49592}"/>
            </c:ext>
          </c:extLst>
        </c:ser>
        <c:ser>
          <c:idx val="1"/>
          <c:order val="2"/>
          <c:tx>
            <c:strRef>
              <c:f>'Emissions Charts'!$BK$11</c:f>
              <c:strCache>
                <c:ptCount val="1"/>
                <c:pt idx="0">
                  <c:v>Solid Waste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Charts'!$AZ$33:$AZ$47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Charts'!$BK$12:$BK$26</c:f>
              <c:numCache>
                <c:formatCode>#,##0</c:formatCode>
                <c:ptCount val="15"/>
                <c:pt idx="0">
                  <c:v>6843.2818676267871</c:v>
                </c:pt>
                <c:pt idx="1">
                  <c:v>6882.9631974901658</c:v>
                </c:pt>
                <c:pt idx="2">
                  <c:v>5929.9572600000001</c:v>
                </c:pt>
                <c:pt idx="3">
                  <c:v>5342.4205042499989</c:v>
                </c:pt>
                <c:pt idx="4">
                  <c:v>5247.3322772606261</c:v>
                </c:pt>
                <c:pt idx="5">
                  <c:v>4826.8694159537754</c:v>
                </c:pt>
                <c:pt idx="6">
                  <c:v>4838.9365894936609</c:v>
                </c:pt>
                <c:pt idx="7">
                  <c:v>4851.0339309673946</c:v>
                </c:pt>
                <c:pt idx="8">
                  <c:v>4863.1615157948117</c:v>
                </c:pt>
                <c:pt idx="9">
                  <c:v>4875.3194195842989</c:v>
                </c:pt>
                <c:pt idx="10">
                  <c:v>4875.3194195842989</c:v>
                </c:pt>
                <c:pt idx="11">
                  <c:v>4875.3194195842989</c:v>
                </c:pt>
                <c:pt idx="12">
                  <c:v>4875.3194195842989</c:v>
                </c:pt>
                <c:pt idx="13">
                  <c:v>1037.0447999999999</c:v>
                </c:pt>
                <c:pt idx="14">
                  <c:v>1037.0447999999999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9-4F4E-B2F6-EDDE4BD49592}"/>
            </c:ext>
          </c:extLst>
        </c:ser>
        <c:ser>
          <c:idx val="3"/>
          <c:order val="3"/>
          <c:tx>
            <c:strRef>
              <c:f>'Emissions Charts'!$BI$11</c:f>
              <c:strCache>
                <c:ptCount val="1"/>
                <c:pt idx="0">
                  <c:v>Air Travel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Charts'!$AZ$33:$AZ$47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Charts'!$BI$12:$BI$26</c:f>
              <c:numCache>
                <c:formatCode>#,##0</c:formatCode>
                <c:ptCount val="15"/>
                <c:pt idx="0">
                  <c:v>6002.7737667302717</c:v>
                </c:pt>
                <c:pt idx="1">
                  <c:v>6513.1056313024301</c:v>
                </c:pt>
                <c:pt idx="2">
                  <c:v>6513.1056313024301</c:v>
                </c:pt>
                <c:pt idx="3">
                  <c:v>7342.2882208866567</c:v>
                </c:pt>
                <c:pt idx="4">
                  <c:v>7081.8926640727414</c:v>
                </c:pt>
                <c:pt idx="5">
                  <c:v>8041.6011824101397</c:v>
                </c:pt>
                <c:pt idx="6">
                  <c:v>8456.988971069688</c:v>
                </c:pt>
                <c:pt idx="7">
                  <c:v>7983.5541218962226</c:v>
                </c:pt>
                <c:pt idx="8">
                  <c:v>9321.1017302148048</c:v>
                </c:pt>
                <c:pt idx="9">
                  <c:v>9313.0098087363058</c:v>
                </c:pt>
                <c:pt idx="10">
                  <c:v>11985.658204883885</c:v>
                </c:pt>
                <c:pt idx="11">
                  <c:v>14488.654779825793</c:v>
                </c:pt>
                <c:pt idx="12">
                  <c:v>15579.36680772313</c:v>
                </c:pt>
                <c:pt idx="13">
                  <c:v>19855.340311258959</c:v>
                </c:pt>
                <c:pt idx="14">
                  <c:v>12713.157737436844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9-4F4E-B2F6-EDDE4BD49592}"/>
            </c:ext>
          </c:extLst>
        </c:ser>
        <c:ser>
          <c:idx val="4"/>
          <c:order val="4"/>
          <c:tx>
            <c:strRef>
              <c:f>'Emissions Charts'!$BH$11</c:f>
              <c:strCache>
                <c:ptCount val="1"/>
                <c:pt idx="0">
                  <c:v>Commuting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Charts'!$AZ$33:$AZ$47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Charts'!$BH$12:$BH$26</c:f>
              <c:numCache>
                <c:formatCode>#,##0</c:formatCode>
                <c:ptCount val="15"/>
                <c:pt idx="0">
                  <c:v>12457.168509497707</c:v>
                </c:pt>
                <c:pt idx="1">
                  <c:v>12629.693028790223</c:v>
                </c:pt>
                <c:pt idx="2">
                  <c:v>11952.340972127698</c:v>
                </c:pt>
                <c:pt idx="3">
                  <c:v>11110.089892698341</c:v>
                </c:pt>
                <c:pt idx="4">
                  <c:v>11834.485439577873</c:v>
                </c:pt>
                <c:pt idx="5">
                  <c:v>11824.785933276107</c:v>
                </c:pt>
                <c:pt idx="6">
                  <c:v>11820.031023813846</c:v>
                </c:pt>
                <c:pt idx="7">
                  <c:v>11818.67511775023</c:v>
                </c:pt>
                <c:pt idx="8">
                  <c:v>11814.839437665267</c:v>
                </c:pt>
                <c:pt idx="9">
                  <c:v>11806.846402614467</c:v>
                </c:pt>
                <c:pt idx="10">
                  <c:v>11798.280390134743</c:v>
                </c:pt>
                <c:pt idx="11">
                  <c:v>11794.136297171523</c:v>
                </c:pt>
                <c:pt idx="12">
                  <c:v>11790.137382463483</c:v>
                </c:pt>
                <c:pt idx="13">
                  <c:v>11783.088187193644</c:v>
                </c:pt>
                <c:pt idx="14">
                  <c:v>11783.088187193644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9-4F4E-B2F6-EDDE4BD49592}"/>
            </c:ext>
          </c:extLst>
        </c:ser>
        <c:ser>
          <c:idx val="5"/>
          <c:order val="5"/>
          <c:tx>
            <c:strRef>
              <c:f>'Emissions Charts'!$BG$11</c:f>
              <c:strCache>
                <c:ptCount val="1"/>
                <c:pt idx="0">
                  <c:v>Fleet &amp; Equip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Charts'!$AZ$33:$AZ$47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Charts'!$BG$12:$BG$26</c:f>
              <c:numCache>
                <c:formatCode>#,##0</c:formatCode>
                <c:ptCount val="15"/>
                <c:pt idx="0">
                  <c:v>1915.3011696043338</c:v>
                </c:pt>
                <c:pt idx="1">
                  <c:v>1934.6476460649842</c:v>
                </c:pt>
                <c:pt idx="2">
                  <c:v>1954.1895414797823</c:v>
                </c:pt>
                <c:pt idx="3">
                  <c:v>1897.2745743340429</c:v>
                </c:pt>
                <c:pt idx="4">
                  <c:v>1889.8995751128734</c:v>
                </c:pt>
                <c:pt idx="5">
                  <c:v>2148.8947826974527</c:v>
                </c:pt>
                <c:pt idx="6">
                  <c:v>2170.3837305244278</c:v>
                </c:pt>
                <c:pt idx="7">
                  <c:v>2192.087567829672</c:v>
                </c:pt>
                <c:pt idx="8">
                  <c:v>2214.0084435079693</c:v>
                </c:pt>
                <c:pt idx="9">
                  <c:v>2236.148527943049</c:v>
                </c:pt>
                <c:pt idx="10">
                  <c:v>2236.148527943049</c:v>
                </c:pt>
                <c:pt idx="11">
                  <c:v>2178.5480849544751</c:v>
                </c:pt>
                <c:pt idx="12">
                  <c:v>1593.3601556472868</c:v>
                </c:pt>
                <c:pt idx="13">
                  <c:v>1593.3601556472868</c:v>
                </c:pt>
                <c:pt idx="14">
                  <c:v>1593.3601556472868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9-4F4E-B2F6-EDDE4BD49592}"/>
            </c:ext>
          </c:extLst>
        </c:ser>
        <c:ser>
          <c:idx val="10"/>
          <c:order val="6"/>
          <c:tx>
            <c:strRef>
              <c:f>'Emissions Charts'!$BE$11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Charts'!$AZ$33:$AZ$47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Charts'!$BE$12:$BE$26</c:f>
              <c:numCache>
                <c:formatCode>#,##0</c:formatCode>
                <c:ptCount val="15"/>
                <c:pt idx="0">
                  <c:v>420.49115639010159</c:v>
                </c:pt>
                <c:pt idx="1">
                  <c:v>420.49115639010159</c:v>
                </c:pt>
                <c:pt idx="2">
                  <c:v>420.49115639010159</c:v>
                </c:pt>
                <c:pt idx="3">
                  <c:v>420.49115639010159</c:v>
                </c:pt>
                <c:pt idx="4">
                  <c:v>420.49115639010159</c:v>
                </c:pt>
                <c:pt idx="5">
                  <c:v>420.49115639010159</c:v>
                </c:pt>
                <c:pt idx="6">
                  <c:v>420.49115639010159</c:v>
                </c:pt>
                <c:pt idx="7">
                  <c:v>420.49115639010159</c:v>
                </c:pt>
                <c:pt idx="8">
                  <c:v>420.49115639010159</c:v>
                </c:pt>
                <c:pt idx="9">
                  <c:v>420.49115639010159</c:v>
                </c:pt>
                <c:pt idx="10">
                  <c:v>420.49115639010159</c:v>
                </c:pt>
                <c:pt idx="11">
                  <c:v>420.49115639010159</c:v>
                </c:pt>
                <c:pt idx="12">
                  <c:v>420.49115639010159</c:v>
                </c:pt>
                <c:pt idx="13">
                  <c:v>420.49115639010159</c:v>
                </c:pt>
                <c:pt idx="14">
                  <c:v>420.49115639010159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B9-4F4E-B2F6-EDDE4BD49592}"/>
            </c:ext>
          </c:extLst>
        </c:ser>
        <c:ser>
          <c:idx val="9"/>
          <c:order val="7"/>
          <c:tx>
            <c:strRef>
              <c:f>'Emissions Charts'!$BD$11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Charts'!$AZ$33:$AZ$47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Charts'!$BD$12:$BD$26</c:f>
              <c:numCache>
                <c:formatCode>#,##0</c:formatCode>
                <c:ptCount val="15"/>
                <c:pt idx="0">
                  <c:v>1201.1226749999998</c:v>
                </c:pt>
                <c:pt idx="1">
                  <c:v>1148.6232</c:v>
                </c:pt>
                <c:pt idx="2">
                  <c:v>1272.247425</c:v>
                </c:pt>
                <c:pt idx="3">
                  <c:v>1200.25368</c:v>
                </c:pt>
                <c:pt idx="4">
                  <c:v>1291.2490799999998</c:v>
                </c:pt>
                <c:pt idx="5">
                  <c:v>1106.5793399999998</c:v>
                </c:pt>
                <c:pt idx="6">
                  <c:v>1200.25368</c:v>
                </c:pt>
                <c:pt idx="7">
                  <c:v>1200.25368</c:v>
                </c:pt>
                <c:pt idx="8">
                  <c:v>1200.25368</c:v>
                </c:pt>
                <c:pt idx="9">
                  <c:v>1200.25368</c:v>
                </c:pt>
                <c:pt idx="10">
                  <c:v>1200.25368</c:v>
                </c:pt>
                <c:pt idx="11">
                  <c:v>1200.25368</c:v>
                </c:pt>
                <c:pt idx="12">
                  <c:v>1200.25368</c:v>
                </c:pt>
                <c:pt idx="13">
                  <c:v>1200.25368</c:v>
                </c:pt>
                <c:pt idx="14">
                  <c:v>1200.25368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B9-4F4E-B2F6-EDDE4BD49592}"/>
            </c:ext>
          </c:extLst>
        </c:ser>
        <c:ser>
          <c:idx val="8"/>
          <c:order val="8"/>
          <c:tx>
            <c:strRef>
              <c:f>'Emissions Charts'!$BC$11</c:f>
              <c:strCache>
                <c:ptCount val="1"/>
                <c:pt idx="0">
                  <c:v>Steam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Charts'!$AZ$33:$AZ$47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Charts'!$BC$33:$BC$47</c:f>
              <c:numCache>
                <c:formatCode>#,##0</c:formatCode>
                <c:ptCount val="15"/>
                <c:pt idx="0">
                  <c:v>79926.654069403652</c:v>
                </c:pt>
                <c:pt idx="1">
                  <c:v>82921.592205665511</c:v>
                </c:pt>
                <c:pt idx="2">
                  <c:v>84338.432669818227</c:v>
                </c:pt>
                <c:pt idx="3">
                  <c:v>89949.576125918204</c:v>
                </c:pt>
                <c:pt idx="4">
                  <c:v>89052.552238557386</c:v>
                </c:pt>
                <c:pt idx="5">
                  <c:v>81550.43805741609</c:v>
                </c:pt>
                <c:pt idx="6">
                  <c:v>73766.459799094286</c:v>
                </c:pt>
                <c:pt idx="7">
                  <c:v>75686.086358275526</c:v>
                </c:pt>
                <c:pt idx="8">
                  <c:v>84135.767849099735</c:v>
                </c:pt>
                <c:pt idx="9">
                  <c:v>84558.49901392535</c:v>
                </c:pt>
                <c:pt idx="10">
                  <c:v>78382.145119585519</c:v>
                </c:pt>
                <c:pt idx="11">
                  <c:v>93151.863043993115</c:v>
                </c:pt>
                <c:pt idx="12">
                  <c:v>93206.270227546658</c:v>
                </c:pt>
                <c:pt idx="13">
                  <c:v>58324.844245194807</c:v>
                </c:pt>
                <c:pt idx="14">
                  <c:v>56650.616449414272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B9-4F4E-B2F6-EDDE4BD49592}"/>
            </c:ext>
          </c:extLst>
        </c:ser>
        <c:ser>
          <c:idx val="11"/>
          <c:order val="9"/>
          <c:tx>
            <c:strRef>
              <c:f>'Emissions Charts'!$BF$11</c:f>
              <c:strCache>
                <c:ptCount val="1"/>
                <c:pt idx="0">
                  <c:v>Steam-CHW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Charts'!$AZ$33:$AZ$47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Charts'!$BF$33:$BF$47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B9-4F4E-B2F6-EDDE4BD49592}"/>
            </c:ext>
          </c:extLst>
        </c:ser>
        <c:ser>
          <c:idx val="7"/>
          <c:order val="10"/>
          <c:tx>
            <c:strRef>
              <c:f>'Emissions Charts'!$BB$11</c:f>
              <c:strCache>
                <c:ptCount val="1"/>
                <c:pt idx="0">
                  <c:v>Elec-CHW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Charts'!$AZ$33:$AZ$47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Charts'!$BB$12:$BB$26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34027.819694803555</c:v>
                </c:pt>
                <c:pt idx="6">
                  <c:v>32411.722717213943</c:v>
                </c:pt>
                <c:pt idx="7">
                  <c:v>27724.328545751079</c:v>
                </c:pt>
                <c:pt idx="8">
                  <c:v>29260.275577949134</c:v>
                </c:pt>
                <c:pt idx="9">
                  <c:v>24518.292448517306</c:v>
                </c:pt>
                <c:pt idx="10">
                  <c:v>27351.681530974573</c:v>
                </c:pt>
                <c:pt idx="11">
                  <c:v>22114.49175129486</c:v>
                </c:pt>
                <c:pt idx="12">
                  <c:v>21516.157361662772</c:v>
                </c:pt>
                <c:pt idx="13">
                  <c:v>23268.066070721361</c:v>
                </c:pt>
                <c:pt idx="14">
                  <c:v>22124.367078034567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B9-4F4E-B2F6-EDDE4BD49592}"/>
            </c:ext>
          </c:extLst>
        </c:ser>
        <c:ser>
          <c:idx val="6"/>
          <c:order val="11"/>
          <c:tx>
            <c:strRef>
              <c:f>'Emissions Charts'!$BA$11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Charts'!$AZ$33:$AZ$47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Charts'!$BA$33:$BA$47</c:f>
              <c:numCache>
                <c:formatCode>#,##0</c:formatCode>
                <c:ptCount val="15"/>
                <c:pt idx="0">
                  <c:v>136251.59779428408</c:v>
                </c:pt>
                <c:pt idx="1">
                  <c:v>137086.63167404855</c:v>
                </c:pt>
                <c:pt idx="2">
                  <c:v>98321.187093848959</c:v>
                </c:pt>
                <c:pt idx="3">
                  <c:v>91178.991788967978</c:v>
                </c:pt>
                <c:pt idx="4">
                  <c:v>91866.003647391073</c:v>
                </c:pt>
                <c:pt idx="5">
                  <c:v>53313.054951429687</c:v>
                </c:pt>
                <c:pt idx="6">
                  <c:v>48741.869515093233</c:v>
                </c:pt>
                <c:pt idx="7">
                  <c:v>47999.45240759608</c:v>
                </c:pt>
                <c:pt idx="8">
                  <c:v>39864.262287952137</c:v>
                </c:pt>
                <c:pt idx="9">
                  <c:v>31508.057805290635</c:v>
                </c:pt>
                <c:pt idx="10">
                  <c:v>29664.477963235011</c:v>
                </c:pt>
                <c:pt idx="11">
                  <c:v>28884.358091696224</c:v>
                </c:pt>
                <c:pt idx="12">
                  <c:v>27034.439966867452</c:v>
                </c:pt>
                <c:pt idx="13">
                  <c:v>77098.76129776545</c:v>
                </c:pt>
                <c:pt idx="14">
                  <c:v>74144.018223751278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B9-4F4E-B2F6-EDDE4BD49592}"/>
            </c:ext>
          </c:extLst>
        </c:ser>
        <c:ser>
          <c:idx val="12"/>
          <c:order val="12"/>
          <c:tx>
            <c:strRef>
              <c:f>'Emissions Charts'!$BM$32</c:f>
              <c:strCache>
                <c:ptCount val="1"/>
                <c:pt idx="0">
                  <c:v>Wind-RECs</c:v>
                </c:pt>
              </c:strCache>
            </c:strRef>
          </c:tx>
          <c:spPr>
            <a:pattFill prst="wdDnDiag">
              <a:fgClr>
                <a:srgbClr val="FFFF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Charts'!$AZ$33:$AZ$47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Charts'!$BM$33:$BM$47</c:f>
              <c:numCache>
                <c:formatCode>#,##0</c:formatCode>
                <c:ptCount val="15"/>
                <c:pt idx="0">
                  <c:v>55040.683778835082</c:v>
                </c:pt>
                <c:pt idx="1">
                  <c:v>54094.672026386375</c:v>
                </c:pt>
                <c:pt idx="2">
                  <c:v>84738.296441820552</c:v>
                </c:pt>
                <c:pt idx="3">
                  <c:v>80732.737196811941</c:v>
                </c:pt>
                <c:pt idx="4">
                  <c:v>81216.166760864668</c:v>
                </c:pt>
                <c:pt idx="5">
                  <c:v>81486.01231319725</c:v>
                </c:pt>
                <c:pt idx="6">
                  <c:v>77615.964234997897</c:v>
                </c:pt>
                <c:pt idx="7">
                  <c:v>75609.272638894559</c:v>
                </c:pt>
                <c:pt idx="8">
                  <c:v>72312.565016724751</c:v>
                </c:pt>
                <c:pt idx="9">
                  <c:v>66865.830684444183</c:v>
                </c:pt>
                <c:pt idx="10">
                  <c:v>62350.774593211623</c:v>
                </c:pt>
                <c:pt idx="11">
                  <c:v>60166.466291009478</c:v>
                </c:pt>
                <c:pt idx="12">
                  <c:v>58058.679937254587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CB9-4F4E-B2F6-EDDE4BD49592}"/>
            </c:ext>
          </c:extLst>
        </c:ser>
        <c:ser>
          <c:idx val="13"/>
          <c:order val="13"/>
          <c:tx>
            <c:strRef>
              <c:f>'Emissions Charts'!$BN$32</c:f>
              <c:strCache>
                <c:ptCount val="1"/>
                <c:pt idx="0">
                  <c:v>Steam Offsets</c:v>
                </c:pt>
              </c:strCache>
            </c:strRef>
          </c:tx>
          <c:spPr>
            <a:pattFill prst="wd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'Emissions Charts'!$AZ$33:$AZ$47</c:f>
              <c:strCache>
                <c:ptCount val="15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  <c:pt idx="13">
                  <c:v>FY19</c:v>
                </c:pt>
                <c:pt idx="14">
                  <c:v>FY20</c:v>
                </c:pt>
              </c:strCache>
            </c:strRef>
          </c:cat>
          <c:val>
            <c:numRef>
              <c:f>'Emissions Charts'!$BN$33:$BN$47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33422</c:v>
                </c:pt>
                <c:pt idx="14">
                  <c:v>33369.430948998153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B9-4F4E-B2F6-EDDE4BD49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263616"/>
        <c:axId val="229269504"/>
      </c:barChart>
      <c:catAx>
        <c:axId val="22926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9269504"/>
        <c:crosses val="autoZero"/>
        <c:auto val="1"/>
        <c:lblAlgn val="ctr"/>
        <c:lblOffset val="100"/>
        <c:noMultiLvlLbl val="0"/>
      </c:catAx>
      <c:valAx>
        <c:axId val="229269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Net Main</a:t>
                </a:r>
                <a:r>
                  <a:rPr lang="en-US" sz="1400" baseline="0"/>
                  <a:t> Campus Emissions MTCDE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1556982343499198E-2"/>
              <c:y val="6.0734598744901475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29263616"/>
        <c:crosses val="autoZero"/>
        <c:crossBetween val="between"/>
      </c:valAx>
    </c:plotArea>
    <c:legend>
      <c:legendPos val="r"/>
      <c:legendEntry>
        <c:idx val="4"/>
        <c:delete val="1"/>
      </c:legendEntry>
      <c:legendEntry>
        <c:idx val="8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3"/>
          <c:order val="0"/>
          <c:tx>
            <c:v>Agriculture</c:v>
          </c:tx>
          <c:spPr>
            <a:solidFill>
              <a:schemeClr val="bg2">
                <a:lumMod val="50000"/>
              </a:schemeClr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Emissions'!$S$66:$S$245</c:f>
              <c:numCache>
                <c:formatCode>General</c:formatCode>
                <c:ptCount val="180"/>
                <c:pt idx="0">
                  <c:v>4.0123222857142857E-2</c:v>
                </c:pt>
                <c:pt idx="1">
                  <c:v>4.0123222857142857E-2</c:v>
                </c:pt>
                <c:pt idx="2">
                  <c:v>4.0123222857142857E-2</c:v>
                </c:pt>
                <c:pt idx="3">
                  <c:v>4.0123222857142857E-2</c:v>
                </c:pt>
                <c:pt idx="4">
                  <c:v>4.0123222857142857E-2</c:v>
                </c:pt>
                <c:pt idx="5">
                  <c:v>4.0123222857142857E-2</c:v>
                </c:pt>
                <c:pt idx="6">
                  <c:v>4.0123222857142857E-2</c:v>
                </c:pt>
                <c:pt idx="7">
                  <c:v>4.0123222857142857E-2</c:v>
                </c:pt>
                <c:pt idx="8">
                  <c:v>4.0123222857142857E-2</c:v>
                </c:pt>
                <c:pt idx="9">
                  <c:v>4.0123222857142857E-2</c:v>
                </c:pt>
                <c:pt idx="10">
                  <c:v>4.0123222857142857E-2</c:v>
                </c:pt>
                <c:pt idx="11">
                  <c:v>4.0123222857142857E-2</c:v>
                </c:pt>
                <c:pt idx="12">
                  <c:v>4.0123222857142857E-2</c:v>
                </c:pt>
                <c:pt idx="13">
                  <c:v>4.0123222857142857E-2</c:v>
                </c:pt>
                <c:pt idx="14">
                  <c:v>4.0123222857142857E-2</c:v>
                </c:pt>
                <c:pt idx="15">
                  <c:v>4.0123222857142857E-2</c:v>
                </c:pt>
                <c:pt idx="16">
                  <c:v>4.0123222857142857E-2</c:v>
                </c:pt>
                <c:pt idx="17">
                  <c:v>4.0123222857142857E-2</c:v>
                </c:pt>
                <c:pt idx="18">
                  <c:v>4.0123222857142857E-2</c:v>
                </c:pt>
                <c:pt idx="19">
                  <c:v>4.0123222857142857E-2</c:v>
                </c:pt>
                <c:pt idx="20">
                  <c:v>4.0123222857142857E-2</c:v>
                </c:pt>
                <c:pt idx="21">
                  <c:v>4.0123222857142857E-2</c:v>
                </c:pt>
                <c:pt idx="22">
                  <c:v>4.0123222857142857E-2</c:v>
                </c:pt>
                <c:pt idx="23">
                  <c:v>4.0123222857142857E-2</c:v>
                </c:pt>
                <c:pt idx="24">
                  <c:v>4.0123222857142857E-2</c:v>
                </c:pt>
                <c:pt idx="25">
                  <c:v>4.0123222857142857E-2</c:v>
                </c:pt>
                <c:pt idx="26">
                  <c:v>4.0123222857142857E-2</c:v>
                </c:pt>
                <c:pt idx="27">
                  <c:v>4.0123222857142857E-2</c:v>
                </c:pt>
                <c:pt idx="28">
                  <c:v>4.0123222857142857E-2</c:v>
                </c:pt>
                <c:pt idx="29">
                  <c:v>4.0123222857142857E-2</c:v>
                </c:pt>
                <c:pt idx="30">
                  <c:v>4.0123222857142857E-2</c:v>
                </c:pt>
                <c:pt idx="31">
                  <c:v>4.0123222857142857E-2</c:v>
                </c:pt>
                <c:pt idx="32">
                  <c:v>4.0123222857142857E-2</c:v>
                </c:pt>
                <c:pt idx="33">
                  <c:v>4.0123222857142857E-2</c:v>
                </c:pt>
                <c:pt idx="34">
                  <c:v>4.0123222857142857E-2</c:v>
                </c:pt>
                <c:pt idx="35">
                  <c:v>4.0123222857142857E-2</c:v>
                </c:pt>
                <c:pt idx="36">
                  <c:v>4.0123222857142857E-2</c:v>
                </c:pt>
                <c:pt idx="37">
                  <c:v>4.0123222857142857E-2</c:v>
                </c:pt>
                <c:pt idx="38">
                  <c:v>4.0123222857142857E-2</c:v>
                </c:pt>
                <c:pt idx="39">
                  <c:v>4.0123222857142857E-2</c:v>
                </c:pt>
                <c:pt idx="40">
                  <c:v>4.0123222857142857E-2</c:v>
                </c:pt>
                <c:pt idx="41">
                  <c:v>4.0123222857142857E-2</c:v>
                </c:pt>
                <c:pt idx="42">
                  <c:v>4.0123222857142857E-2</c:v>
                </c:pt>
                <c:pt idx="43">
                  <c:v>4.0123222857142857E-2</c:v>
                </c:pt>
                <c:pt idx="44">
                  <c:v>4.0123222857142857E-2</c:v>
                </c:pt>
                <c:pt idx="45">
                  <c:v>4.0123222857142857E-2</c:v>
                </c:pt>
                <c:pt idx="46">
                  <c:v>4.0123222857142857E-2</c:v>
                </c:pt>
                <c:pt idx="47">
                  <c:v>4.0123222857142857E-2</c:v>
                </c:pt>
                <c:pt idx="48">
                  <c:v>4.0123222857142857E-2</c:v>
                </c:pt>
                <c:pt idx="49">
                  <c:v>4.0123222857142857E-2</c:v>
                </c:pt>
                <c:pt idx="50">
                  <c:v>4.0123222857142857E-2</c:v>
                </c:pt>
                <c:pt idx="51">
                  <c:v>4.0123222857142857E-2</c:v>
                </c:pt>
                <c:pt idx="52">
                  <c:v>4.0123222857142857E-2</c:v>
                </c:pt>
                <c:pt idx="53">
                  <c:v>4.0123222857142857E-2</c:v>
                </c:pt>
                <c:pt idx="54">
                  <c:v>4.0123222857142857E-2</c:v>
                </c:pt>
                <c:pt idx="55">
                  <c:v>4.0123222857142857E-2</c:v>
                </c:pt>
                <c:pt idx="56">
                  <c:v>4.0123222857142857E-2</c:v>
                </c:pt>
                <c:pt idx="57">
                  <c:v>4.0123222857142857E-2</c:v>
                </c:pt>
                <c:pt idx="58">
                  <c:v>4.0123222857142857E-2</c:v>
                </c:pt>
                <c:pt idx="59">
                  <c:v>4.0123222857142857E-2</c:v>
                </c:pt>
                <c:pt idx="60">
                  <c:v>4.0123222857142857E-2</c:v>
                </c:pt>
                <c:pt idx="61">
                  <c:v>4.0123222857142857E-2</c:v>
                </c:pt>
                <c:pt idx="62">
                  <c:v>4.0123222857142857E-2</c:v>
                </c:pt>
                <c:pt idx="63">
                  <c:v>4.0123222857142857E-2</c:v>
                </c:pt>
                <c:pt idx="64">
                  <c:v>4.0123222857142857E-2</c:v>
                </c:pt>
                <c:pt idx="65">
                  <c:v>4.0123222857142857E-2</c:v>
                </c:pt>
                <c:pt idx="66">
                  <c:v>4.0123222857142857E-2</c:v>
                </c:pt>
                <c:pt idx="67">
                  <c:v>4.0123222857142857E-2</c:v>
                </c:pt>
                <c:pt idx="68">
                  <c:v>4.0123222857142857E-2</c:v>
                </c:pt>
                <c:pt idx="69">
                  <c:v>4.0123222857142857E-2</c:v>
                </c:pt>
                <c:pt idx="70">
                  <c:v>4.0123222857142857E-2</c:v>
                </c:pt>
                <c:pt idx="71">
                  <c:v>4.0123222857142857E-2</c:v>
                </c:pt>
                <c:pt idx="72">
                  <c:v>4.0123222857142857E-2</c:v>
                </c:pt>
                <c:pt idx="73">
                  <c:v>4.0123222857142857E-2</c:v>
                </c:pt>
                <c:pt idx="74">
                  <c:v>4.0123222857142857E-2</c:v>
                </c:pt>
                <c:pt idx="75">
                  <c:v>4.0123222857142857E-2</c:v>
                </c:pt>
                <c:pt idx="76">
                  <c:v>4.0123222857142857E-2</c:v>
                </c:pt>
                <c:pt idx="77">
                  <c:v>4.0123222857142857E-2</c:v>
                </c:pt>
                <c:pt idx="78">
                  <c:v>4.0123222857142857E-2</c:v>
                </c:pt>
                <c:pt idx="79">
                  <c:v>4.0123222857142857E-2</c:v>
                </c:pt>
                <c:pt idx="80">
                  <c:v>4.0123222857142857E-2</c:v>
                </c:pt>
                <c:pt idx="81">
                  <c:v>4.0123222857142857E-2</c:v>
                </c:pt>
                <c:pt idx="82">
                  <c:v>4.0123222857142857E-2</c:v>
                </c:pt>
                <c:pt idx="83">
                  <c:v>4.0123222857142857E-2</c:v>
                </c:pt>
                <c:pt idx="84">
                  <c:v>4.0123222857142857E-2</c:v>
                </c:pt>
                <c:pt idx="85">
                  <c:v>4.0123222857142857E-2</c:v>
                </c:pt>
                <c:pt idx="86">
                  <c:v>4.0123222857142857E-2</c:v>
                </c:pt>
                <c:pt idx="87">
                  <c:v>4.0123222857142857E-2</c:v>
                </c:pt>
                <c:pt idx="88">
                  <c:v>4.0123222857142857E-2</c:v>
                </c:pt>
                <c:pt idx="89">
                  <c:v>4.0123222857142857E-2</c:v>
                </c:pt>
                <c:pt idx="90">
                  <c:v>4.0123222857142857E-2</c:v>
                </c:pt>
                <c:pt idx="91">
                  <c:v>4.0123222857142857E-2</c:v>
                </c:pt>
                <c:pt idx="92">
                  <c:v>4.0123222857142857E-2</c:v>
                </c:pt>
                <c:pt idx="93">
                  <c:v>4.0123222857142857E-2</c:v>
                </c:pt>
                <c:pt idx="94">
                  <c:v>4.0123222857142857E-2</c:v>
                </c:pt>
                <c:pt idx="95">
                  <c:v>4.0123222857142857E-2</c:v>
                </c:pt>
                <c:pt idx="96">
                  <c:v>4.0123222857142857E-2</c:v>
                </c:pt>
                <c:pt idx="97">
                  <c:v>4.0123222857142857E-2</c:v>
                </c:pt>
                <c:pt idx="98">
                  <c:v>4.0123222857142857E-2</c:v>
                </c:pt>
                <c:pt idx="99">
                  <c:v>4.0123222857142857E-2</c:v>
                </c:pt>
                <c:pt idx="100">
                  <c:v>4.0123222857142857E-2</c:v>
                </c:pt>
                <c:pt idx="101">
                  <c:v>4.0123222857142857E-2</c:v>
                </c:pt>
                <c:pt idx="102">
                  <c:v>4.0123222857142857E-2</c:v>
                </c:pt>
                <c:pt idx="103">
                  <c:v>4.0123222857142857E-2</c:v>
                </c:pt>
                <c:pt idx="104">
                  <c:v>4.0123222857142857E-2</c:v>
                </c:pt>
                <c:pt idx="105">
                  <c:v>4.0123222857142857E-2</c:v>
                </c:pt>
                <c:pt idx="106">
                  <c:v>4.0123222857142857E-2</c:v>
                </c:pt>
                <c:pt idx="107">
                  <c:v>4.0123222857142857E-2</c:v>
                </c:pt>
                <c:pt idx="108">
                  <c:v>4.0123222857142857E-2</c:v>
                </c:pt>
                <c:pt idx="109">
                  <c:v>4.0123222857142857E-2</c:v>
                </c:pt>
                <c:pt idx="110">
                  <c:v>4.0123222857142857E-2</c:v>
                </c:pt>
                <c:pt idx="111">
                  <c:v>4.0123222857142857E-2</c:v>
                </c:pt>
                <c:pt idx="112">
                  <c:v>4.0123222857142857E-2</c:v>
                </c:pt>
                <c:pt idx="113">
                  <c:v>4.0123222857142857E-2</c:v>
                </c:pt>
                <c:pt idx="114">
                  <c:v>4.0123222857142857E-2</c:v>
                </c:pt>
                <c:pt idx="115">
                  <c:v>4.0123222857142857E-2</c:v>
                </c:pt>
                <c:pt idx="116">
                  <c:v>4.0123222857142857E-2</c:v>
                </c:pt>
                <c:pt idx="117">
                  <c:v>4.0123222857142857E-2</c:v>
                </c:pt>
                <c:pt idx="118">
                  <c:v>4.0123222857142857E-2</c:v>
                </c:pt>
                <c:pt idx="119">
                  <c:v>4.0123222857142857E-2</c:v>
                </c:pt>
                <c:pt idx="120">
                  <c:v>4.0123222857142857E-2</c:v>
                </c:pt>
                <c:pt idx="121">
                  <c:v>4.0123222857142857E-2</c:v>
                </c:pt>
                <c:pt idx="122">
                  <c:v>4.0123222857142857E-2</c:v>
                </c:pt>
                <c:pt idx="123">
                  <c:v>4.0123222857142857E-2</c:v>
                </c:pt>
                <c:pt idx="124">
                  <c:v>4.0123222857142857E-2</c:v>
                </c:pt>
                <c:pt idx="125">
                  <c:v>4.0123222857142857E-2</c:v>
                </c:pt>
                <c:pt idx="126">
                  <c:v>4.0123222857142857E-2</c:v>
                </c:pt>
                <c:pt idx="127">
                  <c:v>4.0123222857142857E-2</c:v>
                </c:pt>
                <c:pt idx="128">
                  <c:v>4.0123222857142857E-2</c:v>
                </c:pt>
                <c:pt idx="129">
                  <c:v>4.0123222857142857E-2</c:v>
                </c:pt>
                <c:pt idx="130">
                  <c:v>4.0123222857142857E-2</c:v>
                </c:pt>
                <c:pt idx="131">
                  <c:v>4.0123222857142857E-2</c:v>
                </c:pt>
                <c:pt idx="132">
                  <c:v>4.0123222857142857E-2</c:v>
                </c:pt>
                <c:pt idx="133">
                  <c:v>4.0123222857142857E-2</c:v>
                </c:pt>
                <c:pt idx="134">
                  <c:v>4.0123222857142857E-2</c:v>
                </c:pt>
                <c:pt idx="135">
                  <c:v>4.0123222857142857E-2</c:v>
                </c:pt>
                <c:pt idx="136">
                  <c:v>4.0123222857142857E-2</c:v>
                </c:pt>
                <c:pt idx="137">
                  <c:v>4.0123222857142857E-2</c:v>
                </c:pt>
                <c:pt idx="138">
                  <c:v>4.0123222857142857E-2</c:v>
                </c:pt>
                <c:pt idx="139">
                  <c:v>4.0123222857142857E-2</c:v>
                </c:pt>
                <c:pt idx="140">
                  <c:v>4.0123222857142857E-2</c:v>
                </c:pt>
                <c:pt idx="141">
                  <c:v>4.0123222857142857E-2</c:v>
                </c:pt>
                <c:pt idx="142">
                  <c:v>4.0123222857142857E-2</c:v>
                </c:pt>
                <c:pt idx="143">
                  <c:v>4.0123222857142857E-2</c:v>
                </c:pt>
                <c:pt idx="144">
                  <c:v>4.0123222857142857E-2</c:v>
                </c:pt>
                <c:pt idx="145">
                  <c:v>4.0123222857142857E-2</c:v>
                </c:pt>
                <c:pt idx="146">
                  <c:v>4.0123222857142857E-2</c:v>
                </c:pt>
                <c:pt idx="147">
                  <c:v>4.0123222857142857E-2</c:v>
                </c:pt>
                <c:pt idx="148">
                  <c:v>4.0123222857142857E-2</c:v>
                </c:pt>
                <c:pt idx="149">
                  <c:v>4.0123222857142857E-2</c:v>
                </c:pt>
                <c:pt idx="150">
                  <c:v>4.0123222857142857E-2</c:v>
                </c:pt>
                <c:pt idx="151">
                  <c:v>4.0123222857142857E-2</c:v>
                </c:pt>
                <c:pt idx="152">
                  <c:v>4.0123222857142857E-2</c:v>
                </c:pt>
                <c:pt idx="153">
                  <c:v>4.0123222857142857E-2</c:v>
                </c:pt>
                <c:pt idx="154">
                  <c:v>4.0123222857142857E-2</c:v>
                </c:pt>
                <c:pt idx="155">
                  <c:v>4.0123222857142857E-2</c:v>
                </c:pt>
                <c:pt idx="156">
                  <c:v>4.0123222857142857E-2</c:v>
                </c:pt>
                <c:pt idx="157">
                  <c:v>4.0123222857142857E-2</c:v>
                </c:pt>
                <c:pt idx="158">
                  <c:v>4.0123222857142857E-2</c:v>
                </c:pt>
                <c:pt idx="159">
                  <c:v>4.0123222857142857E-2</c:v>
                </c:pt>
                <c:pt idx="160">
                  <c:v>4.0123222857142857E-2</c:v>
                </c:pt>
                <c:pt idx="161">
                  <c:v>4.0123222857142857E-2</c:v>
                </c:pt>
                <c:pt idx="162">
                  <c:v>4.0123222857142857E-2</c:v>
                </c:pt>
                <c:pt idx="163">
                  <c:v>4.0123222857142857E-2</c:v>
                </c:pt>
                <c:pt idx="164">
                  <c:v>4.0123222857142857E-2</c:v>
                </c:pt>
                <c:pt idx="165">
                  <c:v>4.0123222857142857E-2</c:v>
                </c:pt>
                <c:pt idx="166">
                  <c:v>4.0123222857142857E-2</c:v>
                </c:pt>
                <c:pt idx="167">
                  <c:v>4.0123222857142857E-2</c:v>
                </c:pt>
                <c:pt idx="168">
                  <c:v>4.0123222857142857E-2</c:v>
                </c:pt>
                <c:pt idx="169">
                  <c:v>4.0123222857142857E-2</c:v>
                </c:pt>
                <c:pt idx="170">
                  <c:v>4.0123222857142857E-2</c:v>
                </c:pt>
                <c:pt idx="171">
                  <c:v>4.0123222857142857E-2</c:v>
                </c:pt>
                <c:pt idx="172">
                  <c:v>4.0123222857142857E-2</c:v>
                </c:pt>
                <c:pt idx="173">
                  <c:v>4.0123222857142857E-2</c:v>
                </c:pt>
                <c:pt idx="174">
                  <c:v>4.0123222857142857E-2</c:v>
                </c:pt>
                <c:pt idx="175">
                  <c:v>4.0123222857142857E-2</c:v>
                </c:pt>
                <c:pt idx="176">
                  <c:v>4.0123222857142857E-2</c:v>
                </c:pt>
                <c:pt idx="177">
                  <c:v>4.0123222857142857E-2</c:v>
                </c:pt>
                <c:pt idx="178">
                  <c:v>4.0123222857142857E-2</c:v>
                </c:pt>
                <c:pt idx="179">
                  <c:v>4.0123222857142857E-2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E-4DD4-9EA1-E1485D2F3ACC}"/>
            </c:ext>
          </c:extLst>
        </c:ser>
        <c:ser>
          <c:idx val="2"/>
          <c:order val="1"/>
          <c:tx>
            <c:v>Solid Waste- Incinerator</c:v>
          </c:tx>
          <c:spPr>
            <a:solidFill>
              <a:srgbClr val="7030A0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Emissions'!$R$66:$R$245</c:f>
              <c:numCache>
                <c:formatCode>General</c:formatCode>
                <c:ptCount val="180"/>
                <c:pt idx="0">
                  <c:v>9.9863222730408268</c:v>
                </c:pt>
                <c:pt idx="1">
                  <c:v>9.9863222730408268</c:v>
                </c:pt>
                <c:pt idx="2">
                  <c:v>9.9863222730408268</c:v>
                </c:pt>
                <c:pt idx="3">
                  <c:v>9.9863222730408268</c:v>
                </c:pt>
                <c:pt idx="4">
                  <c:v>9.9863222730408268</c:v>
                </c:pt>
                <c:pt idx="5">
                  <c:v>9.9863222730408268</c:v>
                </c:pt>
                <c:pt idx="6">
                  <c:v>9.9863222730408268</c:v>
                </c:pt>
                <c:pt idx="7">
                  <c:v>9.9863222730408268</c:v>
                </c:pt>
                <c:pt idx="8">
                  <c:v>9.9863222730408268</c:v>
                </c:pt>
                <c:pt idx="9">
                  <c:v>9.9863222730408268</c:v>
                </c:pt>
                <c:pt idx="10">
                  <c:v>9.9863222730408268</c:v>
                </c:pt>
                <c:pt idx="11">
                  <c:v>9.9863222730408268</c:v>
                </c:pt>
                <c:pt idx="12">
                  <c:v>10.044228381320035</c:v>
                </c:pt>
                <c:pt idx="13">
                  <c:v>10.044228381320035</c:v>
                </c:pt>
                <c:pt idx="14">
                  <c:v>10.044228381320035</c:v>
                </c:pt>
                <c:pt idx="15">
                  <c:v>10.044228381320035</c:v>
                </c:pt>
                <c:pt idx="16">
                  <c:v>10.044228381320035</c:v>
                </c:pt>
                <c:pt idx="17">
                  <c:v>10.044228381320035</c:v>
                </c:pt>
                <c:pt idx="18">
                  <c:v>10.044228381320035</c:v>
                </c:pt>
                <c:pt idx="19">
                  <c:v>10.044228381320035</c:v>
                </c:pt>
                <c:pt idx="20">
                  <c:v>10.044228381320035</c:v>
                </c:pt>
                <c:pt idx="21">
                  <c:v>10.044228381320035</c:v>
                </c:pt>
                <c:pt idx="22">
                  <c:v>10.044228381320035</c:v>
                </c:pt>
                <c:pt idx="23">
                  <c:v>10.044228381320035</c:v>
                </c:pt>
                <c:pt idx="24">
                  <c:v>8.3612500000000001</c:v>
                </c:pt>
                <c:pt idx="25">
                  <c:v>8.3612500000000001</c:v>
                </c:pt>
                <c:pt idx="26">
                  <c:v>8.3612500000000001</c:v>
                </c:pt>
                <c:pt idx="27">
                  <c:v>8.3612500000000001</c:v>
                </c:pt>
                <c:pt idx="28">
                  <c:v>8.3612500000000001</c:v>
                </c:pt>
                <c:pt idx="29">
                  <c:v>8.3612500000000001</c:v>
                </c:pt>
                <c:pt idx="30">
                  <c:v>8.3612500000000001</c:v>
                </c:pt>
                <c:pt idx="31">
                  <c:v>8.3612500000000001</c:v>
                </c:pt>
                <c:pt idx="32">
                  <c:v>8.3612500000000001</c:v>
                </c:pt>
                <c:pt idx="33">
                  <c:v>8.3612500000000001</c:v>
                </c:pt>
                <c:pt idx="34">
                  <c:v>8.3612500000000001</c:v>
                </c:pt>
                <c:pt idx="35">
                  <c:v>8.3612500000000001</c:v>
                </c:pt>
                <c:pt idx="36">
                  <c:v>8.3821531249999985</c:v>
                </c:pt>
                <c:pt idx="37">
                  <c:v>8.3821531249999985</c:v>
                </c:pt>
                <c:pt idx="38">
                  <c:v>8.3821531249999985</c:v>
                </c:pt>
                <c:pt idx="39">
                  <c:v>8.3821531249999985</c:v>
                </c:pt>
                <c:pt idx="40">
                  <c:v>8.3821531249999985</c:v>
                </c:pt>
                <c:pt idx="41">
                  <c:v>8.3821531249999985</c:v>
                </c:pt>
                <c:pt idx="42">
                  <c:v>8.3821531249999985</c:v>
                </c:pt>
                <c:pt idx="43">
                  <c:v>8.3821531249999985</c:v>
                </c:pt>
                <c:pt idx="44">
                  <c:v>8.3821531249999985</c:v>
                </c:pt>
                <c:pt idx="45">
                  <c:v>8.3821531249999985</c:v>
                </c:pt>
                <c:pt idx="46">
                  <c:v>8.3821531249999985</c:v>
                </c:pt>
                <c:pt idx="47">
                  <c:v>8.3821531249999985</c:v>
                </c:pt>
                <c:pt idx="48">
                  <c:v>8.4031085078124992</c:v>
                </c:pt>
                <c:pt idx="49">
                  <c:v>8.4031085078124992</c:v>
                </c:pt>
                <c:pt idx="50">
                  <c:v>8.4031085078124992</c:v>
                </c:pt>
                <c:pt idx="51">
                  <c:v>8.4031085078124992</c:v>
                </c:pt>
                <c:pt idx="52">
                  <c:v>8.4031085078124992</c:v>
                </c:pt>
                <c:pt idx="53">
                  <c:v>8.4031085078124992</c:v>
                </c:pt>
                <c:pt idx="54">
                  <c:v>8.4031085078124992</c:v>
                </c:pt>
                <c:pt idx="55">
                  <c:v>8.4031085078124992</c:v>
                </c:pt>
                <c:pt idx="56">
                  <c:v>8.4031085078124992</c:v>
                </c:pt>
                <c:pt idx="57">
                  <c:v>8.4031085078124992</c:v>
                </c:pt>
                <c:pt idx="58">
                  <c:v>8.4031085078124992</c:v>
                </c:pt>
                <c:pt idx="59">
                  <c:v>8.4031085078124992</c:v>
                </c:pt>
                <c:pt idx="60">
                  <c:v>8.4241162790820301</c:v>
                </c:pt>
                <c:pt idx="61">
                  <c:v>8.4241162790820301</c:v>
                </c:pt>
                <c:pt idx="62">
                  <c:v>8.4241162790820301</c:v>
                </c:pt>
                <c:pt idx="63">
                  <c:v>8.4241162790820301</c:v>
                </c:pt>
                <c:pt idx="64">
                  <c:v>8.4241162790820301</c:v>
                </c:pt>
                <c:pt idx="65">
                  <c:v>8.4241162790820301</c:v>
                </c:pt>
                <c:pt idx="66">
                  <c:v>8.4241162790820301</c:v>
                </c:pt>
                <c:pt idx="67">
                  <c:v>8.4241162790820301</c:v>
                </c:pt>
                <c:pt idx="68">
                  <c:v>8.4241162790820301</c:v>
                </c:pt>
                <c:pt idx="69">
                  <c:v>8.4241162790820301</c:v>
                </c:pt>
                <c:pt idx="70">
                  <c:v>8.4241162790820301</c:v>
                </c:pt>
                <c:pt idx="71">
                  <c:v>8.4241162790820301</c:v>
                </c:pt>
                <c:pt idx="72">
                  <c:v>8.4451765697797345</c:v>
                </c:pt>
                <c:pt idx="73">
                  <c:v>8.4451765697797345</c:v>
                </c:pt>
                <c:pt idx="74">
                  <c:v>8.4451765697797345</c:v>
                </c:pt>
                <c:pt idx="75">
                  <c:v>8.4451765697797345</c:v>
                </c:pt>
                <c:pt idx="76">
                  <c:v>8.4451765697797345</c:v>
                </c:pt>
                <c:pt idx="77">
                  <c:v>8.4451765697797345</c:v>
                </c:pt>
                <c:pt idx="78">
                  <c:v>8.4451765697797345</c:v>
                </c:pt>
                <c:pt idx="79">
                  <c:v>8.4451765697797345</c:v>
                </c:pt>
                <c:pt idx="80">
                  <c:v>8.4451765697797345</c:v>
                </c:pt>
                <c:pt idx="81">
                  <c:v>8.4451765697797345</c:v>
                </c:pt>
                <c:pt idx="82">
                  <c:v>8.4451765697797345</c:v>
                </c:pt>
                <c:pt idx="83">
                  <c:v>8.4451765697797345</c:v>
                </c:pt>
                <c:pt idx="84">
                  <c:v>8.4662895112041827</c:v>
                </c:pt>
                <c:pt idx="85">
                  <c:v>8.4662895112041827</c:v>
                </c:pt>
                <c:pt idx="86">
                  <c:v>8.4662895112041827</c:v>
                </c:pt>
                <c:pt idx="87">
                  <c:v>8.4662895112041827</c:v>
                </c:pt>
                <c:pt idx="88">
                  <c:v>8.4662895112041827</c:v>
                </c:pt>
                <c:pt idx="89">
                  <c:v>8.4662895112041827</c:v>
                </c:pt>
                <c:pt idx="90">
                  <c:v>8.4662895112041827</c:v>
                </c:pt>
                <c:pt idx="91">
                  <c:v>8.4662895112041827</c:v>
                </c:pt>
                <c:pt idx="92">
                  <c:v>8.4662895112041827</c:v>
                </c:pt>
                <c:pt idx="93">
                  <c:v>8.4662895112041827</c:v>
                </c:pt>
                <c:pt idx="94">
                  <c:v>8.4662895112041827</c:v>
                </c:pt>
                <c:pt idx="95">
                  <c:v>8.4662895112041827</c:v>
                </c:pt>
                <c:pt idx="96">
                  <c:v>8.4874552349821943</c:v>
                </c:pt>
                <c:pt idx="97">
                  <c:v>8.4874552349821943</c:v>
                </c:pt>
                <c:pt idx="98">
                  <c:v>8.4874552349821943</c:v>
                </c:pt>
                <c:pt idx="99">
                  <c:v>8.4874552349821943</c:v>
                </c:pt>
                <c:pt idx="100">
                  <c:v>8.4874552349821943</c:v>
                </c:pt>
                <c:pt idx="101">
                  <c:v>8.4874552349821943</c:v>
                </c:pt>
                <c:pt idx="102">
                  <c:v>8.4874552349821943</c:v>
                </c:pt>
                <c:pt idx="103">
                  <c:v>8.4874552349821943</c:v>
                </c:pt>
                <c:pt idx="104">
                  <c:v>8.4874552349821943</c:v>
                </c:pt>
                <c:pt idx="105">
                  <c:v>8.4874552349821943</c:v>
                </c:pt>
                <c:pt idx="106">
                  <c:v>8.4874552349821943</c:v>
                </c:pt>
                <c:pt idx="107">
                  <c:v>8.4874552349821943</c:v>
                </c:pt>
                <c:pt idx="108">
                  <c:v>8.5086738730696485</c:v>
                </c:pt>
                <c:pt idx="109">
                  <c:v>8.5086738730696485</c:v>
                </c:pt>
                <c:pt idx="110">
                  <c:v>8.5086738730696485</c:v>
                </c:pt>
                <c:pt idx="111">
                  <c:v>8.5086738730696485</c:v>
                </c:pt>
                <c:pt idx="112">
                  <c:v>8.5086738730696485</c:v>
                </c:pt>
                <c:pt idx="113">
                  <c:v>8.5086738730696485</c:v>
                </c:pt>
                <c:pt idx="114">
                  <c:v>8.5086738730696485</c:v>
                </c:pt>
                <c:pt idx="115">
                  <c:v>8.5086738730696485</c:v>
                </c:pt>
                <c:pt idx="116">
                  <c:v>8.5086738730696485</c:v>
                </c:pt>
                <c:pt idx="117">
                  <c:v>8.5086738730696485</c:v>
                </c:pt>
                <c:pt idx="118">
                  <c:v>8.5086738730696485</c:v>
                </c:pt>
                <c:pt idx="119">
                  <c:v>8.5086738730696485</c:v>
                </c:pt>
                <c:pt idx="120">
                  <c:v>8.5086738730696485</c:v>
                </c:pt>
                <c:pt idx="121">
                  <c:v>8.5086738730696485</c:v>
                </c:pt>
                <c:pt idx="122">
                  <c:v>8.5086738730696485</c:v>
                </c:pt>
                <c:pt idx="123">
                  <c:v>8.5086738730696485</c:v>
                </c:pt>
                <c:pt idx="124">
                  <c:v>8.5086738730696485</c:v>
                </c:pt>
                <c:pt idx="125">
                  <c:v>8.5086738730696485</c:v>
                </c:pt>
                <c:pt idx="126">
                  <c:v>8.5086738730696485</c:v>
                </c:pt>
                <c:pt idx="127">
                  <c:v>8.5086738730696485</c:v>
                </c:pt>
                <c:pt idx="128">
                  <c:v>8.5086738730696485</c:v>
                </c:pt>
                <c:pt idx="129">
                  <c:v>8.5086738730696485</c:v>
                </c:pt>
                <c:pt idx="130">
                  <c:v>8.5086738730696485</c:v>
                </c:pt>
                <c:pt idx="131">
                  <c:v>8.5086738730696485</c:v>
                </c:pt>
                <c:pt idx="132">
                  <c:v>8.5086738730696485</c:v>
                </c:pt>
                <c:pt idx="133">
                  <c:v>8.5086738730696485</c:v>
                </c:pt>
                <c:pt idx="134">
                  <c:v>8.5086738730696485</c:v>
                </c:pt>
                <c:pt idx="135">
                  <c:v>8.5086738730696485</c:v>
                </c:pt>
                <c:pt idx="136">
                  <c:v>8.5086738730696485</c:v>
                </c:pt>
                <c:pt idx="137">
                  <c:v>8.5086738730696485</c:v>
                </c:pt>
                <c:pt idx="138">
                  <c:v>8.5086738730696485</c:v>
                </c:pt>
                <c:pt idx="139">
                  <c:v>8.5086738730696485</c:v>
                </c:pt>
                <c:pt idx="140">
                  <c:v>8.5086738730696485</c:v>
                </c:pt>
                <c:pt idx="141">
                  <c:v>8.5086738730696485</c:v>
                </c:pt>
                <c:pt idx="142">
                  <c:v>8.5086738730696485</c:v>
                </c:pt>
                <c:pt idx="143">
                  <c:v>8.5086738730696485</c:v>
                </c:pt>
                <c:pt idx="144">
                  <c:v>8.5086738730696485</c:v>
                </c:pt>
                <c:pt idx="145">
                  <c:v>8.5086738730696485</c:v>
                </c:pt>
                <c:pt idx="146">
                  <c:v>8.5086738730696485</c:v>
                </c:pt>
                <c:pt idx="147">
                  <c:v>8.5086738730696485</c:v>
                </c:pt>
                <c:pt idx="148">
                  <c:v>8.5086738730696485</c:v>
                </c:pt>
                <c:pt idx="149">
                  <c:v>8.5086738730696485</c:v>
                </c:pt>
                <c:pt idx="150">
                  <c:v>8.5086738730696485</c:v>
                </c:pt>
                <c:pt idx="151">
                  <c:v>8.5086738730696485</c:v>
                </c:pt>
                <c:pt idx="152">
                  <c:v>8.5086738730696485</c:v>
                </c:pt>
                <c:pt idx="153">
                  <c:v>8.5086738730696485</c:v>
                </c:pt>
                <c:pt idx="154">
                  <c:v>8.5086738730696485</c:v>
                </c:pt>
                <c:pt idx="155">
                  <c:v>8.5086738730696485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E-4DD4-9EA1-E1485D2F3ACC}"/>
            </c:ext>
          </c:extLst>
        </c:ser>
        <c:ser>
          <c:idx val="1"/>
          <c:order val="2"/>
          <c:tx>
            <c:v>Solid Waste- Cap &amp; Gen</c:v>
          </c:tx>
          <c:spPr>
            <a:solidFill>
              <a:srgbClr val="7030A0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Emissions'!$Q$66:$Q$245</c:f>
              <c:numCache>
                <c:formatCode>General</c:formatCode>
                <c:ptCount val="180"/>
                <c:pt idx="0">
                  <c:v>1.4645931068046634</c:v>
                </c:pt>
                <c:pt idx="1">
                  <c:v>1.4645931068046634</c:v>
                </c:pt>
                <c:pt idx="2">
                  <c:v>1.4645931068046634</c:v>
                </c:pt>
                <c:pt idx="3">
                  <c:v>1.4645931068046634</c:v>
                </c:pt>
                <c:pt idx="4">
                  <c:v>1.4645931068046634</c:v>
                </c:pt>
                <c:pt idx="5">
                  <c:v>1.4645931068046634</c:v>
                </c:pt>
                <c:pt idx="6">
                  <c:v>1.4645931068046634</c:v>
                </c:pt>
                <c:pt idx="7">
                  <c:v>1.4645931068046634</c:v>
                </c:pt>
                <c:pt idx="8">
                  <c:v>1.4645931068046634</c:v>
                </c:pt>
                <c:pt idx="9">
                  <c:v>1.4645931068046634</c:v>
                </c:pt>
                <c:pt idx="10">
                  <c:v>1.4645931068046634</c:v>
                </c:pt>
                <c:pt idx="11">
                  <c:v>1.4645931068046634</c:v>
                </c:pt>
                <c:pt idx="12">
                  <c:v>1.4730795486209978</c:v>
                </c:pt>
                <c:pt idx="13">
                  <c:v>1.4730795486209978</c:v>
                </c:pt>
                <c:pt idx="14">
                  <c:v>1.4730795486209978</c:v>
                </c:pt>
                <c:pt idx="15">
                  <c:v>1.4730795486209978</c:v>
                </c:pt>
                <c:pt idx="16">
                  <c:v>1.4730795486209978</c:v>
                </c:pt>
                <c:pt idx="17">
                  <c:v>1.4730795486209978</c:v>
                </c:pt>
                <c:pt idx="18">
                  <c:v>1.4730795486209978</c:v>
                </c:pt>
                <c:pt idx="19">
                  <c:v>1.4730795486209978</c:v>
                </c:pt>
                <c:pt idx="20">
                  <c:v>1.4730795486209978</c:v>
                </c:pt>
                <c:pt idx="21">
                  <c:v>1.4730795486209978</c:v>
                </c:pt>
                <c:pt idx="22">
                  <c:v>1.4730795486209978</c:v>
                </c:pt>
                <c:pt idx="23">
                  <c:v>1.4730795486209978</c:v>
                </c:pt>
                <c:pt idx="24">
                  <c:v>1.43</c:v>
                </c:pt>
                <c:pt idx="25">
                  <c:v>1.43</c:v>
                </c:pt>
                <c:pt idx="26">
                  <c:v>1.43</c:v>
                </c:pt>
                <c:pt idx="27">
                  <c:v>1.43</c:v>
                </c:pt>
                <c:pt idx="28">
                  <c:v>1.43</c:v>
                </c:pt>
                <c:pt idx="29">
                  <c:v>1.43</c:v>
                </c:pt>
                <c:pt idx="30">
                  <c:v>1.43</c:v>
                </c:pt>
                <c:pt idx="31">
                  <c:v>1.43</c:v>
                </c:pt>
                <c:pt idx="32">
                  <c:v>1.43</c:v>
                </c:pt>
                <c:pt idx="33">
                  <c:v>1.43</c:v>
                </c:pt>
                <c:pt idx="34">
                  <c:v>1.43</c:v>
                </c:pt>
                <c:pt idx="35">
                  <c:v>1.43</c:v>
                </c:pt>
                <c:pt idx="36">
                  <c:v>1.4335749999999998</c:v>
                </c:pt>
                <c:pt idx="37">
                  <c:v>1.4335749999999998</c:v>
                </c:pt>
                <c:pt idx="38">
                  <c:v>1.4335749999999998</c:v>
                </c:pt>
                <c:pt idx="39">
                  <c:v>1.4335749999999998</c:v>
                </c:pt>
                <c:pt idx="40">
                  <c:v>1.4335749999999998</c:v>
                </c:pt>
                <c:pt idx="41">
                  <c:v>1.4335749999999998</c:v>
                </c:pt>
                <c:pt idx="42">
                  <c:v>1.4335749999999998</c:v>
                </c:pt>
                <c:pt idx="43">
                  <c:v>1.4335749999999998</c:v>
                </c:pt>
                <c:pt idx="44">
                  <c:v>1.4335749999999998</c:v>
                </c:pt>
                <c:pt idx="45">
                  <c:v>1.4335749999999998</c:v>
                </c:pt>
                <c:pt idx="46">
                  <c:v>1.4335749999999998</c:v>
                </c:pt>
                <c:pt idx="47">
                  <c:v>1.4335749999999998</c:v>
                </c:pt>
                <c:pt idx="48">
                  <c:v>1.4371589374999998</c:v>
                </c:pt>
                <c:pt idx="49">
                  <c:v>1.4371589374999998</c:v>
                </c:pt>
                <c:pt idx="50">
                  <c:v>1.4371589374999998</c:v>
                </c:pt>
                <c:pt idx="51">
                  <c:v>1.4371589374999998</c:v>
                </c:pt>
                <c:pt idx="52">
                  <c:v>1.4371589374999998</c:v>
                </c:pt>
                <c:pt idx="53">
                  <c:v>1.4371589374999998</c:v>
                </c:pt>
                <c:pt idx="54">
                  <c:v>1.4371589374999998</c:v>
                </c:pt>
                <c:pt idx="55">
                  <c:v>1.4371589374999998</c:v>
                </c:pt>
                <c:pt idx="56">
                  <c:v>1.4371589374999998</c:v>
                </c:pt>
                <c:pt idx="57">
                  <c:v>1.4371589374999998</c:v>
                </c:pt>
                <c:pt idx="58">
                  <c:v>1.4371589374999998</c:v>
                </c:pt>
                <c:pt idx="59">
                  <c:v>1.4371589374999998</c:v>
                </c:pt>
                <c:pt idx="60">
                  <c:v>1.4407518348437496</c:v>
                </c:pt>
                <c:pt idx="61">
                  <c:v>1.4407518348437496</c:v>
                </c:pt>
                <c:pt idx="62">
                  <c:v>1.4407518348437496</c:v>
                </c:pt>
                <c:pt idx="63">
                  <c:v>1.4407518348437496</c:v>
                </c:pt>
                <c:pt idx="64">
                  <c:v>1.4407518348437496</c:v>
                </c:pt>
                <c:pt idx="65">
                  <c:v>1.4407518348437496</c:v>
                </c:pt>
                <c:pt idx="66">
                  <c:v>1.4407518348437496</c:v>
                </c:pt>
                <c:pt idx="67">
                  <c:v>1.4407518348437496</c:v>
                </c:pt>
                <c:pt idx="68">
                  <c:v>1.4407518348437496</c:v>
                </c:pt>
                <c:pt idx="69">
                  <c:v>1.4407518348437496</c:v>
                </c:pt>
                <c:pt idx="70">
                  <c:v>1.4407518348437496</c:v>
                </c:pt>
                <c:pt idx="71">
                  <c:v>1.4407518348437496</c:v>
                </c:pt>
                <c:pt idx="72">
                  <c:v>1.4443537144308591</c:v>
                </c:pt>
                <c:pt idx="73">
                  <c:v>1.4443537144308591</c:v>
                </c:pt>
                <c:pt idx="74">
                  <c:v>1.4443537144308591</c:v>
                </c:pt>
                <c:pt idx="75">
                  <c:v>1.4443537144308591</c:v>
                </c:pt>
                <c:pt idx="76">
                  <c:v>1.4443537144308591</c:v>
                </c:pt>
                <c:pt idx="77">
                  <c:v>1.4443537144308591</c:v>
                </c:pt>
                <c:pt idx="78">
                  <c:v>1.4443537144308591</c:v>
                </c:pt>
                <c:pt idx="79">
                  <c:v>1.4443537144308591</c:v>
                </c:pt>
                <c:pt idx="80">
                  <c:v>1.4443537144308591</c:v>
                </c:pt>
                <c:pt idx="81">
                  <c:v>1.4443537144308591</c:v>
                </c:pt>
                <c:pt idx="82">
                  <c:v>1.4443537144308591</c:v>
                </c:pt>
                <c:pt idx="83">
                  <c:v>1.4443537144308591</c:v>
                </c:pt>
                <c:pt idx="84">
                  <c:v>1.4479645987169363</c:v>
                </c:pt>
                <c:pt idx="85">
                  <c:v>1.4479645987169363</c:v>
                </c:pt>
                <c:pt idx="86">
                  <c:v>1.4479645987169363</c:v>
                </c:pt>
                <c:pt idx="87">
                  <c:v>1.4479645987169363</c:v>
                </c:pt>
                <c:pt idx="88">
                  <c:v>1.4479645987169363</c:v>
                </c:pt>
                <c:pt idx="89">
                  <c:v>1.4479645987169363</c:v>
                </c:pt>
                <c:pt idx="90">
                  <c:v>1.4479645987169363</c:v>
                </c:pt>
                <c:pt idx="91">
                  <c:v>1.4479645987169363</c:v>
                </c:pt>
                <c:pt idx="92">
                  <c:v>1.4479645987169363</c:v>
                </c:pt>
                <c:pt idx="93">
                  <c:v>1.4479645987169363</c:v>
                </c:pt>
                <c:pt idx="94">
                  <c:v>1.4479645987169363</c:v>
                </c:pt>
                <c:pt idx="95">
                  <c:v>1.4479645987169363</c:v>
                </c:pt>
                <c:pt idx="96">
                  <c:v>1.4515845102137286</c:v>
                </c:pt>
                <c:pt idx="97">
                  <c:v>1.4515845102137286</c:v>
                </c:pt>
                <c:pt idx="98">
                  <c:v>1.4515845102137286</c:v>
                </c:pt>
                <c:pt idx="99">
                  <c:v>1.4515845102137286</c:v>
                </c:pt>
                <c:pt idx="100">
                  <c:v>1.4515845102137286</c:v>
                </c:pt>
                <c:pt idx="101">
                  <c:v>1.4515845102137286</c:v>
                </c:pt>
                <c:pt idx="102">
                  <c:v>1.4515845102137286</c:v>
                </c:pt>
                <c:pt idx="103">
                  <c:v>1.4515845102137286</c:v>
                </c:pt>
                <c:pt idx="104">
                  <c:v>1.4515845102137286</c:v>
                </c:pt>
                <c:pt idx="105">
                  <c:v>1.4515845102137286</c:v>
                </c:pt>
                <c:pt idx="106">
                  <c:v>1.4515845102137286</c:v>
                </c:pt>
                <c:pt idx="107">
                  <c:v>1.4515845102137286</c:v>
                </c:pt>
                <c:pt idx="108">
                  <c:v>1.4552134714892628</c:v>
                </c:pt>
                <c:pt idx="109">
                  <c:v>1.4552134714892628</c:v>
                </c:pt>
                <c:pt idx="110">
                  <c:v>1.4552134714892628</c:v>
                </c:pt>
                <c:pt idx="111">
                  <c:v>1.4552134714892628</c:v>
                </c:pt>
                <c:pt idx="112">
                  <c:v>1.4552134714892628</c:v>
                </c:pt>
                <c:pt idx="113">
                  <c:v>1.4552134714892628</c:v>
                </c:pt>
                <c:pt idx="114">
                  <c:v>1.4552134714892628</c:v>
                </c:pt>
                <c:pt idx="115">
                  <c:v>1.4552134714892628</c:v>
                </c:pt>
                <c:pt idx="116">
                  <c:v>1.4552134714892628</c:v>
                </c:pt>
                <c:pt idx="117">
                  <c:v>1.4552134714892628</c:v>
                </c:pt>
                <c:pt idx="118">
                  <c:v>1.4552134714892628</c:v>
                </c:pt>
                <c:pt idx="119">
                  <c:v>1.4552134714892628</c:v>
                </c:pt>
                <c:pt idx="120">
                  <c:v>1.4552134714892628</c:v>
                </c:pt>
                <c:pt idx="121">
                  <c:v>1.4552134714892628</c:v>
                </c:pt>
                <c:pt idx="122">
                  <c:v>1.4552134714892628</c:v>
                </c:pt>
                <c:pt idx="123">
                  <c:v>1.4552134714892628</c:v>
                </c:pt>
                <c:pt idx="124">
                  <c:v>1.4552134714892628</c:v>
                </c:pt>
                <c:pt idx="125">
                  <c:v>1.4552134714892628</c:v>
                </c:pt>
                <c:pt idx="126">
                  <c:v>1.4552134714892628</c:v>
                </c:pt>
                <c:pt idx="127">
                  <c:v>1.4552134714892628</c:v>
                </c:pt>
                <c:pt idx="128">
                  <c:v>1.4552134714892628</c:v>
                </c:pt>
                <c:pt idx="129">
                  <c:v>1.4552134714892628</c:v>
                </c:pt>
                <c:pt idx="130">
                  <c:v>1.4552134714892628</c:v>
                </c:pt>
                <c:pt idx="131">
                  <c:v>1.4552134714892628</c:v>
                </c:pt>
                <c:pt idx="132">
                  <c:v>1.4552134714892628</c:v>
                </c:pt>
                <c:pt idx="133">
                  <c:v>1.4552134714892628</c:v>
                </c:pt>
                <c:pt idx="134">
                  <c:v>1.4552134714892628</c:v>
                </c:pt>
                <c:pt idx="135">
                  <c:v>1.4552134714892628</c:v>
                </c:pt>
                <c:pt idx="136">
                  <c:v>1.4552134714892628</c:v>
                </c:pt>
                <c:pt idx="137">
                  <c:v>1.4552134714892628</c:v>
                </c:pt>
                <c:pt idx="138">
                  <c:v>1.4552134714892628</c:v>
                </c:pt>
                <c:pt idx="139">
                  <c:v>1.4552134714892628</c:v>
                </c:pt>
                <c:pt idx="140">
                  <c:v>1.4552134714892628</c:v>
                </c:pt>
                <c:pt idx="141">
                  <c:v>1.4552134714892628</c:v>
                </c:pt>
                <c:pt idx="142">
                  <c:v>1.4552134714892628</c:v>
                </c:pt>
                <c:pt idx="143">
                  <c:v>1.4552134714892628</c:v>
                </c:pt>
                <c:pt idx="144">
                  <c:v>1.4552134714892628</c:v>
                </c:pt>
                <c:pt idx="145">
                  <c:v>1.4552134714892628</c:v>
                </c:pt>
                <c:pt idx="146">
                  <c:v>1.4552134714892628</c:v>
                </c:pt>
                <c:pt idx="147">
                  <c:v>1.4552134714892628</c:v>
                </c:pt>
                <c:pt idx="148">
                  <c:v>1.4552134714892628</c:v>
                </c:pt>
                <c:pt idx="149">
                  <c:v>1.4552134714892628</c:v>
                </c:pt>
                <c:pt idx="150">
                  <c:v>1.4552134714892628</c:v>
                </c:pt>
                <c:pt idx="151">
                  <c:v>1.4552134714892628</c:v>
                </c:pt>
                <c:pt idx="152">
                  <c:v>1.4552134714892628</c:v>
                </c:pt>
                <c:pt idx="153">
                  <c:v>1.4552134714892628</c:v>
                </c:pt>
                <c:pt idx="154">
                  <c:v>1.4552134714892628</c:v>
                </c:pt>
                <c:pt idx="155">
                  <c:v>1.4552134714892628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1E-4DD4-9EA1-E1485D2F3ACC}"/>
            </c:ext>
          </c:extLst>
        </c:ser>
        <c:ser>
          <c:idx val="0"/>
          <c:order val="3"/>
          <c:tx>
            <c:v>Solid Waste- Flaring</c:v>
          </c:tx>
          <c:spPr>
            <a:solidFill>
              <a:srgbClr val="7030A0"/>
            </a:solidFill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Emissions'!$P$66:$P$245</c:f>
              <c:numCache>
                <c:formatCode>General</c:formatCode>
                <c:ptCount val="180"/>
                <c:pt idx="0">
                  <c:v>98.865098325064196</c:v>
                </c:pt>
                <c:pt idx="1">
                  <c:v>98.865098325064196</c:v>
                </c:pt>
                <c:pt idx="2">
                  <c:v>98.865098325064196</c:v>
                </c:pt>
                <c:pt idx="3">
                  <c:v>98.865098325064196</c:v>
                </c:pt>
                <c:pt idx="4">
                  <c:v>98.865098325064196</c:v>
                </c:pt>
                <c:pt idx="5">
                  <c:v>98.865098325064196</c:v>
                </c:pt>
                <c:pt idx="6">
                  <c:v>98.865098325064196</c:v>
                </c:pt>
                <c:pt idx="7">
                  <c:v>98.865098325064196</c:v>
                </c:pt>
                <c:pt idx="8">
                  <c:v>98.865098325064196</c:v>
                </c:pt>
                <c:pt idx="9">
                  <c:v>98.865098325064196</c:v>
                </c:pt>
                <c:pt idx="10">
                  <c:v>98.865098325064196</c:v>
                </c:pt>
                <c:pt idx="11">
                  <c:v>98.865098325064196</c:v>
                </c:pt>
                <c:pt idx="12">
                  <c:v>99.438381751043295</c:v>
                </c:pt>
                <c:pt idx="13">
                  <c:v>99.438381751043295</c:v>
                </c:pt>
                <c:pt idx="14">
                  <c:v>99.438381751043295</c:v>
                </c:pt>
                <c:pt idx="15">
                  <c:v>99.438381751043295</c:v>
                </c:pt>
                <c:pt idx="16">
                  <c:v>99.438381751043295</c:v>
                </c:pt>
                <c:pt idx="17">
                  <c:v>99.438381751043295</c:v>
                </c:pt>
                <c:pt idx="18">
                  <c:v>99.438381751043295</c:v>
                </c:pt>
                <c:pt idx="19">
                  <c:v>99.438381751043295</c:v>
                </c:pt>
                <c:pt idx="20">
                  <c:v>99.438381751043295</c:v>
                </c:pt>
                <c:pt idx="21">
                  <c:v>99.438381751043295</c:v>
                </c:pt>
                <c:pt idx="22">
                  <c:v>99.438381751043295</c:v>
                </c:pt>
                <c:pt idx="23">
                  <c:v>99.438381751043295</c:v>
                </c:pt>
                <c:pt idx="24">
                  <c:v>188.14124999999999</c:v>
                </c:pt>
                <c:pt idx="25">
                  <c:v>188.14124999999999</c:v>
                </c:pt>
                <c:pt idx="26">
                  <c:v>188.14124999999999</c:v>
                </c:pt>
                <c:pt idx="27">
                  <c:v>188.14124999999999</c:v>
                </c:pt>
                <c:pt idx="28">
                  <c:v>188.14124999999999</c:v>
                </c:pt>
                <c:pt idx="29">
                  <c:v>188.14124999999999</c:v>
                </c:pt>
                <c:pt idx="30">
                  <c:v>188.14124999999999</c:v>
                </c:pt>
                <c:pt idx="31">
                  <c:v>188.14124999999999</c:v>
                </c:pt>
                <c:pt idx="32">
                  <c:v>188.14124999999999</c:v>
                </c:pt>
                <c:pt idx="33">
                  <c:v>188.14124999999999</c:v>
                </c:pt>
                <c:pt idx="34">
                  <c:v>188.14124999999999</c:v>
                </c:pt>
                <c:pt idx="35">
                  <c:v>188.14124999999999</c:v>
                </c:pt>
                <c:pt idx="36">
                  <c:v>156.43945556249997</c:v>
                </c:pt>
                <c:pt idx="37">
                  <c:v>156.43945556249997</c:v>
                </c:pt>
                <c:pt idx="38">
                  <c:v>156.43945556249997</c:v>
                </c:pt>
                <c:pt idx="39">
                  <c:v>156.43945556249997</c:v>
                </c:pt>
                <c:pt idx="40">
                  <c:v>156.43945556249997</c:v>
                </c:pt>
                <c:pt idx="41">
                  <c:v>156.43945556249997</c:v>
                </c:pt>
                <c:pt idx="42">
                  <c:v>156.43945556249997</c:v>
                </c:pt>
                <c:pt idx="43">
                  <c:v>156.43945556249997</c:v>
                </c:pt>
                <c:pt idx="44">
                  <c:v>156.43945556249997</c:v>
                </c:pt>
                <c:pt idx="45">
                  <c:v>156.43945556249997</c:v>
                </c:pt>
                <c:pt idx="46">
                  <c:v>156.43945556249997</c:v>
                </c:pt>
                <c:pt idx="47">
                  <c:v>156.43945556249997</c:v>
                </c:pt>
                <c:pt idx="48">
                  <c:v>142.29432232640627</c:v>
                </c:pt>
                <c:pt idx="49">
                  <c:v>142.29432232640627</c:v>
                </c:pt>
                <c:pt idx="50">
                  <c:v>142.29432232640627</c:v>
                </c:pt>
                <c:pt idx="51">
                  <c:v>142.29432232640627</c:v>
                </c:pt>
                <c:pt idx="52">
                  <c:v>142.29432232640627</c:v>
                </c:pt>
                <c:pt idx="53">
                  <c:v>142.29432232640627</c:v>
                </c:pt>
                <c:pt idx="54">
                  <c:v>142.29432232640627</c:v>
                </c:pt>
                <c:pt idx="55">
                  <c:v>142.29432232640627</c:v>
                </c:pt>
                <c:pt idx="56">
                  <c:v>142.29432232640627</c:v>
                </c:pt>
                <c:pt idx="57">
                  <c:v>142.29432232640627</c:v>
                </c:pt>
                <c:pt idx="58">
                  <c:v>142.29432232640627</c:v>
                </c:pt>
                <c:pt idx="59">
                  <c:v>142.29432232640627</c:v>
                </c:pt>
                <c:pt idx="60">
                  <c:v>118.04359988222227</c:v>
                </c:pt>
                <c:pt idx="61">
                  <c:v>118.04359988222227</c:v>
                </c:pt>
                <c:pt idx="62">
                  <c:v>118.04359988222227</c:v>
                </c:pt>
                <c:pt idx="63">
                  <c:v>118.04359988222227</c:v>
                </c:pt>
                <c:pt idx="64">
                  <c:v>118.04359988222227</c:v>
                </c:pt>
                <c:pt idx="65">
                  <c:v>118.04359988222227</c:v>
                </c:pt>
                <c:pt idx="66">
                  <c:v>118.04359988222227</c:v>
                </c:pt>
                <c:pt idx="67">
                  <c:v>118.04359988222227</c:v>
                </c:pt>
                <c:pt idx="68">
                  <c:v>118.04359988222227</c:v>
                </c:pt>
                <c:pt idx="69">
                  <c:v>118.04359988222227</c:v>
                </c:pt>
                <c:pt idx="70">
                  <c:v>118.04359988222227</c:v>
                </c:pt>
                <c:pt idx="71">
                  <c:v>118.04359988222227</c:v>
                </c:pt>
                <c:pt idx="72">
                  <c:v>118.33870888192781</c:v>
                </c:pt>
                <c:pt idx="73">
                  <c:v>118.33870888192781</c:v>
                </c:pt>
                <c:pt idx="74">
                  <c:v>118.33870888192781</c:v>
                </c:pt>
                <c:pt idx="75">
                  <c:v>118.33870888192781</c:v>
                </c:pt>
                <c:pt idx="76">
                  <c:v>118.33870888192781</c:v>
                </c:pt>
                <c:pt idx="77">
                  <c:v>118.33870888192781</c:v>
                </c:pt>
                <c:pt idx="78">
                  <c:v>118.33870888192781</c:v>
                </c:pt>
                <c:pt idx="79">
                  <c:v>118.33870888192781</c:v>
                </c:pt>
                <c:pt idx="80">
                  <c:v>118.33870888192781</c:v>
                </c:pt>
                <c:pt idx="81">
                  <c:v>118.33870888192781</c:v>
                </c:pt>
                <c:pt idx="82">
                  <c:v>118.33870888192781</c:v>
                </c:pt>
                <c:pt idx="83">
                  <c:v>118.33870888192781</c:v>
                </c:pt>
                <c:pt idx="84">
                  <c:v>118.63455565413263</c:v>
                </c:pt>
                <c:pt idx="85">
                  <c:v>118.63455565413263</c:v>
                </c:pt>
                <c:pt idx="86">
                  <c:v>118.63455565413263</c:v>
                </c:pt>
                <c:pt idx="87">
                  <c:v>118.63455565413263</c:v>
                </c:pt>
                <c:pt idx="88">
                  <c:v>118.63455565413263</c:v>
                </c:pt>
                <c:pt idx="89">
                  <c:v>118.63455565413263</c:v>
                </c:pt>
                <c:pt idx="90">
                  <c:v>118.63455565413263</c:v>
                </c:pt>
                <c:pt idx="91">
                  <c:v>118.63455565413263</c:v>
                </c:pt>
                <c:pt idx="92">
                  <c:v>118.63455565413263</c:v>
                </c:pt>
                <c:pt idx="93">
                  <c:v>118.63455565413263</c:v>
                </c:pt>
                <c:pt idx="94">
                  <c:v>118.63455565413263</c:v>
                </c:pt>
                <c:pt idx="95">
                  <c:v>118.63455565413263</c:v>
                </c:pt>
                <c:pt idx="96">
                  <c:v>118.93114204326795</c:v>
                </c:pt>
                <c:pt idx="97">
                  <c:v>118.93114204326795</c:v>
                </c:pt>
                <c:pt idx="98">
                  <c:v>118.93114204326795</c:v>
                </c:pt>
                <c:pt idx="99">
                  <c:v>118.93114204326795</c:v>
                </c:pt>
                <c:pt idx="100">
                  <c:v>118.93114204326795</c:v>
                </c:pt>
                <c:pt idx="101">
                  <c:v>118.93114204326795</c:v>
                </c:pt>
                <c:pt idx="102">
                  <c:v>118.93114204326795</c:v>
                </c:pt>
                <c:pt idx="103">
                  <c:v>118.93114204326795</c:v>
                </c:pt>
                <c:pt idx="104">
                  <c:v>118.93114204326795</c:v>
                </c:pt>
                <c:pt idx="105">
                  <c:v>118.93114204326795</c:v>
                </c:pt>
                <c:pt idx="106">
                  <c:v>118.93114204326795</c:v>
                </c:pt>
                <c:pt idx="107">
                  <c:v>118.93114204326795</c:v>
                </c:pt>
                <c:pt idx="108">
                  <c:v>119.22846989837613</c:v>
                </c:pt>
                <c:pt idx="109">
                  <c:v>119.22846989837613</c:v>
                </c:pt>
                <c:pt idx="110">
                  <c:v>119.22846989837613</c:v>
                </c:pt>
                <c:pt idx="111">
                  <c:v>119.22846989837613</c:v>
                </c:pt>
                <c:pt idx="112">
                  <c:v>119.22846989837613</c:v>
                </c:pt>
                <c:pt idx="113">
                  <c:v>119.22846989837613</c:v>
                </c:pt>
                <c:pt idx="114">
                  <c:v>119.22846989837613</c:v>
                </c:pt>
                <c:pt idx="115">
                  <c:v>119.22846989837613</c:v>
                </c:pt>
                <c:pt idx="116">
                  <c:v>119.22846989837613</c:v>
                </c:pt>
                <c:pt idx="117">
                  <c:v>119.22846989837613</c:v>
                </c:pt>
                <c:pt idx="118">
                  <c:v>119.22846989837613</c:v>
                </c:pt>
                <c:pt idx="119">
                  <c:v>119.22846989837613</c:v>
                </c:pt>
                <c:pt idx="120">
                  <c:v>119.22846989837613</c:v>
                </c:pt>
                <c:pt idx="121">
                  <c:v>119.22846989837613</c:v>
                </c:pt>
                <c:pt idx="122">
                  <c:v>119.22846989837613</c:v>
                </c:pt>
                <c:pt idx="123">
                  <c:v>119.22846989837613</c:v>
                </c:pt>
                <c:pt idx="124">
                  <c:v>119.22846989837613</c:v>
                </c:pt>
                <c:pt idx="125">
                  <c:v>119.22846989837613</c:v>
                </c:pt>
                <c:pt idx="126">
                  <c:v>119.22846989837613</c:v>
                </c:pt>
                <c:pt idx="127">
                  <c:v>119.22846989837613</c:v>
                </c:pt>
                <c:pt idx="128">
                  <c:v>119.22846989837613</c:v>
                </c:pt>
                <c:pt idx="129">
                  <c:v>119.22846989837613</c:v>
                </c:pt>
                <c:pt idx="130">
                  <c:v>119.22846989837613</c:v>
                </c:pt>
                <c:pt idx="131">
                  <c:v>119.22846989837613</c:v>
                </c:pt>
                <c:pt idx="132">
                  <c:v>119.22846989837613</c:v>
                </c:pt>
                <c:pt idx="133">
                  <c:v>119.22846989837613</c:v>
                </c:pt>
                <c:pt idx="134">
                  <c:v>119.22846989837613</c:v>
                </c:pt>
                <c:pt idx="135">
                  <c:v>119.22846989837613</c:v>
                </c:pt>
                <c:pt idx="136">
                  <c:v>119.22846989837613</c:v>
                </c:pt>
                <c:pt idx="137">
                  <c:v>119.22846989837613</c:v>
                </c:pt>
                <c:pt idx="138">
                  <c:v>119.22846989837613</c:v>
                </c:pt>
                <c:pt idx="139">
                  <c:v>119.22846989837613</c:v>
                </c:pt>
                <c:pt idx="140">
                  <c:v>119.22846989837613</c:v>
                </c:pt>
                <c:pt idx="141">
                  <c:v>119.22846989837613</c:v>
                </c:pt>
                <c:pt idx="142">
                  <c:v>119.22846989837613</c:v>
                </c:pt>
                <c:pt idx="143">
                  <c:v>119.22846989837613</c:v>
                </c:pt>
                <c:pt idx="144">
                  <c:v>119.22846989837613</c:v>
                </c:pt>
                <c:pt idx="145">
                  <c:v>119.22846989837613</c:v>
                </c:pt>
                <c:pt idx="146">
                  <c:v>119.22846989837613</c:v>
                </c:pt>
                <c:pt idx="147">
                  <c:v>119.22846989837613</c:v>
                </c:pt>
                <c:pt idx="148">
                  <c:v>119.22846989837613</c:v>
                </c:pt>
                <c:pt idx="149">
                  <c:v>119.22846989837613</c:v>
                </c:pt>
                <c:pt idx="150">
                  <c:v>119.22846989837613</c:v>
                </c:pt>
                <c:pt idx="151">
                  <c:v>119.22846989837613</c:v>
                </c:pt>
                <c:pt idx="152">
                  <c:v>119.22846989837613</c:v>
                </c:pt>
                <c:pt idx="153">
                  <c:v>119.22846989837613</c:v>
                </c:pt>
                <c:pt idx="154">
                  <c:v>119.22846989837613</c:v>
                </c:pt>
                <c:pt idx="155">
                  <c:v>119.22846989837613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1E-4DD4-9EA1-E1485D2F3ACC}"/>
            </c:ext>
          </c:extLst>
        </c:ser>
        <c:ser>
          <c:idx val="11"/>
          <c:order val="4"/>
          <c:tx>
            <c:v>Solid Waste</c:v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Emissions'!$O$66:$O$245</c:f>
              <c:numCache>
                <c:formatCode>General</c:formatCode>
                <c:ptCount val="180"/>
                <c:pt idx="0">
                  <c:v>459.95747526398941</c:v>
                </c:pt>
                <c:pt idx="1">
                  <c:v>459.95747526398941</c:v>
                </c:pt>
                <c:pt idx="2">
                  <c:v>459.95747526398941</c:v>
                </c:pt>
                <c:pt idx="3">
                  <c:v>459.95747526398941</c:v>
                </c:pt>
                <c:pt idx="4">
                  <c:v>459.95747526398941</c:v>
                </c:pt>
                <c:pt idx="5">
                  <c:v>459.95747526398941</c:v>
                </c:pt>
                <c:pt idx="6">
                  <c:v>459.95747526398941</c:v>
                </c:pt>
                <c:pt idx="7">
                  <c:v>459.95747526398941</c:v>
                </c:pt>
                <c:pt idx="8">
                  <c:v>459.95747526398941</c:v>
                </c:pt>
                <c:pt idx="9">
                  <c:v>459.95747526398941</c:v>
                </c:pt>
                <c:pt idx="10">
                  <c:v>459.95747526398941</c:v>
                </c:pt>
                <c:pt idx="11">
                  <c:v>459.95747526398941</c:v>
                </c:pt>
                <c:pt idx="12">
                  <c:v>462.62457677652947</c:v>
                </c:pt>
                <c:pt idx="13">
                  <c:v>462.62457677652947</c:v>
                </c:pt>
                <c:pt idx="14">
                  <c:v>462.62457677652947</c:v>
                </c:pt>
                <c:pt idx="15">
                  <c:v>462.62457677652947</c:v>
                </c:pt>
                <c:pt idx="16">
                  <c:v>462.62457677652947</c:v>
                </c:pt>
                <c:pt idx="17">
                  <c:v>462.62457677652947</c:v>
                </c:pt>
                <c:pt idx="18">
                  <c:v>462.62457677652947</c:v>
                </c:pt>
                <c:pt idx="19">
                  <c:v>462.62457677652947</c:v>
                </c:pt>
                <c:pt idx="20">
                  <c:v>462.62457677652947</c:v>
                </c:pt>
                <c:pt idx="21">
                  <c:v>462.62457677652947</c:v>
                </c:pt>
                <c:pt idx="22">
                  <c:v>462.62457677652947</c:v>
                </c:pt>
                <c:pt idx="23">
                  <c:v>462.62457677652947</c:v>
                </c:pt>
                <c:pt idx="24">
                  <c:v>296.23060500000003</c:v>
                </c:pt>
                <c:pt idx="25">
                  <c:v>296.23060500000003</c:v>
                </c:pt>
                <c:pt idx="26">
                  <c:v>296.23060500000003</c:v>
                </c:pt>
                <c:pt idx="27">
                  <c:v>296.23060500000003</c:v>
                </c:pt>
                <c:pt idx="28">
                  <c:v>296.23060500000003</c:v>
                </c:pt>
                <c:pt idx="29">
                  <c:v>296.23060500000003</c:v>
                </c:pt>
                <c:pt idx="30">
                  <c:v>296.23060500000003</c:v>
                </c:pt>
                <c:pt idx="31">
                  <c:v>296.23060500000003</c:v>
                </c:pt>
                <c:pt idx="32">
                  <c:v>296.23060500000003</c:v>
                </c:pt>
                <c:pt idx="33">
                  <c:v>296.23060500000003</c:v>
                </c:pt>
                <c:pt idx="34">
                  <c:v>296.23060500000003</c:v>
                </c:pt>
                <c:pt idx="35">
                  <c:v>296.23060500000003</c:v>
                </c:pt>
                <c:pt idx="36">
                  <c:v>278.94652500000001</c:v>
                </c:pt>
                <c:pt idx="37">
                  <c:v>278.94652500000001</c:v>
                </c:pt>
                <c:pt idx="38">
                  <c:v>278.94652500000001</c:v>
                </c:pt>
                <c:pt idx="39">
                  <c:v>278.94652500000001</c:v>
                </c:pt>
                <c:pt idx="40">
                  <c:v>278.94652500000001</c:v>
                </c:pt>
                <c:pt idx="41">
                  <c:v>278.94652500000001</c:v>
                </c:pt>
                <c:pt idx="42">
                  <c:v>278.94652500000001</c:v>
                </c:pt>
                <c:pt idx="43">
                  <c:v>278.94652500000001</c:v>
                </c:pt>
                <c:pt idx="44">
                  <c:v>278.94652500000001</c:v>
                </c:pt>
                <c:pt idx="45">
                  <c:v>278.94652500000001</c:v>
                </c:pt>
                <c:pt idx="46">
                  <c:v>278.94652500000001</c:v>
                </c:pt>
                <c:pt idx="47">
                  <c:v>278.94652500000001</c:v>
                </c:pt>
                <c:pt idx="48">
                  <c:v>285.14310000000006</c:v>
                </c:pt>
                <c:pt idx="49">
                  <c:v>285.14310000000006</c:v>
                </c:pt>
                <c:pt idx="50">
                  <c:v>285.14310000000006</c:v>
                </c:pt>
                <c:pt idx="51">
                  <c:v>285.14310000000006</c:v>
                </c:pt>
                <c:pt idx="52">
                  <c:v>285.14310000000006</c:v>
                </c:pt>
                <c:pt idx="53">
                  <c:v>285.14310000000006</c:v>
                </c:pt>
                <c:pt idx="54">
                  <c:v>285.14310000000006</c:v>
                </c:pt>
                <c:pt idx="55">
                  <c:v>285.14310000000006</c:v>
                </c:pt>
                <c:pt idx="56">
                  <c:v>285.14310000000006</c:v>
                </c:pt>
                <c:pt idx="57">
                  <c:v>285.14310000000006</c:v>
                </c:pt>
                <c:pt idx="58">
                  <c:v>285.14310000000006</c:v>
                </c:pt>
                <c:pt idx="59">
                  <c:v>285.14310000000006</c:v>
                </c:pt>
                <c:pt idx="60">
                  <c:v>274.33064999999999</c:v>
                </c:pt>
                <c:pt idx="61">
                  <c:v>274.33064999999999</c:v>
                </c:pt>
                <c:pt idx="62">
                  <c:v>274.33064999999999</c:v>
                </c:pt>
                <c:pt idx="63">
                  <c:v>274.33064999999999</c:v>
                </c:pt>
                <c:pt idx="64">
                  <c:v>274.33064999999999</c:v>
                </c:pt>
                <c:pt idx="65">
                  <c:v>274.33064999999999</c:v>
                </c:pt>
                <c:pt idx="66">
                  <c:v>274.33064999999999</c:v>
                </c:pt>
                <c:pt idx="67">
                  <c:v>274.33064999999999</c:v>
                </c:pt>
                <c:pt idx="68">
                  <c:v>274.33064999999999</c:v>
                </c:pt>
                <c:pt idx="69">
                  <c:v>274.33064999999999</c:v>
                </c:pt>
                <c:pt idx="70">
                  <c:v>274.33064999999999</c:v>
                </c:pt>
                <c:pt idx="71">
                  <c:v>274.33064999999999</c:v>
                </c:pt>
                <c:pt idx="72">
                  <c:v>275.016476625</c:v>
                </c:pt>
                <c:pt idx="73">
                  <c:v>275.016476625</c:v>
                </c:pt>
                <c:pt idx="74">
                  <c:v>275.016476625</c:v>
                </c:pt>
                <c:pt idx="75">
                  <c:v>275.016476625</c:v>
                </c:pt>
                <c:pt idx="76">
                  <c:v>275.016476625</c:v>
                </c:pt>
                <c:pt idx="77">
                  <c:v>275.016476625</c:v>
                </c:pt>
                <c:pt idx="78">
                  <c:v>275.016476625</c:v>
                </c:pt>
                <c:pt idx="79">
                  <c:v>275.016476625</c:v>
                </c:pt>
                <c:pt idx="80">
                  <c:v>275.016476625</c:v>
                </c:pt>
                <c:pt idx="81">
                  <c:v>275.016476625</c:v>
                </c:pt>
                <c:pt idx="82">
                  <c:v>275.016476625</c:v>
                </c:pt>
                <c:pt idx="83">
                  <c:v>275.016476625</c:v>
                </c:pt>
                <c:pt idx="84">
                  <c:v>275.7040178165625</c:v>
                </c:pt>
                <c:pt idx="85">
                  <c:v>275.7040178165625</c:v>
                </c:pt>
                <c:pt idx="86">
                  <c:v>275.7040178165625</c:v>
                </c:pt>
                <c:pt idx="87">
                  <c:v>275.7040178165625</c:v>
                </c:pt>
                <c:pt idx="88">
                  <c:v>275.7040178165625</c:v>
                </c:pt>
                <c:pt idx="89">
                  <c:v>275.7040178165625</c:v>
                </c:pt>
                <c:pt idx="90">
                  <c:v>275.7040178165625</c:v>
                </c:pt>
                <c:pt idx="91">
                  <c:v>275.7040178165625</c:v>
                </c:pt>
                <c:pt idx="92">
                  <c:v>275.7040178165625</c:v>
                </c:pt>
                <c:pt idx="93">
                  <c:v>275.7040178165625</c:v>
                </c:pt>
                <c:pt idx="94">
                  <c:v>275.7040178165625</c:v>
                </c:pt>
                <c:pt idx="95">
                  <c:v>275.7040178165625</c:v>
                </c:pt>
                <c:pt idx="96">
                  <c:v>276.39327786110385</c:v>
                </c:pt>
                <c:pt idx="97">
                  <c:v>276.39327786110385</c:v>
                </c:pt>
                <c:pt idx="98">
                  <c:v>276.39327786110385</c:v>
                </c:pt>
                <c:pt idx="99">
                  <c:v>276.39327786110385</c:v>
                </c:pt>
                <c:pt idx="100">
                  <c:v>276.39327786110385</c:v>
                </c:pt>
                <c:pt idx="101">
                  <c:v>276.39327786110385</c:v>
                </c:pt>
                <c:pt idx="102">
                  <c:v>276.39327786110385</c:v>
                </c:pt>
                <c:pt idx="103">
                  <c:v>276.39327786110385</c:v>
                </c:pt>
                <c:pt idx="104">
                  <c:v>276.39327786110385</c:v>
                </c:pt>
                <c:pt idx="105">
                  <c:v>276.39327786110385</c:v>
                </c:pt>
                <c:pt idx="106">
                  <c:v>276.39327786110385</c:v>
                </c:pt>
                <c:pt idx="107">
                  <c:v>276.39327786110385</c:v>
                </c:pt>
                <c:pt idx="108">
                  <c:v>277.0842610557566</c:v>
                </c:pt>
                <c:pt idx="109">
                  <c:v>277.0842610557566</c:v>
                </c:pt>
                <c:pt idx="110">
                  <c:v>277.0842610557566</c:v>
                </c:pt>
                <c:pt idx="111">
                  <c:v>277.0842610557566</c:v>
                </c:pt>
                <c:pt idx="112">
                  <c:v>277.0842610557566</c:v>
                </c:pt>
                <c:pt idx="113">
                  <c:v>277.0842610557566</c:v>
                </c:pt>
                <c:pt idx="114">
                  <c:v>277.0842610557566</c:v>
                </c:pt>
                <c:pt idx="115">
                  <c:v>277.0842610557566</c:v>
                </c:pt>
                <c:pt idx="116">
                  <c:v>277.0842610557566</c:v>
                </c:pt>
                <c:pt idx="117">
                  <c:v>277.0842610557566</c:v>
                </c:pt>
                <c:pt idx="118">
                  <c:v>277.0842610557566</c:v>
                </c:pt>
                <c:pt idx="119">
                  <c:v>277.0842610557566</c:v>
                </c:pt>
                <c:pt idx="120">
                  <c:v>277.0842610557566</c:v>
                </c:pt>
                <c:pt idx="121">
                  <c:v>277.0842610557566</c:v>
                </c:pt>
                <c:pt idx="122">
                  <c:v>277.0842610557566</c:v>
                </c:pt>
                <c:pt idx="123">
                  <c:v>277.0842610557566</c:v>
                </c:pt>
                <c:pt idx="124">
                  <c:v>277.0842610557566</c:v>
                </c:pt>
                <c:pt idx="125">
                  <c:v>277.0842610557566</c:v>
                </c:pt>
                <c:pt idx="126">
                  <c:v>277.0842610557566</c:v>
                </c:pt>
                <c:pt idx="127">
                  <c:v>277.0842610557566</c:v>
                </c:pt>
                <c:pt idx="128">
                  <c:v>277.0842610557566</c:v>
                </c:pt>
                <c:pt idx="129">
                  <c:v>277.0842610557566</c:v>
                </c:pt>
                <c:pt idx="130">
                  <c:v>277.0842610557566</c:v>
                </c:pt>
                <c:pt idx="131">
                  <c:v>277.0842610557566</c:v>
                </c:pt>
                <c:pt idx="132">
                  <c:v>277.0842610557566</c:v>
                </c:pt>
                <c:pt idx="133">
                  <c:v>277.0842610557566</c:v>
                </c:pt>
                <c:pt idx="134">
                  <c:v>277.0842610557566</c:v>
                </c:pt>
                <c:pt idx="135">
                  <c:v>277.0842610557566</c:v>
                </c:pt>
                <c:pt idx="136">
                  <c:v>277.0842610557566</c:v>
                </c:pt>
                <c:pt idx="137">
                  <c:v>277.0842610557566</c:v>
                </c:pt>
                <c:pt idx="138">
                  <c:v>277.0842610557566</c:v>
                </c:pt>
                <c:pt idx="139">
                  <c:v>277.0842610557566</c:v>
                </c:pt>
                <c:pt idx="140">
                  <c:v>277.0842610557566</c:v>
                </c:pt>
                <c:pt idx="141">
                  <c:v>277.0842610557566</c:v>
                </c:pt>
                <c:pt idx="142">
                  <c:v>277.0842610557566</c:v>
                </c:pt>
                <c:pt idx="143">
                  <c:v>277.0842610557566</c:v>
                </c:pt>
                <c:pt idx="144">
                  <c:v>277.0842610557566</c:v>
                </c:pt>
                <c:pt idx="145">
                  <c:v>277.0842610557566</c:v>
                </c:pt>
                <c:pt idx="146">
                  <c:v>277.0842610557566</c:v>
                </c:pt>
                <c:pt idx="147">
                  <c:v>277.0842610557566</c:v>
                </c:pt>
                <c:pt idx="148">
                  <c:v>277.0842610557566</c:v>
                </c:pt>
                <c:pt idx="149">
                  <c:v>277.0842610557566</c:v>
                </c:pt>
                <c:pt idx="150">
                  <c:v>277.0842610557566</c:v>
                </c:pt>
                <c:pt idx="151">
                  <c:v>277.0842610557566</c:v>
                </c:pt>
                <c:pt idx="152">
                  <c:v>277.0842610557566</c:v>
                </c:pt>
                <c:pt idx="153">
                  <c:v>277.0842610557566</c:v>
                </c:pt>
                <c:pt idx="154">
                  <c:v>277.0842610557566</c:v>
                </c:pt>
                <c:pt idx="155">
                  <c:v>277.0842610557566</c:v>
                </c:pt>
                <c:pt idx="156">
                  <c:v>86.420400000000001</c:v>
                </c:pt>
                <c:pt idx="157">
                  <c:v>86.420400000000001</c:v>
                </c:pt>
                <c:pt idx="158">
                  <c:v>86.420400000000001</c:v>
                </c:pt>
                <c:pt idx="159">
                  <c:v>86.420400000000001</c:v>
                </c:pt>
                <c:pt idx="160">
                  <c:v>86.420400000000001</c:v>
                </c:pt>
                <c:pt idx="161">
                  <c:v>86.420400000000001</c:v>
                </c:pt>
                <c:pt idx="162">
                  <c:v>86.420400000000001</c:v>
                </c:pt>
                <c:pt idx="163">
                  <c:v>86.420400000000001</c:v>
                </c:pt>
                <c:pt idx="164">
                  <c:v>86.420400000000001</c:v>
                </c:pt>
                <c:pt idx="165">
                  <c:v>86.420400000000001</c:v>
                </c:pt>
                <c:pt idx="166">
                  <c:v>86.420400000000001</c:v>
                </c:pt>
                <c:pt idx="167">
                  <c:v>86.420400000000001</c:v>
                </c:pt>
                <c:pt idx="168">
                  <c:v>86.420400000000001</c:v>
                </c:pt>
                <c:pt idx="169">
                  <c:v>86.420400000000001</c:v>
                </c:pt>
                <c:pt idx="170">
                  <c:v>86.420400000000001</c:v>
                </c:pt>
                <c:pt idx="171">
                  <c:v>86.420400000000001</c:v>
                </c:pt>
                <c:pt idx="172">
                  <c:v>86.420400000000001</c:v>
                </c:pt>
                <c:pt idx="173">
                  <c:v>86.420400000000001</c:v>
                </c:pt>
                <c:pt idx="174">
                  <c:v>86.420400000000001</c:v>
                </c:pt>
                <c:pt idx="175">
                  <c:v>86.420400000000001</c:v>
                </c:pt>
                <c:pt idx="176">
                  <c:v>86.420400000000001</c:v>
                </c:pt>
                <c:pt idx="177">
                  <c:v>86.420400000000001</c:v>
                </c:pt>
                <c:pt idx="178">
                  <c:v>86.420400000000001</c:v>
                </c:pt>
                <c:pt idx="179">
                  <c:v>86.420400000000001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1E-4DD4-9EA1-E1485D2F3ACC}"/>
            </c:ext>
          </c:extLst>
        </c:ser>
        <c:ser>
          <c:idx val="10"/>
          <c:order val="5"/>
          <c:tx>
            <c:strRef>
              <c:f>'MC Emissions'!$N$3</c:f>
              <c:strCache>
                <c:ptCount val="1"/>
                <c:pt idx="0">
                  <c:v>Air Travel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Emissions'!$N$66:$N$245</c:f>
              <c:numCache>
                <c:formatCode>General</c:formatCode>
                <c:ptCount val="180"/>
                <c:pt idx="0">
                  <c:v>500.23114722752268</c:v>
                </c:pt>
                <c:pt idx="1">
                  <c:v>500.23114722752268</c:v>
                </c:pt>
                <c:pt idx="2">
                  <c:v>500.23114722752268</c:v>
                </c:pt>
                <c:pt idx="3">
                  <c:v>500.23114722752268</c:v>
                </c:pt>
                <c:pt idx="4">
                  <c:v>500.23114722752268</c:v>
                </c:pt>
                <c:pt idx="5">
                  <c:v>500.23114722752268</c:v>
                </c:pt>
                <c:pt idx="6">
                  <c:v>500.23114722752268</c:v>
                </c:pt>
                <c:pt idx="7">
                  <c:v>500.23114722752268</c:v>
                </c:pt>
                <c:pt idx="8">
                  <c:v>500.23114722752268</c:v>
                </c:pt>
                <c:pt idx="9">
                  <c:v>500.23114722752268</c:v>
                </c:pt>
                <c:pt idx="10">
                  <c:v>500.23114722752268</c:v>
                </c:pt>
                <c:pt idx="11">
                  <c:v>500.23114722752268</c:v>
                </c:pt>
                <c:pt idx="12">
                  <c:v>542.75880260853569</c:v>
                </c:pt>
                <c:pt idx="13">
                  <c:v>542.75880260853569</c:v>
                </c:pt>
                <c:pt idx="14">
                  <c:v>542.75880260853569</c:v>
                </c:pt>
                <c:pt idx="15">
                  <c:v>542.75880260853569</c:v>
                </c:pt>
                <c:pt idx="16">
                  <c:v>542.75880260853569</c:v>
                </c:pt>
                <c:pt idx="17">
                  <c:v>542.75880260853569</c:v>
                </c:pt>
                <c:pt idx="18">
                  <c:v>542.75880260853569</c:v>
                </c:pt>
                <c:pt idx="19">
                  <c:v>542.75880260853569</c:v>
                </c:pt>
                <c:pt idx="20">
                  <c:v>542.75880260853569</c:v>
                </c:pt>
                <c:pt idx="21">
                  <c:v>542.75880260853569</c:v>
                </c:pt>
                <c:pt idx="22">
                  <c:v>542.75880260853569</c:v>
                </c:pt>
                <c:pt idx="23">
                  <c:v>542.75880260853569</c:v>
                </c:pt>
                <c:pt idx="24">
                  <c:v>542.75880260853569</c:v>
                </c:pt>
                <c:pt idx="25">
                  <c:v>542.75880260853569</c:v>
                </c:pt>
                <c:pt idx="26">
                  <c:v>542.75880260853569</c:v>
                </c:pt>
                <c:pt idx="27">
                  <c:v>542.75880260853569</c:v>
                </c:pt>
                <c:pt idx="28">
                  <c:v>542.75880260853569</c:v>
                </c:pt>
                <c:pt idx="29">
                  <c:v>542.75880260853569</c:v>
                </c:pt>
                <c:pt idx="30">
                  <c:v>542.75880260853569</c:v>
                </c:pt>
                <c:pt idx="31">
                  <c:v>542.75880260853569</c:v>
                </c:pt>
                <c:pt idx="32">
                  <c:v>542.75880260853569</c:v>
                </c:pt>
                <c:pt idx="33">
                  <c:v>542.75880260853569</c:v>
                </c:pt>
                <c:pt idx="34">
                  <c:v>542.75880260853569</c:v>
                </c:pt>
                <c:pt idx="35">
                  <c:v>542.75880260853569</c:v>
                </c:pt>
                <c:pt idx="36">
                  <c:v>611.85735174055469</c:v>
                </c:pt>
                <c:pt idx="37">
                  <c:v>611.85735174055469</c:v>
                </c:pt>
                <c:pt idx="38">
                  <c:v>611.85735174055469</c:v>
                </c:pt>
                <c:pt idx="39">
                  <c:v>611.85735174055469</c:v>
                </c:pt>
                <c:pt idx="40">
                  <c:v>611.85735174055469</c:v>
                </c:pt>
                <c:pt idx="41">
                  <c:v>611.85735174055469</c:v>
                </c:pt>
                <c:pt idx="42">
                  <c:v>611.85735174055469</c:v>
                </c:pt>
                <c:pt idx="43">
                  <c:v>611.85735174055469</c:v>
                </c:pt>
                <c:pt idx="44">
                  <c:v>611.85735174055469</c:v>
                </c:pt>
                <c:pt idx="45">
                  <c:v>611.85735174055469</c:v>
                </c:pt>
                <c:pt idx="46">
                  <c:v>611.85735174055469</c:v>
                </c:pt>
                <c:pt idx="47">
                  <c:v>611.85735174055469</c:v>
                </c:pt>
                <c:pt idx="48">
                  <c:v>590.15772200606182</c:v>
                </c:pt>
                <c:pt idx="49">
                  <c:v>590.15772200606182</c:v>
                </c:pt>
                <c:pt idx="50">
                  <c:v>590.15772200606182</c:v>
                </c:pt>
                <c:pt idx="51">
                  <c:v>590.15772200606182</c:v>
                </c:pt>
                <c:pt idx="52">
                  <c:v>590.15772200606182</c:v>
                </c:pt>
                <c:pt idx="53">
                  <c:v>590.15772200606182</c:v>
                </c:pt>
                <c:pt idx="54">
                  <c:v>590.15772200606182</c:v>
                </c:pt>
                <c:pt idx="55">
                  <c:v>590.15772200606182</c:v>
                </c:pt>
                <c:pt idx="56">
                  <c:v>590.15772200606182</c:v>
                </c:pt>
                <c:pt idx="57">
                  <c:v>590.15772200606182</c:v>
                </c:pt>
                <c:pt idx="58">
                  <c:v>590.15772200606182</c:v>
                </c:pt>
                <c:pt idx="59">
                  <c:v>590.15772200606182</c:v>
                </c:pt>
                <c:pt idx="60">
                  <c:v>670.1334318675116</c:v>
                </c:pt>
                <c:pt idx="61">
                  <c:v>670.1334318675116</c:v>
                </c:pt>
                <c:pt idx="62">
                  <c:v>670.1334318675116</c:v>
                </c:pt>
                <c:pt idx="63">
                  <c:v>670.1334318675116</c:v>
                </c:pt>
                <c:pt idx="64">
                  <c:v>670.1334318675116</c:v>
                </c:pt>
                <c:pt idx="65">
                  <c:v>670.1334318675116</c:v>
                </c:pt>
                <c:pt idx="66">
                  <c:v>670.1334318675116</c:v>
                </c:pt>
                <c:pt idx="67">
                  <c:v>670.1334318675116</c:v>
                </c:pt>
                <c:pt idx="68">
                  <c:v>670.1334318675116</c:v>
                </c:pt>
                <c:pt idx="69">
                  <c:v>670.1334318675116</c:v>
                </c:pt>
                <c:pt idx="70">
                  <c:v>670.1334318675116</c:v>
                </c:pt>
                <c:pt idx="71">
                  <c:v>670.1334318675116</c:v>
                </c:pt>
                <c:pt idx="72">
                  <c:v>464.54331554087008</c:v>
                </c:pt>
                <c:pt idx="73">
                  <c:v>508.98123051213588</c:v>
                </c:pt>
                <c:pt idx="74">
                  <c:v>732.56410766517104</c:v>
                </c:pt>
                <c:pt idx="75">
                  <c:v>699.77172408310571</c:v>
                </c:pt>
                <c:pt idx="76">
                  <c:v>614.68125153344067</c:v>
                </c:pt>
                <c:pt idx="77">
                  <c:v>506.81463227154865</c:v>
                </c:pt>
                <c:pt idx="78">
                  <c:v>732.66218550139683</c:v>
                </c:pt>
                <c:pt idx="79">
                  <c:v>1097.7911359198129</c:v>
                </c:pt>
                <c:pt idx="80">
                  <c:v>849.02649448956288</c:v>
                </c:pt>
                <c:pt idx="81">
                  <c:v>829.39851196762083</c:v>
                </c:pt>
                <c:pt idx="82">
                  <c:v>821.64857666584783</c:v>
                </c:pt>
                <c:pt idx="83">
                  <c:v>599.10580491917517</c:v>
                </c:pt>
                <c:pt idx="84">
                  <c:v>444.15192219611259</c:v>
                </c:pt>
                <c:pt idx="85">
                  <c:v>551.1683327096564</c:v>
                </c:pt>
                <c:pt idx="86">
                  <c:v>607.02441617674367</c:v>
                </c:pt>
                <c:pt idx="87">
                  <c:v>628.99604259681905</c:v>
                </c:pt>
                <c:pt idx="88">
                  <c:v>558.89600914307596</c:v>
                </c:pt>
                <c:pt idx="89">
                  <c:v>356.89863968392058</c:v>
                </c:pt>
                <c:pt idx="90">
                  <c:v>865.90671246374336</c:v>
                </c:pt>
                <c:pt idx="91">
                  <c:v>731.2333216828373</c:v>
                </c:pt>
                <c:pt idx="92">
                  <c:v>825.77565969239333</c:v>
                </c:pt>
                <c:pt idx="93">
                  <c:v>983.1194672809379</c:v>
                </c:pt>
                <c:pt idx="94">
                  <c:v>745.31727805509752</c:v>
                </c:pt>
                <c:pt idx="95">
                  <c:v>685.06632021488485</c:v>
                </c:pt>
                <c:pt idx="96">
                  <c:v>462.90854376897096</c:v>
                </c:pt>
                <c:pt idx="97">
                  <c:v>688.26092376043482</c:v>
                </c:pt>
                <c:pt idx="98">
                  <c:v>813.93029816993806</c:v>
                </c:pt>
                <c:pt idx="99">
                  <c:v>808.56404443059876</c:v>
                </c:pt>
                <c:pt idx="100">
                  <c:v>615.72527489716936</c:v>
                </c:pt>
                <c:pt idx="101">
                  <c:v>628.32448133693867</c:v>
                </c:pt>
                <c:pt idx="102">
                  <c:v>811.97496382047416</c:v>
                </c:pt>
                <c:pt idx="103">
                  <c:v>1088.3732164648768</c:v>
                </c:pt>
                <c:pt idx="104">
                  <c:v>790.5794769644541</c:v>
                </c:pt>
                <c:pt idx="105">
                  <c:v>1163.1100570138753</c:v>
                </c:pt>
                <c:pt idx="106">
                  <c:v>876.91970743432194</c:v>
                </c:pt>
                <c:pt idx="107">
                  <c:v>572.43074215275067</c:v>
                </c:pt>
                <c:pt idx="108">
                  <c:v>580.9880940657921</c:v>
                </c:pt>
                <c:pt idx="109">
                  <c:v>699.69402575086986</c:v>
                </c:pt>
                <c:pt idx="110">
                  <c:v>983.36852967103971</c:v>
                </c:pt>
                <c:pt idx="111">
                  <c:v>661.76459717920898</c:v>
                </c:pt>
                <c:pt idx="112">
                  <c:v>541.49969455004714</c:v>
                </c:pt>
                <c:pt idx="113">
                  <c:v>592.76689784859047</c:v>
                </c:pt>
                <c:pt idx="114">
                  <c:v>980.78789150409671</c:v>
                </c:pt>
                <c:pt idx="115">
                  <c:v>849.98498795031867</c:v>
                </c:pt>
                <c:pt idx="116">
                  <c:v>980.18000082341666</c:v>
                </c:pt>
                <c:pt idx="117">
                  <c:v>1049.4534633874284</c:v>
                </c:pt>
                <c:pt idx="118">
                  <c:v>728.96206565954617</c:v>
                </c:pt>
                <c:pt idx="119">
                  <c:v>663.55956034594885</c:v>
                </c:pt>
                <c:pt idx="120">
                  <c:v>592.40012265924622</c:v>
                </c:pt>
                <c:pt idx="121">
                  <c:v>703.00840289774294</c:v>
                </c:pt>
                <c:pt idx="122">
                  <c:v>911.53397751177465</c:v>
                </c:pt>
                <c:pt idx="123">
                  <c:v>788.40599807667866</c:v>
                </c:pt>
                <c:pt idx="124">
                  <c:v>664.31450091957583</c:v>
                </c:pt>
                <c:pt idx="125">
                  <c:v>503.67450283024385</c:v>
                </c:pt>
                <c:pt idx="126">
                  <c:v>1276.0447979172861</c:v>
                </c:pt>
                <c:pt idx="127">
                  <c:v>1465.0557025647877</c:v>
                </c:pt>
                <c:pt idx="128">
                  <c:v>1284.6064403256489</c:v>
                </c:pt>
                <c:pt idx="129">
                  <c:v>1518.7218594456842</c:v>
                </c:pt>
                <c:pt idx="130">
                  <c:v>1363.4192447490302</c:v>
                </c:pt>
                <c:pt idx="131">
                  <c:v>914.47265498618606</c:v>
                </c:pt>
                <c:pt idx="132">
                  <c:v>762.26698134042715</c:v>
                </c:pt>
                <c:pt idx="133">
                  <c:v>1058.773698041439</c:v>
                </c:pt>
                <c:pt idx="134">
                  <c:v>1452.7077511649547</c:v>
                </c:pt>
                <c:pt idx="135">
                  <c:v>996.26048527950445</c:v>
                </c:pt>
                <c:pt idx="136">
                  <c:v>868.95650431083311</c:v>
                </c:pt>
                <c:pt idx="137">
                  <c:v>761.59597030115879</c:v>
                </c:pt>
                <c:pt idx="138">
                  <c:v>1571.7604013627383</c:v>
                </c:pt>
                <c:pt idx="139">
                  <c:v>1503.805356103391</c:v>
                </c:pt>
                <c:pt idx="140">
                  <c:v>1551.047016065017</c:v>
                </c:pt>
                <c:pt idx="141">
                  <c:v>1533.9093691158746</c:v>
                </c:pt>
                <c:pt idx="142">
                  <c:v>1261.9986911134108</c:v>
                </c:pt>
                <c:pt idx="143">
                  <c:v>1165.5725556270438</c:v>
                </c:pt>
                <c:pt idx="144">
                  <c:v>915.44419681432123</c:v>
                </c:pt>
                <c:pt idx="145">
                  <c:v>1115.8864852384245</c:v>
                </c:pt>
                <c:pt idx="146">
                  <c:v>1494.4034090538855</c:v>
                </c:pt>
                <c:pt idx="147">
                  <c:v>1171.3626313504885</c:v>
                </c:pt>
                <c:pt idx="148">
                  <c:v>756.93150560482093</c:v>
                </c:pt>
                <c:pt idx="149">
                  <c:v>761.07645227884814</c:v>
                </c:pt>
                <c:pt idx="150">
                  <c:v>1789.3145440692683</c:v>
                </c:pt>
                <c:pt idx="151">
                  <c:v>1669.9016821332539</c:v>
                </c:pt>
                <c:pt idx="152">
                  <c:v>1772.7484240108929</c:v>
                </c:pt>
                <c:pt idx="153">
                  <c:v>1564.8505040574485</c:v>
                </c:pt>
                <c:pt idx="154">
                  <c:v>1386.6403156887752</c:v>
                </c:pt>
                <c:pt idx="155">
                  <c:v>1180.8066574227041</c:v>
                </c:pt>
                <c:pt idx="156">
                  <c:v>1654.6116926049131</c:v>
                </c:pt>
                <c:pt idx="157">
                  <c:v>1654.6116926049131</c:v>
                </c:pt>
                <c:pt idx="158">
                  <c:v>1654.6116926049131</c:v>
                </c:pt>
                <c:pt idx="159">
                  <c:v>1654.6116926049131</c:v>
                </c:pt>
                <c:pt idx="160">
                  <c:v>1654.6116926049131</c:v>
                </c:pt>
                <c:pt idx="161">
                  <c:v>1654.6116926049131</c:v>
                </c:pt>
                <c:pt idx="162">
                  <c:v>1654.6116926049131</c:v>
                </c:pt>
                <c:pt idx="163">
                  <c:v>1654.6116926049131</c:v>
                </c:pt>
                <c:pt idx="164">
                  <c:v>1654.6116926049131</c:v>
                </c:pt>
                <c:pt idx="165">
                  <c:v>1654.6116926049131</c:v>
                </c:pt>
                <c:pt idx="166">
                  <c:v>1654.6116926049131</c:v>
                </c:pt>
                <c:pt idx="167">
                  <c:v>1654.6116926049131</c:v>
                </c:pt>
                <c:pt idx="168">
                  <c:v>1059.4298114530707</c:v>
                </c:pt>
                <c:pt idx="169">
                  <c:v>1059.4298114530707</c:v>
                </c:pt>
                <c:pt idx="170">
                  <c:v>1059.4298114530707</c:v>
                </c:pt>
                <c:pt idx="171">
                  <c:v>1059.4298114530707</c:v>
                </c:pt>
                <c:pt idx="172">
                  <c:v>1059.4298114530707</c:v>
                </c:pt>
                <c:pt idx="173">
                  <c:v>1059.4298114530707</c:v>
                </c:pt>
                <c:pt idx="174">
                  <c:v>1059.4298114530707</c:v>
                </c:pt>
                <c:pt idx="175">
                  <c:v>1059.4298114530707</c:v>
                </c:pt>
                <c:pt idx="176">
                  <c:v>1059.4298114530707</c:v>
                </c:pt>
                <c:pt idx="177">
                  <c:v>1059.4298114530707</c:v>
                </c:pt>
                <c:pt idx="178">
                  <c:v>1059.4298114530707</c:v>
                </c:pt>
                <c:pt idx="179">
                  <c:v>1059.4298114530707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1E-4DD4-9EA1-E1485D2F3ACC}"/>
            </c:ext>
          </c:extLst>
        </c:ser>
        <c:ser>
          <c:idx val="7"/>
          <c:order val="6"/>
          <c:tx>
            <c:v>Comuting- Gas</c:v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Emissions'!$K$66:$K$245</c:f>
              <c:numCache>
                <c:formatCode>General</c:formatCode>
                <c:ptCount val="180"/>
                <c:pt idx="0">
                  <c:v>1004.9839737193306</c:v>
                </c:pt>
                <c:pt idx="1">
                  <c:v>1004.9839737193306</c:v>
                </c:pt>
                <c:pt idx="2">
                  <c:v>1004.9839737193306</c:v>
                </c:pt>
                <c:pt idx="3">
                  <c:v>1004.9839737193306</c:v>
                </c:pt>
                <c:pt idx="4">
                  <c:v>1004.9839737193306</c:v>
                </c:pt>
                <c:pt idx="5">
                  <c:v>1004.9839737193306</c:v>
                </c:pt>
                <c:pt idx="6">
                  <c:v>1004.9839737193306</c:v>
                </c:pt>
                <c:pt idx="7">
                  <c:v>1004.9839737193306</c:v>
                </c:pt>
                <c:pt idx="8">
                  <c:v>1004.9839737193306</c:v>
                </c:pt>
                <c:pt idx="9">
                  <c:v>1004.9839737193306</c:v>
                </c:pt>
                <c:pt idx="10">
                  <c:v>1004.9839737193306</c:v>
                </c:pt>
                <c:pt idx="11">
                  <c:v>1004.9839737193306</c:v>
                </c:pt>
                <c:pt idx="12">
                  <c:v>1019.1881079724719</c:v>
                </c:pt>
                <c:pt idx="13">
                  <c:v>1019.1881079724719</c:v>
                </c:pt>
                <c:pt idx="14">
                  <c:v>1019.1881079724719</c:v>
                </c:pt>
                <c:pt idx="15">
                  <c:v>1019.1881079724719</c:v>
                </c:pt>
                <c:pt idx="16">
                  <c:v>1019.1881079724719</c:v>
                </c:pt>
                <c:pt idx="17">
                  <c:v>1019.1881079724719</c:v>
                </c:pt>
                <c:pt idx="18">
                  <c:v>1019.1881079724719</c:v>
                </c:pt>
                <c:pt idx="19">
                  <c:v>1019.1881079724719</c:v>
                </c:pt>
                <c:pt idx="20">
                  <c:v>1019.1881079724719</c:v>
                </c:pt>
                <c:pt idx="21">
                  <c:v>1019.1881079724719</c:v>
                </c:pt>
                <c:pt idx="22">
                  <c:v>1019.1881079724719</c:v>
                </c:pt>
                <c:pt idx="23">
                  <c:v>1019.1881079724719</c:v>
                </c:pt>
                <c:pt idx="24">
                  <c:v>962.81299203520882</c:v>
                </c:pt>
                <c:pt idx="25">
                  <c:v>962.81299203520882</c:v>
                </c:pt>
                <c:pt idx="26">
                  <c:v>962.81299203520882</c:v>
                </c:pt>
                <c:pt idx="27">
                  <c:v>962.81299203520882</c:v>
                </c:pt>
                <c:pt idx="28">
                  <c:v>962.81299203520882</c:v>
                </c:pt>
                <c:pt idx="29">
                  <c:v>962.81299203520882</c:v>
                </c:pt>
                <c:pt idx="30">
                  <c:v>962.81299203520882</c:v>
                </c:pt>
                <c:pt idx="31">
                  <c:v>962.81299203520882</c:v>
                </c:pt>
                <c:pt idx="32">
                  <c:v>962.81299203520882</c:v>
                </c:pt>
                <c:pt idx="33">
                  <c:v>962.81299203520882</c:v>
                </c:pt>
                <c:pt idx="34">
                  <c:v>962.81299203520882</c:v>
                </c:pt>
                <c:pt idx="35">
                  <c:v>962.81299203520882</c:v>
                </c:pt>
                <c:pt idx="36">
                  <c:v>893.22563958382852</c:v>
                </c:pt>
                <c:pt idx="37">
                  <c:v>893.22563958382852</c:v>
                </c:pt>
                <c:pt idx="38">
                  <c:v>893.22563958382852</c:v>
                </c:pt>
                <c:pt idx="39">
                  <c:v>893.22563958382852</c:v>
                </c:pt>
                <c:pt idx="40">
                  <c:v>893.22563958382852</c:v>
                </c:pt>
                <c:pt idx="41">
                  <c:v>893.22563958382852</c:v>
                </c:pt>
                <c:pt idx="42">
                  <c:v>893.22563958382852</c:v>
                </c:pt>
                <c:pt idx="43">
                  <c:v>893.22563958382852</c:v>
                </c:pt>
                <c:pt idx="44">
                  <c:v>893.22563958382852</c:v>
                </c:pt>
                <c:pt idx="45">
                  <c:v>893.22563958382852</c:v>
                </c:pt>
                <c:pt idx="46">
                  <c:v>893.22563958382852</c:v>
                </c:pt>
                <c:pt idx="47">
                  <c:v>893.22563958382852</c:v>
                </c:pt>
                <c:pt idx="48">
                  <c:v>953.60508147436224</c:v>
                </c:pt>
                <c:pt idx="49">
                  <c:v>953.60508147436224</c:v>
                </c:pt>
                <c:pt idx="50">
                  <c:v>953.60508147436224</c:v>
                </c:pt>
                <c:pt idx="51">
                  <c:v>953.60508147436224</c:v>
                </c:pt>
                <c:pt idx="52">
                  <c:v>953.60508147436224</c:v>
                </c:pt>
                <c:pt idx="53">
                  <c:v>953.60508147436224</c:v>
                </c:pt>
                <c:pt idx="54">
                  <c:v>953.60508147436224</c:v>
                </c:pt>
                <c:pt idx="55">
                  <c:v>953.60508147436224</c:v>
                </c:pt>
                <c:pt idx="56">
                  <c:v>953.60508147436224</c:v>
                </c:pt>
                <c:pt idx="57">
                  <c:v>953.60508147436224</c:v>
                </c:pt>
                <c:pt idx="58">
                  <c:v>953.60508147436224</c:v>
                </c:pt>
                <c:pt idx="59">
                  <c:v>953.60508147436224</c:v>
                </c:pt>
                <c:pt idx="60">
                  <c:v>953.60508147436224</c:v>
                </c:pt>
                <c:pt idx="61">
                  <c:v>953.60508147436224</c:v>
                </c:pt>
                <c:pt idx="62">
                  <c:v>953.60508147436224</c:v>
                </c:pt>
                <c:pt idx="63">
                  <c:v>953.60508147436224</c:v>
                </c:pt>
                <c:pt idx="64">
                  <c:v>953.60508147436224</c:v>
                </c:pt>
                <c:pt idx="65">
                  <c:v>953.60508147436224</c:v>
                </c:pt>
                <c:pt idx="66">
                  <c:v>953.60508147436224</c:v>
                </c:pt>
                <c:pt idx="67">
                  <c:v>953.60508147436224</c:v>
                </c:pt>
                <c:pt idx="68">
                  <c:v>953.60508147436224</c:v>
                </c:pt>
                <c:pt idx="69">
                  <c:v>953.60508147436224</c:v>
                </c:pt>
                <c:pt idx="70">
                  <c:v>953.60508147436224</c:v>
                </c:pt>
                <c:pt idx="71">
                  <c:v>953.60508147436224</c:v>
                </c:pt>
                <c:pt idx="72">
                  <c:v>953.60508147436224</c:v>
                </c:pt>
                <c:pt idx="73">
                  <c:v>953.60508147436224</c:v>
                </c:pt>
                <c:pt idx="74">
                  <c:v>953.60508147436224</c:v>
                </c:pt>
                <c:pt idx="75">
                  <c:v>953.60508147436224</c:v>
                </c:pt>
                <c:pt idx="76">
                  <c:v>953.60508147436224</c:v>
                </c:pt>
                <c:pt idx="77">
                  <c:v>953.60508147436224</c:v>
                </c:pt>
                <c:pt idx="78">
                  <c:v>953.60508147436224</c:v>
                </c:pt>
                <c:pt idx="79">
                  <c:v>953.60508147436224</c:v>
                </c:pt>
                <c:pt idx="80">
                  <c:v>953.60508147436224</c:v>
                </c:pt>
                <c:pt idx="81">
                  <c:v>953.60508147436224</c:v>
                </c:pt>
                <c:pt idx="82">
                  <c:v>953.60508147436224</c:v>
                </c:pt>
                <c:pt idx="83">
                  <c:v>953.60508147436224</c:v>
                </c:pt>
                <c:pt idx="84">
                  <c:v>953.60508147436224</c:v>
                </c:pt>
                <c:pt idx="85">
                  <c:v>953.60508147436224</c:v>
                </c:pt>
                <c:pt idx="86">
                  <c:v>953.60508147436224</c:v>
                </c:pt>
                <c:pt idx="87">
                  <c:v>953.60508147436224</c:v>
                </c:pt>
                <c:pt idx="88">
                  <c:v>953.60508147436224</c:v>
                </c:pt>
                <c:pt idx="89">
                  <c:v>953.60508147436224</c:v>
                </c:pt>
                <c:pt idx="90">
                  <c:v>953.60508147436224</c:v>
                </c:pt>
                <c:pt idx="91">
                  <c:v>953.60508147436224</c:v>
                </c:pt>
                <c:pt idx="92">
                  <c:v>953.60508147436224</c:v>
                </c:pt>
                <c:pt idx="93">
                  <c:v>953.60508147436224</c:v>
                </c:pt>
                <c:pt idx="94">
                  <c:v>953.60508147436224</c:v>
                </c:pt>
                <c:pt idx="95">
                  <c:v>953.60508147436224</c:v>
                </c:pt>
                <c:pt idx="96">
                  <c:v>953.60508147436224</c:v>
                </c:pt>
                <c:pt idx="97">
                  <c:v>953.60508147436224</c:v>
                </c:pt>
                <c:pt idx="98">
                  <c:v>953.60508147436224</c:v>
                </c:pt>
                <c:pt idx="99">
                  <c:v>953.60508147436224</c:v>
                </c:pt>
                <c:pt idx="100">
                  <c:v>953.60508147436224</c:v>
                </c:pt>
                <c:pt idx="101">
                  <c:v>953.60508147436224</c:v>
                </c:pt>
                <c:pt idx="102">
                  <c:v>953.60508147436224</c:v>
                </c:pt>
                <c:pt idx="103">
                  <c:v>953.60508147436224</c:v>
                </c:pt>
                <c:pt idx="104">
                  <c:v>953.60508147436224</c:v>
                </c:pt>
                <c:pt idx="105">
                  <c:v>953.60508147436224</c:v>
                </c:pt>
                <c:pt idx="106">
                  <c:v>953.60508147436224</c:v>
                </c:pt>
                <c:pt idx="107">
                  <c:v>953.60508147436224</c:v>
                </c:pt>
                <c:pt idx="108">
                  <c:v>953.60508147436224</c:v>
                </c:pt>
                <c:pt idx="109">
                  <c:v>953.60508147436224</c:v>
                </c:pt>
                <c:pt idx="110">
                  <c:v>953.60508147436224</c:v>
                </c:pt>
                <c:pt idx="111">
                  <c:v>953.60508147436224</c:v>
                </c:pt>
                <c:pt idx="112">
                  <c:v>953.60508147436224</c:v>
                </c:pt>
                <c:pt idx="113">
                  <c:v>953.60508147436224</c:v>
                </c:pt>
                <c:pt idx="114">
                  <c:v>953.60508147436224</c:v>
                </c:pt>
                <c:pt idx="115">
                  <c:v>953.60508147436224</c:v>
                </c:pt>
                <c:pt idx="116">
                  <c:v>953.60508147436224</c:v>
                </c:pt>
                <c:pt idx="117">
                  <c:v>953.60508147436224</c:v>
                </c:pt>
                <c:pt idx="118">
                  <c:v>953.60508147436224</c:v>
                </c:pt>
                <c:pt idx="119">
                  <c:v>953.60508147436224</c:v>
                </c:pt>
                <c:pt idx="120">
                  <c:v>953.60508147436224</c:v>
                </c:pt>
                <c:pt idx="121">
                  <c:v>953.60508147436224</c:v>
                </c:pt>
                <c:pt idx="122">
                  <c:v>953.60508147436224</c:v>
                </c:pt>
                <c:pt idx="123">
                  <c:v>953.60508147436224</c:v>
                </c:pt>
                <c:pt idx="124">
                  <c:v>953.60508147436224</c:v>
                </c:pt>
                <c:pt idx="125">
                  <c:v>953.60508147436224</c:v>
                </c:pt>
                <c:pt idx="126">
                  <c:v>953.60508147436224</c:v>
                </c:pt>
                <c:pt idx="127">
                  <c:v>953.60508147436224</c:v>
                </c:pt>
                <c:pt idx="128">
                  <c:v>953.60508147436224</c:v>
                </c:pt>
                <c:pt idx="129">
                  <c:v>953.60508147436224</c:v>
                </c:pt>
                <c:pt idx="130">
                  <c:v>953.60508147436224</c:v>
                </c:pt>
                <c:pt idx="131">
                  <c:v>953.60508147436224</c:v>
                </c:pt>
                <c:pt idx="132">
                  <c:v>953.60508147436224</c:v>
                </c:pt>
                <c:pt idx="133">
                  <c:v>953.60508147436224</c:v>
                </c:pt>
                <c:pt idx="134">
                  <c:v>953.60508147436224</c:v>
                </c:pt>
                <c:pt idx="135">
                  <c:v>953.60508147436224</c:v>
                </c:pt>
                <c:pt idx="136">
                  <c:v>953.60508147436224</c:v>
                </c:pt>
                <c:pt idx="137">
                  <c:v>953.60508147436224</c:v>
                </c:pt>
                <c:pt idx="138">
                  <c:v>953.60508147436224</c:v>
                </c:pt>
                <c:pt idx="139">
                  <c:v>953.60508147436224</c:v>
                </c:pt>
                <c:pt idx="140">
                  <c:v>953.60508147436224</c:v>
                </c:pt>
                <c:pt idx="141">
                  <c:v>953.60508147436224</c:v>
                </c:pt>
                <c:pt idx="142">
                  <c:v>953.60508147436224</c:v>
                </c:pt>
                <c:pt idx="143">
                  <c:v>953.60508147436224</c:v>
                </c:pt>
                <c:pt idx="144">
                  <c:v>953.60508147436224</c:v>
                </c:pt>
                <c:pt idx="145">
                  <c:v>953.60508147436224</c:v>
                </c:pt>
                <c:pt idx="146">
                  <c:v>953.60508147436224</c:v>
                </c:pt>
                <c:pt idx="147">
                  <c:v>953.60508147436224</c:v>
                </c:pt>
                <c:pt idx="148">
                  <c:v>953.60508147436224</c:v>
                </c:pt>
                <c:pt idx="149">
                  <c:v>953.60508147436224</c:v>
                </c:pt>
                <c:pt idx="150">
                  <c:v>953.60508147436224</c:v>
                </c:pt>
                <c:pt idx="151">
                  <c:v>953.60508147436224</c:v>
                </c:pt>
                <c:pt idx="152">
                  <c:v>953.60508147436224</c:v>
                </c:pt>
                <c:pt idx="153">
                  <c:v>953.60508147436224</c:v>
                </c:pt>
                <c:pt idx="154">
                  <c:v>953.60508147436224</c:v>
                </c:pt>
                <c:pt idx="155">
                  <c:v>953.60508147436224</c:v>
                </c:pt>
                <c:pt idx="156">
                  <c:v>953.60508147436224</c:v>
                </c:pt>
                <c:pt idx="157">
                  <c:v>953.60508147436224</c:v>
                </c:pt>
                <c:pt idx="158">
                  <c:v>953.60508147436224</c:v>
                </c:pt>
                <c:pt idx="159">
                  <c:v>953.60508147436224</c:v>
                </c:pt>
                <c:pt idx="160">
                  <c:v>953.60508147436224</c:v>
                </c:pt>
                <c:pt idx="161">
                  <c:v>953.60508147436224</c:v>
                </c:pt>
                <c:pt idx="162">
                  <c:v>953.60508147436224</c:v>
                </c:pt>
                <c:pt idx="163">
                  <c:v>953.60508147436224</c:v>
                </c:pt>
                <c:pt idx="164">
                  <c:v>953.60508147436224</c:v>
                </c:pt>
                <c:pt idx="165">
                  <c:v>953.60508147436224</c:v>
                </c:pt>
                <c:pt idx="166">
                  <c:v>953.60508147436224</c:v>
                </c:pt>
                <c:pt idx="167">
                  <c:v>953.60508147436224</c:v>
                </c:pt>
                <c:pt idx="168">
                  <c:v>953.60508147436224</c:v>
                </c:pt>
                <c:pt idx="169">
                  <c:v>953.60508147436224</c:v>
                </c:pt>
                <c:pt idx="170">
                  <c:v>953.60508147436224</c:v>
                </c:pt>
                <c:pt idx="171">
                  <c:v>953.60508147436224</c:v>
                </c:pt>
                <c:pt idx="172">
                  <c:v>953.60508147436224</c:v>
                </c:pt>
                <c:pt idx="173">
                  <c:v>953.60508147436224</c:v>
                </c:pt>
                <c:pt idx="174">
                  <c:v>953.60508147436224</c:v>
                </c:pt>
                <c:pt idx="175">
                  <c:v>953.60508147436224</c:v>
                </c:pt>
                <c:pt idx="176">
                  <c:v>953.60508147436224</c:v>
                </c:pt>
                <c:pt idx="177">
                  <c:v>953.60508147436224</c:v>
                </c:pt>
                <c:pt idx="178">
                  <c:v>953.60508147436224</c:v>
                </c:pt>
                <c:pt idx="179">
                  <c:v>953.60508147436224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1E-4DD4-9EA1-E1485D2F3ACC}"/>
            </c:ext>
          </c:extLst>
        </c:ser>
        <c:ser>
          <c:idx val="8"/>
          <c:order val="7"/>
          <c:tx>
            <c:v>Commuting- Diesel</c:v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Emissions'!$L$66:$L$245</c:f>
              <c:numCache>
                <c:formatCode>General</c:formatCode>
                <c:ptCount val="180"/>
                <c:pt idx="0">
                  <c:v>19.083425966454747</c:v>
                </c:pt>
                <c:pt idx="1">
                  <c:v>19.083425966454747</c:v>
                </c:pt>
                <c:pt idx="2">
                  <c:v>19.083425966454747</c:v>
                </c:pt>
                <c:pt idx="3">
                  <c:v>19.083425966454747</c:v>
                </c:pt>
                <c:pt idx="4">
                  <c:v>19.083425966454747</c:v>
                </c:pt>
                <c:pt idx="5">
                  <c:v>19.083425966454747</c:v>
                </c:pt>
                <c:pt idx="6">
                  <c:v>19.083425966454747</c:v>
                </c:pt>
                <c:pt idx="7">
                  <c:v>19.083425966454747</c:v>
                </c:pt>
                <c:pt idx="8">
                  <c:v>19.083425966454747</c:v>
                </c:pt>
                <c:pt idx="9">
                  <c:v>19.083425966454747</c:v>
                </c:pt>
                <c:pt idx="10">
                  <c:v>19.083425966454747</c:v>
                </c:pt>
                <c:pt idx="11">
                  <c:v>19.083425966454747</c:v>
                </c:pt>
                <c:pt idx="12">
                  <c:v>19.323795125330811</c:v>
                </c:pt>
                <c:pt idx="13">
                  <c:v>19.323795125330811</c:v>
                </c:pt>
                <c:pt idx="14">
                  <c:v>19.323795125330811</c:v>
                </c:pt>
                <c:pt idx="15">
                  <c:v>19.323795125330811</c:v>
                </c:pt>
                <c:pt idx="16">
                  <c:v>19.323795125330811</c:v>
                </c:pt>
                <c:pt idx="17">
                  <c:v>19.323795125330811</c:v>
                </c:pt>
                <c:pt idx="18">
                  <c:v>19.323795125330811</c:v>
                </c:pt>
                <c:pt idx="19">
                  <c:v>19.323795125330811</c:v>
                </c:pt>
                <c:pt idx="20">
                  <c:v>19.323795125330811</c:v>
                </c:pt>
                <c:pt idx="21">
                  <c:v>19.323795125330811</c:v>
                </c:pt>
                <c:pt idx="22">
                  <c:v>19.323795125330811</c:v>
                </c:pt>
                <c:pt idx="23">
                  <c:v>19.323795125330811</c:v>
                </c:pt>
                <c:pt idx="24">
                  <c:v>19.484041231248188</c:v>
                </c:pt>
                <c:pt idx="25">
                  <c:v>19.484041231248188</c:v>
                </c:pt>
                <c:pt idx="26">
                  <c:v>19.484041231248188</c:v>
                </c:pt>
                <c:pt idx="27">
                  <c:v>19.484041231248188</c:v>
                </c:pt>
                <c:pt idx="28">
                  <c:v>19.484041231248188</c:v>
                </c:pt>
                <c:pt idx="29">
                  <c:v>19.484041231248188</c:v>
                </c:pt>
                <c:pt idx="30">
                  <c:v>19.484041231248188</c:v>
                </c:pt>
                <c:pt idx="31">
                  <c:v>19.484041231248188</c:v>
                </c:pt>
                <c:pt idx="32">
                  <c:v>19.484041231248188</c:v>
                </c:pt>
                <c:pt idx="33">
                  <c:v>19.484041231248188</c:v>
                </c:pt>
                <c:pt idx="34">
                  <c:v>19.484041231248188</c:v>
                </c:pt>
                <c:pt idx="35">
                  <c:v>19.484041231248188</c:v>
                </c:pt>
                <c:pt idx="36">
                  <c:v>19.513262579974295</c:v>
                </c:pt>
                <c:pt idx="37">
                  <c:v>19.513262579974295</c:v>
                </c:pt>
                <c:pt idx="38">
                  <c:v>19.513262579974295</c:v>
                </c:pt>
                <c:pt idx="39">
                  <c:v>19.513262579974295</c:v>
                </c:pt>
                <c:pt idx="40">
                  <c:v>19.513262579974295</c:v>
                </c:pt>
                <c:pt idx="41">
                  <c:v>19.513262579974295</c:v>
                </c:pt>
                <c:pt idx="42">
                  <c:v>19.513262579974295</c:v>
                </c:pt>
                <c:pt idx="43">
                  <c:v>19.513262579974295</c:v>
                </c:pt>
                <c:pt idx="44">
                  <c:v>19.513262579974295</c:v>
                </c:pt>
                <c:pt idx="45">
                  <c:v>19.513262579974295</c:v>
                </c:pt>
                <c:pt idx="46">
                  <c:v>19.513262579974295</c:v>
                </c:pt>
                <c:pt idx="47">
                  <c:v>19.513262579974295</c:v>
                </c:pt>
                <c:pt idx="48">
                  <c:v>19.458590379131898</c:v>
                </c:pt>
                <c:pt idx="49">
                  <c:v>19.458590379131898</c:v>
                </c:pt>
                <c:pt idx="50">
                  <c:v>19.458590379131898</c:v>
                </c:pt>
                <c:pt idx="51">
                  <c:v>19.458590379131898</c:v>
                </c:pt>
                <c:pt idx="52">
                  <c:v>19.458590379131898</c:v>
                </c:pt>
                <c:pt idx="53">
                  <c:v>19.458590379131898</c:v>
                </c:pt>
                <c:pt idx="54">
                  <c:v>19.458590379131898</c:v>
                </c:pt>
                <c:pt idx="55">
                  <c:v>19.458590379131898</c:v>
                </c:pt>
                <c:pt idx="56">
                  <c:v>19.458590379131898</c:v>
                </c:pt>
                <c:pt idx="57">
                  <c:v>19.458590379131898</c:v>
                </c:pt>
                <c:pt idx="58">
                  <c:v>19.458590379131898</c:v>
                </c:pt>
                <c:pt idx="59">
                  <c:v>19.458590379131898</c:v>
                </c:pt>
                <c:pt idx="60">
                  <c:v>19.233303206695116</c:v>
                </c:pt>
                <c:pt idx="61">
                  <c:v>19.233303206695116</c:v>
                </c:pt>
                <c:pt idx="62">
                  <c:v>19.233303206695116</c:v>
                </c:pt>
                <c:pt idx="63">
                  <c:v>19.233303206695116</c:v>
                </c:pt>
                <c:pt idx="64">
                  <c:v>19.233303206695116</c:v>
                </c:pt>
                <c:pt idx="65">
                  <c:v>19.233303206695116</c:v>
                </c:pt>
                <c:pt idx="66">
                  <c:v>19.233303206695116</c:v>
                </c:pt>
                <c:pt idx="67">
                  <c:v>19.233303206695116</c:v>
                </c:pt>
                <c:pt idx="68">
                  <c:v>19.233303206695116</c:v>
                </c:pt>
                <c:pt idx="69">
                  <c:v>19.233303206695116</c:v>
                </c:pt>
                <c:pt idx="70">
                  <c:v>19.233303206695116</c:v>
                </c:pt>
                <c:pt idx="71">
                  <c:v>19.233303206695116</c:v>
                </c:pt>
                <c:pt idx="72">
                  <c:v>19.356786970666739</c:v>
                </c:pt>
                <c:pt idx="73">
                  <c:v>19.356786970666739</c:v>
                </c:pt>
                <c:pt idx="74">
                  <c:v>19.356786970666739</c:v>
                </c:pt>
                <c:pt idx="75">
                  <c:v>19.356786970666739</c:v>
                </c:pt>
                <c:pt idx="76">
                  <c:v>19.356786970666739</c:v>
                </c:pt>
                <c:pt idx="77">
                  <c:v>19.356786970666739</c:v>
                </c:pt>
                <c:pt idx="78">
                  <c:v>19.356786970666739</c:v>
                </c:pt>
                <c:pt idx="79">
                  <c:v>19.356786970666739</c:v>
                </c:pt>
                <c:pt idx="80">
                  <c:v>19.356786970666739</c:v>
                </c:pt>
                <c:pt idx="81">
                  <c:v>19.356786970666739</c:v>
                </c:pt>
                <c:pt idx="82">
                  <c:v>19.356786970666739</c:v>
                </c:pt>
                <c:pt idx="83">
                  <c:v>19.356786970666739</c:v>
                </c:pt>
                <c:pt idx="84">
                  <c:v>19.480270734638367</c:v>
                </c:pt>
                <c:pt idx="85">
                  <c:v>19.480270734638367</c:v>
                </c:pt>
                <c:pt idx="86">
                  <c:v>19.480270734638367</c:v>
                </c:pt>
                <c:pt idx="87">
                  <c:v>19.480270734638367</c:v>
                </c:pt>
                <c:pt idx="88">
                  <c:v>19.480270734638367</c:v>
                </c:pt>
                <c:pt idx="89">
                  <c:v>19.480270734638367</c:v>
                </c:pt>
                <c:pt idx="90">
                  <c:v>19.480270734638367</c:v>
                </c:pt>
                <c:pt idx="91">
                  <c:v>19.480270734638367</c:v>
                </c:pt>
                <c:pt idx="92">
                  <c:v>19.480270734638367</c:v>
                </c:pt>
                <c:pt idx="93">
                  <c:v>19.480270734638367</c:v>
                </c:pt>
                <c:pt idx="94">
                  <c:v>19.480270734638367</c:v>
                </c:pt>
                <c:pt idx="95">
                  <c:v>19.480270734638367</c:v>
                </c:pt>
                <c:pt idx="96">
                  <c:v>19.603754498609991</c:v>
                </c:pt>
                <c:pt idx="97">
                  <c:v>19.603754498609991</c:v>
                </c:pt>
                <c:pt idx="98">
                  <c:v>19.603754498609991</c:v>
                </c:pt>
                <c:pt idx="99">
                  <c:v>19.603754498609991</c:v>
                </c:pt>
                <c:pt idx="100">
                  <c:v>19.603754498609991</c:v>
                </c:pt>
                <c:pt idx="101">
                  <c:v>19.603754498609991</c:v>
                </c:pt>
                <c:pt idx="102">
                  <c:v>19.603754498609991</c:v>
                </c:pt>
                <c:pt idx="103">
                  <c:v>19.603754498609991</c:v>
                </c:pt>
                <c:pt idx="104">
                  <c:v>19.603754498609991</c:v>
                </c:pt>
                <c:pt idx="105">
                  <c:v>19.603754498609991</c:v>
                </c:pt>
                <c:pt idx="106">
                  <c:v>19.603754498609991</c:v>
                </c:pt>
                <c:pt idx="107">
                  <c:v>19.603754498609991</c:v>
                </c:pt>
                <c:pt idx="108">
                  <c:v>19.727238262581622</c:v>
                </c:pt>
                <c:pt idx="109">
                  <c:v>19.727238262581622</c:v>
                </c:pt>
                <c:pt idx="110">
                  <c:v>19.727238262581622</c:v>
                </c:pt>
                <c:pt idx="111">
                  <c:v>19.727238262581622</c:v>
                </c:pt>
                <c:pt idx="112">
                  <c:v>19.727238262581622</c:v>
                </c:pt>
                <c:pt idx="113">
                  <c:v>19.727238262581622</c:v>
                </c:pt>
                <c:pt idx="114">
                  <c:v>19.727238262581622</c:v>
                </c:pt>
                <c:pt idx="115">
                  <c:v>19.727238262581622</c:v>
                </c:pt>
                <c:pt idx="116">
                  <c:v>19.727238262581622</c:v>
                </c:pt>
                <c:pt idx="117">
                  <c:v>19.727238262581622</c:v>
                </c:pt>
                <c:pt idx="118">
                  <c:v>19.727238262581622</c:v>
                </c:pt>
                <c:pt idx="119">
                  <c:v>19.727238262581622</c:v>
                </c:pt>
                <c:pt idx="120">
                  <c:v>19.727238262581622</c:v>
                </c:pt>
                <c:pt idx="121">
                  <c:v>19.727238262581622</c:v>
                </c:pt>
                <c:pt idx="122">
                  <c:v>19.727238262581622</c:v>
                </c:pt>
                <c:pt idx="123">
                  <c:v>19.727238262581622</c:v>
                </c:pt>
                <c:pt idx="124">
                  <c:v>19.727238262581622</c:v>
                </c:pt>
                <c:pt idx="125">
                  <c:v>19.727238262581622</c:v>
                </c:pt>
                <c:pt idx="126">
                  <c:v>19.727238262581622</c:v>
                </c:pt>
                <c:pt idx="127">
                  <c:v>19.727238262581622</c:v>
                </c:pt>
                <c:pt idx="128">
                  <c:v>19.727238262581622</c:v>
                </c:pt>
                <c:pt idx="129">
                  <c:v>19.727238262581622</c:v>
                </c:pt>
                <c:pt idx="130">
                  <c:v>19.727238262581622</c:v>
                </c:pt>
                <c:pt idx="131">
                  <c:v>19.727238262581622</c:v>
                </c:pt>
                <c:pt idx="132">
                  <c:v>19.727238262581622</c:v>
                </c:pt>
                <c:pt idx="133">
                  <c:v>19.727238262581622</c:v>
                </c:pt>
                <c:pt idx="134">
                  <c:v>19.727238262581622</c:v>
                </c:pt>
                <c:pt idx="135">
                  <c:v>19.727238262581622</c:v>
                </c:pt>
                <c:pt idx="136">
                  <c:v>19.727238262581622</c:v>
                </c:pt>
                <c:pt idx="137">
                  <c:v>19.727238262581622</c:v>
                </c:pt>
                <c:pt idx="138">
                  <c:v>19.727238262581622</c:v>
                </c:pt>
                <c:pt idx="139">
                  <c:v>19.727238262581622</c:v>
                </c:pt>
                <c:pt idx="140">
                  <c:v>19.727238262581622</c:v>
                </c:pt>
                <c:pt idx="141">
                  <c:v>19.727238262581622</c:v>
                </c:pt>
                <c:pt idx="142">
                  <c:v>19.727238262581622</c:v>
                </c:pt>
                <c:pt idx="143">
                  <c:v>19.727238262581622</c:v>
                </c:pt>
                <c:pt idx="144">
                  <c:v>19.727238262581622</c:v>
                </c:pt>
                <c:pt idx="145">
                  <c:v>19.727238262581622</c:v>
                </c:pt>
                <c:pt idx="146">
                  <c:v>19.727238262581622</c:v>
                </c:pt>
                <c:pt idx="147">
                  <c:v>19.727238262581622</c:v>
                </c:pt>
                <c:pt idx="148">
                  <c:v>19.727238262581622</c:v>
                </c:pt>
                <c:pt idx="149">
                  <c:v>19.727238262581622</c:v>
                </c:pt>
                <c:pt idx="150">
                  <c:v>19.727238262581622</c:v>
                </c:pt>
                <c:pt idx="151">
                  <c:v>19.727238262581622</c:v>
                </c:pt>
                <c:pt idx="152">
                  <c:v>19.727238262581622</c:v>
                </c:pt>
                <c:pt idx="153">
                  <c:v>19.727238262581622</c:v>
                </c:pt>
                <c:pt idx="154">
                  <c:v>19.727238262581622</c:v>
                </c:pt>
                <c:pt idx="155">
                  <c:v>19.727238262581622</c:v>
                </c:pt>
                <c:pt idx="156">
                  <c:v>19.727238262581622</c:v>
                </c:pt>
                <c:pt idx="157">
                  <c:v>19.727238262581622</c:v>
                </c:pt>
                <c:pt idx="158">
                  <c:v>19.727238262581622</c:v>
                </c:pt>
                <c:pt idx="159">
                  <c:v>19.727238262581622</c:v>
                </c:pt>
                <c:pt idx="160">
                  <c:v>19.727238262581622</c:v>
                </c:pt>
                <c:pt idx="161">
                  <c:v>19.727238262581622</c:v>
                </c:pt>
                <c:pt idx="162">
                  <c:v>19.727238262581622</c:v>
                </c:pt>
                <c:pt idx="163">
                  <c:v>19.727238262581622</c:v>
                </c:pt>
                <c:pt idx="164">
                  <c:v>19.727238262581622</c:v>
                </c:pt>
                <c:pt idx="165">
                  <c:v>19.727238262581622</c:v>
                </c:pt>
                <c:pt idx="166">
                  <c:v>19.727238262581622</c:v>
                </c:pt>
                <c:pt idx="167">
                  <c:v>19.727238262581622</c:v>
                </c:pt>
                <c:pt idx="168">
                  <c:v>19.727238262581622</c:v>
                </c:pt>
                <c:pt idx="169">
                  <c:v>19.727238262581622</c:v>
                </c:pt>
                <c:pt idx="170">
                  <c:v>19.727238262581622</c:v>
                </c:pt>
                <c:pt idx="171">
                  <c:v>19.727238262581622</c:v>
                </c:pt>
                <c:pt idx="172">
                  <c:v>19.727238262581622</c:v>
                </c:pt>
                <c:pt idx="173">
                  <c:v>19.727238262581622</c:v>
                </c:pt>
                <c:pt idx="174">
                  <c:v>19.727238262581622</c:v>
                </c:pt>
                <c:pt idx="175">
                  <c:v>19.727238262581622</c:v>
                </c:pt>
                <c:pt idx="176">
                  <c:v>19.727238262581622</c:v>
                </c:pt>
                <c:pt idx="177">
                  <c:v>19.727238262581622</c:v>
                </c:pt>
                <c:pt idx="178">
                  <c:v>19.727238262581622</c:v>
                </c:pt>
                <c:pt idx="179">
                  <c:v>19.727238262581622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1E-4DD4-9EA1-E1485D2F3ACC}"/>
            </c:ext>
          </c:extLst>
        </c:ser>
        <c:ser>
          <c:idx val="9"/>
          <c:order val="8"/>
          <c:tx>
            <c:v>Commuting</c:v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Emissions'!$M$66:$M$245</c:f>
              <c:numCache>
                <c:formatCode>General</c:formatCode>
                <c:ptCount val="180"/>
                <c:pt idx="0">
                  <c:v>14.029976105690194</c:v>
                </c:pt>
                <c:pt idx="1">
                  <c:v>14.029976105690194</c:v>
                </c:pt>
                <c:pt idx="2">
                  <c:v>14.029976105690194</c:v>
                </c:pt>
                <c:pt idx="3">
                  <c:v>14.029976105690194</c:v>
                </c:pt>
                <c:pt idx="4">
                  <c:v>14.029976105690194</c:v>
                </c:pt>
                <c:pt idx="5">
                  <c:v>14.029976105690194</c:v>
                </c:pt>
                <c:pt idx="6">
                  <c:v>14.029976105690194</c:v>
                </c:pt>
                <c:pt idx="7">
                  <c:v>14.029976105690194</c:v>
                </c:pt>
                <c:pt idx="8">
                  <c:v>14.029976105690194</c:v>
                </c:pt>
                <c:pt idx="9">
                  <c:v>14.029976105690194</c:v>
                </c:pt>
                <c:pt idx="10">
                  <c:v>14.029976105690194</c:v>
                </c:pt>
                <c:pt idx="11">
                  <c:v>14.029976105690194</c:v>
                </c:pt>
                <c:pt idx="12">
                  <c:v>13.962515968049383</c:v>
                </c:pt>
                <c:pt idx="13">
                  <c:v>13.962515968049383</c:v>
                </c:pt>
                <c:pt idx="14">
                  <c:v>13.962515968049383</c:v>
                </c:pt>
                <c:pt idx="15">
                  <c:v>13.962515968049383</c:v>
                </c:pt>
                <c:pt idx="16">
                  <c:v>13.962515968049383</c:v>
                </c:pt>
                <c:pt idx="17">
                  <c:v>13.962515968049383</c:v>
                </c:pt>
                <c:pt idx="18">
                  <c:v>13.962515968049383</c:v>
                </c:pt>
                <c:pt idx="19">
                  <c:v>13.962515968049383</c:v>
                </c:pt>
                <c:pt idx="20">
                  <c:v>13.962515968049383</c:v>
                </c:pt>
                <c:pt idx="21">
                  <c:v>13.962515968049383</c:v>
                </c:pt>
                <c:pt idx="22">
                  <c:v>13.962515968049383</c:v>
                </c:pt>
                <c:pt idx="23">
                  <c:v>13.962515968049383</c:v>
                </c:pt>
                <c:pt idx="24">
                  <c:v>13.731381077517764</c:v>
                </c:pt>
                <c:pt idx="25">
                  <c:v>13.731381077517764</c:v>
                </c:pt>
                <c:pt idx="26">
                  <c:v>13.731381077517764</c:v>
                </c:pt>
                <c:pt idx="27">
                  <c:v>13.731381077517764</c:v>
                </c:pt>
                <c:pt idx="28">
                  <c:v>13.731381077517764</c:v>
                </c:pt>
                <c:pt idx="29">
                  <c:v>13.731381077517764</c:v>
                </c:pt>
                <c:pt idx="30">
                  <c:v>13.731381077517764</c:v>
                </c:pt>
                <c:pt idx="31">
                  <c:v>13.731381077517764</c:v>
                </c:pt>
                <c:pt idx="32">
                  <c:v>13.731381077517764</c:v>
                </c:pt>
                <c:pt idx="33">
                  <c:v>13.731381077517764</c:v>
                </c:pt>
                <c:pt idx="34">
                  <c:v>13.731381077517764</c:v>
                </c:pt>
                <c:pt idx="35">
                  <c:v>13.731381077517764</c:v>
                </c:pt>
                <c:pt idx="36">
                  <c:v>13.101922227725623</c:v>
                </c:pt>
                <c:pt idx="37">
                  <c:v>13.101922227725623</c:v>
                </c:pt>
                <c:pt idx="38">
                  <c:v>13.101922227725623</c:v>
                </c:pt>
                <c:pt idx="39">
                  <c:v>13.101922227725623</c:v>
                </c:pt>
                <c:pt idx="40">
                  <c:v>13.101922227725623</c:v>
                </c:pt>
                <c:pt idx="41">
                  <c:v>13.101922227725623</c:v>
                </c:pt>
                <c:pt idx="42">
                  <c:v>13.101922227725623</c:v>
                </c:pt>
                <c:pt idx="43">
                  <c:v>13.101922227725623</c:v>
                </c:pt>
                <c:pt idx="44">
                  <c:v>13.101922227725623</c:v>
                </c:pt>
                <c:pt idx="45">
                  <c:v>13.101922227725623</c:v>
                </c:pt>
                <c:pt idx="46">
                  <c:v>13.101922227725623</c:v>
                </c:pt>
                <c:pt idx="47">
                  <c:v>13.101922227725623</c:v>
                </c:pt>
                <c:pt idx="48">
                  <c:v>13.143448111328446</c:v>
                </c:pt>
                <c:pt idx="49">
                  <c:v>13.143448111328446</c:v>
                </c:pt>
                <c:pt idx="50">
                  <c:v>13.143448111328446</c:v>
                </c:pt>
                <c:pt idx="51">
                  <c:v>13.143448111328446</c:v>
                </c:pt>
                <c:pt idx="52">
                  <c:v>13.143448111328446</c:v>
                </c:pt>
                <c:pt idx="53">
                  <c:v>13.143448111328446</c:v>
                </c:pt>
                <c:pt idx="54">
                  <c:v>13.143448111328446</c:v>
                </c:pt>
                <c:pt idx="55">
                  <c:v>13.143448111328446</c:v>
                </c:pt>
                <c:pt idx="56">
                  <c:v>13.143448111328446</c:v>
                </c:pt>
                <c:pt idx="57">
                  <c:v>13.143448111328446</c:v>
                </c:pt>
                <c:pt idx="58">
                  <c:v>13.143448111328446</c:v>
                </c:pt>
                <c:pt idx="59">
                  <c:v>13.143448111328446</c:v>
                </c:pt>
                <c:pt idx="60">
                  <c:v>12.560443091951392</c:v>
                </c:pt>
                <c:pt idx="61">
                  <c:v>12.560443091951392</c:v>
                </c:pt>
                <c:pt idx="62">
                  <c:v>12.560443091951392</c:v>
                </c:pt>
                <c:pt idx="63">
                  <c:v>12.560443091951392</c:v>
                </c:pt>
                <c:pt idx="64">
                  <c:v>12.560443091951392</c:v>
                </c:pt>
                <c:pt idx="65">
                  <c:v>12.560443091951392</c:v>
                </c:pt>
                <c:pt idx="66">
                  <c:v>12.560443091951392</c:v>
                </c:pt>
                <c:pt idx="67">
                  <c:v>12.560443091951392</c:v>
                </c:pt>
                <c:pt idx="68">
                  <c:v>12.560443091951392</c:v>
                </c:pt>
                <c:pt idx="69">
                  <c:v>12.560443091951392</c:v>
                </c:pt>
                <c:pt idx="70">
                  <c:v>12.560443091951392</c:v>
                </c:pt>
                <c:pt idx="71">
                  <c:v>12.560443091951392</c:v>
                </c:pt>
                <c:pt idx="72">
                  <c:v>12.040716872791391</c:v>
                </c:pt>
                <c:pt idx="73">
                  <c:v>12.040716872791391</c:v>
                </c:pt>
                <c:pt idx="74">
                  <c:v>12.040716872791391</c:v>
                </c:pt>
                <c:pt idx="75">
                  <c:v>12.040716872791391</c:v>
                </c:pt>
                <c:pt idx="76">
                  <c:v>12.040716872791391</c:v>
                </c:pt>
                <c:pt idx="77">
                  <c:v>12.040716872791391</c:v>
                </c:pt>
                <c:pt idx="78">
                  <c:v>12.040716872791391</c:v>
                </c:pt>
                <c:pt idx="79">
                  <c:v>12.040716872791391</c:v>
                </c:pt>
                <c:pt idx="80">
                  <c:v>12.040716872791391</c:v>
                </c:pt>
                <c:pt idx="81">
                  <c:v>12.040716872791391</c:v>
                </c:pt>
                <c:pt idx="82">
                  <c:v>12.040716872791391</c:v>
                </c:pt>
                <c:pt idx="83">
                  <c:v>12.040716872791391</c:v>
                </c:pt>
                <c:pt idx="84">
                  <c:v>11.804240936851855</c:v>
                </c:pt>
                <c:pt idx="85">
                  <c:v>11.804240936851855</c:v>
                </c:pt>
                <c:pt idx="86">
                  <c:v>11.804240936851855</c:v>
                </c:pt>
                <c:pt idx="87">
                  <c:v>11.804240936851855</c:v>
                </c:pt>
                <c:pt idx="88">
                  <c:v>11.804240936851855</c:v>
                </c:pt>
                <c:pt idx="89">
                  <c:v>11.804240936851855</c:v>
                </c:pt>
                <c:pt idx="90">
                  <c:v>11.804240936851855</c:v>
                </c:pt>
                <c:pt idx="91">
                  <c:v>11.804240936851855</c:v>
                </c:pt>
                <c:pt idx="92">
                  <c:v>11.804240936851855</c:v>
                </c:pt>
                <c:pt idx="93">
                  <c:v>11.804240936851855</c:v>
                </c:pt>
                <c:pt idx="94">
                  <c:v>11.804240936851855</c:v>
                </c:pt>
                <c:pt idx="95">
                  <c:v>11.804240936851855</c:v>
                </c:pt>
                <c:pt idx="96">
                  <c:v>11.361117165799786</c:v>
                </c:pt>
                <c:pt idx="97">
                  <c:v>11.361117165799786</c:v>
                </c:pt>
                <c:pt idx="98">
                  <c:v>11.361117165799786</c:v>
                </c:pt>
                <c:pt idx="99">
                  <c:v>11.361117165799786</c:v>
                </c:pt>
                <c:pt idx="100">
                  <c:v>11.361117165799786</c:v>
                </c:pt>
                <c:pt idx="101">
                  <c:v>11.361117165799786</c:v>
                </c:pt>
                <c:pt idx="102">
                  <c:v>11.361117165799786</c:v>
                </c:pt>
                <c:pt idx="103">
                  <c:v>11.361117165799786</c:v>
                </c:pt>
                <c:pt idx="104">
                  <c:v>11.361117165799786</c:v>
                </c:pt>
                <c:pt idx="105">
                  <c:v>11.361117165799786</c:v>
                </c:pt>
                <c:pt idx="106">
                  <c:v>11.361117165799786</c:v>
                </c:pt>
                <c:pt idx="107">
                  <c:v>11.361117165799786</c:v>
                </c:pt>
                <c:pt idx="108">
                  <c:v>10.571547147594783</c:v>
                </c:pt>
                <c:pt idx="109">
                  <c:v>10.571547147594783</c:v>
                </c:pt>
                <c:pt idx="110">
                  <c:v>10.571547147594783</c:v>
                </c:pt>
                <c:pt idx="111">
                  <c:v>10.571547147594783</c:v>
                </c:pt>
                <c:pt idx="112">
                  <c:v>10.571547147594783</c:v>
                </c:pt>
                <c:pt idx="113">
                  <c:v>10.571547147594783</c:v>
                </c:pt>
                <c:pt idx="114">
                  <c:v>10.571547147594783</c:v>
                </c:pt>
                <c:pt idx="115">
                  <c:v>10.571547147594783</c:v>
                </c:pt>
                <c:pt idx="116">
                  <c:v>10.571547147594783</c:v>
                </c:pt>
                <c:pt idx="117">
                  <c:v>10.571547147594783</c:v>
                </c:pt>
                <c:pt idx="118">
                  <c:v>10.571547147594783</c:v>
                </c:pt>
                <c:pt idx="119">
                  <c:v>10.571547147594783</c:v>
                </c:pt>
                <c:pt idx="120">
                  <c:v>9.8577127742845256</c:v>
                </c:pt>
                <c:pt idx="121">
                  <c:v>9.8577127742845256</c:v>
                </c:pt>
                <c:pt idx="122">
                  <c:v>9.8577127742845256</c:v>
                </c:pt>
                <c:pt idx="123">
                  <c:v>9.8577127742845256</c:v>
                </c:pt>
                <c:pt idx="124">
                  <c:v>9.8577127742845256</c:v>
                </c:pt>
                <c:pt idx="125">
                  <c:v>9.8577127742845256</c:v>
                </c:pt>
                <c:pt idx="126">
                  <c:v>9.8577127742845256</c:v>
                </c:pt>
                <c:pt idx="127">
                  <c:v>9.8577127742845256</c:v>
                </c:pt>
                <c:pt idx="128">
                  <c:v>9.8577127742845256</c:v>
                </c:pt>
                <c:pt idx="129">
                  <c:v>9.8577127742845256</c:v>
                </c:pt>
                <c:pt idx="130">
                  <c:v>9.8577127742845256</c:v>
                </c:pt>
                <c:pt idx="131">
                  <c:v>9.8577127742845256</c:v>
                </c:pt>
                <c:pt idx="132">
                  <c:v>9.5123716940160836</c:v>
                </c:pt>
                <c:pt idx="133">
                  <c:v>9.5123716940160836</c:v>
                </c:pt>
                <c:pt idx="134">
                  <c:v>9.5123716940160836</c:v>
                </c:pt>
                <c:pt idx="135">
                  <c:v>9.5123716940160836</c:v>
                </c:pt>
                <c:pt idx="136">
                  <c:v>9.5123716940160836</c:v>
                </c:pt>
                <c:pt idx="137">
                  <c:v>9.5123716940160836</c:v>
                </c:pt>
                <c:pt idx="138">
                  <c:v>9.5123716940160836</c:v>
                </c:pt>
                <c:pt idx="139">
                  <c:v>9.5123716940160836</c:v>
                </c:pt>
                <c:pt idx="140">
                  <c:v>9.5123716940160836</c:v>
                </c:pt>
                <c:pt idx="141">
                  <c:v>9.5123716940160836</c:v>
                </c:pt>
                <c:pt idx="142">
                  <c:v>9.5123716940160836</c:v>
                </c:pt>
                <c:pt idx="143">
                  <c:v>9.5123716940160836</c:v>
                </c:pt>
                <c:pt idx="144">
                  <c:v>9.1791288016794361</c:v>
                </c:pt>
                <c:pt idx="145">
                  <c:v>9.1791288016794361</c:v>
                </c:pt>
                <c:pt idx="146">
                  <c:v>9.1791288016794361</c:v>
                </c:pt>
                <c:pt idx="147">
                  <c:v>9.1791288016794361</c:v>
                </c:pt>
                <c:pt idx="148">
                  <c:v>9.1791288016794361</c:v>
                </c:pt>
                <c:pt idx="149">
                  <c:v>9.1791288016794361</c:v>
                </c:pt>
                <c:pt idx="150">
                  <c:v>9.1791288016794361</c:v>
                </c:pt>
                <c:pt idx="151">
                  <c:v>9.1791288016794361</c:v>
                </c:pt>
                <c:pt idx="152">
                  <c:v>9.1791288016794361</c:v>
                </c:pt>
                <c:pt idx="153">
                  <c:v>9.1791288016794361</c:v>
                </c:pt>
                <c:pt idx="154">
                  <c:v>9.1791288016794361</c:v>
                </c:pt>
                <c:pt idx="155">
                  <c:v>9.1791288016794361</c:v>
                </c:pt>
                <c:pt idx="156">
                  <c:v>8.591695862526203</c:v>
                </c:pt>
                <c:pt idx="157">
                  <c:v>8.591695862526203</c:v>
                </c:pt>
                <c:pt idx="158">
                  <c:v>8.591695862526203</c:v>
                </c:pt>
                <c:pt idx="159">
                  <c:v>8.591695862526203</c:v>
                </c:pt>
                <c:pt idx="160">
                  <c:v>8.591695862526203</c:v>
                </c:pt>
                <c:pt idx="161">
                  <c:v>8.591695862526203</c:v>
                </c:pt>
                <c:pt idx="162">
                  <c:v>8.591695862526203</c:v>
                </c:pt>
                <c:pt idx="163">
                  <c:v>8.591695862526203</c:v>
                </c:pt>
                <c:pt idx="164">
                  <c:v>8.591695862526203</c:v>
                </c:pt>
                <c:pt idx="165">
                  <c:v>8.591695862526203</c:v>
                </c:pt>
                <c:pt idx="166">
                  <c:v>8.591695862526203</c:v>
                </c:pt>
                <c:pt idx="167">
                  <c:v>8.591695862526203</c:v>
                </c:pt>
                <c:pt idx="168">
                  <c:v>8.591695862526203</c:v>
                </c:pt>
                <c:pt idx="169">
                  <c:v>8.591695862526203</c:v>
                </c:pt>
                <c:pt idx="170">
                  <c:v>8.591695862526203</c:v>
                </c:pt>
                <c:pt idx="171">
                  <c:v>8.591695862526203</c:v>
                </c:pt>
                <c:pt idx="172">
                  <c:v>8.591695862526203</c:v>
                </c:pt>
                <c:pt idx="173">
                  <c:v>8.591695862526203</c:v>
                </c:pt>
                <c:pt idx="174">
                  <c:v>8.591695862526203</c:v>
                </c:pt>
                <c:pt idx="175">
                  <c:v>8.591695862526203</c:v>
                </c:pt>
                <c:pt idx="176">
                  <c:v>8.591695862526203</c:v>
                </c:pt>
                <c:pt idx="177">
                  <c:v>8.591695862526203</c:v>
                </c:pt>
                <c:pt idx="178">
                  <c:v>8.591695862526203</c:v>
                </c:pt>
                <c:pt idx="179">
                  <c:v>8.591695862526203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1E-4DD4-9EA1-E1485D2F3ACC}"/>
            </c:ext>
          </c:extLst>
        </c:ser>
        <c:ser>
          <c:idx val="6"/>
          <c:order val="9"/>
          <c:tx>
            <c:v>Fleet- Diesel</c:v>
          </c:tx>
          <c:spPr>
            <a:solidFill>
              <a:schemeClr val="accent3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Emissions'!$J$66:$J$245</c:f>
              <c:numCache>
                <c:formatCode>General</c:formatCode>
                <c:ptCount val="180"/>
                <c:pt idx="0">
                  <c:v>35.731460994688284</c:v>
                </c:pt>
                <c:pt idx="1">
                  <c:v>35.731460994688284</c:v>
                </c:pt>
                <c:pt idx="2">
                  <c:v>35.731460994688284</c:v>
                </c:pt>
                <c:pt idx="3">
                  <c:v>35.731460994688284</c:v>
                </c:pt>
                <c:pt idx="4">
                  <c:v>35.731460994688284</c:v>
                </c:pt>
                <c:pt idx="5">
                  <c:v>35.731460994688284</c:v>
                </c:pt>
                <c:pt idx="6">
                  <c:v>35.731460994688284</c:v>
                </c:pt>
                <c:pt idx="7">
                  <c:v>35.731460994688284</c:v>
                </c:pt>
                <c:pt idx="8">
                  <c:v>35.731460994688284</c:v>
                </c:pt>
                <c:pt idx="9">
                  <c:v>35.731460994688284</c:v>
                </c:pt>
                <c:pt idx="10">
                  <c:v>35.731460994688284</c:v>
                </c:pt>
                <c:pt idx="11">
                  <c:v>35.731460994688284</c:v>
                </c:pt>
                <c:pt idx="12">
                  <c:v>36.092384843119476</c:v>
                </c:pt>
                <c:pt idx="13">
                  <c:v>36.092384843119476</c:v>
                </c:pt>
                <c:pt idx="14">
                  <c:v>36.092384843119476</c:v>
                </c:pt>
                <c:pt idx="15">
                  <c:v>36.092384843119476</c:v>
                </c:pt>
                <c:pt idx="16">
                  <c:v>36.092384843119476</c:v>
                </c:pt>
                <c:pt idx="17">
                  <c:v>36.092384843119476</c:v>
                </c:pt>
                <c:pt idx="18">
                  <c:v>36.092384843119476</c:v>
                </c:pt>
                <c:pt idx="19">
                  <c:v>36.092384843119476</c:v>
                </c:pt>
                <c:pt idx="20">
                  <c:v>36.092384843119476</c:v>
                </c:pt>
                <c:pt idx="21">
                  <c:v>36.092384843119476</c:v>
                </c:pt>
                <c:pt idx="22">
                  <c:v>36.092384843119476</c:v>
                </c:pt>
                <c:pt idx="23">
                  <c:v>36.092384843119476</c:v>
                </c:pt>
                <c:pt idx="24">
                  <c:v>36.456954386989366</c:v>
                </c:pt>
                <c:pt idx="25">
                  <c:v>36.456954386989366</c:v>
                </c:pt>
                <c:pt idx="26">
                  <c:v>36.456954386989366</c:v>
                </c:pt>
                <c:pt idx="27">
                  <c:v>36.456954386989366</c:v>
                </c:pt>
                <c:pt idx="28">
                  <c:v>36.456954386989366</c:v>
                </c:pt>
                <c:pt idx="29">
                  <c:v>36.456954386989366</c:v>
                </c:pt>
                <c:pt idx="30">
                  <c:v>36.456954386989366</c:v>
                </c:pt>
                <c:pt idx="31">
                  <c:v>36.456954386989366</c:v>
                </c:pt>
                <c:pt idx="32">
                  <c:v>36.456954386989366</c:v>
                </c:pt>
                <c:pt idx="33">
                  <c:v>36.456954386989366</c:v>
                </c:pt>
                <c:pt idx="34">
                  <c:v>36.456954386989366</c:v>
                </c:pt>
                <c:pt idx="35">
                  <c:v>36.456954386989366</c:v>
                </c:pt>
                <c:pt idx="36">
                  <c:v>38.024892480699783</c:v>
                </c:pt>
                <c:pt idx="37">
                  <c:v>38.024892480699783</c:v>
                </c:pt>
                <c:pt idx="38">
                  <c:v>38.024892480699783</c:v>
                </c:pt>
                <c:pt idx="39">
                  <c:v>38.024892480699783</c:v>
                </c:pt>
                <c:pt idx="40">
                  <c:v>38.024892480699783</c:v>
                </c:pt>
                <c:pt idx="41">
                  <c:v>38.024892480699783</c:v>
                </c:pt>
                <c:pt idx="42">
                  <c:v>38.024892480699783</c:v>
                </c:pt>
                <c:pt idx="43">
                  <c:v>38.024892480699783</c:v>
                </c:pt>
                <c:pt idx="44">
                  <c:v>38.024892480699783</c:v>
                </c:pt>
                <c:pt idx="45">
                  <c:v>38.024892480699783</c:v>
                </c:pt>
                <c:pt idx="46">
                  <c:v>38.024892480699783</c:v>
                </c:pt>
                <c:pt idx="47">
                  <c:v>38.024892480699783</c:v>
                </c:pt>
                <c:pt idx="48">
                  <c:v>40.539554863692445</c:v>
                </c:pt>
                <c:pt idx="49">
                  <c:v>40.539554863692445</c:v>
                </c:pt>
                <c:pt idx="50">
                  <c:v>40.539554863692445</c:v>
                </c:pt>
                <c:pt idx="51">
                  <c:v>40.539554863692445</c:v>
                </c:pt>
                <c:pt idx="52">
                  <c:v>40.539554863692445</c:v>
                </c:pt>
                <c:pt idx="53">
                  <c:v>40.539554863692445</c:v>
                </c:pt>
                <c:pt idx="54">
                  <c:v>40.539554863692445</c:v>
                </c:pt>
                <c:pt idx="55">
                  <c:v>40.539554863692445</c:v>
                </c:pt>
                <c:pt idx="56">
                  <c:v>40.539554863692445</c:v>
                </c:pt>
                <c:pt idx="57">
                  <c:v>40.539554863692445</c:v>
                </c:pt>
                <c:pt idx="58">
                  <c:v>40.539554863692445</c:v>
                </c:pt>
                <c:pt idx="59">
                  <c:v>40.539554863692445</c:v>
                </c:pt>
                <c:pt idx="60">
                  <c:v>43.090031520018613</c:v>
                </c:pt>
                <c:pt idx="61">
                  <c:v>43.090031520018613</c:v>
                </c:pt>
                <c:pt idx="62">
                  <c:v>43.090031520018613</c:v>
                </c:pt>
                <c:pt idx="63">
                  <c:v>43.090031520018613</c:v>
                </c:pt>
                <c:pt idx="64">
                  <c:v>43.090031520018613</c:v>
                </c:pt>
                <c:pt idx="65">
                  <c:v>43.090031520018613</c:v>
                </c:pt>
                <c:pt idx="66">
                  <c:v>43.090031520018613</c:v>
                </c:pt>
                <c:pt idx="67">
                  <c:v>43.090031520018613</c:v>
                </c:pt>
                <c:pt idx="68">
                  <c:v>43.090031520018613</c:v>
                </c:pt>
                <c:pt idx="69">
                  <c:v>43.090031520018613</c:v>
                </c:pt>
                <c:pt idx="70">
                  <c:v>43.090031520018613</c:v>
                </c:pt>
                <c:pt idx="71">
                  <c:v>43.090031520018613</c:v>
                </c:pt>
                <c:pt idx="72">
                  <c:v>43.520931835218811</c:v>
                </c:pt>
                <c:pt idx="73">
                  <c:v>43.520931835218811</c:v>
                </c:pt>
                <c:pt idx="74">
                  <c:v>43.520931835218811</c:v>
                </c:pt>
                <c:pt idx="75">
                  <c:v>43.520931835218811</c:v>
                </c:pt>
                <c:pt idx="76">
                  <c:v>43.520931835218811</c:v>
                </c:pt>
                <c:pt idx="77">
                  <c:v>43.520931835218811</c:v>
                </c:pt>
                <c:pt idx="78">
                  <c:v>43.520931835218811</c:v>
                </c:pt>
                <c:pt idx="79">
                  <c:v>43.520931835218811</c:v>
                </c:pt>
                <c:pt idx="80">
                  <c:v>43.520931835218811</c:v>
                </c:pt>
                <c:pt idx="81">
                  <c:v>43.520931835218811</c:v>
                </c:pt>
                <c:pt idx="82">
                  <c:v>43.520931835218811</c:v>
                </c:pt>
                <c:pt idx="83">
                  <c:v>43.520931835218811</c:v>
                </c:pt>
                <c:pt idx="84">
                  <c:v>43.956141153570989</c:v>
                </c:pt>
                <c:pt idx="85">
                  <c:v>43.956141153570989</c:v>
                </c:pt>
                <c:pt idx="86">
                  <c:v>43.956141153570989</c:v>
                </c:pt>
                <c:pt idx="87">
                  <c:v>43.956141153570989</c:v>
                </c:pt>
                <c:pt idx="88">
                  <c:v>43.956141153570989</c:v>
                </c:pt>
                <c:pt idx="89">
                  <c:v>43.956141153570989</c:v>
                </c:pt>
                <c:pt idx="90">
                  <c:v>43.956141153570989</c:v>
                </c:pt>
                <c:pt idx="91">
                  <c:v>43.956141153570989</c:v>
                </c:pt>
                <c:pt idx="92">
                  <c:v>43.956141153570989</c:v>
                </c:pt>
                <c:pt idx="93">
                  <c:v>43.956141153570989</c:v>
                </c:pt>
                <c:pt idx="94">
                  <c:v>43.956141153570989</c:v>
                </c:pt>
                <c:pt idx="95">
                  <c:v>43.956141153570989</c:v>
                </c:pt>
                <c:pt idx="96">
                  <c:v>44.395702565106696</c:v>
                </c:pt>
                <c:pt idx="97">
                  <c:v>44.395702565106696</c:v>
                </c:pt>
                <c:pt idx="98">
                  <c:v>44.395702565106696</c:v>
                </c:pt>
                <c:pt idx="99">
                  <c:v>44.395702565106696</c:v>
                </c:pt>
                <c:pt idx="100">
                  <c:v>44.395702565106696</c:v>
                </c:pt>
                <c:pt idx="101">
                  <c:v>44.395702565106696</c:v>
                </c:pt>
                <c:pt idx="102">
                  <c:v>44.395702565106696</c:v>
                </c:pt>
                <c:pt idx="103">
                  <c:v>44.395702565106696</c:v>
                </c:pt>
                <c:pt idx="104">
                  <c:v>44.395702565106696</c:v>
                </c:pt>
                <c:pt idx="105">
                  <c:v>44.395702565106696</c:v>
                </c:pt>
                <c:pt idx="106">
                  <c:v>44.395702565106696</c:v>
                </c:pt>
                <c:pt idx="107">
                  <c:v>44.395702565106696</c:v>
                </c:pt>
                <c:pt idx="108">
                  <c:v>44.839659590757776</c:v>
                </c:pt>
                <c:pt idx="109">
                  <c:v>44.839659590757776</c:v>
                </c:pt>
                <c:pt idx="110">
                  <c:v>44.839659590757776</c:v>
                </c:pt>
                <c:pt idx="111">
                  <c:v>44.839659590757776</c:v>
                </c:pt>
                <c:pt idx="112">
                  <c:v>44.839659590757776</c:v>
                </c:pt>
                <c:pt idx="113">
                  <c:v>44.839659590757776</c:v>
                </c:pt>
                <c:pt idx="114">
                  <c:v>44.839659590757776</c:v>
                </c:pt>
                <c:pt idx="115">
                  <c:v>44.839659590757776</c:v>
                </c:pt>
                <c:pt idx="116">
                  <c:v>44.839659590757776</c:v>
                </c:pt>
                <c:pt idx="117">
                  <c:v>44.839659590757776</c:v>
                </c:pt>
                <c:pt idx="118">
                  <c:v>44.839659590757776</c:v>
                </c:pt>
                <c:pt idx="119">
                  <c:v>44.839659590757776</c:v>
                </c:pt>
                <c:pt idx="120">
                  <c:v>44.839659590757776</c:v>
                </c:pt>
                <c:pt idx="121">
                  <c:v>44.839659590757776</c:v>
                </c:pt>
                <c:pt idx="122">
                  <c:v>44.839659590757776</c:v>
                </c:pt>
                <c:pt idx="123">
                  <c:v>44.839659590757776</c:v>
                </c:pt>
                <c:pt idx="124">
                  <c:v>44.839659590757776</c:v>
                </c:pt>
                <c:pt idx="125">
                  <c:v>44.839659590757776</c:v>
                </c:pt>
                <c:pt idx="126">
                  <c:v>44.839659590757776</c:v>
                </c:pt>
                <c:pt idx="127">
                  <c:v>44.839659590757776</c:v>
                </c:pt>
                <c:pt idx="128">
                  <c:v>44.839659590757776</c:v>
                </c:pt>
                <c:pt idx="129">
                  <c:v>44.839659590757776</c:v>
                </c:pt>
                <c:pt idx="130">
                  <c:v>44.839659590757776</c:v>
                </c:pt>
                <c:pt idx="131">
                  <c:v>44.839659590757776</c:v>
                </c:pt>
                <c:pt idx="132">
                  <c:v>44.839659590757776</c:v>
                </c:pt>
                <c:pt idx="133">
                  <c:v>44.839659590757776</c:v>
                </c:pt>
                <c:pt idx="134">
                  <c:v>44.839659590757776</c:v>
                </c:pt>
                <c:pt idx="135">
                  <c:v>44.839659590757776</c:v>
                </c:pt>
                <c:pt idx="136">
                  <c:v>44.839659590757776</c:v>
                </c:pt>
                <c:pt idx="137">
                  <c:v>44.839659590757776</c:v>
                </c:pt>
                <c:pt idx="138">
                  <c:v>44.839659590757776</c:v>
                </c:pt>
                <c:pt idx="139">
                  <c:v>44.839659590757776</c:v>
                </c:pt>
                <c:pt idx="140">
                  <c:v>44.839659590757776</c:v>
                </c:pt>
                <c:pt idx="141">
                  <c:v>44.839659590757776</c:v>
                </c:pt>
                <c:pt idx="142">
                  <c:v>44.839659590757776</c:v>
                </c:pt>
                <c:pt idx="143">
                  <c:v>40.437598118436483</c:v>
                </c:pt>
                <c:pt idx="144">
                  <c:v>32.693148478786121</c:v>
                </c:pt>
                <c:pt idx="145">
                  <c:v>32.906298468868236</c:v>
                </c:pt>
                <c:pt idx="146">
                  <c:v>32.18564850240012</c:v>
                </c:pt>
                <c:pt idx="147">
                  <c:v>35.991898325295118</c:v>
                </c:pt>
                <c:pt idx="148">
                  <c:v>33.576198437697755</c:v>
                </c:pt>
                <c:pt idx="149">
                  <c:v>31.140198551044961</c:v>
                </c:pt>
                <c:pt idx="150">
                  <c:v>41.564248066013398</c:v>
                </c:pt>
                <c:pt idx="151">
                  <c:v>30.815398566157921</c:v>
                </c:pt>
                <c:pt idx="152">
                  <c:v>43.249147987614919</c:v>
                </c:pt>
                <c:pt idx="153">
                  <c:v>39.138398178888316</c:v>
                </c:pt>
                <c:pt idx="154">
                  <c:v>39.645898155274317</c:v>
                </c:pt>
                <c:pt idx="155">
                  <c:v>30.998098557656878</c:v>
                </c:pt>
                <c:pt idx="156">
                  <c:v>32.693148478786121</c:v>
                </c:pt>
                <c:pt idx="157">
                  <c:v>32.906298468868236</c:v>
                </c:pt>
                <c:pt idx="158">
                  <c:v>32.18564850240012</c:v>
                </c:pt>
                <c:pt idx="159">
                  <c:v>35.991898325295118</c:v>
                </c:pt>
                <c:pt idx="160">
                  <c:v>33.576198437697755</c:v>
                </c:pt>
                <c:pt idx="161">
                  <c:v>31.140198551044961</c:v>
                </c:pt>
                <c:pt idx="162">
                  <c:v>41.564248066013398</c:v>
                </c:pt>
                <c:pt idx="163">
                  <c:v>30.815398566157921</c:v>
                </c:pt>
                <c:pt idx="164">
                  <c:v>43.249147987614919</c:v>
                </c:pt>
                <c:pt idx="165">
                  <c:v>39.138398178888316</c:v>
                </c:pt>
                <c:pt idx="166">
                  <c:v>39.645898155274317</c:v>
                </c:pt>
                <c:pt idx="167">
                  <c:v>30.998098557656878</c:v>
                </c:pt>
                <c:pt idx="168">
                  <c:v>32.693148478786121</c:v>
                </c:pt>
                <c:pt idx="169">
                  <c:v>32.906298468868236</c:v>
                </c:pt>
                <c:pt idx="170">
                  <c:v>32.18564850240012</c:v>
                </c:pt>
                <c:pt idx="171">
                  <c:v>35.991898325295118</c:v>
                </c:pt>
                <c:pt idx="172">
                  <c:v>33.576198437697755</c:v>
                </c:pt>
                <c:pt idx="173">
                  <c:v>31.140198551044961</c:v>
                </c:pt>
                <c:pt idx="174">
                  <c:v>41.564248066013398</c:v>
                </c:pt>
                <c:pt idx="175">
                  <c:v>30.815398566157921</c:v>
                </c:pt>
                <c:pt idx="176">
                  <c:v>43.249147987614919</c:v>
                </c:pt>
                <c:pt idx="177">
                  <c:v>39.138398178888316</c:v>
                </c:pt>
                <c:pt idx="178">
                  <c:v>39.645898155274317</c:v>
                </c:pt>
                <c:pt idx="179">
                  <c:v>30.998098557656878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1E-4DD4-9EA1-E1485D2F3ACC}"/>
            </c:ext>
          </c:extLst>
        </c:ser>
        <c:ser>
          <c:idx val="18"/>
          <c:order val="10"/>
          <c:tx>
            <c:v>Fleet</c:v>
          </c:tx>
          <c:spPr>
            <a:solidFill>
              <a:schemeClr val="accent3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Emissions'!$I$66:$I$245</c:f>
              <c:numCache>
                <c:formatCode>General</c:formatCode>
                <c:ptCount val="180"/>
                <c:pt idx="0">
                  <c:v>123.87696980567289</c:v>
                </c:pt>
                <c:pt idx="1">
                  <c:v>123.87696980567289</c:v>
                </c:pt>
                <c:pt idx="2">
                  <c:v>123.87696980567289</c:v>
                </c:pt>
                <c:pt idx="3">
                  <c:v>123.87696980567289</c:v>
                </c:pt>
                <c:pt idx="4">
                  <c:v>123.87696980567289</c:v>
                </c:pt>
                <c:pt idx="5">
                  <c:v>123.87696980567289</c:v>
                </c:pt>
                <c:pt idx="6">
                  <c:v>123.87696980567289</c:v>
                </c:pt>
                <c:pt idx="7">
                  <c:v>123.87696980567289</c:v>
                </c:pt>
                <c:pt idx="8">
                  <c:v>123.87696980567289</c:v>
                </c:pt>
                <c:pt idx="9">
                  <c:v>123.87696980567289</c:v>
                </c:pt>
                <c:pt idx="10">
                  <c:v>123.87696980567289</c:v>
                </c:pt>
                <c:pt idx="11">
                  <c:v>123.87696980567289</c:v>
                </c:pt>
                <c:pt idx="12">
                  <c:v>125.12825232896252</c:v>
                </c:pt>
                <c:pt idx="13">
                  <c:v>125.12825232896252</c:v>
                </c:pt>
                <c:pt idx="14">
                  <c:v>125.12825232896252</c:v>
                </c:pt>
                <c:pt idx="15">
                  <c:v>125.12825232896252</c:v>
                </c:pt>
                <c:pt idx="16">
                  <c:v>125.12825232896252</c:v>
                </c:pt>
                <c:pt idx="17">
                  <c:v>125.12825232896252</c:v>
                </c:pt>
                <c:pt idx="18">
                  <c:v>125.12825232896252</c:v>
                </c:pt>
                <c:pt idx="19">
                  <c:v>125.12825232896252</c:v>
                </c:pt>
                <c:pt idx="20">
                  <c:v>125.12825232896252</c:v>
                </c:pt>
                <c:pt idx="21">
                  <c:v>125.12825232896252</c:v>
                </c:pt>
                <c:pt idx="22">
                  <c:v>125.12825232896252</c:v>
                </c:pt>
                <c:pt idx="23">
                  <c:v>125.12825232896252</c:v>
                </c:pt>
                <c:pt idx="24">
                  <c:v>126.39217406965912</c:v>
                </c:pt>
                <c:pt idx="25">
                  <c:v>126.39217406965912</c:v>
                </c:pt>
                <c:pt idx="26">
                  <c:v>126.39217406965912</c:v>
                </c:pt>
                <c:pt idx="27">
                  <c:v>126.39217406965912</c:v>
                </c:pt>
                <c:pt idx="28">
                  <c:v>126.39217406965912</c:v>
                </c:pt>
                <c:pt idx="29">
                  <c:v>126.39217406965912</c:v>
                </c:pt>
                <c:pt idx="30">
                  <c:v>126.39217406965912</c:v>
                </c:pt>
                <c:pt idx="31">
                  <c:v>126.39217406965912</c:v>
                </c:pt>
                <c:pt idx="32">
                  <c:v>126.39217406965912</c:v>
                </c:pt>
                <c:pt idx="33">
                  <c:v>126.39217406965912</c:v>
                </c:pt>
                <c:pt idx="34">
                  <c:v>126.39217406965912</c:v>
                </c:pt>
                <c:pt idx="35">
                  <c:v>126.39217406965912</c:v>
                </c:pt>
                <c:pt idx="36">
                  <c:v>120.08132204713714</c:v>
                </c:pt>
                <c:pt idx="37">
                  <c:v>120.08132204713714</c:v>
                </c:pt>
                <c:pt idx="38">
                  <c:v>120.08132204713714</c:v>
                </c:pt>
                <c:pt idx="39">
                  <c:v>120.08132204713714</c:v>
                </c:pt>
                <c:pt idx="40">
                  <c:v>120.08132204713714</c:v>
                </c:pt>
                <c:pt idx="41">
                  <c:v>120.08132204713714</c:v>
                </c:pt>
                <c:pt idx="42">
                  <c:v>120.08132204713714</c:v>
                </c:pt>
                <c:pt idx="43">
                  <c:v>120.08132204713714</c:v>
                </c:pt>
                <c:pt idx="44">
                  <c:v>120.08132204713714</c:v>
                </c:pt>
                <c:pt idx="45">
                  <c:v>120.08132204713714</c:v>
                </c:pt>
                <c:pt idx="46">
                  <c:v>120.08132204713714</c:v>
                </c:pt>
                <c:pt idx="47">
                  <c:v>120.08132204713714</c:v>
                </c:pt>
                <c:pt idx="48">
                  <c:v>116.95207639571368</c:v>
                </c:pt>
                <c:pt idx="49">
                  <c:v>116.95207639571368</c:v>
                </c:pt>
                <c:pt idx="50">
                  <c:v>116.95207639571368</c:v>
                </c:pt>
                <c:pt idx="51">
                  <c:v>116.95207639571368</c:v>
                </c:pt>
                <c:pt idx="52">
                  <c:v>116.95207639571368</c:v>
                </c:pt>
                <c:pt idx="53">
                  <c:v>116.95207639571368</c:v>
                </c:pt>
                <c:pt idx="54">
                  <c:v>116.95207639571368</c:v>
                </c:pt>
                <c:pt idx="55">
                  <c:v>116.95207639571368</c:v>
                </c:pt>
                <c:pt idx="56">
                  <c:v>116.95207639571368</c:v>
                </c:pt>
                <c:pt idx="57">
                  <c:v>116.95207639571368</c:v>
                </c:pt>
                <c:pt idx="58">
                  <c:v>116.95207639571368</c:v>
                </c:pt>
                <c:pt idx="59">
                  <c:v>116.95207639571368</c:v>
                </c:pt>
                <c:pt idx="60">
                  <c:v>135.98453370476915</c:v>
                </c:pt>
                <c:pt idx="61">
                  <c:v>135.98453370476915</c:v>
                </c:pt>
                <c:pt idx="62">
                  <c:v>135.98453370476915</c:v>
                </c:pt>
                <c:pt idx="63">
                  <c:v>135.98453370476915</c:v>
                </c:pt>
                <c:pt idx="64">
                  <c:v>135.98453370476915</c:v>
                </c:pt>
                <c:pt idx="65">
                  <c:v>135.98453370476915</c:v>
                </c:pt>
                <c:pt idx="66">
                  <c:v>135.98453370476915</c:v>
                </c:pt>
                <c:pt idx="67">
                  <c:v>135.98453370476915</c:v>
                </c:pt>
                <c:pt idx="68">
                  <c:v>135.98453370476915</c:v>
                </c:pt>
                <c:pt idx="69">
                  <c:v>135.98453370476915</c:v>
                </c:pt>
                <c:pt idx="70">
                  <c:v>135.98453370476915</c:v>
                </c:pt>
                <c:pt idx="71">
                  <c:v>135.98453370476915</c:v>
                </c:pt>
                <c:pt idx="72">
                  <c:v>137.34437904181686</c:v>
                </c:pt>
                <c:pt idx="73">
                  <c:v>137.34437904181686</c:v>
                </c:pt>
                <c:pt idx="74">
                  <c:v>137.34437904181686</c:v>
                </c:pt>
                <c:pt idx="75">
                  <c:v>137.34437904181686</c:v>
                </c:pt>
                <c:pt idx="76">
                  <c:v>137.34437904181686</c:v>
                </c:pt>
                <c:pt idx="77">
                  <c:v>137.34437904181686</c:v>
                </c:pt>
                <c:pt idx="78">
                  <c:v>137.34437904181686</c:v>
                </c:pt>
                <c:pt idx="79">
                  <c:v>137.34437904181686</c:v>
                </c:pt>
                <c:pt idx="80">
                  <c:v>137.34437904181686</c:v>
                </c:pt>
                <c:pt idx="81">
                  <c:v>137.34437904181686</c:v>
                </c:pt>
                <c:pt idx="82">
                  <c:v>137.34437904181686</c:v>
                </c:pt>
                <c:pt idx="83">
                  <c:v>137.34437904181686</c:v>
                </c:pt>
                <c:pt idx="84">
                  <c:v>138.71782283223502</c:v>
                </c:pt>
                <c:pt idx="85">
                  <c:v>138.71782283223502</c:v>
                </c:pt>
                <c:pt idx="86">
                  <c:v>138.71782283223502</c:v>
                </c:pt>
                <c:pt idx="87">
                  <c:v>138.71782283223502</c:v>
                </c:pt>
                <c:pt idx="88">
                  <c:v>138.71782283223502</c:v>
                </c:pt>
                <c:pt idx="89">
                  <c:v>138.71782283223502</c:v>
                </c:pt>
                <c:pt idx="90">
                  <c:v>138.71782283223502</c:v>
                </c:pt>
                <c:pt idx="91">
                  <c:v>138.71782283223502</c:v>
                </c:pt>
                <c:pt idx="92">
                  <c:v>138.71782283223502</c:v>
                </c:pt>
                <c:pt idx="93">
                  <c:v>138.71782283223502</c:v>
                </c:pt>
                <c:pt idx="94">
                  <c:v>138.71782283223502</c:v>
                </c:pt>
                <c:pt idx="95">
                  <c:v>138.71782283223502</c:v>
                </c:pt>
                <c:pt idx="96">
                  <c:v>140.10500106055738</c:v>
                </c:pt>
                <c:pt idx="97">
                  <c:v>140.10500106055738</c:v>
                </c:pt>
                <c:pt idx="98">
                  <c:v>140.10500106055738</c:v>
                </c:pt>
                <c:pt idx="99">
                  <c:v>140.10500106055738</c:v>
                </c:pt>
                <c:pt idx="100">
                  <c:v>140.10500106055738</c:v>
                </c:pt>
                <c:pt idx="101">
                  <c:v>140.10500106055738</c:v>
                </c:pt>
                <c:pt idx="102">
                  <c:v>140.10500106055738</c:v>
                </c:pt>
                <c:pt idx="103">
                  <c:v>140.10500106055738</c:v>
                </c:pt>
                <c:pt idx="104">
                  <c:v>140.10500106055738</c:v>
                </c:pt>
                <c:pt idx="105">
                  <c:v>140.10500106055738</c:v>
                </c:pt>
                <c:pt idx="106">
                  <c:v>140.10500106055738</c:v>
                </c:pt>
                <c:pt idx="107">
                  <c:v>140.10500106055738</c:v>
                </c:pt>
                <c:pt idx="108">
                  <c:v>141.50605107116294</c:v>
                </c:pt>
                <c:pt idx="109">
                  <c:v>141.50605107116294</c:v>
                </c:pt>
                <c:pt idx="110">
                  <c:v>141.50605107116294</c:v>
                </c:pt>
                <c:pt idx="111">
                  <c:v>141.50605107116294</c:v>
                </c:pt>
                <c:pt idx="112">
                  <c:v>141.50605107116294</c:v>
                </c:pt>
                <c:pt idx="113">
                  <c:v>141.50605107116294</c:v>
                </c:pt>
                <c:pt idx="114">
                  <c:v>141.50605107116294</c:v>
                </c:pt>
                <c:pt idx="115">
                  <c:v>141.50605107116294</c:v>
                </c:pt>
                <c:pt idx="116">
                  <c:v>141.50605107116294</c:v>
                </c:pt>
                <c:pt idx="117">
                  <c:v>141.50605107116294</c:v>
                </c:pt>
                <c:pt idx="118">
                  <c:v>141.50605107116294</c:v>
                </c:pt>
                <c:pt idx="119">
                  <c:v>141.50605107116294</c:v>
                </c:pt>
                <c:pt idx="120">
                  <c:v>141.50605107116294</c:v>
                </c:pt>
                <c:pt idx="121">
                  <c:v>141.50605107116294</c:v>
                </c:pt>
                <c:pt idx="122">
                  <c:v>141.50605107116294</c:v>
                </c:pt>
                <c:pt idx="123">
                  <c:v>141.50605107116294</c:v>
                </c:pt>
                <c:pt idx="124">
                  <c:v>141.50605107116294</c:v>
                </c:pt>
                <c:pt idx="125">
                  <c:v>141.50605107116294</c:v>
                </c:pt>
                <c:pt idx="126">
                  <c:v>141.50605107116294</c:v>
                </c:pt>
                <c:pt idx="127">
                  <c:v>141.50605107116294</c:v>
                </c:pt>
                <c:pt idx="128">
                  <c:v>141.50605107116294</c:v>
                </c:pt>
                <c:pt idx="129">
                  <c:v>141.50605107116294</c:v>
                </c:pt>
                <c:pt idx="130">
                  <c:v>141.50605107116294</c:v>
                </c:pt>
                <c:pt idx="131">
                  <c:v>141.50605107116294</c:v>
                </c:pt>
                <c:pt idx="132">
                  <c:v>141.50605107116294</c:v>
                </c:pt>
                <c:pt idx="133">
                  <c:v>141.50605107116294</c:v>
                </c:pt>
                <c:pt idx="134">
                  <c:v>141.50605107116294</c:v>
                </c:pt>
                <c:pt idx="135">
                  <c:v>141.50605107116294</c:v>
                </c:pt>
                <c:pt idx="136">
                  <c:v>141.50605107116294</c:v>
                </c:pt>
                <c:pt idx="137">
                  <c:v>141.50605107116294</c:v>
                </c:pt>
                <c:pt idx="138">
                  <c:v>141.50605107116294</c:v>
                </c:pt>
                <c:pt idx="139">
                  <c:v>141.50605107116294</c:v>
                </c:pt>
                <c:pt idx="140">
                  <c:v>141.50605107116294</c:v>
                </c:pt>
                <c:pt idx="141">
                  <c:v>141.50605107116294</c:v>
                </c:pt>
                <c:pt idx="142">
                  <c:v>141.50605107116294</c:v>
                </c:pt>
                <c:pt idx="143">
                  <c:v>88.307669554910404</c:v>
                </c:pt>
                <c:pt idx="144">
                  <c:v>96.483360348963288</c:v>
                </c:pt>
                <c:pt idx="145">
                  <c:v>113.34519089403383</c:v>
                </c:pt>
                <c:pt idx="146">
                  <c:v>94.54365431249704</c:v>
                </c:pt>
                <c:pt idx="147">
                  <c:v>106.64980207517887</c:v>
                </c:pt>
                <c:pt idx="148">
                  <c:v>91.293795953154486</c:v>
                </c:pt>
                <c:pt idx="149">
                  <c:v>81.340041292340871</c:v>
                </c:pt>
                <c:pt idx="150">
                  <c:v>99.716203743073663</c:v>
                </c:pt>
                <c:pt idx="151">
                  <c:v>93.84604073797847</c:v>
                </c:pt>
                <c:pt idx="152">
                  <c:v>94.509624382032712</c:v>
                </c:pt>
                <c:pt idx="153">
                  <c:v>106.33502521838392</c:v>
                </c:pt>
                <c:pt idx="154">
                  <c:v>100.3032200435832</c:v>
                </c:pt>
                <c:pt idx="155">
                  <c:v>91.089616370368546</c:v>
                </c:pt>
                <c:pt idx="156">
                  <c:v>96.483360348963288</c:v>
                </c:pt>
                <c:pt idx="157">
                  <c:v>113.34519089403383</c:v>
                </c:pt>
                <c:pt idx="158">
                  <c:v>94.54365431249704</c:v>
                </c:pt>
                <c:pt idx="159">
                  <c:v>106.64980207517887</c:v>
                </c:pt>
                <c:pt idx="160">
                  <c:v>91.293795953154486</c:v>
                </c:pt>
                <c:pt idx="161">
                  <c:v>81.340041292340871</c:v>
                </c:pt>
                <c:pt idx="162">
                  <c:v>99.716203743073663</c:v>
                </c:pt>
                <c:pt idx="163">
                  <c:v>93.84604073797847</c:v>
                </c:pt>
                <c:pt idx="164">
                  <c:v>94.509624382032712</c:v>
                </c:pt>
                <c:pt idx="165">
                  <c:v>106.33502521838392</c:v>
                </c:pt>
                <c:pt idx="166">
                  <c:v>100.3032200435832</c:v>
                </c:pt>
                <c:pt idx="167">
                  <c:v>91.089616370368546</c:v>
                </c:pt>
                <c:pt idx="168">
                  <c:v>96.483360348963288</c:v>
                </c:pt>
                <c:pt idx="169">
                  <c:v>113.34519089403383</c:v>
                </c:pt>
                <c:pt idx="170">
                  <c:v>94.54365431249704</c:v>
                </c:pt>
                <c:pt idx="171">
                  <c:v>106.64980207517887</c:v>
                </c:pt>
                <c:pt idx="172">
                  <c:v>91.293795953154486</c:v>
                </c:pt>
                <c:pt idx="173">
                  <c:v>81.340041292340871</c:v>
                </c:pt>
                <c:pt idx="174">
                  <c:v>99.716203743073663</c:v>
                </c:pt>
                <c:pt idx="175">
                  <c:v>93.84604073797847</c:v>
                </c:pt>
                <c:pt idx="176">
                  <c:v>94.509624382032712</c:v>
                </c:pt>
                <c:pt idx="177">
                  <c:v>106.33502521838392</c:v>
                </c:pt>
                <c:pt idx="178">
                  <c:v>100.3032200435832</c:v>
                </c:pt>
                <c:pt idx="179">
                  <c:v>91.089616370368546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1E-4DD4-9EA1-E1485D2F3ACC}"/>
            </c:ext>
          </c:extLst>
        </c:ser>
        <c:ser>
          <c:idx val="16"/>
          <c:order val="11"/>
          <c:tx>
            <c:strRef>
              <c:f>'MC Emissions'!$G$4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Emissions'!$G$66:$G$245</c:f>
              <c:numCache>
                <c:formatCode>General</c:formatCode>
                <c:ptCount val="180"/>
                <c:pt idx="0">
                  <c:v>35.040929699175123</c:v>
                </c:pt>
                <c:pt idx="1">
                  <c:v>35.040929699175123</c:v>
                </c:pt>
                <c:pt idx="2">
                  <c:v>35.040929699175123</c:v>
                </c:pt>
                <c:pt idx="3">
                  <c:v>35.040929699175123</c:v>
                </c:pt>
                <c:pt idx="4">
                  <c:v>35.040929699175123</c:v>
                </c:pt>
                <c:pt idx="5">
                  <c:v>35.040929699175123</c:v>
                </c:pt>
                <c:pt idx="6">
                  <c:v>35.040929699175123</c:v>
                </c:pt>
                <c:pt idx="7">
                  <c:v>35.040929699175123</c:v>
                </c:pt>
                <c:pt idx="8">
                  <c:v>35.040929699175123</c:v>
                </c:pt>
                <c:pt idx="9">
                  <c:v>35.040929699175123</c:v>
                </c:pt>
                <c:pt idx="10">
                  <c:v>35.040929699175123</c:v>
                </c:pt>
                <c:pt idx="11">
                  <c:v>35.040929699175123</c:v>
                </c:pt>
                <c:pt idx="12">
                  <c:v>35.040929699175123</c:v>
                </c:pt>
                <c:pt idx="13">
                  <c:v>35.040929699175123</c:v>
                </c:pt>
                <c:pt idx="14">
                  <c:v>35.040929699175123</c:v>
                </c:pt>
                <c:pt idx="15">
                  <c:v>35.040929699175123</c:v>
                </c:pt>
                <c:pt idx="16">
                  <c:v>35.040929699175123</c:v>
                </c:pt>
                <c:pt idx="17">
                  <c:v>35.040929699175123</c:v>
                </c:pt>
                <c:pt idx="18">
                  <c:v>35.040929699175123</c:v>
                </c:pt>
                <c:pt idx="19">
                  <c:v>35.040929699175123</c:v>
                </c:pt>
                <c:pt idx="20">
                  <c:v>35.040929699175123</c:v>
                </c:pt>
                <c:pt idx="21">
                  <c:v>35.040929699175123</c:v>
                </c:pt>
                <c:pt idx="22">
                  <c:v>35.040929699175123</c:v>
                </c:pt>
                <c:pt idx="23">
                  <c:v>35.040929699175123</c:v>
                </c:pt>
                <c:pt idx="24">
                  <c:v>35.040929699175123</c:v>
                </c:pt>
                <c:pt idx="25">
                  <c:v>35.040929699175123</c:v>
                </c:pt>
                <c:pt idx="26">
                  <c:v>35.040929699175123</c:v>
                </c:pt>
                <c:pt idx="27">
                  <c:v>35.040929699175123</c:v>
                </c:pt>
                <c:pt idx="28">
                  <c:v>35.040929699175123</c:v>
                </c:pt>
                <c:pt idx="29">
                  <c:v>35.040929699175123</c:v>
                </c:pt>
                <c:pt idx="30">
                  <c:v>35.040929699175123</c:v>
                </c:pt>
                <c:pt idx="31">
                  <c:v>35.040929699175123</c:v>
                </c:pt>
                <c:pt idx="32">
                  <c:v>35.040929699175123</c:v>
                </c:pt>
                <c:pt idx="33">
                  <c:v>35.040929699175123</c:v>
                </c:pt>
                <c:pt idx="34">
                  <c:v>35.040929699175123</c:v>
                </c:pt>
                <c:pt idx="35">
                  <c:v>35.040929699175123</c:v>
                </c:pt>
                <c:pt idx="36">
                  <c:v>35.040929699175123</c:v>
                </c:pt>
                <c:pt idx="37">
                  <c:v>35.040929699175123</c:v>
                </c:pt>
                <c:pt idx="38">
                  <c:v>35.040929699175123</c:v>
                </c:pt>
                <c:pt idx="39">
                  <c:v>35.040929699175123</c:v>
                </c:pt>
                <c:pt idx="40">
                  <c:v>35.040929699175123</c:v>
                </c:pt>
                <c:pt idx="41">
                  <c:v>35.040929699175123</c:v>
                </c:pt>
                <c:pt idx="42">
                  <c:v>35.040929699175123</c:v>
                </c:pt>
                <c:pt idx="43">
                  <c:v>35.040929699175123</c:v>
                </c:pt>
                <c:pt idx="44">
                  <c:v>35.040929699175123</c:v>
                </c:pt>
                <c:pt idx="45">
                  <c:v>35.040929699175123</c:v>
                </c:pt>
                <c:pt idx="46">
                  <c:v>35.040929699175123</c:v>
                </c:pt>
                <c:pt idx="47">
                  <c:v>35.040929699175123</c:v>
                </c:pt>
                <c:pt idx="48">
                  <c:v>35.040929699175123</c:v>
                </c:pt>
                <c:pt idx="49">
                  <c:v>35.040929699175123</c:v>
                </c:pt>
                <c:pt idx="50">
                  <c:v>35.040929699175123</c:v>
                </c:pt>
                <c:pt idx="51">
                  <c:v>35.040929699175123</c:v>
                </c:pt>
                <c:pt idx="52">
                  <c:v>35.040929699175123</c:v>
                </c:pt>
                <c:pt idx="53">
                  <c:v>35.040929699175123</c:v>
                </c:pt>
                <c:pt idx="54">
                  <c:v>35.040929699175123</c:v>
                </c:pt>
                <c:pt idx="55">
                  <c:v>35.040929699175123</c:v>
                </c:pt>
                <c:pt idx="56">
                  <c:v>35.040929699175123</c:v>
                </c:pt>
                <c:pt idx="57">
                  <c:v>35.040929699175123</c:v>
                </c:pt>
                <c:pt idx="58">
                  <c:v>35.040929699175123</c:v>
                </c:pt>
                <c:pt idx="59">
                  <c:v>35.040929699175123</c:v>
                </c:pt>
                <c:pt idx="60">
                  <c:v>35.040929699175123</c:v>
                </c:pt>
                <c:pt idx="61">
                  <c:v>35.040929699175123</c:v>
                </c:pt>
                <c:pt idx="62">
                  <c:v>35.040929699175123</c:v>
                </c:pt>
                <c:pt idx="63">
                  <c:v>35.040929699175123</c:v>
                </c:pt>
                <c:pt idx="64">
                  <c:v>35.040929699175123</c:v>
                </c:pt>
                <c:pt idx="65">
                  <c:v>35.040929699175123</c:v>
                </c:pt>
                <c:pt idx="66">
                  <c:v>35.040929699175123</c:v>
                </c:pt>
                <c:pt idx="67">
                  <c:v>35.040929699175123</c:v>
                </c:pt>
                <c:pt idx="68">
                  <c:v>35.040929699175123</c:v>
                </c:pt>
                <c:pt idx="69">
                  <c:v>35.040929699175123</c:v>
                </c:pt>
                <c:pt idx="70">
                  <c:v>35.040929699175123</c:v>
                </c:pt>
                <c:pt idx="71">
                  <c:v>35.040929699175123</c:v>
                </c:pt>
                <c:pt idx="72">
                  <c:v>35.040929699175123</c:v>
                </c:pt>
                <c:pt idx="73">
                  <c:v>35.040929699175123</c:v>
                </c:pt>
                <c:pt idx="74">
                  <c:v>35.040929699175123</c:v>
                </c:pt>
                <c:pt idx="75">
                  <c:v>35.040929699175123</c:v>
                </c:pt>
                <c:pt idx="76">
                  <c:v>35.040929699175123</c:v>
                </c:pt>
                <c:pt idx="77">
                  <c:v>35.040929699175123</c:v>
                </c:pt>
                <c:pt idx="78">
                  <c:v>35.040929699175123</c:v>
                </c:pt>
                <c:pt idx="79">
                  <c:v>35.040929699175123</c:v>
                </c:pt>
                <c:pt idx="80">
                  <c:v>35.040929699175123</c:v>
                </c:pt>
                <c:pt idx="81">
                  <c:v>35.040929699175123</c:v>
                </c:pt>
                <c:pt idx="82">
                  <c:v>35.040929699175123</c:v>
                </c:pt>
                <c:pt idx="83">
                  <c:v>35.040929699175123</c:v>
                </c:pt>
                <c:pt idx="84">
                  <c:v>35.040929699175123</c:v>
                </c:pt>
                <c:pt idx="85">
                  <c:v>35.040929699175123</c:v>
                </c:pt>
                <c:pt idx="86">
                  <c:v>35.040929699175123</c:v>
                </c:pt>
                <c:pt idx="87">
                  <c:v>35.040929699175123</c:v>
                </c:pt>
                <c:pt idx="88">
                  <c:v>35.040929699175123</c:v>
                </c:pt>
                <c:pt idx="89">
                  <c:v>35.040929699175123</c:v>
                </c:pt>
                <c:pt idx="90">
                  <c:v>35.040929699175123</c:v>
                </c:pt>
                <c:pt idx="91">
                  <c:v>35.040929699175123</c:v>
                </c:pt>
                <c:pt idx="92">
                  <c:v>35.040929699175123</c:v>
                </c:pt>
                <c:pt idx="93">
                  <c:v>35.040929699175123</c:v>
                </c:pt>
                <c:pt idx="94">
                  <c:v>35.040929699175123</c:v>
                </c:pt>
                <c:pt idx="95">
                  <c:v>35.040929699175123</c:v>
                </c:pt>
                <c:pt idx="96">
                  <c:v>35.040929699175123</c:v>
                </c:pt>
                <c:pt idx="97">
                  <c:v>35.040929699175123</c:v>
                </c:pt>
                <c:pt idx="98">
                  <c:v>35.040929699175123</c:v>
                </c:pt>
                <c:pt idx="99">
                  <c:v>35.040929699175123</c:v>
                </c:pt>
                <c:pt idx="100">
                  <c:v>35.040929699175123</c:v>
                </c:pt>
                <c:pt idx="101">
                  <c:v>35.040929699175123</c:v>
                </c:pt>
                <c:pt idx="102">
                  <c:v>35.040929699175123</c:v>
                </c:pt>
                <c:pt idx="103">
                  <c:v>35.040929699175123</c:v>
                </c:pt>
                <c:pt idx="104">
                  <c:v>35.040929699175123</c:v>
                </c:pt>
                <c:pt idx="105">
                  <c:v>35.040929699175123</c:v>
                </c:pt>
                <c:pt idx="106">
                  <c:v>35.040929699175123</c:v>
                </c:pt>
                <c:pt idx="107">
                  <c:v>35.040929699175123</c:v>
                </c:pt>
                <c:pt idx="108">
                  <c:v>35.040929699175123</c:v>
                </c:pt>
                <c:pt idx="109">
                  <c:v>35.040929699175123</c:v>
                </c:pt>
                <c:pt idx="110">
                  <c:v>35.040929699175123</c:v>
                </c:pt>
                <c:pt idx="111">
                  <c:v>35.040929699175123</c:v>
                </c:pt>
                <c:pt idx="112">
                  <c:v>35.040929699175123</c:v>
                </c:pt>
                <c:pt idx="113">
                  <c:v>35.040929699175123</c:v>
                </c:pt>
                <c:pt idx="114">
                  <c:v>35.040929699175123</c:v>
                </c:pt>
                <c:pt idx="115">
                  <c:v>35.040929699175123</c:v>
                </c:pt>
                <c:pt idx="116">
                  <c:v>35.040929699175123</c:v>
                </c:pt>
                <c:pt idx="117">
                  <c:v>35.040929699175123</c:v>
                </c:pt>
                <c:pt idx="118">
                  <c:v>35.040929699175123</c:v>
                </c:pt>
                <c:pt idx="119">
                  <c:v>35.040929699175123</c:v>
                </c:pt>
                <c:pt idx="120">
                  <c:v>35.040929699175123</c:v>
                </c:pt>
                <c:pt idx="121">
                  <c:v>35.040929699175123</c:v>
                </c:pt>
                <c:pt idx="122">
                  <c:v>35.040929699175123</c:v>
                </c:pt>
                <c:pt idx="123">
                  <c:v>35.040929699175123</c:v>
                </c:pt>
                <c:pt idx="124">
                  <c:v>35.040929699175123</c:v>
                </c:pt>
                <c:pt idx="125">
                  <c:v>35.040929699175123</c:v>
                </c:pt>
                <c:pt idx="126">
                  <c:v>35.040929699175123</c:v>
                </c:pt>
                <c:pt idx="127">
                  <c:v>35.040929699175123</c:v>
                </c:pt>
                <c:pt idx="128">
                  <c:v>35.040929699175123</c:v>
                </c:pt>
                <c:pt idx="129">
                  <c:v>35.040929699175123</c:v>
                </c:pt>
                <c:pt idx="130">
                  <c:v>35.040929699175123</c:v>
                </c:pt>
                <c:pt idx="131">
                  <c:v>35.040929699175123</c:v>
                </c:pt>
                <c:pt idx="132">
                  <c:v>35.040929699175123</c:v>
                </c:pt>
                <c:pt idx="133">
                  <c:v>35.040929699175123</c:v>
                </c:pt>
                <c:pt idx="134">
                  <c:v>35.040929699175123</c:v>
                </c:pt>
                <c:pt idx="135">
                  <c:v>35.040929699175123</c:v>
                </c:pt>
                <c:pt idx="136">
                  <c:v>35.040929699175123</c:v>
                </c:pt>
                <c:pt idx="137">
                  <c:v>35.040929699175123</c:v>
                </c:pt>
                <c:pt idx="138">
                  <c:v>35.040929699175123</c:v>
                </c:pt>
                <c:pt idx="139">
                  <c:v>35.040929699175123</c:v>
                </c:pt>
                <c:pt idx="140">
                  <c:v>35.040929699175123</c:v>
                </c:pt>
                <c:pt idx="141">
                  <c:v>35.040929699175123</c:v>
                </c:pt>
                <c:pt idx="142">
                  <c:v>35.040929699175123</c:v>
                </c:pt>
                <c:pt idx="143">
                  <c:v>35.040929699175123</c:v>
                </c:pt>
                <c:pt idx="144">
                  <c:v>35.040929699175123</c:v>
                </c:pt>
                <c:pt idx="145">
                  <c:v>35.040929699175123</c:v>
                </c:pt>
                <c:pt idx="146">
                  <c:v>35.040929699175123</c:v>
                </c:pt>
                <c:pt idx="147">
                  <c:v>35.040929699175123</c:v>
                </c:pt>
                <c:pt idx="148">
                  <c:v>35.040929699175123</c:v>
                </c:pt>
                <c:pt idx="149">
                  <c:v>35.040929699175123</c:v>
                </c:pt>
                <c:pt idx="150">
                  <c:v>35.040929699175123</c:v>
                </c:pt>
                <c:pt idx="151">
                  <c:v>35.040929699175123</c:v>
                </c:pt>
                <c:pt idx="152">
                  <c:v>35.040929699175123</c:v>
                </c:pt>
                <c:pt idx="153">
                  <c:v>35.040929699175123</c:v>
                </c:pt>
                <c:pt idx="154">
                  <c:v>35.040929699175123</c:v>
                </c:pt>
                <c:pt idx="155">
                  <c:v>35.040929699175123</c:v>
                </c:pt>
                <c:pt idx="156">
                  <c:v>35.040929699175123</c:v>
                </c:pt>
                <c:pt idx="157">
                  <c:v>35.040929699175123</c:v>
                </c:pt>
                <c:pt idx="158">
                  <c:v>35.040929699175123</c:v>
                </c:pt>
                <c:pt idx="159">
                  <c:v>35.040929699175123</c:v>
                </c:pt>
                <c:pt idx="160">
                  <c:v>35.040929699175123</c:v>
                </c:pt>
                <c:pt idx="161">
                  <c:v>35.040929699175123</c:v>
                </c:pt>
                <c:pt idx="162">
                  <c:v>35.040929699175123</c:v>
                </c:pt>
                <c:pt idx="163">
                  <c:v>35.040929699175123</c:v>
                </c:pt>
                <c:pt idx="164">
                  <c:v>35.040929699175123</c:v>
                </c:pt>
                <c:pt idx="165">
                  <c:v>35.040929699175123</c:v>
                </c:pt>
                <c:pt idx="166">
                  <c:v>35.040929699175123</c:v>
                </c:pt>
                <c:pt idx="167">
                  <c:v>35.040929699175123</c:v>
                </c:pt>
                <c:pt idx="168">
                  <c:v>35.040929699175123</c:v>
                </c:pt>
                <c:pt idx="169">
                  <c:v>35.040929699175123</c:v>
                </c:pt>
                <c:pt idx="170">
                  <c:v>35.040929699175123</c:v>
                </c:pt>
                <c:pt idx="171">
                  <c:v>35.040929699175123</c:v>
                </c:pt>
                <c:pt idx="172">
                  <c:v>35.040929699175123</c:v>
                </c:pt>
                <c:pt idx="173">
                  <c:v>35.040929699175123</c:v>
                </c:pt>
                <c:pt idx="174">
                  <c:v>35.040929699175123</c:v>
                </c:pt>
                <c:pt idx="175">
                  <c:v>35.040929699175123</c:v>
                </c:pt>
                <c:pt idx="176">
                  <c:v>35.040929699175123</c:v>
                </c:pt>
                <c:pt idx="177">
                  <c:v>35.040929699175123</c:v>
                </c:pt>
                <c:pt idx="178">
                  <c:v>35.040929699175123</c:v>
                </c:pt>
                <c:pt idx="179">
                  <c:v>35.040929699175123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1E-4DD4-9EA1-E1485D2F3ACC}"/>
            </c:ext>
          </c:extLst>
        </c:ser>
        <c:ser>
          <c:idx val="15"/>
          <c:order val="12"/>
          <c:tx>
            <c:strRef>
              <c:f>'MC Emissions'!$F$4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Emissions'!$F$66:$F$245</c:f>
              <c:numCache>
                <c:formatCode>General</c:formatCode>
                <c:ptCount val="180"/>
                <c:pt idx="0">
                  <c:v>30.42866552993199</c:v>
                </c:pt>
                <c:pt idx="1">
                  <c:v>24.73447678682475</c:v>
                </c:pt>
                <c:pt idx="2">
                  <c:v>38.90169648594685</c:v>
                </c:pt>
                <c:pt idx="3">
                  <c:v>70.604849346440758</c:v>
                </c:pt>
                <c:pt idx="4">
                  <c:v>117.98160087579478</c:v>
                </c:pt>
                <c:pt idx="5">
                  <c:v>178.51888601417568</c:v>
                </c:pt>
                <c:pt idx="6">
                  <c:v>211.2027711224537</c:v>
                </c:pt>
                <c:pt idx="7">
                  <c:v>212.67319573306702</c:v>
                </c:pt>
                <c:pt idx="8">
                  <c:v>165.34438540449557</c:v>
                </c:pt>
                <c:pt idx="9">
                  <c:v>81.609617692993027</c:v>
                </c:pt>
                <c:pt idx="10">
                  <c:v>42.214046641704208</c:v>
                </c:pt>
                <c:pt idx="11">
                  <c:v>26.908483366171588</c:v>
                </c:pt>
                <c:pt idx="12">
                  <c:v>29.098669020398084</c:v>
                </c:pt>
                <c:pt idx="13">
                  <c:v>23.653365695729924</c:v>
                </c:pt>
                <c:pt idx="14">
                  <c:v>37.201355059854336</c:v>
                </c:pt>
                <c:pt idx="15">
                  <c:v>67.518805264272189</c:v>
                </c:pt>
                <c:pt idx="16">
                  <c:v>112.82478198080658</c:v>
                </c:pt>
                <c:pt idx="17">
                  <c:v>170.71606288178489</c:v>
                </c:pt>
                <c:pt idx="18">
                  <c:v>201.9713788315089</c:v>
                </c:pt>
                <c:pt idx="19">
                  <c:v>203.37753313760544</c:v>
                </c:pt>
                <c:pt idx="20">
                  <c:v>158.11740217571449</c:v>
                </c:pt>
                <c:pt idx="21">
                  <c:v>78.042569819358604</c:v>
                </c:pt>
                <c:pt idx="22">
                  <c:v>40.368926794711911</c:v>
                </c:pt>
                <c:pt idx="23">
                  <c:v>25.732349338254544</c:v>
                </c:pt>
                <c:pt idx="24">
                  <c:v>32.230505819601014</c:v>
                </c:pt>
                <c:pt idx="25">
                  <c:v>26.19913440628374</c:v>
                </c:pt>
                <c:pt idx="26">
                  <c:v>41.205269213968862</c:v>
                </c:pt>
                <c:pt idx="27">
                  <c:v>74.785731418751368</c:v>
                </c:pt>
                <c:pt idx="28">
                  <c:v>124.96790797127166</c:v>
                </c:pt>
                <c:pt idx="29">
                  <c:v>189.08992209759381</c:v>
                </c:pt>
                <c:pt idx="30">
                  <c:v>223.70919083132458</c:v>
                </c:pt>
                <c:pt idx="31">
                  <c:v>225.26668696677092</c:v>
                </c:pt>
                <c:pt idx="32">
                  <c:v>175.13529046404614</c:v>
                </c:pt>
                <c:pt idx="33">
                  <c:v>86.442149604031783</c:v>
                </c:pt>
                <c:pt idx="34">
                  <c:v>44.713760930987405</c:v>
                </c:pt>
                <c:pt idx="35">
                  <c:v>28.501875275368633</c:v>
                </c:pt>
                <c:pt idx="36">
                  <c:v>28.366875</c:v>
                </c:pt>
                <c:pt idx="37">
                  <c:v>26.318925</c:v>
                </c:pt>
                <c:pt idx="38">
                  <c:v>40.012515</c:v>
                </c:pt>
                <c:pt idx="39">
                  <c:v>72.18746999999999</c:v>
                </c:pt>
                <c:pt idx="40">
                  <c:v>130.48762500000001</c:v>
                </c:pt>
                <c:pt idx="41">
                  <c:v>165.77324999999999</c:v>
                </c:pt>
                <c:pt idx="42">
                  <c:v>215.472015</c:v>
                </c:pt>
                <c:pt idx="43">
                  <c:v>201.15296999999998</c:v>
                </c:pt>
                <c:pt idx="44">
                  <c:v>157.54270499999998</c:v>
                </c:pt>
                <c:pt idx="45">
                  <c:v>97.753634999999989</c:v>
                </c:pt>
                <c:pt idx="46">
                  <c:v>36.608489999999996</c:v>
                </c:pt>
                <c:pt idx="47">
                  <c:v>28.577204999999999</c:v>
                </c:pt>
                <c:pt idx="48">
                  <c:v>38.573414999999997</c:v>
                </c:pt>
                <c:pt idx="49">
                  <c:v>21.708269999999999</c:v>
                </c:pt>
                <c:pt idx="50">
                  <c:v>33.187859999999993</c:v>
                </c:pt>
                <c:pt idx="51">
                  <c:v>83.1357</c:v>
                </c:pt>
                <c:pt idx="52">
                  <c:v>132.50790000000001</c:v>
                </c:pt>
                <c:pt idx="53">
                  <c:v>168.291675</c:v>
                </c:pt>
                <c:pt idx="54">
                  <c:v>219.75610499999999</c:v>
                </c:pt>
                <c:pt idx="55">
                  <c:v>257.51587499999999</c:v>
                </c:pt>
                <c:pt idx="56">
                  <c:v>195.71759999999998</c:v>
                </c:pt>
                <c:pt idx="57">
                  <c:v>75.64130999999999</c:v>
                </c:pt>
                <c:pt idx="58">
                  <c:v>38.141684999999995</c:v>
                </c:pt>
                <c:pt idx="59">
                  <c:v>27.071684999999999</c:v>
                </c:pt>
                <c:pt idx="60">
                  <c:v>24.890895</c:v>
                </c:pt>
                <c:pt idx="61">
                  <c:v>25.494209999999995</c:v>
                </c:pt>
                <c:pt idx="62">
                  <c:v>42.18777</c:v>
                </c:pt>
                <c:pt idx="63">
                  <c:v>57.34259999999999</c:v>
                </c:pt>
                <c:pt idx="64">
                  <c:v>92.224169999999987</c:v>
                </c:pt>
                <c:pt idx="65">
                  <c:v>196.34305499999996</c:v>
                </c:pt>
                <c:pt idx="66">
                  <c:v>196.75264499999997</c:v>
                </c:pt>
                <c:pt idx="67">
                  <c:v>181.65869999999998</c:v>
                </c:pt>
                <c:pt idx="68">
                  <c:v>144.015165</c:v>
                </c:pt>
                <c:pt idx="69">
                  <c:v>70.609994999999998</c:v>
                </c:pt>
                <c:pt idx="70">
                  <c:v>50.235659999999996</c:v>
                </c:pt>
                <c:pt idx="71">
                  <c:v>24.824475</c:v>
                </c:pt>
                <c:pt idx="72">
                  <c:v>28.366875</c:v>
                </c:pt>
                <c:pt idx="73">
                  <c:v>26.318925</c:v>
                </c:pt>
                <c:pt idx="74">
                  <c:v>40.012515</c:v>
                </c:pt>
                <c:pt idx="75">
                  <c:v>72.18746999999999</c:v>
                </c:pt>
                <c:pt idx="76">
                  <c:v>130.48762500000001</c:v>
                </c:pt>
                <c:pt idx="77">
                  <c:v>165.77324999999999</c:v>
                </c:pt>
                <c:pt idx="78">
                  <c:v>215.472015</c:v>
                </c:pt>
                <c:pt idx="79">
                  <c:v>201.15296999999998</c:v>
                </c:pt>
                <c:pt idx="80">
                  <c:v>157.54270499999998</c:v>
                </c:pt>
                <c:pt idx="81">
                  <c:v>97.753634999999989</c:v>
                </c:pt>
                <c:pt idx="82">
                  <c:v>36.608489999999996</c:v>
                </c:pt>
                <c:pt idx="83">
                  <c:v>28.577204999999999</c:v>
                </c:pt>
                <c:pt idx="84">
                  <c:v>28.366875</c:v>
                </c:pt>
                <c:pt idx="85">
                  <c:v>26.318925</c:v>
                </c:pt>
                <c:pt idx="86">
                  <c:v>40.012515</c:v>
                </c:pt>
                <c:pt idx="87">
                  <c:v>72.18746999999999</c:v>
                </c:pt>
                <c:pt idx="88">
                  <c:v>130.48762500000001</c:v>
                </c:pt>
                <c:pt idx="89">
                  <c:v>165.77324999999999</c:v>
                </c:pt>
                <c:pt idx="90">
                  <c:v>215.472015</c:v>
                </c:pt>
                <c:pt idx="91">
                  <c:v>201.15296999999998</c:v>
                </c:pt>
                <c:pt idx="92">
                  <c:v>157.54270499999998</c:v>
                </c:pt>
                <c:pt idx="93">
                  <c:v>97.753634999999989</c:v>
                </c:pt>
                <c:pt idx="94">
                  <c:v>36.608489999999996</c:v>
                </c:pt>
                <c:pt idx="95">
                  <c:v>28.577204999999999</c:v>
                </c:pt>
                <c:pt idx="96">
                  <c:v>28.366875</c:v>
                </c:pt>
                <c:pt idx="97">
                  <c:v>26.318925</c:v>
                </c:pt>
                <c:pt idx="98">
                  <c:v>40.012515</c:v>
                </c:pt>
                <c:pt idx="99">
                  <c:v>72.18746999999999</c:v>
                </c:pt>
                <c:pt idx="100">
                  <c:v>130.48762500000001</c:v>
                </c:pt>
                <c:pt idx="101">
                  <c:v>165.77324999999999</c:v>
                </c:pt>
                <c:pt idx="102">
                  <c:v>215.472015</c:v>
                </c:pt>
                <c:pt idx="103">
                  <c:v>201.15296999999998</c:v>
                </c:pt>
                <c:pt idx="104">
                  <c:v>157.54270499999998</c:v>
                </c:pt>
                <c:pt idx="105">
                  <c:v>97.753634999999989</c:v>
                </c:pt>
                <c:pt idx="106">
                  <c:v>36.608489999999996</c:v>
                </c:pt>
                <c:pt idx="107">
                  <c:v>28.577204999999999</c:v>
                </c:pt>
                <c:pt idx="108">
                  <c:v>28.366875</c:v>
                </c:pt>
                <c:pt idx="109">
                  <c:v>26.318925</c:v>
                </c:pt>
                <c:pt idx="110">
                  <c:v>40.012515</c:v>
                </c:pt>
                <c:pt idx="111">
                  <c:v>72.18746999999999</c:v>
                </c:pt>
                <c:pt idx="112">
                  <c:v>130.48762500000001</c:v>
                </c:pt>
                <c:pt idx="113">
                  <c:v>165.77324999999999</c:v>
                </c:pt>
                <c:pt idx="114">
                  <c:v>215.472015</c:v>
                </c:pt>
                <c:pt idx="115">
                  <c:v>201.15296999999998</c:v>
                </c:pt>
                <c:pt idx="116">
                  <c:v>157.54270499999998</c:v>
                </c:pt>
                <c:pt idx="117">
                  <c:v>97.753634999999989</c:v>
                </c:pt>
                <c:pt idx="118">
                  <c:v>36.608489999999996</c:v>
                </c:pt>
                <c:pt idx="119">
                  <c:v>28.577204999999999</c:v>
                </c:pt>
                <c:pt idx="120">
                  <c:v>28.366875</c:v>
                </c:pt>
                <c:pt idx="121">
                  <c:v>26.318925</c:v>
                </c:pt>
                <c:pt idx="122">
                  <c:v>40.012515</c:v>
                </c:pt>
                <c:pt idx="123">
                  <c:v>72.18746999999999</c:v>
                </c:pt>
                <c:pt idx="124">
                  <c:v>130.48762500000001</c:v>
                </c:pt>
                <c:pt idx="125">
                  <c:v>165.77324999999999</c:v>
                </c:pt>
                <c:pt idx="126">
                  <c:v>215.472015</c:v>
                </c:pt>
                <c:pt idx="127">
                  <c:v>201.15296999999998</c:v>
                </c:pt>
                <c:pt idx="128">
                  <c:v>157.54270499999998</c:v>
                </c:pt>
                <c:pt idx="129">
                  <c:v>97.753634999999989</c:v>
                </c:pt>
                <c:pt idx="130">
                  <c:v>36.608489999999996</c:v>
                </c:pt>
                <c:pt idx="131">
                  <c:v>28.577204999999999</c:v>
                </c:pt>
                <c:pt idx="132">
                  <c:v>28.366875</c:v>
                </c:pt>
                <c:pt idx="133">
                  <c:v>26.318925</c:v>
                </c:pt>
                <c:pt idx="134">
                  <c:v>40.012515</c:v>
                </c:pt>
                <c:pt idx="135">
                  <c:v>72.18746999999999</c:v>
                </c:pt>
                <c:pt idx="136">
                  <c:v>130.48762500000001</c:v>
                </c:pt>
                <c:pt idx="137">
                  <c:v>165.77324999999999</c:v>
                </c:pt>
                <c:pt idx="138">
                  <c:v>215.472015</c:v>
                </c:pt>
                <c:pt idx="139">
                  <c:v>201.15296999999998</c:v>
                </c:pt>
                <c:pt idx="140">
                  <c:v>157.54270499999998</c:v>
                </c:pt>
                <c:pt idx="141">
                  <c:v>97.753634999999989</c:v>
                </c:pt>
                <c:pt idx="142">
                  <c:v>36.608489999999996</c:v>
                </c:pt>
                <c:pt idx="143">
                  <c:v>28.577204999999999</c:v>
                </c:pt>
                <c:pt idx="144">
                  <c:v>28.366875</c:v>
                </c:pt>
                <c:pt idx="145">
                  <c:v>26.318925</c:v>
                </c:pt>
                <c:pt idx="146">
                  <c:v>40.012515</c:v>
                </c:pt>
                <c:pt idx="147">
                  <c:v>72.18746999999999</c:v>
                </c:pt>
                <c:pt idx="148">
                  <c:v>130.48762500000001</c:v>
                </c:pt>
                <c:pt idx="149">
                  <c:v>165.77324999999999</c:v>
                </c:pt>
                <c:pt idx="150">
                  <c:v>215.472015</c:v>
                </c:pt>
                <c:pt idx="151">
                  <c:v>201.15296999999998</c:v>
                </c:pt>
                <c:pt idx="152">
                  <c:v>157.54270499999998</c:v>
                </c:pt>
                <c:pt idx="153">
                  <c:v>97.753634999999989</c:v>
                </c:pt>
                <c:pt idx="154">
                  <c:v>36.608489999999996</c:v>
                </c:pt>
                <c:pt idx="155">
                  <c:v>28.577204999999999</c:v>
                </c:pt>
                <c:pt idx="156">
                  <c:v>28.366875</c:v>
                </c:pt>
                <c:pt idx="157">
                  <c:v>26.318925</c:v>
                </c:pt>
                <c:pt idx="158">
                  <c:v>40.012515</c:v>
                </c:pt>
                <c:pt idx="159">
                  <c:v>72.18746999999999</c:v>
                </c:pt>
                <c:pt idx="160">
                  <c:v>130.48762500000001</c:v>
                </c:pt>
                <c:pt idx="161">
                  <c:v>165.77324999999999</c:v>
                </c:pt>
                <c:pt idx="162">
                  <c:v>215.472015</c:v>
                </c:pt>
                <c:pt idx="163">
                  <c:v>201.15296999999998</c:v>
                </c:pt>
                <c:pt idx="164">
                  <c:v>157.54270499999998</c:v>
                </c:pt>
                <c:pt idx="165">
                  <c:v>97.753634999999989</c:v>
                </c:pt>
                <c:pt idx="166">
                  <c:v>36.608489999999996</c:v>
                </c:pt>
                <c:pt idx="167">
                  <c:v>28.577204999999999</c:v>
                </c:pt>
                <c:pt idx="168">
                  <c:v>28.366875</c:v>
                </c:pt>
                <c:pt idx="169">
                  <c:v>26.318925</c:v>
                </c:pt>
                <c:pt idx="170">
                  <c:v>40.012515</c:v>
                </c:pt>
                <c:pt idx="171">
                  <c:v>72.18746999999999</c:v>
                </c:pt>
                <c:pt idx="172">
                  <c:v>130.48762500000001</c:v>
                </c:pt>
                <c:pt idx="173">
                  <c:v>165.77324999999999</c:v>
                </c:pt>
                <c:pt idx="174">
                  <c:v>215.472015</c:v>
                </c:pt>
                <c:pt idx="175">
                  <c:v>201.15296999999998</c:v>
                </c:pt>
                <c:pt idx="176">
                  <c:v>157.54270499999998</c:v>
                </c:pt>
                <c:pt idx="177">
                  <c:v>97.753634999999989</c:v>
                </c:pt>
                <c:pt idx="178">
                  <c:v>36.608489999999996</c:v>
                </c:pt>
                <c:pt idx="179">
                  <c:v>28.577204999999999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1E-4DD4-9EA1-E1485D2F3ACC}"/>
            </c:ext>
          </c:extLst>
        </c:ser>
        <c:ser>
          <c:idx val="12"/>
          <c:order val="13"/>
          <c:tx>
            <c:strRef>
              <c:f>'MC Emissions'!$C$4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Emissions'!$AF$66:$AF$245</c:f>
              <c:numCache>
                <c:formatCode>0</c:formatCode>
                <c:ptCount val="180"/>
                <c:pt idx="0">
                  <c:v>14280.984047587022</c:v>
                </c:pt>
                <c:pt idx="1">
                  <c:v>13904.600964658155</c:v>
                </c:pt>
                <c:pt idx="2">
                  <c:v>14489.753895070819</c:v>
                </c:pt>
                <c:pt idx="3">
                  <c:v>14251.905069604691</c:v>
                </c:pt>
                <c:pt idx="4">
                  <c:v>9857.7986753025361</c:v>
                </c:pt>
                <c:pt idx="5">
                  <c:v>9542.4370333876814</c:v>
                </c:pt>
                <c:pt idx="6">
                  <c:v>9867.7430608815248</c:v>
                </c:pt>
                <c:pt idx="7">
                  <c:v>8968.7871246469222</c:v>
                </c:pt>
                <c:pt idx="8">
                  <c:v>9155.2500405213614</c:v>
                </c:pt>
                <c:pt idx="9">
                  <c:v>10026.998080350611</c:v>
                </c:pt>
                <c:pt idx="10">
                  <c:v>10204.237270344942</c:v>
                </c:pt>
                <c:pt idx="11">
                  <c:v>11701.102531927772</c:v>
                </c:pt>
                <c:pt idx="12">
                  <c:v>13124.415960542694</c:v>
                </c:pt>
                <c:pt idx="13">
                  <c:v>16257.589058949678</c:v>
                </c:pt>
                <c:pt idx="14">
                  <c:v>13077.598150199789</c:v>
                </c:pt>
                <c:pt idx="15">
                  <c:v>12001.648558536246</c:v>
                </c:pt>
                <c:pt idx="16">
                  <c:v>11450.862944774737</c:v>
                </c:pt>
                <c:pt idx="17">
                  <c:v>9796.946172592845</c:v>
                </c:pt>
                <c:pt idx="18">
                  <c:v>10821.026288293851</c:v>
                </c:pt>
                <c:pt idx="19">
                  <c:v>9582.0854248926007</c:v>
                </c:pt>
                <c:pt idx="20">
                  <c:v>8898.1527786674487</c:v>
                </c:pt>
                <c:pt idx="21">
                  <c:v>9529.2016002962046</c:v>
                </c:pt>
                <c:pt idx="22">
                  <c:v>10693.174393358779</c:v>
                </c:pt>
                <c:pt idx="23">
                  <c:v>11853.930342943724</c:v>
                </c:pt>
                <c:pt idx="24">
                  <c:v>9943.6302958900778</c:v>
                </c:pt>
                <c:pt idx="25">
                  <c:v>12007.922985671903</c:v>
                </c:pt>
                <c:pt idx="26">
                  <c:v>11154.00352884657</c:v>
                </c:pt>
                <c:pt idx="27">
                  <c:v>10081.385374867779</c:v>
                </c:pt>
                <c:pt idx="28">
                  <c:v>9120.6007124378848</c:v>
                </c:pt>
                <c:pt idx="29">
                  <c:v>6577.0001925921706</c:v>
                </c:pt>
                <c:pt idx="30">
                  <c:v>6787.7864947049648</c:v>
                </c:pt>
                <c:pt idx="31">
                  <c:v>6081.1298582871086</c:v>
                </c:pt>
                <c:pt idx="32">
                  <c:v>5763.1896922848273</c:v>
                </c:pt>
                <c:pt idx="33">
                  <c:v>6377.4369652201722</c:v>
                </c:pt>
                <c:pt idx="34">
                  <c:v>6777.7204858914929</c:v>
                </c:pt>
                <c:pt idx="35">
                  <c:v>7649.3805071540237</c:v>
                </c:pt>
                <c:pt idx="36">
                  <c:v>11873.169833203237</c:v>
                </c:pt>
                <c:pt idx="37">
                  <c:v>10206.583057360325</c:v>
                </c:pt>
                <c:pt idx="38">
                  <c:v>8975.5215321637133</c:v>
                </c:pt>
                <c:pt idx="39">
                  <c:v>9102.1416417811215</c:v>
                </c:pt>
                <c:pt idx="40">
                  <c:v>6128.6815457994453</c:v>
                </c:pt>
                <c:pt idx="41">
                  <c:v>6380.2224639325032</c:v>
                </c:pt>
                <c:pt idx="42">
                  <c:v>6452.4808676356297</c:v>
                </c:pt>
                <c:pt idx="43">
                  <c:v>6317.9241902017275</c:v>
                </c:pt>
                <c:pt idx="44">
                  <c:v>5007.3493807680807</c:v>
                </c:pt>
                <c:pt idx="45">
                  <c:v>5450.0676313195963</c:v>
                </c:pt>
                <c:pt idx="46">
                  <c:v>6623.738601554267</c:v>
                </c:pt>
                <c:pt idx="47">
                  <c:v>8661.1110432483511</c:v>
                </c:pt>
                <c:pt idx="48">
                  <c:v>9154.6178445127243</c:v>
                </c:pt>
                <c:pt idx="49">
                  <c:v>9443.8446909206195</c:v>
                </c:pt>
                <c:pt idx="50">
                  <c:v>10276.095260084147</c:v>
                </c:pt>
                <c:pt idx="51">
                  <c:v>9613.6964272594505</c:v>
                </c:pt>
                <c:pt idx="52">
                  <c:v>6595.8227371831526</c:v>
                </c:pt>
                <c:pt idx="53">
                  <c:v>6061.8050724975928</c:v>
                </c:pt>
                <c:pt idx="54">
                  <c:v>7748.6807977675144</c:v>
                </c:pt>
                <c:pt idx="55">
                  <c:v>4979.7598035535975</c:v>
                </c:pt>
                <c:pt idx="56">
                  <c:v>5347.1531783419014</c:v>
                </c:pt>
                <c:pt idx="57">
                  <c:v>6162.2135118039987</c:v>
                </c:pt>
                <c:pt idx="58">
                  <c:v>7103.9198719876349</c:v>
                </c:pt>
                <c:pt idx="59">
                  <c:v>9378.3944514786981</c:v>
                </c:pt>
                <c:pt idx="60">
                  <c:v>2924.0421163358405</c:v>
                </c:pt>
                <c:pt idx="61">
                  <c:v>4401.991602162012</c:v>
                </c:pt>
                <c:pt idx="62">
                  <c:v>5369.9702269448098</c:v>
                </c:pt>
                <c:pt idx="63">
                  <c:v>674.90455445895259</c:v>
                </c:pt>
                <c:pt idx="64">
                  <c:v>3888.9154732673105</c:v>
                </c:pt>
                <c:pt idx="65">
                  <c:v>6601.8343641172651</c:v>
                </c:pt>
                <c:pt idx="66">
                  <c:v>4593.6124254036531</c:v>
                </c:pt>
                <c:pt idx="67">
                  <c:v>7097.190618997538</c:v>
                </c:pt>
                <c:pt idx="68">
                  <c:v>3555.965801546412</c:v>
                </c:pt>
                <c:pt idx="69">
                  <c:v>5076.844932335136</c:v>
                </c:pt>
                <c:pt idx="70">
                  <c:v>4567.0167382739091</c:v>
                </c:pt>
                <c:pt idx="71">
                  <c:v>4560.7660975868566</c:v>
                </c:pt>
                <c:pt idx="72">
                  <c:v>4349.738590253859</c:v>
                </c:pt>
                <c:pt idx="73">
                  <c:v>3936.524303159973</c:v>
                </c:pt>
                <c:pt idx="74">
                  <c:v>4221.2220452746842</c:v>
                </c:pt>
                <c:pt idx="75">
                  <c:v>3818.3346619896201</c:v>
                </c:pt>
                <c:pt idx="76">
                  <c:v>4656.7994789088589</c:v>
                </c:pt>
                <c:pt idx="77">
                  <c:v>5254.5899174036495</c:v>
                </c:pt>
                <c:pt idx="78">
                  <c:v>4041.7358926955039</c:v>
                </c:pt>
                <c:pt idx="79">
                  <c:v>3681.0825177200895</c:v>
                </c:pt>
                <c:pt idx="80">
                  <c:v>3240.2532848961055</c:v>
                </c:pt>
                <c:pt idx="81">
                  <c:v>4388.145401249938</c:v>
                </c:pt>
                <c:pt idx="82">
                  <c:v>3859.4066591421742</c:v>
                </c:pt>
                <c:pt idx="83">
                  <c:v>3294.0367623987677</c:v>
                </c:pt>
                <c:pt idx="84">
                  <c:v>5851.6405554143075</c:v>
                </c:pt>
                <c:pt idx="85">
                  <c:v>3520.7725950980021</c:v>
                </c:pt>
                <c:pt idx="86">
                  <c:v>3251.0984340492378</c:v>
                </c:pt>
                <c:pt idx="87">
                  <c:v>5007.1171605993459</c:v>
                </c:pt>
                <c:pt idx="88">
                  <c:v>4112.217457400362</c:v>
                </c:pt>
                <c:pt idx="89">
                  <c:v>4798.7451036849925</c:v>
                </c:pt>
                <c:pt idx="90">
                  <c:v>3680.7728115270656</c:v>
                </c:pt>
                <c:pt idx="91">
                  <c:v>3140.4695088023345</c:v>
                </c:pt>
                <c:pt idx="92">
                  <c:v>3624.1857445974492</c:v>
                </c:pt>
                <c:pt idx="93">
                  <c:v>4091.0512172527651</c:v>
                </c:pt>
                <c:pt idx="94">
                  <c:v>4249.7721944828354</c:v>
                </c:pt>
                <c:pt idx="95">
                  <c:v>2671.6096246873822</c:v>
                </c:pt>
                <c:pt idx="96">
                  <c:v>2875.3022159460652</c:v>
                </c:pt>
                <c:pt idx="97">
                  <c:v>2819.9274264496362</c:v>
                </c:pt>
                <c:pt idx="98">
                  <c:v>4451.1644029911877</c:v>
                </c:pt>
                <c:pt idx="99">
                  <c:v>3378.4978607880967</c:v>
                </c:pt>
                <c:pt idx="100">
                  <c:v>3452.6348862867817</c:v>
                </c:pt>
                <c:pt idx="101">
                  <c:v>4089.1641755931305</c:v>
                </c:pt>
                <c:pt idx="102">
                  <c:v>3274.1467813905474</c:v>
                </c:pt>
                <c:pt idx="103">
                  <c:v>3324.1415637237515</c:v>
                </c:pt>
                <c:pt idx="104">
                  <c:v>3840.4422182633825</c:v>
                </c:pt>
                <c:pt idx="105">
                  <c:v>2721.5263366022409</c:v>
                </c:pt>
                <c:pt idx="106">
                  <c:v>3209.0187995169454</c:v>
                </c:pt>
                <c:pt idx="107">
                  <c:v>2428.2956204003731</c:v>
                </c:pt>
                <c:pt idx="108">
                  <c:v>2747.1089482642183</c:v>
                </c:pt>
                <c:pt idx="109">
                  <c:v>1225.8224147978026</c:v>
                </c:pt>
                <c:pt idx="110">
                  <c:v>2458.1899353979516</c:v>
                </c:pt>
                <c:pt idx="111">
                  <c:v>2268.964891857464</c:v>
                </c:pt>
                <c:pt idx="112">
                  <c:v>2370.0874715139516</c:v>
                </c:pt>
                <c:pt idx="113">
                  <c:v>2590.8897437455234</c:v>
                </c:pt>
                <c:pt idx="114">
                  <c:v>2486.7361164007598</c:v>
                </c:pt>
                <c:pt idx="115">
                  <c:v>3489.7421470151858</c:v>
                </c:pt>
                <c:pt idx="116">
                  <c:v>3170.3451588039879</c:v>
                </c:pt>
                <c:pt idx="117">
                  <c:v>3099.0568684993468</c:v>
                </c:pt>
                <c:pt idx="118">
                  <c:v>3602.7580087223814</c:v>
                </c:pt>
                <c:pt idx="119">
                  <c:v>1998.3561002720671</c:v>
                </c:pt>
                <c:pt idx="120">
                  <c:v>1952.0204700375116</c:v>
                </c:pt>
                <c:pt idx="121">
                  <c:v>1994.9313131549761</c:v>
                </c:pt>
                <c:pt idx="122">
                  <c:v>3607.9238164488906</c:v>
                </c:pt>
                <c:pt idx="123">
                  <c:v>1484.3728843663839</c:v>
                </c:pt>
                <c:pt idx="124">
                  <c:v>3596.3818348560199</c:v>
                </c:pt>
                <c:pt idx="125">
                  <c:v>2288.4929872423554</c:v>
                </c:pt>
                <c:pt idx="126">
                  <c:v>3067.2997857904775</c:v>
                </c:pt>
                <c:pt idx="127">
                  <c:v>2359.7898783150285</c:v>
                </c:pt>
                <c:pt idx="128">
                  <c:v>2467.2215760687459</c:v>
                </c:pt>
                <c:pt idx="129">
                  <c:v>3404.6193965779039</c:v>
                </c:pt>
                <c:pt idx="130">
                  <c:v>2334.6714035221221</c:v>
                </c:pt>
                <c:pt idx="131">
                  <c:v>1106.7526168545819</c:v>
                </c:pt>
                <c:pt idx="132">
                  <c:v>2560.9255981440001</c:v>
                </c:pt>
                <c:pt idx="133">
                  <c:v>1740.7433744727214</c:v>
                </c:pt>
                <c:pt idx="134">
                  <c:v>3020.1629073285922</c:v>
                </c:pt>
                <c:pt idx="135">
                  <c:v>2660.9751963779781</c:v>
                </c:pt>
                <c:pt idx="136">
                  <c:v>2912.5190063272621</c:v>
                </c:pt>
                <c:pt idx="137">
                  <c:v>3014.1679663234054</c:v>
                </c:pt>
                <c:pt idx="138">
                  <c:v>2428.7212124820953</c:v>
                </c:pt>
                <c:pt idx="139">
                  <c:v>2034.4827269127727</c:v>
                </c:pt>
                <c:pt idx="140">
                  <c:v>1592.2348284470008</c:v>
                </c:pt>
                <c:pt idx="141">
                  <c:v>2209.3660811980799</c:v>
                </c:pt>
                <c:pt idx="142">
                  <c:v>2656.3887218846312</c:v>
                </c:pt>
                <c:pt idx="143">
                  <c:v>2053.6704717977009</c:v>
                </c:pt>
                <c:pt idx="144">
                  <c:v>1852.9733734911142</c:v>
                </c:pt>
                <c:pt idx="145">
                  <c:v>1812.2643394827082</c:v>
                </c:pt>
                <c:pt idx="146">
                  <c:v>2730.2546228542151</c:v>
                </c:pt>
                <c:pt idx="147">
                  <c:v>1703.7744129627554</c:v>
                </c:pt>
                <c:pt idx="148">
                  <c:v>2833.9498210613501</c:v>
                </c:pt>
                <c:pt idx="149">
                  <c:v>3180.7111075529956</c:v>
                </c:pt>
                <c:pt idx="150">
                  <c:v>2396.4685510515446</c:v>
                </c:pt>
                <c:pt idx="151">
                  <c:v>1865.344895495944</c:v>
                </c:pt>
                <c:pt idx="152">
                  <c:v>2963.1102728359638</c:v>
                </c:pt>
                <c:pt idx="153">
                  <c:v>1056.9723652481716</c:v>
                </c:pt>
                <c:pt idx="154">
                  <c:v>2621.2963832631694</c:v>
                </c:pt>
                <c:pt idx="155">
                  <c:v>2017.3198215675011</c:v>
                </c:pt>
                <c:pt idx="156">
                  <c:v>5925.7742442375456</c:v>
                </c:pt>
                <c:pt idx="157">
                  <c:v>7510.703791664102</c:v>
                </c:pt>
                <c:pt idx="158">
                  <c:v>5965.1664730613429</c:v>
                </c:pt>
                <c:pt idx="159">
                  <c:v>6291.7342568214708</c:v>
                </c:pt>
                <c:pt idx="160">
                  <c:v>7115.6984541190159</c:v>
                </c:pt>
                <c:pt idx="161">
                  <c:v>7061.9166182397166</c:v>
                </c:pt>
                <c:pt idx="162">
                  <c:v>6017.5106433423625</c:v>
                </c:pt>
                <c:pt idx="163">
                  <c:v>5315.1052514407384</c:v>
                </c:pt>
                <c:pt idx="164">
                  <c:v>6208.7867596697242</c:v>
                </c:pt>
                <c:pt idx="165">
                  <c:v>6614.5407700990227</c:v>
                </c:pt>
                <c:pt idx="166">
                  <c:v>6076.9031211874844</c:v>
                </c:pt>
                <c:pt idx="167">
                  <c:v>6994.9209138829201</c:v>
                </c:pt>
                <c:pt idx="168">
                  <c:v>6636.4478588661013</c:v>
                </c:pt>
                <c:pt idx="169">
                  <c:v>6374.6063915727727</c:v>
                </c:pt>
                <c:pt idx="170">
                  <c:v>7244.851943478443</c:v>
                </c:pt>
                <c:pt idx="171">
                  <c:v>5269.2090506390705</c:v>
                </c:pt>
                <c:pt idx="172">
                  <c:v>7081.440085451326</c:v>
                </c:pt>
                <c:pt idx="173">
                  <c:v>7015.896774433485</c:v>
                </c:pt>
                <c:pt idx="174">
                  <c:v>6428.7123738066421</c:v>
                </c:pt>
                <c:pt idx="175">
                  <c:v>6255.5466775453133</c:v>
                </c:pt>
                <c:pt idx="176">
                  <c:v>5930.9362366522682</c:v>
                </c:pt>
                <c:pt idx="177">
                  <c:v>4742.5042487574383</c:v>
                </c:pt>
                <c:pt idx="178">
                  <c:v>5127.1983387683231</c:v>
                </c:pt>
                <c:pt idx="179">
                  <c:v>6036.66824378008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61E-4DD4-9EA1-E1485D2F3ACC}"/>
            </c:ext>
          </c:extLst>
        </c:ser>
        <c:ser>
          <c:idx val="13"/>
          <c:order val="14"/>
          <c:tx>
            <c:strRef>
              <c:f>'MC Emissions'!$D$4</c:f>
              <c:strCache>
                <c:ptCount val="1"/>
                <c:pt idx="0">
                  <c:v>Elec- CHW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Emissions'!$D$66:$D$245</c:f>
              <c:numCache>
                <c:formatCode>General</c:formatCode>
                <c:ptCount val="1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6685.8674851242386</c:v>
                </c:pt>
                <c:pt idx="61">
                  <c:v>5142.1711968845266</c:v>
                </c:pt>
                <c:pt idx="62">
                  <c:v>4195.7596428867246</c:v>
                </c:pt>
                <c:pt idx="63">
                  <c:v>2135.6999037089163</c:v>
                </c:pt>
                <c:pt idx="64">
                  <c:v>1613.4606924019315</c:v>
                </c:pt>
                <c:pt idx="65">
                  <c:v>962.21519877826631</c:v>
                </c:pt>
                <c:pt idx="66">
                  <c:v>786.9800450329908</c:v>
                </c:pt>
                <c:pt idx="67">
                  <c:v>816.38153918465571</c:v>
                </c:pt>
                <c:pt idx="68">
                  <c:v>1420.6013519555238</c:v>
                </c:pt>
                <c:pt idx="69">
                  <c:v>2037.3235945396609</c:v>
                </c:pt>
                <c:pt idx="70">
                  <c:v>3610.3863070016873</c:v>
                </c:pt>
                <c:pt idx="71">
                  <c:v>4620.9727373044279</c:v>
                </c:pt>
                <c:pt idx="72">
                  <c:v>6368.3328816091034</c:v>
                </c:pt>
                <c:pt idx="73">
                  <c:v>4897.9519843675835</c:v>
                </c:pt>
                <c:pt idx="74">
                  <c:v>3996.4887363644002</c:v>
                </c:pt>
                <c:pt idx="75">
                  <c:v>2034.2682460129784</c:v>
                </c:pt>
                <c:pt idx="76">
                  <c:v>1536.8319523933965</c:v>
                </c:pt>
                <c:pt idx="77">
                  <c:v>916.5163239022537</c:v>
                </c:pt>
                <c:pt idx="78">
                  <c:v>749.60368405517056</c:v>
                </c:pt>
                <c:pt idx="79">
                  <c:v>777.60880117588579</c:v>
                </c:pt>
                <c:pt idx="80">
                  <c:v>1353.1321584589555</c:v>
                </c:pt>
                <c:pt idx="81">
                  <c:v>1940.5641626090173</c:v>
                </c:pt>
                <c:pt idx="82">
                  <c:v>3438.9167726322139</c:v>
                </c:pt>
                <c:pt idx="83">
                  <c:v>4401.5070136329778</c:v>
                </c:pt>
                <c:pt idx="84">
                  <c:v>5680.5232177410471</c:v>
                </c:pt>
                <c:pt idx="85">
                  <c:v>4325.9572572714378</c:v>
                </c:pt>
                <c:pt idx="86">
                  <c:v>2800.4660081282022</c:v>
                </c:pt>
                <c:pt idx="87">
                  <c:v>2063.3052693603954</c:v>
                </c:pt>
                <c:pt idx="88">
                  <c:v>915.86516880863485</c:v>
                </c:pt>
                <c:pt idx="89">
                  <c:v>878.6962312297544</c:v>
                </c:pt>
                <c:pt idx="90">
                  <c:v>672.54539875631895</c:v>
                </c:pt>
                <c:pt idx="91">
                  <c:v>351.26079309146832</c:v>
                </c:pt>
                <c:pt idx="92">
                  <c:v>543.11432593708616</c:v>
                </c:pt>
                <c:pt idx="93">
                  <c:v>1479.3384877529943</c:v>
                </c:pt>
                <c:pt idx="94">
                  <c:v>3261.7213329411788</c:v>
                </c:pt>
                <c:pt idx="95">
                  <c:v>4751.5350547325625</c:v>
                </c:pt>
                <c:pt idx="96">
                  <c:v>6282.1859470672271</c:v>
                </c:pt>
                <c:pt idx="97">
                  <c:v>4628.9867881405798</c:v>
                </c:pt>
                <c:pt idx="98">
                  <c:v>3559.428115258841</c:v>
                </c:pt>
                <c:pt idx="99">
                  <c:v>1598.3850375936686</c:v>
                </c:pt>
                <c:pt idx="100">
                  <c:v>784.91216022941762</c:v>
                </c:pt>
                <c:pt idx="101">
                  <c:v>980.81925607020241</c:v>
                </c:pt>
                <c:pt idx="102">
                  <c:v>638.96618169825751</c:v>
                </c:pt>
                <c:pt idx="103">
                  <c:v>413.25212116225595</c:v>
                </c:pt>
                <c:pt idx="104">
                  <c:v>1260.6743747784731</c:v>
                </c:pt>
                <c:pt idx="105">
                  <c:v>1807.9679040373951</c:v>
                </c:pt>
                <c:pt idx="106">
                  <c:v>3203.9400033110842</c:v>
                </c:pt>
                <c:pt idx="107">
                  <c:v>4100.7576886017314</c:v>
                </c:pt>
                <c:pt idx="108">
                  <c:v>5023.6285897179123</c:v>
                </c:pt>
                <c:pt idx="109">
                  <c:v>3825.704380127253</c:v>
                </c:pt>
                <c:pt idx="110">
                  <c:v>2476.6206498422866</c:v>
                </c:pt>
                <c:pt idx="111">
                  <c:v>1824.7050391594778</c:v>
                </c:pt>
                <c:pt idx="112">
                  <c:v>809.95469431133301</c:v>
                </c:pt>
                <c:pt idx="113">
                  <c:v>777.08396562783014</c:v>
                </c:pt>
                <c:pt idx="114">
                  <c:v>594.77237634089624</c:v>
                </c:pt>
                <c:pt idx="115">
                  <c:v>310.6410615680947</c:v>
                </c:pt>
                <c:pt idx="116">
                  <c:v>480.30868824578334</c:v>
                </c:pt>
                <c:pt idx="117">
                  <c:v>1308.2680654725532</c:v>
                </c:pt>
                <c:pt idx="118">
                  <c:v>2884.5364963356587</c:v>
                </c:pt>
                <c:pt idx="119">
                  <c:v>4202.0684417682278</c:v>
                </c:pt>
                <c:pt idx="120">
                  <c:v>4736.1008392205667</c:v>
                </c:pt>
                <c:pt idx="121">
                  <c:v>4274.1757588963692</c:v>
                </c:pt>
                <c:pt idx="122">
                  <c:v>3794.2196031358249</c:v>
                </c:pt>
                <c:pt idx="123">
                  <c:v>1763.7683641114234</c:v>
                </c:pt>
                <c:pt idx="124">
                  <c:v>1486.0445935898515</c:v>
                </c:pt>
                <c:pt idx="125">
                  <c:v>1354.8906960664431</c:v>
                </c:pt>
                <c:pt idx="126">
                  <c:v>767.97451691639219</c:v>
                </c:pt>
                <c:pt idx="127">
                  <c:v>766.17151640398652</c:v>
                </c:pt>
                <c:pt idx="128">
                  <c:v>1162.2310947464889</c:v>
                </c:pt>
                <c:pt idx="129">
                  <c:v>1433.9840389718743</c:v>
                </c:pt>
                <c:pt idx="130">
                  <c:v>2188.6842455726551</c:v>
                </c:pt>
                <c:pt idx="131">
                  <c:v>3623.4362633426954</c:v>
                </c:pt>
                <c:pt idx="132">
                  <c:v>4018.1546191758407</c:v>
                </c:pt>
                <c:pt idx="133">
                  <c:v>3632.0507921692306</c:v>
                </c:pt>
                <c:pt idx="134">
                  <c:v>2787.8261628081896</c:v>
                </c:pt>
                <c:pt idx="135">
                  <c:v>1366.0678123243638</c:v>
                </c:pt>
                <c:pt idx="136">
                  <c:v>1080.1476252994171</c:v>
                </c:pt>
                <c:pt idx="137">
                  <c:v>663.70542886619512</c:v>
                </c:pt>
                <c:pt idx="138">
                  <c:v>636.97285861242824</c:v>
                </c:pt>
                <c:pt idx="139">
                  <c:v>882.79438065693455</c:v>
                </c:pt>
                <c:pt idx="140">
                  <c:v>717.29585271176506</c:v>
                </c:pt>
                <c:pt idx="141">
                  <c:v>1547.0588245390486</c:v>
                </c:pt>
                <c:pt idx="142">
                  <c:v>1991.8174544111275</c:v>
                </c:pt>
                <c:pt idx="143">
                  <c:v>2790.5999397203186</c:v>
                </c:pt>
                <c:pt idx="144">
                  <c:v>3114.8246795667346</c:v>
                </c:pt>
                <c:pt idx="145">
                  <c:v>2328.812285048597</c:v>
                </c:pt>
                <c:pt idx="146">
                  <c:v>2075.7526296784845</c:v>
                </c:pt>
                <c:pt idx="147">
                  <c:v>1612.6738351997451</c:v>
                </c:pt>
                <c:pt idx="148">
                  <c:v>1119.847507532354</c:v>
                </c:pt>
                <c:pt idx="149">
                  <c:v>809.17189538170862</c:v>
                </c:pt>
                <c:pt idx="150">
                  <c:v>765.23861667818846</c:v>
                </c:pt>
                <c:pt idx="151">
                  <c:v>918.62221168202291</c:v>
                </c:pt>
                <c:pt idx="152">
                  <c:v>927.28073044626558</c:v>
                </c:pt>
                <c:pt idx="153">
                  <c:v>1235.5956289008623</c:v>
                </c:pt>
                <c:pt idx="154">
                  <c:v>3064.9851832181971</c:v>
                </c:pt>
                <c:pt idx="155">
                  <c:v>3543.3521583296147</c:v>
                </c:pt>
                <c:pt idx="156">
                  <c:v>3877.2032779993965</c:v>
                </c:pt>
                <c:pt idx="157">
                  <c:v>4387.8274482517691</c:v>
                </c:pt>
                <c:pt idx="158">
                  <c:v>2601.7364882520146</c:v>
                </c:pt>
                <c:pt idx="159">
                  <c:v>1668.4287744772294</c:v>
                </c:pt>
                <c:pt idx="160">
                  <c:v>1101.9804689802349</c:v>
                </c:pt>
                <c:pt idx="161">
                  <c:v>872.94831379610389</c:v>
                </c:pt>
                <c:pt idx="162">
                  <c:v>706.49596840530523</c:v>
                </c:pt>
                <c:pt idx="163">
                  <c:v>649.45588051007599</c:v>
                </c:pt>
                <c:pt idx="164">
                  <c:v>838.94974305587425</c:v>
                </c:pt>
                <c:pt idx="165">
                  <c:v>1812.8572049674035</c:v>
                </c:pt>
                <c:pt idx="166">
                  <c:v>2292.1337798354116</c:v>
                </c:pt>
                <c:pt idx="167">
                  <c:v>2458.048722190545</c:v>
                </c:pt>
                <c:pt idx="168">
                  <c:v>3943.4299477234808</c:v>
                </c:pt>
                <c:pt idx="169">
                  <c:v>3382.2166225369128</c:v>
                </c:pt>
                <c:pt idx="170">
                  <c:v>2678.240732558831</c:v>
                </c:pt>
                <c:pt idx="171">
                  <c:v>960.39243190492141</c:v>
                </c:pt>
                <c:pt idx="172">
                  <c:v>1009.6688903127771</c:v>
                </c:pt>
                <c:pt idx="173">
                  <c:v>960.32155404671857</c:v>
                </c:pt>
                <c:pt idx="174">
                  <c:v>864.17283304265936</c:v>
                </c:pt>
                <c:pt idx="175">
                  <c:v>856.40963813105077</c:v>
                </c:pt>
                <c:pt idx="176">
                  <c:v>1254.3612818903157</c:v>
                </c:pt>
                <c:pt idx="177">
                  <c:v>1212.9870848498404</c:v>
                </c:pt>
                <c:pt idx="178">
                  <c:v>1725.3142800367441</c:v>
                </c:pt>
                <c:pt idx="179">
                  <c:v>3276.851781000315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61E-4DD4-9EA1-E1485D2F3ACC}"/>
            </c:ext>
          </c:extLst>
        </c:ser>
        <c:ser>
          <c:idx val="17"/>
          <c:order val="15"/>
          <c:tx>
            <c:strRef>
              <c:f>'MC Emissions'!$H$4</c:f>
              <c:strCache>
                <c:ptCount val="1"/>
                <c:pt idx="0">
                  <c:v>Steam- Chw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Emissions'!$AH$66:$AH$245</c:f>
              <c:numCache>
                <c:formatCode>General</c:formatCode>
                <c:ptCount val="1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61E-4DD4-9EA1-E1485D2F3ACC}"/>
            </c:ext>
          </c:extLst>
        </c:ser>
        <c:ser>
          <c:idx val="14"/>
          <c:order val="16"/>
          <c:tx>
            <c:strRef>
              <c:f>'MC Emissions'!$E$4</c:f>
              <c:strCache>
                <c:ptCount val="1"/>
                <c:pt idx="0">
                  <c:v>Steam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'MC Emissions'!$B$66:$B$245</c:f>
              <c:numCache>
                <c:formatCode>mmm\-yy</c:formatCode>
                <c:ptCount val="180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</c:numCache>
            </c:numRef>
          </c:cat>
          <c:val>
            <c:numRef>
              <c:f>'MC Emissions'!$AG$66:$AG$245</c:f>
              <c:numCache>
                <c:formatCode>General</c:formatCode>
                <c:ptCount val="180"/>
                <c:pt idx="0">
                  <c:v>3550.6363428261379</c:v>
                </c:pt>
                <c:pt idx="1">
                  <c:v>3844.4353015530123</c:v>
                </c:pt>
                <c:pt idx="2">
                  <c:v>4302.6305893802992</c:v>
                </c:pt>
                <c:pt idx="3">
                  <c:v>5116.0145714934943</c:v>
                </c:pt>
                <c:pt idx="4">
                  <c:v>5618.9169597067585</c:v>
                </c:pt>
                <c:pt idx="5">
                  <c:v>10982.911754977951</c:v>
                </c:pt>
                <c:pt idx="6">
                  <c:v>11394.202628974321</c:v>
                </c:pt>
                <c:pt idx="7">
                  <c:v>10178.720722226091</c:v>
                </c:pt>
                <c:pt idx="8">
                  <c:v>9550.7368347762076</c:v>
                </c:pt>
                <c:pt idx="9">
                  <c:v>5046.7567858591492</c:v>
                </c:pt>
                <c:pt idx="10">
                  <c:v>6008.5348396938152</c:v>
                </c:pt>
                <c:pt idx="11">
                  <c:v>4332.1567379363914</c:v>
                </c:pt>
                <c:pt idx="12">
                  <c:v>3381.7297012040913</c:v>
                </c:pt>
                <c:pt idx="13">
                  <c:v>4486.2392068549889</c:v>
                </c:pt>
                <c:pt idx="14">
                  <c:v>4037.8230564937699</c:v>
                </c:pt>
                <c:pt idx="15">
                  <c:v>6056.1023275312191</c:v>
                </c:pt>
                <c:pt idx="16">
                  <c:v>7077.393726304208</c:v>
                </c:pt>
                <c:pt idx="17">
                  <c:v>7674.2809234834249</c:v>
                </c:pt>
                <c:pt idx="18">
                  <c:v>9146.2553579922296</c:v>
                </c:pt>
                <c:pt idx="19">
                  <c:v>12651.257063898436</c:v>
                </c:pt>
                <c:pt idx="20">
                  <c:v>9899.1547531901615</c:v>
                </c:pt>
                <c:pt idx="21">
                  <c:v>8178.9320645849184</c:v>
                </c:pt>
                <c:pt idx="22">
                  <c:v>6252.0664737387588</c:v>
                </c:pt>
                <c:pt idx="23">
                  <c:v>4080.3575503893103</c:v>
                </c:pt>
                <c:pt idx="24">
                  <c:v>4160.7252596313328</c:v>
                </c:pt>
                <c:pt idx="25">
                  <c:v>4747.6284389311259</c:v>
                </c:pt>
                <c:pt idx="26">
                  <c:v>4344.1735048886885</c:v>
                </c:pt>
                <c:pt idx="27">
                  <c:v>4681.7976060009869</c:v>
                </c:pt>
                <c:pt idx="28">
                  <c:v>7399.5698264104831</c:v>
                </c:pt>
                <c:pt idx="29">
                  <c:v>9420.5609755879759</c:v>
                </c:pt>
                <c:pt idx="30">
                  <c:v>10078.616170099151</c:v>
                </c:pt>
                <c:pt idx="31">
                  <c:v>10697.435204543908</c:v>
                </c:pt>
                <c:pt idx="32">
                  <c:v>10039.277882007795</c:v>
                </c:pt>
                <c:pt idx="33">
                  <c:v>8820.8742217983909</c:v>
                </c:pt>
                <c:pt idx="34">
                  <c:v>5590.4508019353098</c:v>
                </c:pt>
                <c:pt idx="35">
                  <c:v>4357.3227779830813</c:v>
                </c:pt>
                <c:pt idx="36">
                  <c:v>4976.5128627193317</c:v>
                </c:pt>
                <c:pt idx="37">
                  <c:v>3940.957969640092</c:v>
                </c:pt>
                <c:pt idx="38">
                  <c:v>4991.5058811443678</c:v>
                </c:pt>
                <c:pt idx="39">
                  <c:v>5616.162357266322</c:v>
                </c:pt>
                <c:pt idx="40">
                  <c:v>8866.4363433608723</c:v>
                </c:pt>
                <c:pt idx="41">
                  <c:v>8880.9639434154687</c:v>
                </c:pt>
                <c:pt idx="42">
                  <c:v>11954.609874033631</c:v>
                </c:pt>
                <c:pt idx="43">
                  <c:v>11877.809064108162</c:v>
                </c:pt>
                <c:pt idx="44">
                  <c:v>9550.3889751279276</c:v>
                </c:pt>
                <c:pt idx="45">
                  <c:v>8418.0025324328963</c:v>
                </c:pt>
                <c:pt idx="46">
                  <c:v>5919.6142428432868</c:v>
                </c:pt>
                <c:pt idx="47">
                  <c:v>4956.6120798258153</c:v>
                </c:pt>
                <c:pt idx="48">
                  <c:v>5137.9662100005517</c:v>
                </c:pt>
                <c:pt idx="49">
                  <c:v>4602.3614470580924</c:v>
                </c:pt>
                <c:pt idx="50">
                  <c:v>5278.3000168923445</c:v>
                </c:pt>
                <c:pt idx="51">
                  <c:v>6554.8368219894492</c:v>
                </c:pt>
                <c:pt idx="52">
                  <c:v>7453.0633263432173</c:v>
                </c:pt>
                <c:pt idx="53">
                  <c:v>7976.7077826301374</c:v>
                </c:pt>
                <c:pt idx="54">
                  <c:v>13027.820752428297</c:v>
                </c:pt>
                <c:pt idx="55">
                  <c:v>12594.040841365679</c:v>
                </c:pt>
                <c:pt idx="56">
                  <c:v>8935.4972761122044</c:v>
                </c:pt>
                <c:pt idx="57">
                  <c:v>7446.2021961574947</c:v>
                </c:pt>
                <c:pt idx="58">
                  <c:v>5857.1160874857233</c:v>
                </c:pt>
                <c:pt idx="59">
                  <c:v>4188.6394800941835</c:v>
                </c:pt>
                <c:pt idx="60">
                  <c:v>3909.7937927330577</c:v>
                </c:pt>
                <c:pt idx="61">
                  <c:v>3620.7729357005974</c:v>
                </c:pt>
                <c:pt idx="62">
                  <c:v>4339.7546765741608</c:v>
                </c:pt>
                <c:pt idx="63">
                  <c:v>4883.9853846087344</c:v>
                </c:pt>
                <c:pt idx="64">
                  <c:v>6272.4670568776082</c:v>
                </c:pt>
                <c:pt idx="65">
                  <c:v>9675.9729036991248</c:v>
                </c:pt>
                <c:pt idx="66">
                  <c:v>11344.169117210849</c:v>
                </c:pt>
                <c:pt idx="67">
                  <c:v>11359.455387344553</c:v>
                </c:pt>
                <c:pt idx="68">
                  <c:v>8365.8408827174244</c:v>
                </c:pt>
                <c:pt idx="69">
                  <c:v>8215.6336689375639</c:v>
                </c:pt>
                <c:pt idx="70">
                  <c:v>5752.5846885631263</c:v>
                </c:pt>
                <c:pt idx="71">
                  <c:v>3810.0075624492874</c:v>
                </c:pt>
                <c:pt idx="72">
                  <c:v>3619.4994439174025</c:v>
                </c:pt>
                <c:pt idx="73">
                  <c:v>3689.9497007471718</c:v>
                </c:pt>
                <c:pt idx="74">
                  <c:v>4225.2171562988724</c:v>
                </c:pt>
                <c:pt idx="75">
                  <c:v>4578.9174400095408</c:v>
                </c:pt>
                <c:pt idx="76">
                  <c:v>7406.056903599263</c:v>
                </c:pt>
                <c:pt idx="77">
                  <c:v>6759.1219730287112</c:v>
                </c:pt>
                <c:pt idx="78">
                  <c:v>8950.1364001175407</c:v>
                </c:pt>
                <c:pt idx="79">
                  <c:v>9948.8178944070823</c:v>
                </c:pt>
                <c:pt idx="80">
                  <c:v>6763.8699669619782</c:v>
                </c:pt>
                <c:pt idx="81">
                  <c:v>6432.1381593954247</c:v>
                </c:pt>
                <c:pt idx="82">
                  <c:v>7031.7045561679079</c:v>
                </c:pt>
                <c:pt idx="83">
                  <c:v>4361.0302044433802</c:v>
                </c:pt>
                <c:pt idx="84">
                  <c:v>3739.649355893484</c:v>
                </c:pt>
                <c:pt idx="85">
                  <c:v>3805.7519529620358</c:v>
                </c:pt>
                <c:pt idx="86">
                  <c:v>4166.4801268815863</c:v>
                </c:pt>
                <c:pt idx="87">
                  <c:v>5243.2286669636296</c:v>
                </c:pt>
                <c:pt idx="88">
                  <c:v>7943.6732943769475</c:v>
                </c:pt>
                <c:pt idx="89">
                  <c:v>8291.8600676434762</c:v>
                </c:pt>
                <c:pt idx="90">
                  <c:v>9847.6574304825808</c:v>
                </c:pt>
                <c:pt idx="91">
                  <c:v>9244.3872676209157</c:v>
                </c:pt>
                <c:pt idx="92">
                  <c:v>8823.2664562501541</c:v>
                </c:pt>
                <c:pt idx="93">
                  <c:v>5879.10359237799</c:v>
                </c:pt>
                <c:pt idx="94">
                  <c:v>4682.5468970063494</c:v>
                </c:pt>
                <c:pt idx="95">
                  <c:v>4018.4812498163787</c:v>
                </c:pt>
                <c:pt idx="96">
                  <c:v>3766.8210081776051</c:v>
                </c:pt>
                <c:pt idx="97">
                  <c:v>4060.0603856228568</c:v>
                </c:pt>
                <c:pt idx="98">
                  <c:v>4298.2825674305714</c:v>
                </c:pt>
                <c:pt idx="99">
                  <c:v>5212.5345673856482</c:v>
                </c:pt>
                <c:pt idx="100">
                  <c:v>8327.8036269810527</c:v>
                </c:pt>
                <c:pt idx="101">
                  <c:v>9850.6338440519685</c:v>
                </c:pt>
                <c:pt idx="102">
                  <c:v>12093.04165002815</c:v>
                </c:pt>
                <c:pt idx="103">
                  <c:v>10508.01217083045</c:v>
                </c:pt>
                <c:pt idx="104">
                  <c:v>10150.828535852052</c:v>
                </c:pt>
                <c:pt idx="105">
                  <c:v>6456.5421427498777</c:v>
                </c:pt>
                <c:pt idx="106">
                  <c:v>5200.1982863710327</c:v>
                </c:pt>
                <c:pt idx="107">
                  <c:v>4211.0090636184768</c:v>
                </c:pt>
                <c:pt idx="108">
                  <c:v>4030.3237185300432</c:v>
                </c:pt>
                <c:pt idx="109">
                  <c:v>4273.4177027320366</c:v>
                </c:pt>
                <c:pt idx="110">
                  <c:v>4425.2028506101778</c:v>
                </c:pt>
                <c:pt idx="111">
                  <c:v>5357.810536844474</c:v>
                </c:pt>
                <c:pt idx="112">
                  <c:v>8133.8927132421204</c:v>
                </c:pt>
                <c:pt idx="113">
                  <c:v>9435.7536941138114</c:v>
                </c:pt>
                <c:pt idx="114">
                  <c:v>11660.778027084301</c:v>
                </c:pt>
                <c:pt idx="115">
                  <c:v>11822.055875367192</c:v>
                </c:pt>
                <c:pt idx="116">
                  <c:v>10178.021476197466</c:v>
                </c:pt>
                <c:pt idx="117">
                  <c:v>6358.8534929961861</c:v>
                </c:pt>
                <c:pt idx="118">
                  <c:v>4664.462479307007</c:v>
                </c:pt>
                <c:pt idx="119">
                  <c:v>4217.9264469005257</c:v>
                </c:pt>
                <c:pt idx="120">
                  <c:v>3964.5961029267478</c:v>
                </c:pt>
                <c:pt idx="121">
                  <c:v>4037.7916859779807</c:v>
                </c:pt>
                <c:pt idx="122">
                  <c:v>4086.1819638884044</c:v>
                </c:pt>
                <c:pt idx="123">
                  <c:v>5817.5599129661032</c:v>
                </c:pt>
                <c:pt idx="124">
                  <c:v>6617.8314843491798</c:v>
                </c:pt>
                <c:pt idx="125">
                  <c:v>7072.9942306251378</c:v>
                </c:pt>
                <c:pt idx="126">
                  <c:v>10425.690135655816</c:v>
                </c:pt>
                <c:pt idx="127">
                  <c:v>9378.3289041935495</c:v>
                </c:pt>
                <c:pt idx="128">
                  <c:v>7803.668066606313</c:v>
                </c:pt>
                <c:pt idx="129">
                  <c:v>6803.1452589717228</c:v>
                </c:pt>
                <c:pt idx="130">
                  <c:v>5509.1209554823736</c:v>
                </c:pt>
                <c:pt idx="131">
                  <c:v>6865.2364179421893</c:v>
                </c:pt>
                <c:pt idx="132">
                  <c:v>7303.731202924524</c:v>
                </c:pt>
                <c:pt idx="133">
                  <c:v>7485.2728590650313</c:v>
                </c:pt>
                <c:pt idx="134">
                  <c:v>7593.1078514466699</c:v>
                </c:pt>
                <c:pt idx="135">
                  <c:v>7408.4457843853343</c:v>
                </c:pt>
                <c:pt idx="136">
                  <c:v>7288.4725904629713</c:v>
                </c:pt>
                <c:pt idx="137">
                  <c:v>9813.5041925709029</c:v>
                </c:pt>
                <c:pt idx="138">
                  <c:v>10103.151747653919</c:v>
                </c:pt>
                <c:pt idx="139">
                  <c:v>8345.3710500064681</c:v>
                </c:pt>
                <c:pt idx="140">
                  <c:v>9628.7820090751138</c:v>
                </c:pt>
                <c:pt idx="141">
                  <c:v>5968.2080675447469</c:v>
                </c:pt>
                <c:pt idx="142">
                  <c:v>5615.9147615325091</c:v>
                </c:pt>
                <c:pt idx="143">
                  <c:v>6597.900927324923</c:v>
                </c:pt>
                <c:pt idx="144">
                  <c:v>7767.4444719495832</c:v>
                </c:pt>
                <c:pt idx="145">
                  <c:v>7742.8794084461733</c:v>
                </c:pt>
                <c:pt idx="146">
                  <c:v>7406.750898001269</c:v>
                </c:pt>
                <c:pt idx="147">
                  <c:v>7407.8971050038217</c:v>
                </c:pt>
                <c:pt idx="148">
                  <c:v>7319.3552984557946</c:v>
                </c:pt>
                <c:pt idx="149">
                  <c:v>9928.2330719321199</c:v>
                </c:pt>
                <c:pt idx="150">
                  <c:v>11058.830250176045</c:v>
                </c:pt>
                <c:pt idx="151">
                  <c:v>8257.4871487708642</c:v>
                </c:pt>
                <c:pt idx="152">
                  <c:v>9235.937996809067</c:v>
                </c:pt>
                <c:pt idx="153">
                  <c:v>7184.7929245184396</c:v>
                </c:pt>
                <c:pt idx="154">
                  <c:v>4864.1710614707008</c:v>
                </c:pt>
                <c:pt idx="155">
                  <c:v>5032.4905920127885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6903.8210684600035</c:v>
                </c:pt>
                <c:pt idx="160">
                  <c:v>7867.8222919733089</c:v>
                </c:pt>
                <c:pt idx="161">
                  <c:v>9024.3343296874209</c:v>
                </c:pt>
                <c:pt idx="162">
                  <c:v>10725.198841677959</c:v>
                </c:pt>
                <c:pt idx="163">
                  <c:v>9153.1423745769007</c:v>
                </c:pt>
                <c:pt idx="164">
                  <c:v>8858.8106808008342</c:v>
                </c:pt>
                <c:pt idx="165">
                  <c:v>5790.7958970788359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7674.4622440484882</c:v>
                </c:pt>
                <c:pt idx="172">
                  <c:v>7992.0759084428391</c:v>
                </c:pt>
                <c:pt idx="173">
                  <c:v>9298.5101101005948</c:v>
                </c:pt>
                <c:pt idx="174">
                  <c:v>9337.2582735222659</c:v>
                </c:pt>
                <c:pt idx="175">
                  <c:v>8596.1911603434401</c:v>
                </c:pt>
                <c:pt idx="176">
                  <c:v>7439.2645423992362</c:v>
                </c:pt>
                <c:pt idx="177">
                  <c:v>6312.8542105573952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61E-4DD4-9EA1-E1485D2F3ACC}"/>
            </c:ext>
          </c:extLst>
        </c:ser>
        <c:ser>
          <c:idx val="4"/>
          <c:order val="17"/>
          <c:tx>
            <c:v>Wind RECs</c:v>
          </c:tx>
          <c:spPr>
            <a:pattFill prst="wdUpDiag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val>
            <c:numRef>
              <c:f>'MC Emissions'!$AI$66:$AI$245</c:f>
              <c:numCache>
                <c:formatCode>General</c:formatCode>
                <c:ptCount val="180"/>
                <c:pt idx="0">
                  <c:v>4586.7236482362568</c:v>
                </c:pt>
                <c:pt idx="1">
                  <c:v>4586.7236482362568</c:v>
                </c:pt>
                <c:pt idx="2">
                  <c:v>4586.7236482362568</c:v>
                </c:pt>
                <c:pt idx="3">
                  <c:v>4586.7236482362568</c:v>
                </c:pt>
                <c:pt idx="4">
                  <c:v>4586.7236482362568</c:v>
                </c:pt>
                <c:pt idx="5">
                  <c:v>4586.7236482362568</c:v>
                </c:pt>
                <c:pt idx="6">
                  <c:v>4586.7236482362568</c:v>
                </c:pt>
                <c:pt idx="7">
                  <c:v>4586.7236482362568</c:v>
                </c:pt>
                <c:pt idx="8">
                  <c:v>4586.7236482362568</c:v>
                </c:pt>
                <c:pt idx="9">
                  <c:v>4586.7236482362568</c:v>
                </c:pt>
                <c:pt idx="10">
                  <c:v>4586.7236482362568</c:v>
                </c:pt>
                <c:pt idx="11">
                  <c:v>4586.7236482362568</c:v>
                </c:pt>
                <c:pt idx="12">
                  <c:v>4507.889335532197</c:v>
                </c:pt>
                <c:pt idx="13">
                  <c:v>4507.889335532197</c:v>
                </c:pt>
                <c:pt idx="14">
                  <c:v>4507.889335532197</c:v>
                </c:pt>
                <c:pt idx="15">
                  <c:v>4507.889335532197</c:v>
                </c:pt>
                <c:pt idx="16">
                  <c:v>4507.889335532197</c:v>
                </c:pt>
                <c:pt idx="17">
                  <c:v>4507.889335532197</c:v>
                </c:pt>
                <c:pt idx="18">
                  <c:v>4507.889335532197</c:v>
                </c:pt>
                <c:pt idx="19">
                  <c:v>4507.889335532197</c:v>
                </c:pt>
                <c:pt idx="20">
                  <c:v>4507.889335532197</c:v>
                </c:pt>
                <c:pt idx="21">
                  <c:v>4507.889335532197</c:v>
                </c:pt>
                <c:pt idx="22">
                  <c:v>4507.889335532197</c:v>
                </c:pt>
                <c:pt idx="23">
                  <c:v>4507.889335532197</c:v>
                </c:pt>
                <c:pt idx="24">
                  <c:v>7061.5247034850463</c:v>
                </c:pt>
                <c:pt idx="25">
                  <c:v>7061.5247034850463</c:v>
                </c:pt>
                <c:pt idx="26">
                  <c:v>7061.5247034850463</c:v>
                </c:pt>
                <c:pt idx="27">
                  <c:v>7061.5247034850463</c:v>
                </c:pt>
                <c:pt idx="28">
                  <c:v>7061.5247034850463</c:v>
                </c:pt>
                <c:pt idx="29">
                  <c:v>7061.5247034850463</c:v>
                </c:pt>
                <c:pt idx="30">
                  <c:v>7061.5247034850463</c:v>
                </c:pt>
                <c:pt idx="31">
                  <c:v>7061.5247034850463</c:v>
                </c:pt>
                <c:pt idx="32">
                  <c:v>7061.5247034850463</c:v>
                </c:pt>
                <c:pt idx="33">
                  <c:v>7061.5247034850463</c:v>
                </c:pt>
                <c:pt idx="34">
                  <c:v>7061.5247034850463</c:v>
                </c:pt>
                <c:pt idx="35">
                  <c:v>7061.5247034850463</c:v>
                </c:pt>
                <c:pt idx="36">
                  <c:v>6727.7280997343278</c:v>
                </c:pt>
                <c:pt idx="37">
                  <c:v>6727.7280997343278</c:v>
                </c:pt>
                <c:pt idx="38">
                  <c:v>6727.7280997343278</c:v>
                </c:pt>
                <c:pt idx="39">
                  <c:v>6727.7280997343278</c:v>
                </c:pt>
                <c:pt idx="40">
                  <c:v>6727.7280997343278</c:v>
                </c:pt>
                <c:pt idx="41">
                  <c:v>6727.7280997343278</c:v>
                </c:pt>
                <c:pt idx="42">
                  <c:v>6727.7280997343278</c:v>
                </c:pt>
                <c:pt idx="43">
                  <c:v>6727.7280997343278</c:v>
                </c:pt>
                <c:pt idx="44">
                  <c:v>6727.7280997343278</c:v>
                </c:pt>
                <c:pt idx="45">
                  <c:v>6727.7280997343278</c:v>
                </c:pt>
                <c:pt idx="46">
                  <c:v>6727.7280997343278</c:v>
                </c:pt>
                <c:pt idx="47">
                  <c:v>6727.7280997343278</c:v>
                </c:pt>
                <c:pt idx="48">
                  <c:v>6768.0138967387229</c:v>
                </c:pt>
                <c:pt idx="49">
                  <c:v>6768.0138967387229</c:v>
                </c:pt>
                <c:pt idx="50">
                  <c:v>6768.0138967387229</c:v>
                </c:pt>
                <c:pt idx="51">
                  <c:v>6768.0138967387229</c:v>
                </c:pt>
                <c:pt idx="52">
                  <c:v>6768.0138967387229</c:v>
                </c:pt>
                <c:pt idx="53">
                  <c:v>6768.0138967387229</c:v>
                </c:pt>
                <c:pt idx="54">
                  <c:v>6768.0138967387229</c:v>
                </c:pt>
                <c:pt idx="55">
                  <c:v>6768.0138967387229</c:v>
                </c:pt>
                <c:pt idx="56">
                  <c:v>6768.0138967387229</c:v>
                </c:pt>
                <c:pt idx="57">
                  <c:v>6768.0138967387229</c:v>
                </c:pt>
                <c:pt idx="58">
                  <c:v>6768.0138967387229</c:v>
                </c:pt>
                <c:pt idx="59">
                  <c:v>6768.0138967387229</c:v>
                </c:pt>
                <c:pt idx="60">
                  <c:v>6790.5010260997715</c:v>
                </c:pt>
                <c:pt idx="61">
                  <c:v>6790.5010260997715</c:v>
                </c:pt>
                <c:pt idx="62">
                  <c:v>6790.5010260997715</c:v>
                </c:pt>
                <c:pt idx="63">
                  <c:v>6790.5010260997715</c:v>
                </c:pt>
                <c:pt idx="64">
                  <c:v>6790.5010260997715</c:v>
                </c:pt>
                <c:pt idx="65">
                  <c:v>6790.5010260997715</c:v>
                </c:pt>
                <c:pt idx="66">
                  <c:v>6790.5010260997715</c:v>
                </c:pt>
                <c:pt idx="67">
                  <c:v>6790.5010260997715</c:v>
                </c:pt>
                <c:pt idx="68">
                  <c:v>6790.5010260997715</c:v>
                </c:pt>
                <c:pt idx="69">
                  <c:v>6790.5010260997715</c:v>
                </c:pt>
                <c:pt idx="70">
                  <c:v>6790.5010260997715</c:v>
                </c:pt>
                <c:pt idx="71">
                  <c:v>6790.5010260997715</c:v>
                </c:pt>
                <c:pt idx="72">
                  <c:v>6467.9970195831593</c:v>
                </c:pt>
                <c:pt idx="73">
                  <c:v>6467.9970195831593</c:v>
                </c:pt>
                <c:pt idx="74">
                  <c:v>6467.9970195831593</c:v>
                </c:pt>
                <c:pt idx="75">
                  <c:v>6467.9970195831593</c:v>
                </c:pt>
                <c:pt idx="76">
                  <c:v>6467.9970195831593</c:v>
                </c:pt>
                <c:pt idx="77">
                  <c:v>6467.9970195831593</c:v>
                </c:pt>
                <c:pt idx="78">
                  <c:v>6467.9970195831593</c:v>
                </c:pt>
                <c:pt idx="79">
                  <c:v>6467.9970195831593</c:v>
                </c:pt>
                <c:pt idx="80">
                  <c:v>6467.9970195831593</c:v>
                </c:pt>
                <c:pt idx="81">
                  <c:v>6467.9970195831593</c:v>
                </c:pt>
                <c:pt idx="82">
                  <c:v>6467.9970195831593</c:v>
                </c:pt>
                <c:pt idx="83">
                  <c:v>6467.9970195831593</c:v>
                </c:pt>
                <c:pt idx="84">
                  <c:v>6300.7727199078799</c:v>
                </c:pt>
                <c:pt idx="85">
                  <c:v>6300.7727199078799</c:v>
                </c:pt>
                <c:pt idx="86">
                  <c:v>6300.7727199078799</c:v>
                </c:pt>
                <c:pt idx="87">
                  <c:v>6300.7727199078799</c:v>
                </c:pt>
                <c:pt idx="88">
                  <c:v>6300.7727199078799</c:v>
                </c:pt>
                <c:pt idx="89">
                  <c:v>6300.7727199078799</c:v>
                </c:pt>
                <c:pt idx="90">
                  <c:v>6300.7727199078799</c:v>
                </c:pt>
                <c:pt idx="91">
                  <c:v>6300.7727199078799</c:v>
                </c:pt>
                <c:pt idx="92">
                  <c:v>6300.7727199078799</c:v>
                </c:pt>
                <c:pt idx="93">
                  <c:v>6300.7727199078799</c:v>
                </c:pt>
                <c:pt idx="94">
                  <c:v>6300.7727199078799</c:v>
                </c:pt>
                <c:pt idx="95">
                  <c:v>6300.7727199078799</c:v>
                </c:pt>
                <c:pt idx="96">
                  <c:v>6026.0470847270626</c:v>
                </c:pt>
                <c:pt idx="97">
                  <c:v>6026.0470847270626</c:v>
                </c:pt>
                <c:pt idx="98">
                  <c:v>6026.0470847270626</c:v>
                </c:pt>
                <c:pt idx="99">
                  <c:v>6026.0470847270626</c:v>
                </c:pt>
                <c:pt idx="100">
                  <c:v>6026.0470847270626</c:v>
                </c:pt>
                <c:pt idx="101">
                  <c:v>6026.0470847270626</c:v>
                </c:pt>
                <c:pt idx="102">
                  <c:v>6026.0470847270626</c:v>
                </c:pt>
                <c:pt idx="103">
                  <c:v>6026.0470847270626</c:v>
                </c:pt>
                <c:pt idx="104">
                  <c:v>6026.0470847270626</c:v>
                </c:pt>
                <c:pt idx="105">
                  <c:v>6026.0470847270626</c:v>
                </c:pt>
                <c:pt idx="106">
                  <c:v>6026.0470847270626</c:v>
                </c:pt>
                <c:pt idx="107">
                  <c:v>6026.0470847270626</c:v>
                </c:pt>
                <c:pt idx="108">
                  <c:v>5572.1525570370159</c:v>
                </c:pt>
                <c:pt idx="109">
                  <c:v>5572.1525570370159</c:v>
                </c:pt>
                <c:pt idx="110">
                  <c:v>5572.1525570370159</c:v>
                </c:pt>
                <c:pt idx="111">
                  <c:v>5572.1525570370159</c:v>
                </c:pt>
                <c:pt idx="112">
                  <c:v>5572.1525570370159</c:v>
                </c:pt>
                <c:pt idx="113">
                  <c:v>5572.1525570370159</c:v>
                </c:pt>
                <c:pt idx="114">
                  <c:v>5572.1525570370159</c:v>
                </c:pt>
                <c:pt idx="115">
                  <c:v>5572.1525570370159</c:v>
                </c:pt>
                <c:pt idx="116">
                  <c:v>5572.1525570370159</c:v>
                </c:pt>
                <c:pt idx="117">
                  <c:v>5572.1525570370159</c:v>
                </c:pt>
                <c:pt idx="118">
                  <c:v>5572.1525570370159</c:v>
                </c:pt>
                <c:pt idx="119">
                  <c:v>5572.1525570370159</c:v>
                </c:pt>
                <c:pt idx="120">
                  <c:v>5195.8978827676365</c:v>
                </c:pt>
                <c:pt idx="121">
                  <c:v>5195.8978827676365</c:v>
                </c:pt>
                <c:pt idx="122">
                  <c:v>5195.8978827676365</c:v>
                </c:pt>
                <c:pt idx="123">
                  <c:v>5195.8978827676365</c:v>
                </c:pt>
                <c:pt idx="124">
                  <c:v>5195.8978827676365</c:v>
                </c:pt>
                <c:pt idx="125">
                  <c:v>5195.8978827676365</c:v>
                </c:pt>
                <c:pt idx="126">
                  <c:v>5195.8978827676365</c:v>
                </c:pt>
                <c:pt idx="127">
                  <c:v>5195.8978827676365</c:v>
                </c:pt>
                <c:pt idx="128">
                  <c:v>5195.8978827676365</c:v>
                </c:pt>
                <c:pt idx="129">
                  <c:v>5195.8978827676365</c:v>
                </c:pt>
                <c:pt idx="130">
                  <c:v>5195.8978827676365</c:v>
                </c:pt>
                <c:pt idx="131">
                  <c:v>5195.8978827676365</c:v>
                </c:pt>
                <c:pt idx="132">
                  <c:v>5013.8721909174565</c:v>
                </c:pt>
                <c:pt idx="133">
                  <c:v>5013.8721909174565</c:v>
                </c:pt>
                <c:pt idx="134">
                  <c:v>5013.8721909174565</c:v>
                </c:pt>
                <c:pt idx="135">
                  <c:v>5013.8721909174565</c:v>
                </c:pt>
                <c:pt idx="136">
                  <c:v>5013.8721909174565</c:v>
                </c:pt>
                <c:pt idx="137">
                  <c:v>5013.8721909174565</c:v>
                </c:pt>
                <c:pt idx="138">
                  <c:v>5013.8721909174565</c:v>
                </c:pt>
                <c:pt idx="139">
                  <c:v>5013.8721909174565</c:v>
                </c:pt>
                <c:pt idx="140">
                  <c:v>5013.8721909174565</c:v>
                </c:pt>
                <c:pt idx="141">
                  <c:v>5013.8721909174565</c:v>
                </c:pt>
                <c:pt idx="142">
                  <c:v>5013.8721909174565</c:v>
                </c:pt>
                <c:pt idx="143">
                  <c:v>5013.8721909174565</c:v>
                </c:pt>
                <c:pt idx="144">
                  <c:v>4838.2233281045501</c:v>
                </c:pt>
                <c:pt idx="145">
                  <c:v>4838.2233281045501</c:v>
                </c:pt>
                <c:pt idx="146">
                  <c:v>4838.2233281045501</c:v>
                </c:pt>
                <c:pt idx="147">
                  <c:v>4838.2233281045501</c:v>
                </c:pt>
                <c:pt idx="148">
                  <c:v>4838.2233281045501</c:v>
                </c:pt>
                <c:pt idx="149">
                  <c:v>4838.2233281045501</c:v>
                </c:pt>
                <c:pt idx="150">
                  <c:v>4838.2233281045501</c:v>
                </c:pt>
                <c:pt idx="151">
                  <c:v>4838.2233281045501</c:v>
                </c:pt>
                <c:pt idx="152">
                  <c:v>4838.2233281045501</c:v>
                </c:pt>
                <c:pt idx="153">
                  <c:v>4838.2233281045501</c:v>
                </c:pt>
                <c:pt idx="154">
                  <c:v>4838.2233281045501</c:v>
                </c:pt>
                <c:pt idx="155">
                  <c:v>4838.2233281045501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61E-4DD4-9EA1-E1485D2F3ACC}"/>
            </c:ext>
          </c:extLst>
        </c:ser>
        <c:ser>
          <c:idx val="5"/>
          <c:order val="18"/>
          <c:tx>
            <c:v>Steam Offsets</c:v>
          </c:tx>
          <c:spPr>
            <a:pattFill prst="wdUpDiag">
              <a:fgClr>
                <a:srgbClr val="FF0000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</c:spPr>
          <c:val>
            <c:numRef>
              <c:f>'MC Emissions'!$AJ$66:$AJ$245</c:f>
              <c:numCache>
                <c:formatCode>General</c:formatCode>
                <c:ptCount val="1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6684.4</c:v>
                </c:pt>
                <c:pt idx="157">
                  <c:v>6684.4</c:v>
                </c:pt>
                <c:pt idx="158">
                  <c:v>6684.4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6684.4</c:v>
                </c:pt>
                <c:pt idx="167">
                  <c:v>6684.4</c:v>
                </c:pt>
                <c:pt idx="168">
                  <c:v>6673.8861897996303</c:v>
                </c:pt>
                <c:pt idx="169">
                  <c:v>6673.8861897996303</c:v>
                </c:pt>
                <c:pt idx="170">
                  <c:v>6673.8861897996303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6673.8861897996303</c:v>
                </c:pt>
                <c:pt idx="179">
                  <c:v>6673.8861897996303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61E-4DD4-9EA1-E1485D2F3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770752"/>
        <c:axId val="227772288"/>
      </c:areaChart>
      <c:dateAx>
        <c:axId val="227770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772288"/>
        <c:crosses val="autoZero"/>
        <c:auto val="1"/>
        <c:lblOffset val="100"/>
        <c:baseTimeUnit val="months"/>
      </c:dateAx>
      <c:valAx>
        <c:axId val="227772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 baseline="0"/>
                  <a:t>Net </a:t>
                </a:r>
                <a:r>
                  <a:rPr lang="en-US" sz="1600"/>
                  <a:t>Main Campus Monthy Emissions in MTCDE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70752"/>
        <c:crosses val="autoZero"/>
        <c:crossBetween val="midCat"/>
      </c:valAx>
    </c:plotArea>
    <c:legend>
      <c:legendPos val="r"/>
      <c:legendEntry>
        <c:idx val="9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877207</xdr:colOff>
      <xdr:row>3</xdr:row>
      <xdr:rowOff>12700</xdr:rowOff>
    </xdr:from>
    <xdr:to>
      <xdr:col>10</xdr:col>
      <xdr:colOff>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876300</xdr:colOff>
      <xdr:row>29</xdr:row>
      <xdr:rowOff>174624</xdr:rowOff>
    </xdr:from>
    <xdr:to>
      <xdr:col>30</xdr:col>
      <xdr:colOff>393700</xdr:colOff>
      <xdr:row>58</xdr:row>
      <xdr:rowOff>117475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381000</xdr:colOff>
      <xdr:row>3</xdr:row>
      <xdr:rowOff>15875</xdr:rowOff>
    </xdr:from>
    <xdr:to>
      <xdr:col>30</xdr:col>
      <xdr:colOff>165100</xdr:colOff>
      <xdr:row>29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26307</xdr:colOff>
      <xdr:row>2</xdr:row>
      <xdr:rowOff>63500</xdr:rowOff>
    </xdr:from>
    <xdr:to>
      <xdr:col>10</xdr:col>
      <xdr:colOff>25400</xdr:colOff>
      <xdr:row>27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54</xdr:row>
      <xdr:rowOff>85724</xdr:rowOff>
    </xdr:from>
    <xdr:to>
      <xdr:col>30</xdr:col>
      <xdr:colOff>412750</xdr:colOff>
      <xdr:row>83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201</xdr:row>
      <xdr:rowOff>142875</xdr:rowOff>
    </xdr:from>
    <xdr:to>
      <xdr:col>16</xdr:col>
      <xdr:colOff>15875</xdr:colOff>
      <xdr:row>227</xdr:row>
      <xdr:rowOff>38100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31750</xdr:colOff>
      <xdr:row>227</xdr:row>
      <xdr:rowOff>15875</xdr:rowOff>
    </xdr:from>
    <xdr:to>
      <xdr:col>16</xdr:col>
      <xdr:colOff>15875</xdr:colOff>
      <xdr:row>252</xdr:row>
      <xdr:rowOff>101600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31750</xdr:colOff>
      <xdr:row>252</xdr:row>
      <xdr:rowOff>95250</xdr:rowOff>
    </xdr:from>
    <xdr:to>
      <xdr:col>16</xdr:col>
      <xdr:colOff>15875</xdr:colOff>
      <xdr:row>277</xdr:row>
      <xdr:rowOff>180975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22225</xdr:colOff>
      <xdr:row>28</xdr:row>
      <xdr:rowOff>25401</xdr:rowOff>
    </xdr:from>
    <xdr:to>
      <xdr:col>19</xdr:col>
      <xdr:colOff>38100</xdr:colOff>
      <xdr:row>53</xdr:row>
      <xdr:rowOff>12700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31750</xdr:colOff>
      <xdr:row>176</xdr:row>
      <xdr:rowOff>95250</xdr:rowOff>
    </xdr:from>
    <xdr:to>
      <xdr:col>32</xdr:col>
      <xdr:colOff>269875</xdr:colOff>
      <xdr:row>201</xdr:row>
      <xdr:rowOff>180975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202</xdr:row>
      <xdr:rowOff>0</xdr:rowOff>
    </xdr:from>
    <xdr:to>
      <xdr:col>32</xdr:col>
      <xdr:colOff>238125</xdr:colOff>
      <xdr:row>227</xdr:row>
      <xdr:rowOff>85725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227</xdr:row>
      <xdr:rowOff>0</xdr:rowOff>
    </xdr:from>
    <xdr:to>
      <xdr:col>32</xdr:col>
      <xdr:colOff>238125</xdr:colOff>
      <xdr:row>252</xdr:row>
      <xdr:rowOff>85725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252</xdr:row>
      <xdr:rowOff>95250</xdr:rowOff>
    </xdr:from>
    <xdr:to>
      <xdr:col>32</xdr:col>
      <xdr:colOff>238125</xdr:colOff>
      <xdr:row>277</xdr:row>
      <xdr:rowOff>180975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285750</xdr:colOff>
      <xdr:row>176</xdr:row>
      <xdr:rowOff>95250</xdr:rowOff>
    </xdr:from>
    <xdr:to>
      <xdr:col>48</xdr:col>
      <xdr:colOff>523875</xdr:colOff>
      <xdr:row>201</xdr:row>
      <xdr:rowOff>180975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32</xdr:col>
      <xdr:colOff>254000</xdr:colOff>
      <xdr:row>201</xdr:row>
      <xdr:rowOff>111125</xdr:rowOff>
    </xdr:from>
    <xdr:to>
      <xdr:col>48</xdr:col>
      <xdr:colOff>492125</xdr:colOff>
      <xdr:row>227</xdr:row>
      <xdr:rowOff>6350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32</xdr:col>
      <xdr:colOff>254000</xdr:colOff>
      <xdr:row>226</xdr:row>
      <xdr:rowOff>174625</xdr:rowOff>
    </xdr:from>
    <xdr:to>
      <xdr:col>48</xdr:col>
      <xdr:colOff>492125</xdr:colOff>
      <xdr:row>252</xdr:row>
      <xdr:rowOff>69850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222251</xdr:colOff>
      <xdr:row>252</xdr:row>
      <xdr:rowOff>95250</xdr:rowOff>
    </xdr:from>
    <xdr:to>
      <xdr:col>48</xdr:col>
      <xdr:colOff>508001</xdr:colOff>
      <xdr:row>277</xdr:row>
      <xdr:rowOff>180975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2</xdr:row>
      <xdr:rowOff>88900</xdr:rowOff>
    </xdr:from>
    <xdr:to>
      <xdr:col>19</xdr:col>
      <xdr:colOff>608693</xdr:colOff>
      <xdr:row>27</xdr:row>
      <xdr:rowOff>76200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94FD2563-99FE-4F67-91AE-5DCA09C01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20</xdr:col>
      <xdr:colOff>0</xdr:colOff>
      <xdr:row>28</xdr:row>
      <xdr:rowOff>0</xdr:rowOff>
    </xdr:from>
    <xdr:to>
      <xdr:col>38</xdr:col>
      <xdr:colOff>15874</xdr:colOff>
      <xdr:row>52</xdr:row>
      <xdr:rowOff>168727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D472E761-288C-4FCB-A9B4-85DF73B27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30</xdr:col>
      <xdr:colOff>406400</xdr:colOff>
      <xdr:row>112</xdr:row>
      <xdr:rowOff>124821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189A5104-E5B3-42C6-9A6B-C602A0469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Q444"/>
  <sheetViews>
    <sheetView zoomScale="60" zoomScaleNormal="60" workbookViewId="0">
      <selection activeCell="E2" sqref="E2"/>
    </sheetView>
  </sheetViews>
  <sheetFormatPr defaultRowHeight="14.4" x14ac:dyDescent="0.3"/>
  <cols>
    <col min="1" max="1" width="12.88671875" customWidth="1"/>
    <col min="53" max="54" width="13.44140625" bestFit="1" customWidth="1"/>
    <col min="55" max="55" width="13.44140625" customWidth="1"/>
    <col min="56" max="56" width="13.44140625" bestFit="1" customWidth="1"/>
    <col min="57" max="57" width="12.5546875" bestFit="1" customWidth="1"/>
    <col min="58" max="58" width="12.33203125" bestFit="1" customWidth="1"/>
    <col min="59" max="59" width="14.33203125" bestFit="1" customWidth="1"/>
    <col min="60" max="60" width="12.5546875" bestFit="1" customWidth="1"/>
    <col min="63" max="63" width="26.33203125" bestFit="1" customWidth="1"/>
    <col min="64" max="64" width="15.44140625" bestFit="1" customWidth="1"/>
    <col min="65" max="65" width="14.88671875" bestFit="1" customWidth="1"/>
  </cols>
  <sheetData>
    <row r="2" spans="1:69" x14ac:dyDescent="0.3">
      <c r="A2" s="14" t="s">
        <v>162</v>
      </c>
      <c r="B2" s="14" t="s">
        <v>53</v>
      </c>
      <c r="BA2" s="83" t="s">
        <v>0</v>
      </c>
      <c r="BB2" s="85" t="s">
        <v>173</v>
      </c>
      <c r="BC2" s="85" t="s">
        <v>174</v>
      </c>
      <c r="BD2" s="85" t="s">
        <v>1</v>
      </c>
      <c r="BE2" s="85" t="s">
        <v>2</v>
      </c>
      <c r="BF2" s="85" t="s">
        <v>3</v>
      </c>
      <c r="BG2" s="85" t="s">
        <v>159</v>
      </c>
      <c r="BH2" s="85" t="s">
        <v>9</v>
      </c>
      <c r="BI2" s="85"/>
      <c r="BJ2" s="85"/>
      <c r="BK2" s="85"/>
      <c r="BL2" s="85"/>
    </row>
    <row r="3" spans="1:69" x14ac:dyDescent="0.3">
      <c r="AX3" t="s">
        <v>39</v>
      </c>
      <c r="AY3" t="s">
        <v>152</v>
      </c>
      <c r="BA3">
        <f>IF($B$2="FY06",BA6,IF($B$2="FY07",BA7,IF($B$2="FY08",BA8,IF($B$2="FY09",BA9,IF($B$2="FY10",BA10,IF($B$2="FY11",BA11,IF($B$2="FY12",BA12,IF($B$2="FY13",BA13,IF($B$2="FY14",BA14,IF($B$2="FY15",BA15,IF($B$2="FY16",BA16,IF($B$2="FY17",BA17,IF($B$2="FY18",BA18,IF($B$2="FY19",BA19,IF($B$2="FY20",BA20,0)))))))))))))))</f>
        <v>735555.73634673876</v>
      </c>
      <c r="BB3">
        <f>IF($B$2="FY06",BB6,IF($B$2="FY07",BB7,IF($B$2="FY08",BB8,IF($B$2="FY09",BB9,IF($B$2="FY10",BB10,IF($B$2="FY11",BB11,IF($B$2="FY12",BB12,IF($B$2="FY13",BB13,IF($B$2="FY14",BB14,IF($B$2="FY15",BB15,IF($B$2="FY16",BB16,IF($B$2="FY17",BB17,IF($B$2="FY18",BB18,IF($B$2="FY19",BB19,IF($B$2="FY20",BB20,0)))))))))))))))</f>
        <v>219487.76863129527</v>
      </c>
      <c r="BC3">
        <f>IF($B$2="FY06",BC6,IF($B$2="FY07",BC7,IF($B$2="FY08",BC8,IF($B$2="FY09",BC9,IF($B$2="FY10",BC10,IF($B$2="FY11",BC11,IF($B$2="FY12",BC12,IF($B$2="FY13",BC13,IF($B$2="FY14",BC14,IF($B$2="FY15",BC15,IF($B$2="FY16",BC16,IF($B$2="FY17",BC17,IF($B$2="FY18",BC18,IF($B$2="FY19",BC19,IF($B$2="FY20",BC20,0)))))))))))))))</f>
        <v>249141.11681999997</v>
      </c>
      <c r="BD3">
        <f>IF($B$2="FY06",BD6,IF($B$2="FY07",BD7,IF($B$2="FY08",BD8,IF($B$2="FY09",BD9,IF($B$2="FY10",BD10,IF($B$2="FY11",BD11,IF($B$2="FY12",BD12,IF($B$2="FY13",BD13,IF($B$2="FY14",BD14,IF($B$2="FY15",BD15,IF($B$2="FY16",BD16,IF($B$2="FY17",BD17,IF($B$2="FY18",BD18,IF($B$2="FY19",BD19,IF($B$2="FY20",BD20,0)))))))))))))))</f>
        <v>1360610.3070634163</v>
      </c>
      <c r="BE3">
        <f>IF($B$2="FY06",BE6,IF($B$2="FY07",BE7,IF($B$2="FY08",BE8,IF($B$2="FY09",BE9,IF($B$2="FY10",BE10,IF($B$2="FY11",BE11,IF($B$2="FY12",BE12,IF($B$2="FY13",BE13,IF($B$2="FY14",BE14,IF($B$2="FY15",BE15,IF($B$2="FY16",BE16,IF($B$2="FY17",BE17,IF($B$2="FY18",BE18,IF($B$2="FY19",BE19,IF($B$2="FY20",BE20,0)))))))))))))))</f>
        <v>22226.920000000002</v>
      </c>
      <c r="BF3">
        <f>IF($B$2="FY06",BF6,IF($B$2="FY07",BF7,IF($B$2="FY08",BF8,IF($B$2="FY09",BF9,IF($B$2="FY10",BF10,IF($B$2="FY11",BF11,IF($B$2="FY12",BF12,IF($B$2="FY13",BF13,IF($B$2="FY14",BF14,IF($B$2="FY15",BF15,IF($B$2="FY16",BF16,IF($B$2="FY17",BF17,IF($B$2="FY18",BF18,IF($B$2="FY19",BF19,IF($B$2="FY20",BF20,0)))))))))))))))</f>
        <v>5727.1190400000014</v>
      </c>
      <c r="BG3">
        <f>IF($B$2="FY06",BG6,IF($B$2="FY07",BG7,IF($B$2="FY08",BG8,IF($B$2="FY09",BG9,IF($B$2="FY10",BG10,IF($B$2="FY11",BG11,IF($B$2="FY12",BG12,IF($B$2="FY13",BG13,IF($B$2="FY14",BG14,IF($B$2="FY15",BG15,IF($B$2="FY16",BG16,IF($B$2="FY17",BG17,IF($B$2="FY18",BG18,IF($B$2="FY19",BG19,IF($B$2="FY20",BG20,0)))))))))))))))</f>
        <v>22298.451996</v>
      </c>
      <c r="BH3">
        <f>IF($B$2="FY06",BH6,IF($B$2="FY07",BH7,IF($B$2="FY08",BH8,IF($B$2="FY09",BH9,IF($B$2="FY10",BH10,IF($B$2="FY11",BH11,IF($B$2="FY12",BH12,IF($B$2="FY13",BH13,IF($B$2="FY14",BH14,IF($B$2="FY15",BH15,IF($B$2="FY16",BH16,IF($B$2="FY17",BH17,IF($B$2="FY18",BH18,IF($B$2="FY19",BH19,IF($B$2="FY20",BH20,0)))))))))))))))</f>
        <v>166277.02496309433</v>
      </c>
    </row>
    <row r="4" spans="1:69" x14ac:dyDescent="0.3">
      <c r="AX4" t="s">
        <v>40</v>
      </c>
    </row>
    <row r="5" spans="1:69" x14ac:dyDescent="0.3">
      <c r="AX5" t="s">
        <v>41</v>
      </c>
      <c r="BA5" s="83" t="s">
        <v>0</v>
      </c>
      <c r="BB5" s="85" t="s">
        <v>173</v>
      </c>
      <c r="BC5" s="85" t="s">
        <v>174</v>
      </c>
      <c r="BD5" s="85" t="s">
        <v>1</v>
      </c>
      <c r="BE5" s="85" t="s">
        <v>2</v>
      </c>
      <c r="BF5" s="85" t="s">
        <v>3</v>
      </c>
      <c r="BG5" s="85" t="s">
        <v>159</v>
      </c>
      <c r="BH5" s="85" t="s">
        <v>9</v>
      </c>
    </row>
    <row r="6" spans="1:69" x14ac:dyDescent="0.3">
      <c r="AX6" t="s">
        <v>42</v>
      </c>
      <c r="AY6" t="s">
        <v>152</v>
      </c>
      <c r="AZ6" t="str">
        <f>AX3</f>
        <v>FY06</v>
      </c>
      <c r="BA6" s="72">
        <f>'Annual Usage'!G9</f>
        <v>1124213.8544366807</v>
      </c>
      <c r="BB6" s="72">
        <f>'Annual Usage'!H9</f>
        <v>0</v>
      </c>
      <c r="BC6" s="72">
        <f>'Annual Usage'!L9</f>
        <v>0</v>
      </c>
      <c r="BD6" s="72">
        <f>'Annual Usage'!I9</f>
        <v>1246905.6797098848</v>
      </c>
      <c r="BE6" s="72">
        <f>'Annual Usage'!J9</f>
        <v>22243.012500000001</v>
      </c>
      <c r="BF6" s="72">
        <f>'Annual Usage'!K9</f>
        <v>5727.1190400000014</v>
      </c>
      <c r="BG6" s="72">
        <f>'Annual Usage'!M9</f>
        <v>26854.465935362277</v>
      </c>
      <c r="BH6" s="72">
        <f>'Annual Usage'!N9</f>
        <v>174870.10533992352</v>
      </c>
    </row>
    <row r="7" spans="1:69" x14ac:dyDescent="0.3">
      <c r="AX7" t="s">
        <v>43</v>
      </c>
      <c r="AZ7" t="str">
        <f t="shared" ref="AZ7:AZ20" si="0">AX4</f>
        <v>FY07</v>
      </c>
      <c r="BA7" s="72">
        <f>'Annual Usage'!G10</f>
        <v>1143210.5755609155</v>
      </c>
      <c r="BB7" s="72">
        <f>'Annual Usage'!H10</f>
        <v>0</v>
      </c>
      <c r="BC7" s="72">
        <f>'Annual Usage'!L10</f>
        <v>0</v>
      </c>
      <c r="BD7" s="72">
        <f>'Annual Usage'!I10</f>
        <v>1293628.583551724</v>
      </c>
      <c r="BE7" s="72">
        <f>'Annual Usage'!J10</f>
        <v>21270.799999999999</v>
      </c>
      <c r="BF7" s="72">
        <f>'Annual Usage'!K10</f>
        <v>5727.1190400000014</v>
      </c>
      <c r="BG7" s="72">
        <f>'Annual Usage'!M10</f>
        <v>27125.723167032596</v>
      </c>
      <c r="BH7" s="72">
        <f>'Annual Usage'!N10</f>
        <v>177335.37678104779</v>
      </c>
    </row>
    <row r="8" spans="1:69" x14ac:dyDescent="0.3">
      <c r="AX8" t="s">
        <v>44</v>
      </c>
      <c r="AZ8" t="str">
        <f t="shared" si="0"/>
        <v>FY08</v>
      </c>
      <c r="BA8" s="72">
        <f>'Annual Usage'!G11</f>
        <v>1122300.4206002941</v>
      </c>
      <c r="BB8" s="72">
        <f>'Annual Usage'!H11</f>
        <v>0</v>
      </c>
      <c r="BC8" s="72">
        <f>'Annual Usage'!L11</f>
        <v>0</v>
      </c>
      <c r="BD8" s="72">
        <f>'Annual Usage'!I11</f>
        <v>1315732.1789363215</v>
      </c>
      <c r="BE8" s="72">
        <f>'Annual Usage'!J11</f>
        <v>23560.137499999997</v>
      </c>
      <c r="BF8" s="72">
        <f>'Annual Usage'!K11</f>
        <v>5727.1190400000014</v>
      </c>
      <c r="BG8" s="72">
        <f>'Annual Usage'!M11</f>
        <v>27399.72037074</v>
      </c>
      <c r="BH8" s="72">
        <f>'Annual Usage'!N11</f>
        <v>167789.65400772574</v>
      </c>
      <c r="BO8" s="72"/>
      <c r="BP8" s="72"/>
      <c r="BQ8" s="72"/>
    </row>
    <row r="9" spans="1:69" x14ac:dyDescent="0.3">
      <c r="AX9" t="s">
        <v>45</v>
      </c>
      <c r="AZ9" t="str">
        <f t="shared" si="0"/>
        <v>FY09</v>
      </c>
      <c r="BA9" s="72">
        <f>'Annual Usage'!G12</f>
        <v>1106247.8832428551</v>
      </c>
      <c r="BB9" s="72">
        <f>'Annual Usage'!H12</f>
        <v>0</v>
      </c>
      <c r="BC9" s="72">
        <f>'Annual Usage'!L12</f>
        <v>0</v>
      </c>
      <c r="BD9" s="72">
        <f>'Annual Usage'!I12</f>
        <v>1403269.518345057</v>
      </c>
      <c r="BE9" s="72">
        <f>'Annual Usage'!J12</f>
        <v>22226.920000000002</v>
      </c>
      <c r="BF9" s="72">
        <f>'Annual Usage'!K12</f>
        <v>5727.1190400000014</v>
      </c>
      <c r="BG9" s="72">
        <f>'Annual Usage'!M12</f>
        <v>26581.956875507993</v>
      </c>
      <c r="BH9" s="72">
        <f>'Annual Usage'!N12</f>
        <v>155970.64623376797</v>
      </c>
      <c r="BL9" s="72"/>
      <c r="BM9" s="72"/>
      <c r="BO9" s="72"/>
      <c r="BP9" s="72"/>
    </row>
    <row r="10" spans="1:69" x14ac:dyDescent="0.3">
      <c r="AX10" t="s">
        <v>46</v>
      </c>
      <c r="AZ10" t="str">
        <f t="shared" si="0"/>
        <v>FY10</v>
      </c>
      <c r="BA10" s="72">
        <f>'Annual Usage'!G13</f>
        <v>1107150.0051816655</v>
      </c>
      <c r="BB10" s="72">
        <f>'Annual Usage'!H13</f>
        <v>0</v>
      </c>
      <c r="BC10" s="72">
        <f>'Annual Usage'!L13</f>
        <v>0</v>
      </c>
      <c r="BD10" s="72">
        <f>'Annual Usage'!I13</f>
        <v>1389275.3859369326</v>
      </c>
      <c r="BE10" s="72">
        <f>'Annual Usage'!J13</f>
        <v>23912.019999999997</v>
      </c>
      <c r="BF10" s="72">
        <f>'Annual Usage'!K13</f>
        <v>5727.1190400000014</v>
      </c>
      <c r="BG10" s="72">
        <f>'Annual Usage'!M13</f>
        <v>26458.624824960039</v>
      </c>
      <c r="BH10" s="72">
        <f>'Annual Usage'!N13</f>
        <v>166219.4620361297</v>
      </c>
      <c r="BI10" s="85"/>
      <c r="BJ10" s="85"/>
      <c r="BK10" s="85"/>
    </row>
    <row r="11" spans="1:69" x14ac:dyDescent="0.3">
      <c r="AX11" t="s">
        <v>47</v>
      </c>
      <c r="AZ11" t="str">
        <f t="shared" si="0"/>
        <v>FY11</v>
      </c>
      <c r="BA11" s="72">
        <f>'Annual Usage'!G14</f>
        <v>891841.91196385224</v>
      </c>
      <c r="BB11" s="72">
        <f>'Annual Usage'!H14</f>
        <v>225130.903294747</v>
      </c>
      <c r="BC11" s="72">
        <f>'Annual Usage'!L14</f>
        <v>0</v>
      </c>
      <c r="BD11" s="72">
        <f>'Annual Usage'!I14</f>
        <v>1377541.1834022989</v>
      </c>
      <c r="BE11" s="72">
        <f>'Annual Usage'!J14</f>
        <v>20492.21</v>
      </c>
      <c r="BF11" s="72">
        <f>'Annual Usage'!K14</f>
        <v>5727.1190400000014</v>
      </c>
      <c r="BG11" s="72">
        <f>'Annual Usage'!M14</f>
        <v>30107.140366505992</v>
      </c>
      <c r="BH11" s="72">
        <f>'Annual Usage'!N14</f>
        <v>166171.18996755237</v>
      </c>
      <c r="BI11" s="72"/>
      <c r="BK11" s="85"/>
    </row>
    <row r="12" spans="1:69" x14ac:dyDescent="0.3">
      <c r="AX12" t="s">
        <v>48</v>
      </c>
      <c r="AZ12" t="str">
        <f t="shared" si="0"/>
        <v>FY12</v>
      </c>
      <c r="BA12" s="72">
        <f>'Annual Usage'!G15</f>
        <v>877677.91606514016</v>
      </c>
      <c r="BB12" s="72">
        <f>'Annual Usage'!H15</f>
        <v>225130.903294747</v>
      </c>
      <c r="BC12" s="72">
        <f>'Annual Usage'!L15</f>
        <v>0</v>
      </c>
      <c r="BD12" s="72">
        <f>'Annual Usage'!I15</f>
        <v>1269646.4681427586</v>
      </c>
      <c r="BE12" s="72">
        <f>'Annual Usage'!J15</f>
        <v>22226.920000000002</v>
      </c>
      <c r="BF12" s="72">
        <f>'Annual Usage'!K15</f>
        <v>5727.1190400000014</v>
      </c>
      <c r="BG12" s="72">
        <f>'Annual Usage'!M15</f>
        <v>30408.211770171063</v>
      </c>
      <c r="BH12" s="72">
        <f>'Annual Usage'!N15</f>
        <v>166197.64871643786</v>
      </c>
      <c r="BI12" s="72"/>
      <c r="BK12" s="85"/>
    </row>
    <row r="13" spans="1:69" x14ac:dyDescent="0.3">
      <c r="AX13" t="s">
        <v>49</v>
      </c>
      <c r="AZ13" t="str">
        <f t="shared" si="0"/>
        <v>FY13</v>
      </c>
      <c r="BA13" s="72">
        <f>'Annual Usage'!G16</f>
        <v>881369.71388558252</v>
      </c>
      <c r="BB13" s="72">
        <f>'Annual Usage'!H16</f>
        <v>197683.32299235428</v>
      </c>
      <c r="BC13" s="72">
        <f>'Annual Usage'!L16</f>
        <v>0</v>
      </c>
      <c r="BD13" s="72">
        <f>'Annual Usage'!I16</f>
        <v>1353429.4727059423</v>
      </c>
      <c r="BE13" s="72">
        <f>'Annual Usage'!J16</f>
        <v>22226.920000000002</v>
      </c>
      <c r="BF13" s="72">
        <f>'Annual Usage'!K16</f>
        <v>5727.1190400000014</v>
      </c>
      <c r="BG13" s="72">
        <f>'Annual Usage'!M16</f>
        <v>30712.293887872769</v>
      </c>
      <c r="BH13" s="72">
        <f>'Annual Usage'!N16</f>
        <v>166224.10746532332</v>
      </c>
      <c r="BI13" s="72"/>
      <c r="BJ13" s="72"/>
      <c r="BK13" s="121"/>
    </row>
    <row r="14" spans="1:69" x14ac:dyDescent="0.3">
      <c r="AX14" t="s">
        <v>50</v>
      </c>
      <c r="AZ14" t="str">
        <f t="shared" si="0"/>
        <v>FY14</v>
      </c>
      <c r="BA14" s="72">
        <f>'Annual Usage'!G17</f>
        <v>836321.84744122287</v>
      </c>
      <c r="BB14" s="72">
        <f>'Annual Usage'!H17</f>
        <v>218146.72705553926</v>
      </c>
      <c r="BC14" s="72">
        <f>'Annual Usage'!L17</f>
        <v>0</v>
      </c>
      <c r="BD14" s="72">
        <f>'Annual Usage'!I17</f>
        <v>1504527.891383908</v>
      </c>
      <c r="BE14" s="72">
        <f>'Annual Usage'!J17</f>
        <v>22226.920000000002</v>
      </c>
      <c r="BF14" s="72">
        <f>'Annual Usage'!K17</f>
        <v>5727.1190400000014</v>
      </c>
      <c r="BG14" s="72">
        <f>'Annual Usage'!M17</f>
        <v>31019.416826751494</v>
      </c>
      <c r="BH14" s="72">
        <f>'Annual Usage'!N17</f>
        <v>166250.56621420884</v>
      </c>
      <c r="BI14" s="72"/>
      <c r="BJ14" s="72"/>
      <c r="BK14" s="72"/>
      <c r="BL14" s="72"/>
      <c r="BM14" s="72"/>
    </row>
    <row r="15" spans="1:69" x14ac:dyDescent="0.3">
      <c r="AX15" t="s">
        <v>51</v>
      </c>
      <c r="AZ15" t="str">
        <f t="shared" si="0"/>
        <v>FY15</v>
      </c>
      <c r="BA15" s="72">
        <f>'Annual Usage'!G18</f>
        <v>793157.89275146276</v>
      </c>
      <c r="BB15" s="72">
        <f>'Annual Usage'!H18</f>
        <v>197683.32299235428</v>
      </c>
      <c r="BC15" s="72">
        <f>'Annual Usage'!L18</f>
        <v>0</v>
      </c>
      <c r="BD15" s="72">
        <f>'Annual Usage'!I18</f>
        <v>1512087.2308217797</v>
      </c>
      <c r="BE15" s="72">
        <f>'Annual Usage'!J18</f>
        <v>22226.920000000002</v>
      </c>
      <c r="BF15" s="72">
        <f>'Annual Usage'!K18</f>
        <v>5727.1190400000014</v>
      </c>
      <c r="BG15" s="72">
        <f>'Annual Usage'!M18</f>
        <v>31329.610995019011</v>
      </c>
      <c r="BH15" s="72">
        <f>'Annual Usage'!N18</f>
        <v>166277.02496309433</v>
      </c>
      <c r="BI15" s="72"/>
      <c r="BJ15" s="72"/>
    </row>
    <row r="16" spans="1:69" x14ac:dyDescent="0.3">
      <c r="AX16" t="s">
        <v>52</v>
      </c>
      <c r="AZ16" t="str">
        <f t="shared" si="0"/>
        <v>FY16</v>
      </c>
      <c r="BA16" s="72">
        <f>'Annual Usage'!G19</f>
        <v>795613.28358168481</v>
      </c>
      <c r="BB16" s="72">
        <f>'Annual Usage'!H19</f>
        <v>236497.32571227502</v>
      </c>
      <c r="BC16" s="72">
        <f>'Annual Usage'!L19</f>
        <v>46463.38815468907</v>
      </c>
      <c r="BD16" s="72">
        <f>'Annual Usage'!I19</f>
        <v>1355177.3947573469</v>
      </c>
      <c r="BE16" s="72">
        <f>'Annual Usage'!J19</f>
        <v>22226.920000000002</v>
      </c>
      <c r="BF16" s="72">
        <f>'Annual Usage'!K19</f>
        <v>5727.1190400000014</v>
      </c>
      <c r="BG16" s="72">
        <f>'Annual Usage'!M19</f>
        <v>31329.610995019011</v>
      </c>
      <c r="BH16" s="72">
        <f>'Annual Usage'!N19</f>
        <v>166277.02496309433</v>
      </c>
      <c r="BI16" s="72"/>
      <c r="BJ16" s="72"/>
    </row>
    <row r="17" spans="50:65" x14ac:dyDescent="0.3">
      <c r="AX17" t="s">
        <v>53</v>
      </c>
      <c r="AZ17" t="str">
        <f t="shared" si="0"/>
        <v>FY17</v>
      </c>
      <c r="BA17" s="72">
        <f>'Annual Usage'!G20</f>
        <v>797934.96369685547</v>
      </c>
      <c r="BB17" s="72">
        <f>'Annual Usage'!H20</f>
        <v>198155.67452703818</v>
      </c>
      <c r="BC17" s="72">
        <f>'Annual Usage'!L20</f>
        <v>252437.41389033414</v>
      </c>
      <c r="BD17" s="72">
        <f>'Annual Usage'!I20</f>
        <v>1413317.5874240226</v>
      </c>
      <c r="BE17" s="72">
        <f>'Annual Usage'!J20</f>
        <v>22226.920000000002</v>
      </c>
      <c r="BF17" s="72">
        <f>'Annual Usage'!K20</f>
        <v>5727.1190400000014</v>
      </c>
      <c r="BG17" s="72">
        <f>'Annual Usage'!M20</f>
        <v>30516.676862767428</v>
      </c>
      <c r="BH17" s="72">
        <f>'Annual Usage'!N20</f>
        <v>166277.02496309433</v>
      </c>
      <c r="BI17" s="72"/>
      <c r="BJ17" s="72"/>
    </row>
    <row r="18" spans="50:65" x14ac:dyDescent="0.3">
      <c r="AX18" t="s">
        <v>54</v>
      </c>
      <c r="AZ18" t="str">
        <f t="shared" si="0"/>
        <v>FY18</v>
      </c>
      <c r="BA18" s="72">
        <f>'Annual Usage'!G21</f>
        <v>790153.27806171763</v>
      </c>
      <c r="BB18" s="72">
        <f>'Annual Usage'!H21</f>
        <v>199793.61774213245</v>
      </c>
      <c r="BC18" s="72">
        <f>'Annual Usage'!L21</f>
        <v>248151.93556000001</v>
      </c>
      <c r="BD18" s="72">
        <f>'Annual Usage'!I21</f>
        <v>1418575.9828292297</v>
      </c>
      <c r="BE18" s="72">
        <f>'Annual Usage'!J21</f>
        <v>22226.920000000002</v>
      </c>
      <c r="BF18" s="72">
        <f>'Annual Usage'!K21</f>
        <v>5727.1190400000014</v>
      </c>
      <c r="BG18" s="72">
        <f>'Annual Usage'!M21</f>
        <v>22298.451996</v>
      </c>
      <c r="BH18" s="72">
        <f>'Annual Usage'!N21</f>
        <v>166277.02496309433</v>
      </c>
      <c r="BI18" s="72"/>
      <c r="BJ18" s="72"/>
    </row>
    <row r="19" spans="50:65" x14ac:dyDescent="0.3">
      <c r="AX19" t="s">
        <v>55</v>
      </c>
      <c r="AZ19" t="str">
        <f t="shared" si="0"/>
        <v>FY19</v>
      </c>
      <c r="BA19" s="72">
        <f>'Annual Usage'!G22</f>
        <v>764868.66366830794</v>
      </c>
      <c r="BB19" s="72">
        <f>'Annual Usage'!H22</f>
        <v>230833.98879683894</v>
      </c>
      <c r="BC19" s="72">
        <f>'Annual Usage'!L22</f>
        <v>215532.35972039998</v>
      </c>
      <c r="BD19" s="72">
        <f>'Annual Usage'!I22</f>
        <v>1425097.8935260233</v>
      </c>
      <c r="BE19" s="72">
        <f>'Annual Usage'!J22</f>
        <v>22226.920000000002</v>
      </c>
      <c r="BF19" s="72">
        <f>'Annual Usage'!K22</f>
        <v>5727.1190400000014</v>
      </c>
      <c r="BG19" s="72">
        <f>'Annual Usage'!M22</f>
        <v>22298.451996</v>
      </c>
      <c r="BH19" s="72">
        <f>'Annual Usage'!N22</f>
        <v>166277.02496309433</v>
      </c>
      <c r="BI19" s="72"/>
      <c r="BJ19" s="72"/>
    </row>
    <row r="20" spans="50:65" x14ac:dyDescent="0.3">
      <c r="AX20" t="s">
        <v>56</v>
      </c>
      <c r="AZ20" t="str">
        <f t="shared" si="0"/>
        <v>FY20</v>
      </c>
      <c r="BA20" s="72">
        <f>'Annual Usage'!G23</f>
        <v>735555.73634673876</v>
      </c>
      <c r="BB20" s="72">
        <f>'Annual Usage'!H23</f>
        <v>219487.76863129527</v>
      </c>
      <c r="BC20" s="72">
        <f>'Annual Usage'!L23</f>
        <v>249141.11681999997</v>
      </c>
      <c r="BD20" s="72">
        <f>'Annual Usage'!I23</f>
        <v>1360610.3070634163</v>
      </c>
      <c r="BE20" s="72">
        <f>'Annual Usage'!J23</f>
        <v>22226.920000000002</v>
      </c>
      <c r="BF20" s="72">
        <f>'Annual Usage'!K23</f>
        <v>5727.1190400000014</v>
      </c>
      <c r="BG20" s="72">
        <f>'Annual Usage'!M23</f>
        <v>22298.451996</v>
      </c>
      <c r="BH20" s="72">
        <f>'Annual Usage'!N23</f>
        <v>166277.02496309433</v>
      </c>
      <c r="BI20" s="72"/>
      <c r="BJ20" s="72"/>
    </row>
    <row r="21" spans="50:65" x14ac:dyDescent="0.3">
      <c r="AX21" t="s">
        <v>57</v>
      </c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</row>
    <row r="22" spans="50:65" x14ac:dyDescent="0.3">
      <c r="AX22" t="s">
        <v>58</v>
      </c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</row>
    <row r="23" spans="50:65" x14ac:dyDescent="0.3"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</row>
    <row r="24" spans="50:65" x14ac:dyDescent="0.3"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</row>
    <row r="25" spans="50:65" x14ac:dyDescent="0.3"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</row>
    <row r="26" spans="50:65" x14ac:dyDescent="0.3"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</row>
    <row r="27" spans="50:65" x14ac:dyDescent="0.3"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</row>
    <row r="28" spans="50:65" x14ac:dyDescent="0.3"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</row>
    <row r="29" spans="50:65" x14ac:dyDescent="0.3"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</row>
    <row r="32" spans="50:65" x14ac:dyDescent="0.3">
      <c r="BI32" s="85"/>
      <c r="BJ32" s="85"/>
      <c r="BK32" s="85"/>
      <c r="BL32" s="85"/>
      <c r="BM32" s="85"/>
    </row>
    <row r="33" spans="53:65" x14ac:dyDescent="0.3">
      <c r="BI33" s="72"/>
      <c r="BJ33" s="72"/>
      <c r="BK33" s="72"/>
      <c r="BL33" s="72"/>
      <c r="BM33" s="72"/>
    </row>
    <row r="34" spans="53:65" x14ac:dyDescent="0.3">
      <c r="BI34" s="72"/>
      <c r="BJ34" s="72"/>
      <c r="BK34" s="72"/>
      <c r="BL34" s="72"/>
      <c r="BM34" s="72"/>
    </row>
    <row r="35" spans="53:65" x14ac:dyDescent="0.3">
      <c r="BI35" s="72"/>
      <c r="BJ35" s="72"/>
      <c r="BK35" s="72"/>
      <c r="BL35" s="72"/>
      <c r="BM35" s="72"/>
    </row>
    <row r="36" spans="53:65" x14ac:dyDescent="0.3">
      <c r="BI36" s="72"/>
      <c r="BJ36" s="72"/>
      <c r="BK36" s="72"/>
      <c r="BL36" s="72"/>
      <c r="BM36" s="72"/>
    </row>
    <row r="37" spans="53:65" x14ac:dyDescent="0.3">
      <c r="BI37" s="72"/>
      <c r="BJ37" s="72"/>
      <c r="BK37" s="72"/>
      <c r="BL37" s="72"/>
      <c r="BM37" s="72"/>
    </row>
    <row r="38" spans="53:65" x14ac:dyDescent="0.3">
      <c r="BI38" s="72"/>
      <c r="BJ38" s="72"/>
      <c r="BK38" s="72"/>
      <c r="BL38" s="72"/>
      <c r="BM38" s="72"/>
    </row>
    <row r="39" spans="53:65" x14ac:dyDescent="0.3">
      <c r="BI39" s="72"/>
      <c r="BJ39" s="72"/>
      <c r="BK39" s="72"/>
      <c r="BL39" s="72"/>
      <c r="BM39" s="72"/>
    </row>
    <row r="40" spans="53:65" x14ac:dyDescent="0.3">
      <c r="BI40" s="72"/>
      <c r="BJ40" s="72"/>
      <c r="BK40" s="72"/>
      <c r="BL40" s="72"/>
      <c r="BM40" s="72"/>
    </row>
    <row r="41" spans="53:65" x14ac:dyDescent="0.3">
      <c r="BI41" s="72"/>
      <c r="BJ41" s="72"/>
      <c r="BK41" s="72"/>
      <c r="BL41" s="72"/>
      <c r="BM41" s="72"/>
    </row>
    <row r="42" spans="53:65" x14ac:dyDescent="0.3">
      <c r="BI42" s="72"/>
      <c r="BJ42" s="72"/>
      <c r="BK42" s="72"/>
      <c r="BL42" s="72"/>
      <c r="BM42" s="72"/>
    </row>
    <row r="44" spans="53:65" x14ac:dyDescent="0.3"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</row>
    <row r="45" spans="53:65" x14ac:dyDescent="0.3"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</row>
    <row r="46" spans="53:65" x14ac:dyDescent="0.3"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</row>
    <row r="47" spans="53:65" x14ac:dyDescent="0.3"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</row>
    <row r="49" spans="51:65" x14ac:dyDescent="0.3"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</row>
    <row r="50" spans="51:65" x14ac:dyDescent="0.3"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</row>
    <row r="51" spans="51:65" x14ac:dyDescent="0.3"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</row>
    <row r="52" spans="51:65" x14ac:dyDescent="0.3"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</row>
    <row r="54" spans="51:65" x14ac:dyDescent="0.3">
      <c r="AY54" s="10"/>
      <c r="AZ54" s="10"/>
      <c r="BA54" s="70"/>
      <c r="BB54" s="70"/>
      <c r="BC54" s="70"/>
      <c r="BD54" s="72"/>
      <c r="BE54" s="72"/>
      <c r="BF54" s="72"/>
      <c r="BG54" s="72"/>
      <c r="BH54" s="72"/>
      <c r="BI54" s="72"/>
      <c r="BJ54" s="72"/>
      <c r="BK54" s="72"/>
      <c r="BL54" s="72"/>
      <c r="BM54" s="72"/>
    </row>
    <row r="55" spans="51:65" x14ac:dyDescent="0.3">
      <c r="AY55" s="10"/>
      <c r="AZ55" s="10"/>
      <c r="BA55" s="70"/>
      <c r="BB55" s="70"/>
      <c r="BC55" s="70"/>
      <c r="BD55" s="72"/>
      <c r="BE55" s="72"/>
      <c r="BF55" s="72"/>
      <c r="BG55" s="72"/>
      <c r="BH55" s="72"/>
      <c r="BI55" s="72"/>
      <c r="BJ55" s="72"/>
      <c r="BK55" s="72"/>
      <c r="BL55" s="72"/>
      <c r="BM55" s="72"/>
    </row>
    <row r="56" spans="51:65" x14ac:dyDescent="0.3">
      <c r="AY56" s="10"/>
      <c r="AZ56" s="10"/>
      <c r="BA56" s="70"/>
      <c r="BB56" s="70"/>
      <c r="BC56" s="70"/>
      <c r="BD56" s="72"/>
      <c r="BE56" s="72"/>
      <c r="BF56" s="72"/>
      <c r="BG56" s="72"/>
      <c r="BH56" s="72"/>
      <c r="BI56" s="72"/>
      <c r="BJ56" s="72"/>
      <c r="BK56" s="72"/>
      <c r="BL56" s="72"/>
      <c r="BM56" s="72"/>
    </row>
    <row r="57" spans="51:65" x14ac:dyDescent="0.3">
      <c r="AY57" s="10"/>
      <c r="AZ57" s="10"/>
      <c r="BA57" s="10"/>
      <c r="BB57" s="10"/>
      <c r="BC57" s="10"/>
    </row>
    <row r="58" spans="51:65" x14ac:dyDescent="0.3">
      <c r="AY58" s="10"/>
      <c r="AZ58" s="10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</row>
    <row r="59" spans="51:65" x14ac:dyDescent="0.3">
      <c r="AY59" s="10"/>
      <c r="AZ59" s="10"/>
      <c r="BA59" s="70"/>
      <c r="BB59" s="70"/>
      <c r="BC59" s="70"/>
      <c r="BD59" s="72"/>
      <c r="BE59" s="72"/>
      <c r="BF59" s="72"/>
      <c r="BG59" s="72"/>
      <c r="BH59" s="72"/>
      <c r="BI59" s="72"/>
      <c r="BJ59" s="72"/>
      <c r="BK59" s="72"/>
      <c r="BL59" s="72"/>
      <c r="BM59" s="72"/>
    </row>
    <row r="60" spans="51:65" x14ac:dyDescent="0.3">
      <c r="AY60" s="10"/>
      <c r="AZ60" s="10"/>
      <c r="BA60" s="70"/>
      <c r="BB60" s="70"/>
      <c r="BC60" s="70"/>
      <c r="BD60" s="72"/>
      <c r="BE60" s="72"/>
      <c r="BF60" s="72"/>
      <c r="BG60" s="72"/>
      <c r="BH60" s="72"/>
      <c r="BI60" s="72"/>
      <c r="BJ60" s="72"/>
      <c r="BK60" s="72"/>
      <c r="BL60" s="72"/>
      <c r="BM60" s="72"/>
    </row>
    <row r="61" spans="51:65" x14ac:dyDescent="0.3">
      <c r="AY61" s="10"/>
      <c r="AZ61" s="10"/>
      <c r="BA61" s="70"/>
      <c r="BB61" s="70"/>
      <c r="BC61" s="70"/>
      <c r="BD61" s="72"/>
      <c r="BE61" s="72"/>
      <c r="BF61" s="72"/>
      <c r="BG61" s="72"/>
      <c r="BH61" s="72"/>
      <c r="BI61" s="72"/>
      <c r="BJ61" s="72"/>
      <c r="BK61" s="72"/>
      <c r="BL61" s="72"/>
      <c r="BM61" s="72"/>
    </row>
    <row r="62" spans="51:65" x14ac:dyDescent="0.3">
      <c r="AY62" s="10"/>
      <c r="AZ62" s="10"/>
      <c r="BA62" s="70"/>
      <c r="BB62" s="70"/>
      <c r="BC62" s="70"/>
      <c r="BD62" s="72"/>
      <c r="BE62" s="72"/>
      <c r="BF62" s="72"/>
      <c r="BG62" s="72"/>
      <c r="BH62" s="72"/>
      <c r="BI62" s="72"/>
      <c r="BJ62" s="72"/>
      <c r="BK62" s="72"/>
      <c r="BL62" s="72"/>
      <c r="BM62" s="72"/>
    </row>
    <row r="63" spans="51:65" x14ac:dyDescent="0.3">
      <c r="AY63" s="10"/>
      <c r="AZ63" s="10"/>
      <c r="BA63" s="70"/>
      <c r="BB63" s="70"/>
      <c r="BC63" s="70"/>
      <c r="BD63" s="72"/>
      <c r="BE63" s="72"/>
      <c r="BF63" s="72"/>
      <c r="BG63" s="72"/>
      <c r="BH63" s="72"/>
      <c r="BI63" s="72"/>
      <c r="BJ63" s="72"/>
      <c r="BK63" s="72"/>
      <c r="BL63" s="72"/>
      <c r="BM63" s="72"/>
    </row>
    <row r="64" spans="51:65" x14ac:dyDescent="0.3"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</row>
    <row r="65" spans="53:65" x14ac:dyDescent="0.3"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</row>
    <row r="66" spans="53:65" x14ac:dyDescent="0.3"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</row>
    <row r="67" spans="53:65" x14ac:dyDescent="0.3"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</row>
    <row r="68" spans="53:65" x14ac:dyDescent="0.3"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</row>
    <row r="70" spans="53:65" x14ac:dyDescent="0.3"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</row>
    <row r="71" spans="53:65" x14ac:dyDescent="0.3"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</row>
    <row r="72" spans="53:65" x14ac:dyDescent="0.3"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</row>
    <row r="73" spans="53:65" x14ac:dyDescent="0.3"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</row>
    <row r="75" spans="53:65" x14ac:dyDescent="0.3"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</row>
    <row r="76" spans="53:65" x14ac:dyDescent="0.3"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</row>
    <row r="77" spans="53:65" x14ac:dyDescent="0.3"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</row>
    <row r="78" spans="53:65" x14ac:dyDescent="0.3"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</row>
    <row r="80" spans="53:65" x14ac:dyDescent="0.3"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</row>
    <row r="81" spans="53:65" x14ac:dyDescent="0.3"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</row>
    <row r="82" spans="53:65" x14ac:dyDescent="0.3"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</row>
    <row r="84" spans="53:65" x14ac:dyDescent="0.3">
      <c r="BA84" s="83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</row>
    <row r="85" spans="53:65" x14ac:dyDescent="0.3"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</row>
    <row r="86" spans="53:65" x14ac:dyDescent="0.3"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</row>
    <row r="87" spans="53:65" x14ac:dyDescent="0.3"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</row>
    <row r="88" spans="53:65" x14ac:dyDescent="0.3"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</row>
    <row r="89" spans="53:65" x14ac:dyDescent="0.3"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</row>
    <row r="90" spans="53:65" x14ac:dyDescent="0.3"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</row>
    <row r="91" spans="53:65" x14ac:dyDescent="0.3"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</row>
    <row r="92" spans="53:65" x14ac:dyDescent="0.3"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</row>
    <row r="93" spans="53:65" x14ac:dyDescent="0.3"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</row>
    <row r="94" spans="53:65" x14ac:dyDescent="0.3"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</row>
    <row r="95" spans="53:65" x14ac:dyDescent="0.3"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</row>
    <row r="96" spans="53:65" x14ac:dyDescent="0.3"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</row>
    <row r="97" spans="53:65" x14ac:dyDescent="0.3"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</row>
    <row r="98" spans="53:65" x14ac:dyDescent="0.3"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</row>
    <row r="99" spans="53:65" x14ac:dyDescent="0.3"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</row>
    <row r="100" spans="53:65" x14ac:dyDescent="0.3"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</row>
    <row r="101" spans="53:65" x14ac:dyDescent="0.3"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</row>
    <row r="103" spans="53:65" x14ac:dyDescent="0.3"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</row>
    <row r="104" spans="53:65" x14ac:dyDescent="0.3"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</row>
    <row r="105" spans="53:65" x14ac:dyDescent="0.3"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</row>
    <row r="106" spans="53:65" x14ac:dyDescent="0.3"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</row>
    <row r="107" spans="53:65" x14ac:dyDescent="0.3"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</row>
    <row r="108" spans="53:65" x14ac:dyDescent="0.3"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</row>
    <row r="109" spans="53:65" x14ac:dyDescent="0.3"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</row>
    <row r="110" spans="53:65" x14ac:dyDescent="0.3"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</row>
    <row r="112" spans="53:65" x14ac:dyDescent="0.3"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</row>
    <row r="113" spans="53:65" x14ac:dyDescent="0.3"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</row>
    <row r="115" spans="53:65" x14ac:dyDescent="0.3"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</row>
    <row r="116" spans="53:65" x14ac:dyDescent="0.3"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</row>
    <row r="118" spans="53:65" x14ac:dyDescent="0.3"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</row>
    <row r="119" spans="53:65" x14ac:dyDescent="0.3"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</row>
    <row r="121" spans="53:65" x14ac:dyDescent="0.3"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  <c r="BM121" s="72"/>
    </row>
    <row r="122" spans="53:65" x14ac:dyDescent="0.3"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</row>
    <row r="124" spans="53:65" x14ac:dyDescent="0.3"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</row>
    <row r="125" spans="53:65" x14ac:dyDescent="0.3"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</row>
    <row r="127" spans="53:65" x14ac:dyDescent="0.3">
      <c r="BA127" s="72"/>
      <c r="BB127" s="72"/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</row>
    <row r="128" spans="53:65" x14ac:dyDescent="0.3">
      <c r="BA128" s="72"/>
      <c r="BB128" s="72"/>
      <c r="BC128" s="72"/>
      <c r="BD128" s="72"/>
      <c r="BE128" s="72"/>
      <c r="BF128" s="72"/>
      <c r="BG128" s="72"/>
      <c r="BH128" s="72"/>
      <c r="BI128" s="72"/>
      <c r="BJ128" s="72"/>
      <c r="BK128" s="72"/>
      <c r="BL128" s="72"/>
      <c r="BM128" s="72"/>
    </row>
    <row r="130" spans="53:65" x14ac:dyDescent="0.3"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</row>
    <row r="131" spans="53:65" x14ac:dyDescent="0.3"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</row>
    <row r="133" spans="53:65" x14ac:dyDescent="0.3"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</row>
    <row r="134" spans="53:65" x14ac:dyDescent="0.3"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</row>
    <row r="136" spans="53:65" x14ac:dyDescent="0.3">
      <c r="BA136" s="72"/>
      <c r="BB136" s="72"/>
      <c r="BC136" s="72"/>
      <c r="BD136" s="72"/>
      <c r="BE136" s="72"/>
      <c r="BF136" s="72"/>
      <c r="BG136" s="72"/>
      <c r="BH136" s="72"/>
      <c r="BI136" s="72"/>
      <c r="BJ136" s="72"/>
      <c r="BK136" s="72"/>
      <c r="BL136" s="72"/>
      <c r="BM136" s="72"/>
    </row>
    <row r="137" spans="53:65" x14ac:dyDescent="0.3">
      <c r="BA137" s="72"/>
      <c r="BB137" s="72"/>
      <c r="BC137" s="72"/>
      <c r="BD137" s="72"/>
      <c r="BE137" s="72"/>
      <c r="BF137" s="72"/>
      <c r="BG137" s="72"/>
      <c r="BH137" s="72"/>
      <c r="BI137" s="72"/>
      <c r="BJ137" s="72"/>
      <c r="BK137" s="72"/>
      <c r="BL137" s="72"/>
      <c r="BM137" s="72"/>
    </row>
    <row r="139" spans="53:65" x14ac:dyDescent="0.3"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</row>
    <row r="140" spans="53:65" x14ac:dyDescent="0.3"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</row>
    <row r="142" spans="53:65" x14ac:dyDescent="0.3"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</row>
    <row r="143" spans="53:65" x14ac:dyDescent="0.3">
      <c r="BA143" s="72"/>
      <c r="BB143" s="72"/>
      <c r="BC143" s="72"/>
      <c r="BD143" s="72"/>
      <c r="BE143" s="72"/>
      <c r="BF143" s="72"/>
      <c r="BG143" s="72"/>
      <c r="BH143" s="72"/>
      <c r="BI143" s="72"/>
      <c r="BJ143" s="72"/>
      <c r="BK143" s="72"/>
      <c r="BL143" s="72"/>
      <c r="BM143" s="72"/>
    </row>
    <row r="145" spans="53:65" x14ac:dyDescent="0.3">
      <c r="BA145" s="72"/>
      <c r="BB145" s="72"/>
      <c r="BC145" s="72"/>
      <c r="BD145" s="72"/>
      <c r="BE145" s="72"/>
      <c r="BF145" s="72"/>
      <c r="BG145" s="72"/>
      <c r="BH145" s="72"/>
      <c r="BI145" s="72"/>
      <c r="BJ145" s="72"/>
      <c r="BK145" s="72"/>
      <c r="BL145" s="72"/>
      <c r="BM145" s="72"/>
    </row>
    <row r="146" spans="53:65" x14ac:dyDescent="0.3"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</row>
    <row r="444" spans="1:1" x14ac:dyDescent="0.3">
      <c r="A444" t="s">
        <v>163</v>
      </c>
    </row>
  </sheetData>
  <dataValidations count="1">
    <dataValidation type="list" allowBlank="1" showInputMessage="1" showErrorMessage="1" sqref="B2" xr:uid="{00000000-0002-0000-0000-000000000000}">
      <formula1>$AX$3:$AX$22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T444"/>
  <sheetViews>
    <sheetView tabSelected="1" zoomScale="67" zoomScaleNormal="60" workbookViewId="0">
      <selection activeCell="B2" sqref="B2"/>
    </sheetView>
  </sheetViews>
  <sheetFormatPr defaultRowHeight="14.4" x14ac:dyDescent="0.3"/>
  <cols>
    <col min="1" max="1" width="12.88671875" customWidth="1"/>
    <col min="53" max="53" width="13.44140625" customWidth="1"/>
    <col min="54" max="55" width="13.44140625" bestFit="1" customWidth="1"/>
    <col min="56" max="56" width="12.5546875" bestFit="1" customWidth="1"/>
    <col min="57" max="58" width="13.44140625" bestFit="1" customWidth="1"/>
    <col min="59" max="59" width="14.33203125" bestFit="1" customWidth="1"/>
    <col min="60" max="62" width="13.44140625" bestFit="1" customWidth="1"/>
    <col min="63" max="63" width="12.88671875" bestFit="1" customWidth="1"/>
    <col min="64" max="64" width="13.109375" bestFit="1" customWidth="1"/>
    <col min="65" max="65" width="12.88671875" bestFit="1" customWidth="1"/>
    <col min="66" max="66" width="15.109375" bestFit="1" customWidth="1"/>
    <col min="67" max="67" width="26.33203125" bestFit="1" customWidth="1"/>
    <col min="68" max="68" width="15.44140625" bestFit="1" customWidth="1"/>
    <col min="69" max="69" width="13.33203125" bestFit="1" customWidth="1"/>
    <col min="71" max="71" width="26.109375" bestFit="1" customWidth="1"/>
    <col min="72" max="72" width="24.109375" bestFit="1" customWidth="1"/>
  </cols>
  <sheetData>
    <row r="2" spans="1:72" x14ac:dyDescent="0.3">
      <c r="A2" s="14" t="s">
        <v>162</v>
      </c>
      <c r="B2" s="14" t="s">
        <v>53</v>
      </c>
      <c r="BA2" s="83" t="s">
        <v>0</v>
      </c>
      <c r="BB2" s="85" t="s">
        <v>167</v>
      </c>
      <c r="BC2" s="85" t="s">
        <v>1</v>
      </c>
      <c r="BD2" s="85" t="s">
        <v>2</v>
      </c>
      <c r="BE2" s="85" t="s">
        <v>3</v>
      </c>
      <c r="BF2" s="85" t="s">
        <v>168</v>
      </c>
      <c r="BG2" s="85" t="s">
        <v>159</v>
      </c>
      <c r="BH2" s="85" t="s">
        <v>9</v>
      </c>
      <c r="BI2" s="85" t="s">
        <v>10</v>
      </c>
      <c r="BJ2" s="85" t="s">
        <v>19</v>
      </c>
      <c r="BK2" s="85" t="s">
        <v>11</v>
      </c>
      <c r="BL2" s="85" t="s">
        <v>89</v>
      </c>
      <c r="BM2" s="85" t="s">
        <v>32</v>
      </c>
      <c r="BN2" s="121" t="s">
        <v>176</v>
      </c>
    </row>
    <row r="3" spans="1:72" x14ac:dyDescent="0.3">
      <c r="AX3" t="s">
        <v>39</v>
      </c>
      <c r="AY3" t="s">
        <v>152</v>
      </c>
      <c r="BA3">
        <f>IF($B$2="FY06",BA12,IF($B$2="FY07",BA13,IF($B$2="FY08",BA14,IF($B$2="FY09",BA15,IF($B$2="FY10",BA16,IF($B$2="FY11",BA17,IF($B$2="FY12",BA18,IF($B$2="FY13",BA19,IF($B$2="FY14",BA20,IF($B$2="FY15",BA21,IF($B$2="FY16",BA22,IF($B$2="FY17",BA23,IF($B$2="FY18",BA24,IF($B$2="FY19",BA25,IF($B$2="FY20",BA26,0)))))))))))))))</f>
        <v>74144.018223751278</v>
      </c>
      <c r="BB3">
        <f>IF($B$2="FY06",BB12,IF($B$2="FY07",BB13,IF($B$2="FY08",BB14,IF($B$2="FY09",BB15,IF($B$2="FY10",BB16,IF($B$2="FY11",BB17,IF($B$2="FY12",BB18,IF($B$2="FY13",BB19,IF($B$2="FY14",BB20,IF($B$2="FY15",BB21,IF($B$2="FY16",BB22,IF($B$2="FY17",BB23,IF($B$2="FY18",BB24,IF($B$2="FY19",BB25,IF($B$2="FY20",BB26,0)))))))))))))))</f>
        <v>22124.367078034567</v>
      </c>
      <c r="BC3">
        <f>IF($B$2="FY06",BC12,IF($B$2="FY07",BC13,IF($B$2="FY08",BC14,IF($B$2="FY09",BC15,IF($B$2="FY10",BC16,IF($B$2="FY11",BC17,IF($B$2="FY12",BC18,IF($B$2="FY13",BC19,IF($B$2="FY14",BC20,IF($B$2="FY15",BC21,IF($B$2="FY16",BC22,IF($B$2="FY17",BC23,IF($B$2="FY18",BC24,IF($B$2="FY19",BC25,IF($B$2="FY20",BC26,0)))))))))))))))</f>
        <v>76087.650872913786</v>
      </c>
      <c r="BD3">
        <f>IF($B$2="FY06",BD12,IF($B$2="FY07",BD13,IF($B$2="FY08",BD14,IF($B$2="FY09",BD15,IF($B$2="FY10",BD16,IF($B$2="FY11",BD17,IF($B$2="FY12",BD18,IF($B$2="FY13",BD19,IF($B$2="FY14",BD20,IF($B$2="FY15",BD21,IF($B$2="FY16",BD22,IF($B$2="FY17",BD23,IF($B$2="FY18",BD24,IF($B$2="FY19",BD25,IF($B$2="FY20",BD26,0)))))))))))))))</f>
        <v>1200.25368</v>
      </c>
      <c r="BE3">
        <f>IF($B$2="FY06",BE12,IF($B$2="FY07",BE13,IF($B$2="FY08",BE14,IF($B$2="FY09",BE15,IF($B$2="FY10",BE16,IF($B$2="FY11",BE17,IF($B$2="FY12",BE18,IF($B$2="FY13",BE19,IF($B$2="FY14",BE20,IF($B$2="FY15",BE21,IF($B$2="FY16",BE22,IF($B$2="FY17",BE23,IF($B$2="FY18",BE24,IF($B$2="FY19",BE25,IF($B$2="FY20",BE26,0)))))))))))))))</f>
        <v>420.49115639010159</v>
      </c>
      <c r="BF3">
        <f>IF($B$2="FY06",BF12,IF($B$2="FY07",BF13,IF($B$2="FY08",BF14,IF($B$2="FY09",BF15,IF($B$2="FY10",BF16,IF($B$2="FY11",BF17,IF($B$2="FY12",BF18,IF($B$2="FY13",BF19,IF($B$2="FY14",BF20,IF($B$2="FY15",BF21,IF($B$2="FY16",BF22,IF($B$2="FY17",BF23,IF($B$2="FY18",BF24,IF($B$2="FY19",BF25,IF($B$2="FY20",BF26,0)))))))))))))))</f>
        <v>13932.396525498641</v>
      </c>
      <c r="BG3">
        <f>IF($B$2="FY06",BG12,IF($B$2="FY07",BG13,IF($B$2="FY08",BG14,IF($B$2="FY09",BG15,IF($B$2="FY10",BG16,IF($B$2="FY11",BG17,IF($B$2="FY12",BG18,IF($B$2="FY13",BG19,IF($B$2="FY14",BG20,IF($B$2="FY15",BG21,IF($B$2="FY16",BG22,IF($B$2="FY17",BG23,IF($B$2="FY18",BG24,IF($B$2="FY19",BG25,IF($B$2="FY20",BG26,0)))))))))))))))</f>
        <v>1593.3601556472868</v>
      </c>
      <c r="BH3">
        <f>IF($B$2="FY06",BH12,IF($B$2="FY07",BH13,IF($B$2="FY08",BH14,IF($B$2="FY09",BH15,IF($B$2="FY10",BH16,IF($B$2="FY11",BH17,IF($B$2="FY12",BH18,IF($B$2="FY13",BH19,IF($B$2="FY14",BH20,IF($B$2="FY15",BH21,IF($B$2="FY16",BH22,IF($B$2="FY17",BH23,IF($B$2="FY18",BH24,IF($B$2="FY19",BH25,IF($B$2="FY20",BH26,0)))))))))))))))</f>
        <v>11783.088187193644</v>
      </c>
      <c r="BI3">
        <f>IF($B$2="FY06",BI12,IF($B$2="FY07",BI13,IF($B$2="FY08",BI14,IF($B$2="FY09",BI15,IF($B$2="FY10",BI16,IF($B$2="FY11",BI17,IF($B$2="FY12",BI18,IF($B$2="FY13",BI19,IF($B$2="FY14",BI20,IF($B$2="FY15",BI21,IF($B$2="FY16",BI22,IF($B$2="FY17",BI23,IF($B$2="FY18",BI24,IF($B$2="FY19",BI25,IF($B$2="FY20",BI26,0)))))))))))))))</f>
        <v>12713.157737436844</v>
      </c>
      <c r="BJ3">
        <f>IF($B$2="FY06",BJ12,IF($B$2="FY07",BJ13,IF($B$2="FY08",BJ14,IF($B$2="FY09",BJ15,IF($B$2="FY10",BJ16,IF($B$2="FY11",BJ17,IF($B$2="FY12",BJ18,IF($B$2="FY13",BJ19,IF($B$2="FY14",BJ20,IF($B$2="FY15",BJ21,IF($B$2="FY16",BJ22,IF($B$2="FY17",BJ23,IF($B$2="FY18",BJ24,IF($B$2="FY19",BJ25,IF($B$2="FY20",BJ26,0)))))))))))))))</f>
        <v>0.48147867428571439</v>
      </c>
      <c r="BK3">
        <f>IF($B$2="FY06",BK12,IF($B$2="FY07",BK13,IF($B$2="FY08",BK14,IF($B$2="FY09",BK15,IF($B$2="FY10",BK16,IF($B$2="FY11",BK17,IF($B$2="FY12",BK18,IF($B$2="FY13",BK19,IF($B$2="FY14",BK20,IF($B$2="FY15",BK21,IF($B$2="FY16",BK22,IF($B$2="FY17",BK23,IF($B$2="FY18",BK24,IF($B$2="FY19",BK25,IF($B$2="FY20",BK26,0)))))))))))))))</f>
        <v>1037.0447999999999</v>
      </c>
      <c r="BL3">
        <f>IF($B$2="FY06",BL12,IF($B$2="FY07",BL13,IF($B$2="FY08",BL14,IF($B$2="FY09",BL15,IF($B$2="FY10",BL16,IF($B$2="FY11",BL17,IF($B$2="FY12",BL18,IF($B$2="FY13",BL19,IF($B$2="FY14",BL20,IF($B$2="FY15",BL21,IF($B$2="FY16",BL22,IF($B$2="FY17",BL23,IF($B$2="FY18",BL24,IF($B$2="FY19",BL25,IF($B$2="FY20",BL26,0)))))))))))))))</f>
        <v>0</v>
      </c>
      <c r="BM3">
        <f>IF($B$2="FY06",BM12,IF($B$2="FY07",BM13,IF($B$2="FY08",BM14,IF($B$2="FY09",BM15,IF($B$2="FY10",BM16,IF($B$2="FY11",BM17,IF($B$2="FY12",BM18,IF($B$2="FY13",BM19,IF($B$2="FY14",BM20,IF($B$2="FY15",BM21,IF($B$2="FY16",BM22,IF($B$2="FY17",BM23,IF($B$2="FY18",BM24,IF($B$2="FY19",BM25,IF($B$2="FY20",BM26,0)))))))))))))))</f>
        <v>0</v>
      </c>
      <c r="BN3">
        <f>IF($B$2="FY06",BN12,IF($B$2="FY07",BN13,IF($B$2="FY08",BN14,IF($B$2="FY09",BN15,IF($B$2="FY10",BN16,IF($B$2="FY11",BN17,IF($B$2="FY12",BN18,IF($B$2="FY13",BN19,IF($B$2="FY14",BN20,IF($B$2="FY15",BN21,IF($B$2="FY16",BN22,IF($B$2="FY17",BN23,IF($B$2="FY18",BN24,IF($B$2="FY19",BN25,IF($B$2="FY20",BN26,0)))))))))))))))</f>
        <v>33369.430948998153</v>
      </c>
    </row>
    <row r="4" spans="1:72" x14ac:dyDescent="0.3">
      <c r="AX4" t="s">
        <v>40</v>
      </c>
    </row>
    <row r="5" spans="1:72" x14ac:dyDescent="0.3">
      <c r="AX5" t="s">
        <v>41</v>
      </c>
      <c r="BA5" s="83" t="s">
        <v>0</v>
      </c>
      <c r="BB5" s="85" t="s">
        <v>167</v>
      </c>
      <c r="BC5" s="85" t="s">
        <v>1</v>
      </c>
      <c r="BD5" s="85" t="s">
        <v>2</v>
      </c>
      <c r="BE5" s="85" t="s">
        <v>3</v>
      </c>
      <c r="BF5" s="85" t="s">
        <v>168</v>
      </c>
      <c r="BG5" s="85" t="s">
        <v>159</v>
      </c>
      <c r="BH5" s="85" t="s">
        <v>9</v>
      </c>
      <c r="BI5" s="85" t="s">
        <v>10</v>
      </c>
      <c r="BJ5" s="85" t="s">
        <v>19</v>
      </c>
      <c r="BK5" s="85" t="s">
        <v>11</v>
      </c>
      <c r="BL5" s="85" t="s">
        <v>89</v>
      </c>
      <c r="BM5" s="85"/>
      <c r="BN5" s="121"/>
    </row>
    <row r="6" spans="1:72" x14ac:dyDescent="0.3">
      <c r="AX6" t="s">
        <v>42</v>
      </c>
      <c r="AY6" t="s">
        <v>152</v>
      </c>
      <c r="BA6">
        <f>BA3-BM3</f>
        <v>74144.018223751278</v>
      </c>
      <c r="BB6">
        <f>BB3</f>
        <v>22124.367078034567</v>
      </c>
      <c r="BC6">
        <f>BC3+BF3-BN3</f>
        <v>56650.616449414272</v>
      </c>
      <c r="BD6">
        <f>BD3</f>
        <v>1200.25368</v>
      </c>
      <c r="BE6">
        <f>BE3</f>
        <v>420.49115639010159</v>
      </c>
      <c r="BF6">
        <v>0</v>
      </c>
      <c r="BG6">
        <f>BG3</f>
        <v>1593.3601556472868</v>
      </c>
      <c r="BH6">
        <f t="shared" ref="BH6:BL6" si="0">BH3</f>
        <v>11783.088187193644</v>
      </c>
      <c r="BI6">
        <f t="shared" si="0"/>
        <v>12713.157737436844</v>
      </c>
      <c r="BJ6">
        <f t="shared" si="0"/>
        <v>0.48147867428571439</v>
      </c>
      <c r="BK6">
        <f t="shared" si="0"/>
        <v>1037.0447999999999</v>
      </c>
      <c r="BL6">
        <f t="shared" si="0"/>
        <v>0</v>
      </c>
    </row>
    <row r="7" spans="1:72" x14ac:dyDescent="0.3">
      <c r="AX7" t="s">
        <v>43</v>
      </c>
    </row>
    <row r="8" spans="1:72" x14ac:dyDescent="0.3">
      <c r="AX8" t="s">
        <v>44</v>
      </c>
    </row>
    <row r="9" spans="1:72" x14ac:dyDescent="0.3">
      <c r="AX9" t="s">
        <v>45</v>
      </c>
    </row>
    <row r="10" spans="1:72" x14ac:dyDescent="0.3">
      <c r="AX10" t="s">
        <v>46</v>
      </c>
      <c r="BP10" s="72"/>
      <c r="BQ10" s="72"/>
      <c r="BS10" s="72"/>
      <c r="BT10" s="72"/>
    </row>
    <row r="11" spans="1:72" x14ac:dyDescent="0.3">
      <c r="AX11" t="s">
        <v>47</v>
      </c>
      <c r="BA11" s="83" t="s">
        <v>0</v>
      </c>
      <c r="BB11" s="85" t="s">
        <v>167</v>
      </c>
      <c r="BC11" s="85" t="s">
        <v>1</v>
      </c>
      <c r="BD11" s="85" t="s">
        <v>2</v>
      </c>
      <c r="BE11" s="85" t="s">
        <v>3</v>
      </c>
      <c r="BF11" s="85" t="s">
        <v>168</v>
      </c>
      <c r="BG11" s="85" t="s">
        <v>159</v>
      </c>
      <c r="BH11" s="85" t="s">
        <v>9</v>
      </c>
      <c r="BI11" s="85" t="s">
        <v>10</v>
      </c>
      <c r="BJ11" s="85" t="s">
        <v>19</v>
      </c>
      <c r="BK11" s="85" t="s">
        <v>11</v>
      </c>
      <c r="BL11" s="85" t="s">
        <v>89</v>
      </c>
      <c r="BM11" s="85" t="s">
        <v>175</v>
      </c>
      <c r="BN11" s="121" t="s">
        <v>176</v>
      </c>
      <c r="BO11" s="85"/>
      <c r="BP11" s="123"/>
      <c r="BQ11" s="123"/>
      <c r="BR11" s="123"/>
      <c r="BS11" s="123"/>
      <c r="BT11" s="123"/>
    </row>
    <row r="12" spans="1:72" x14ac:dyDescent="0.3">
      <c r="AX12" t="s">
        <v>48</v>
      </c>
      <c r="AY12" t="s">
        <v>152</v>
      </c>
      <c r="AZ12" t="s">
        <v>39</v>
      </c>
      <c r="BA12" s="72">
        <f>'Annual Emissions'!G9</f>
        <v>191292.28157311917</v>
      </c>
      <c r="BB12" s="72">
        <f>'Annual Emissions'!H9</f>
        <v>0</v>
      </c>
      <c r="BC12" s="72">
        <f>'Annual Emissions'!I9</f>
        <v>79926.654069403652</v>
      </c>
      <c r="BD12" s="72">
        <f>'Annual Emissions'!J9</f>
        <v>1201.1226749999998</v>
      </c>
      <c r="BE12" s="72">
        <f>'Annual Emissions'!K9</f>
        <v>420.49115639010159</v>
      </c>
      <c r="BF12" s="72">
        <f>'Annual Emissions'!L9</f>
        <v>0</v>
      </c>
      <c r="BG12" s="72">
        <f>'Annual Emissions'!M9</f>
        <v>1915.3011696043338</v>
      </c>
      <c r="BH12" s="72">
        <f>'Annual Emissions'!N9</f>
        <v>12457.168509497707</v>
      </c>
      <c r="BI12" s="72">
        <f>'Annual Emissions'!O9</f>
        <v>6002.7737667302717</v>
      </c>
      <c r="BJ12" s="72">
        <f>'Annual Emissions'!P9</f>
        <v>0.48147867428571439</v>
      </c>
      <c r="BK12" s="72">
        <f>'Annual Emissions'!Q9</f>
        <v>6843.2818676267871</v>
      </c>
      <c r="BL12" s="72">
        <f>'Annual Emissions'!R9</f>
        <v>0</v>
      </c>
      <c r="BM12" s="72">
        <f>-'Annual Emissions'!AU9</f>
        <v>55040.683778835082</v>
      </c>
      <c r="BN12">
        <f>-'Annual Emissions'!AT9</f>
        <v>0</v>
      </c>
      <c r="BO12" s="85"/>
      <c r="BP12" s="123"/>
      <c r="BQ12" s="123"/>
      <c r="BR12" s="123"/>
      <c r="BS12" s="123"/>
      <c r="BT12" s="123"/>
    </row>
    <row r="13" spans="1:72" x14ac:dyDescent="0.3">
      <c r="AX13" t="s">
        <v>49</v>
      </c>
      <c r="AZ13" t="s">
        <v>40</v>
      </c>
      <c r="BA13" s="72">
        <f>'Annual Emissions'!G10</f>
        <v>191181.30370043492</v>
      </c>
      <c r="BB13" s="72">
        <f>'Annual Emissions'!H10</f>
        <v>0</v>
      </c>
      <c r="BC13" s="72">
        <f>'Annual Emissions'!I10</f>
        <v>82921.592205665511</v>
      </c>
      <c r="BD13" s="72">
        <f>'Annual Emissions'!J10</f>
        <v>1148.6232</v>
      </c>
      <c r="BE13" s="72">
        <f>'Annual Emissions'!K10</f>
        <v>420.49115639010159</v>
      </c>
      <c r="BF13" s="72">
        <f>'Annual Emissions'!L10</f>
        <v>0</v>
      </c>
      <c r="BG13" s="72">
        <f>'Annual Emissions'!M10</f>
        <v>1934.6476460649842</v>
      </c>
      <c r="BH13" s="72">
        <f>'Annual Emissions'!N10</f>
        <v>12629.693028790223</v>
      </c>
      <c r="BI13" s="72">
        <f>'Annual Emissions'!O10</f>
        <v>6513.1056313024301</v>
      </c>
      <c r="BJ13" s="72">
        <f>'Annual Emissions'!P10</f>
        <v>0.48147867428571439</v>
      </c>
      <c r="BK13" s="72">
        <f>'Annual Emissions'!Q10</f>
        <v>6882.9631974901658</v>
      </c>
      <c r="BL13" s="72">
        <f>'Annual Emissions'!R10</f>
        <v>0</v>
      </c>
      <c r="BM13" s="72">
        <f>-'Annual Emissions'!AU10</f>
        <v>54094.672026386375</v>
      </c>
      <c r="BN13">
        <f>-'Annual Emissions'!AT10</f>
        <v>0</v>
      </c>
      <c r="BO13" s="85"/>
      <c r="BP13" s="123"/>
      <c r="BQ13" s="123"/>
      <c r="BR13" s="123"/>
      <c r="BS13" s="123"/>
      <c r="BT13" s="123"/>
    </row>
    <row r="14" spans="1:72" x14ac:dyDescent="0.3">
      <c r="AX14" t="s">
        <v>50</v>
      </c>
      <c r="AZ14" t="s">
        <v>41</v>
      </c>
      <c r="BA14" s="72">
        <f>'Annual Emissions'!G11</f>
        <v>183059.48353566951</v>
      </c>
      <c r="BB14" s="72">
        <f>'Annual Emissions'!H11</f>
        <v>0</v>
      </c>
      <c r="BC14" s="72">
        <f>'Annual Emissions'!I11</f>
        <v>84338.432669818227</v>
      </c>
      <c r="BD14" s="72">
        <f>'Annual Emissions'!J11</f>
        <v>1272.247425</v>
      </c>
      <c r="BE14" s="72">
        <f>'Annual Emissions'!K11</f>
        <v>420.49115639010159</v>
      </c>
      <c r="BF14" s="72">
        <f>'Annual Emissions'!L11</f>
        <v>0</v>
      </c>
      <c r="BG14" s="72">
        <f>'Annual Emissions'!M11</f>
        <v>1954.1895414797823</v>
      </c>
      <c r="BH14" s="72">
        <f>'Annual Emissions'!N11</f>
        <v>11952.340972127698</v>
      </c>
      <c r="BI14" s="72">
        <f>'Annual Emissions'!O11</f>
        <v>6513.1056313024301</v>
      </c>
      <c r="BJ14" s="72">
        <f>'Annual Emissions'!P11</f>
        <v>0.48147867428571439</v>
      </c>
      <c r="BK14" s="72">
        <f>'Annual Emissions'!Q11</f>
        <v>5929.9572600000001</v>
      </c>
      <c r="BL14" s="72">
        <f>'Annual Emissions'!R11</f>
        <v>0</v>
      </c>
      <c r="BM14" s="72">
        <f>-'Annual Emissions'!AU11</f>
        <v>84738.296441820552</v>
      </c>
      <c r="BN14">
        <f>-'Annual Emissions'!AT11</f>
        <v>0</v>
      </c>
      <c r="BO14" s="121"/>
      <c r="BP14" s="123"/>
      <c r="BQ14" s="123"/>
      <c r="BR14" s="123"/>
      <c r="BS14" s="123"/>
      <c r="BT14" s="123"/>
    </row>
    <row r="15" spans="1:72" x14ac:dyDescent="0.3">
      <c r="AX15" t="s">
        <v>51</v>
      </c>
      <c r="AZ15" t="s">
        <v>42</v>
      </c>
      <c r="BA15" s="72">
        <f>'Annual Emissions'!G12</f>
        <v>171911.72898577992</v>
      </c>
      <c r="BB15" s="72">
        <f>'Annual Emissions'!H12</f>
        <v>0</v>
      </c>
      <c r="BC15" s="72">
        <f>'Annual Emissions'!I12</f>
        <v>89949.576125918204</v>
      </c>
      <c r="BD15" s="72">
        <f>'Annual Emissions'!J12</f>
        <v>1200.25368</v>
      </c>
      <c r="BE15" s="72">
        <f>'Annual Emissions'!K12</f>
        <v>420.49115639010159</v>
      </c>
      <c r="BF15" s="72">
        <f>'Annual Emissions'!L12</f>
        <v>0</v>
      </c>
      <c r="BG15" s="72">
        <f>'Annual Emissions'!M12</f>
        <v>1897.2745743340429</v>
      </c>
      <c r="BH15" s="72">
        <f>'Annual Emissions'!N12</f>
        <v>11110.089892698341</v>
      </c>
      <c r="BI15" s="72">
        <f>'Annual Emissions'!O12</f>
        <v>7342.2882208866567</v>
      </c>
      <c r="BJ15" s="72">
        <f>'Annual Emissions'!P12</f>
        <v>0.48147867428571439</v>
      </c>
      <c r="BK15" s="72">
        <f>'Annual Emissions'!Q12</f>
        <v>5342.4205042499989</v>
      </c>
      <c r="BL15" s="72">
        <f>'Annual Emissions'!R12</f>
        <v>0</v>
      </c>
      <c r="BM15" s="72">
        <f>-'Annual Emissions'!AU12</f>
        <v>80732.737196811941</v>
      </c>
      <c r="BN15">
        <f>-'Annual Emissions'!AT12</f>
        <v>0</v>
      </c>
      <c r="BO15" s="72"/>
      <c r="BP15" s="72"/>
      <c r="BQ15" s="72"/>
    </row>
    <row r="16" spans="1:72" x14ac:dyDescent="0.3">
      <c r="AX16" t="s">
        <v>52</v>
      </c>
      <c r="AZ16" t="s">
        <v>43</v>
      </c>
      <c r="BA16" s="72">
        <f>'Annual Emissions'!G13</f>
        <v>173082.17040825574</v>
      </c>
      <c r="BB16" s="72">
        <f>'Annual Emissions'!H13</f>
        <v>0</v>
      </c>
      <c r="BC16" s="72">
        <f>'Annual Emissions'!I13</f>
        <v>89052.552238557386</v>
      </c>
      <c r="BD16" s="72">
        <f>'Annual Emissions'!J13</f>
        <v>1291.2490799999998</v>
      </c>
      <c r="BE16" s="72">
        <f>'Annual Emissions'!K13</f>
        <v>420.49115639010159</v>
      </c>
      <c r="BF16" s="72">
        <f>'Annual Emissions'!L13</f>
        <v>0</v>
      </c>
      <c r="BG16" s="72">
        <f>'Annual Emissions'!M13</f>
        <v>1889.8995751128734</v>
      </c>
      <c r="BH16" s="72">
        <f>'Annual Emissions'!N13</f>
        <v>11834.485439577873</v>
      </c>
      <c r="BI16" s="72">
        <f>'Annual Emissions'!O13</f>
        <v>7081.8926640727414</v>
      </c>
      <c r="BJ16" s="72">
        <f>'Annual Emissions'!P13</f>
        <v>0.48147867428571439</v>
      </c>
      <c r="BK16" s="72">
        <f>'Annual Emissions'!Q13</f>
        <v>5247.3322772606261</v>
      </c>
      <c r="BL16" s="72">
        <f>'Annual Emissions'!R13</f>
        <v>0</v>
      </c>
      <c r="BM16" s="72">
        <f>-'Annual Emissions'!AU13</f>
        <v>81216.166760864668</v>
      </c>
      <c r="BN16">
        <f>-'Annual Emissions'!AT13</f>
        <v>0</v>
      </c>
      <c r="BO16" s="72"/>
      <c r="BP16" s="72"/>
      <c r="BQ16" s="72"/>
    </row>
    <row r="17" spans="49:69" x14ac:dyDescent="0.3">
      <c r="AX17" t="s">
        <v>53</v>
      </c>
      <c r="AZ17" t="s">
        <v>44</v>
      </c>
      <c r="BA17" s="72">
        <f>'Annual Emissions'!G14</f>
        <v>134799.06726462694</v>
      </c>
      <c r="BB17" s="72">
        <f>'Annual Emissions'!H14</f>
        <v>34027.819694803555</v>
      </c>
      <c r="BC17" s="72">
        <f>'Annual Emissions'!I14</f>
        <v>81550.43805741609</v>
      </c>
      <c r="BD17" s="72">
        <f>'Annual Emissions'!J14</f>
        <v>1106.5793399999998</v>
      </c>
      <c r="BE17" s="72">
        <f>'Annual Emissions'!K14</f>
        <v>420.49115639010159</v>
      </c>
      <c r="BF17" s="72">
        <f>'Annual Emissions'!L14</f>
        <v>0</v>
      </c>
      <c r="BG17" s="72">
        <f>'Annual Emissions'!M14</f>
        <v>2148.8947826974527</v>
      </c>
      <c r="BH17" s="72">
        <f>'Annual Emissions'!N14</f>
        <v>11824.785933276107</v>
      </c>
      <c r="BI17" s="72">
        <f>'Annual Emissions'!O14</f>
        <v>8041.6011824101397</v>
      </c>
      <c r="BJ17" s="72">
        <f>'Annual Emissions'!P14</f>
        <v>0.48147867428571439</v>
      </c>
      <c r="BK17" s="72">
        <f>'Annual Emissions'!Q14</f>
        <v>4826.8694159537754</v>
      </c>
      <c r="BL17" s="72">
        <f>'Annual Emissions'!R14</f>
        <v>0</v>
      </c>
      <c r="BM17" s="72">
        <f>-'Annual Emissions'!AU14</f>
        <v>81486.01231319725</v>
      </c>
      <c r="BN17">
        <f>-'Annual Emissions'!AT14</f>
        <v>0</v>
      </c>
      <c r="BP17" s="72"/>
      <c r="BQ17" s="72"/>
    </row>
    <row r="18" spans="49:69" x14ac:dyDescent="0.3">
      <c r="AX18" t="s">
        <v>54</v>
      </c>
      <c r="AZ18" t="s">
        <v>45</v>
      </c>
      <c r="BA18" s="72">
        <f>'Annual Emissions'!G15</f>
        <v>126357.83375009113</v>
      </c>
      <c r="BB18" s="72">
        <f>'Annual Emissions'!H15</f>
        <v>32411.722717213943</v>
      </c>
      <c r="BC18" s="72">
        <f>'Annual Emissions'!I15</f>
        <v>73766.459799094286</v>
      </c>
      <c r="BD18" s="72">
        <f>'Annual Emissions'!J15</f>
        <v>1200.25368</v>
      </c>
      <c r="BE18" s="72">
        <f>'Annual Emissions'!K15</f>
        <v>420.49115639010159</v>
      </c>
      <c r="BF18" s="72">
        <f>'Annual Emissions'!L15</f>
        <v>0</v>
      </c>
      <c r="BG18" s="72">
        <f>'Annual Emissions'!M15</f>
        <v>2170.3837305244278</v>
      </c>
      <c r="BH18" s="72">
        <f>'Annual Emissions'!N15</f>
        <v>11820.031023813846</v>
      </c>
      <c r="BI18" s="72">
        <f>'Annual Emissions'!O15</f>
        <v>8456.988971069688</v>
      </c>
      <c r="BJ18" s="72">
        <f>'Annual Emissions'!P15</f>
        <v>0.48147867428571439</v>
      </c>
      <c r="BK18" s="72">
        <f>'Annual Emissions'!Q15</f>
        <v>4838.9365894936609</v>
      </c>
      <c r="BL18" s="72">
        <f>'Annual Emissions'!R15</f>
        <v>0</v>
      </c>
      <c r="BM18" s="72">
        <f>-'Annual Emissions'!AU15</f>
        <v>77615.964234997897</v>
      </c>
      <c r="BN18">
        <f>-'Annual Emissions'!AT15</f>
        <v>0</v>
      </c>
      <c r="BO18" s="85"/>
      <c r="BP18" s="72"/>
      <c r="BQ18" s="72"/>
    </row>
    <row r="19" spans="49:69" x14ac:dyDescent="0.3">
      <c r="AX19" t="s">
        <v>55</v>
      </c>
      <c r="AZ19" t="s">
        <v>46</v>
      </c>
      <c r="BA19" s="72">
        <f>'Annual Emissions'!G16</f>
        <v>123608.72504649064</v>
      </c>
      <c r="BB19" s="72">
        <f>'Annual Emissions'!H16</f>
        <v>27724.328545751079</v>
      </c>
      <c r="BC19" s="72">
        <f>'Annual Emissions'!I16</f>
        <v>75686.086358275526</v>
      </c>
      <c r="BD19" s="72">
        <f>'Annual Emissions'!J16</f>
        <v>1200.25368</v>
      </c>
      <c r="BE19" s="72">
        <f>'Annual Emissions'!K16</f>
        <v>420.49115639010159</v>
      </c>
      <c r="BF19" s="72">
        <f>'Annual Emissions'!L16</f>
        <v>0</v>
      </c>
      <c r="BG19" s="72">
        <f>'Annual Emissions'!M16</f>
        <v>2192.087567829672</v>
      </c>
      <c r="BH19" s="72">
        <f>'Annual Emissions'!N16</f>
        <v>11818.67511775023</v>
      </c>
      <c r="BI19" s="72">
        <f>'Annual Emissions'!O16</f>
        <v>7983.5541218962226</v>
      </c>
      <c r="BJ19" s="72">
        <f>'Annual Emissions'!P16</f>
        <v>0.48147867428571439</v>
      </c>
      <c r="BK19" s="72">
        <f>'Annual Emissions'!Q16</f>
        <v>4851.0339309673946</v>
      </c>
      <c r="BL19" s="72">
        <f>'Annual Emissions'!R16</f>
        <v>0</v>
      </c>
      <c r="BM19" s="72">
        <f>-'Annual Emissions'!AU16</f>
        <v>75609.272638894559</v>
      </c>
      <c r="BN19">
        <f>-'Annual Emissions'!AT16</f>
        <v>0</v>
      </c>
      <c r="BO19" s="85"/>
      <c r="BP19" s="72"/>
      <c r="BQ19" s="72"/>
    </row>
    <row r="20" spans="49:69" x14ac:dyDescent="0.3">
      <c r="AX20" t="s">
        <v>56</v>
      </c>
      <c r="AZ20" t="s">
        <v>47</v>
      </c>
      <c r="BA20" s="72">
        <f>'Annual Emissions'!G17</f>
        <v>112176.82730467689</v>
      </c>
      <c r="BB20" s="72">
        <f>'Annual Emissions'!H17</f>
        <v>29260.275577949134</v>
      </c>
      <c r="BC20" s="72">
        <f>'Annual Emissions'!I17</f>
        <v>84135.767849099735</v>
      </c>
      <c r="BD20" s="72">
        <f>'Annual Emissions'!J17</f>
        <v>1200.25368</v>
      </c>
      <c r="BE20" s="72">
        <f>'Annual Emissions'!K17</f>
        <v>420.49115639010159</v>
      </c>
      <c r="BF20" s="72">
        <f>'Annual Emissions'!L17</f>
        <v>0</v>
      </c>
      <c r="BG20" s="72">
        <f>'Annual Emissions'!M17</f>
        <v>2214.0084435079693</v>
      </c>
      <c r="BH20" s="72">
        <f>'Annual Emissions'!N17</f>
        <v>11814.839437665267</v>
      </c>
      <c r="BI20" s="72">
        <f>'Annual Emissions'!O17</f>
        <v>9321.1017302148048</v>
      </c>
      <c r="BJ20" s="72">
        <f>'Annual Emissions'!P17</f>
        <v>0.48147867428571439</v>
      </c>
      <c r="BK20" s="72">
        <f>'Annual Emissions'!Q17</f>
        <v>4863.1615157948117</v>
      </c>
      <c r="BL20" s="72">
        <f>'Annual Emissions'!R17</f>
        <v>0</v>
      </c>
      <c r="BM20" s="72">
        <f>-'Annual Emissions'!AU17</f>
        <v>72312.565016724751</v>
      </c>
      <c r="BN20">
        <f>-'Annual Emissions'!AT17</f>
        <v>0</v>
      </c>
      <c r="BO20" s="85"/>
      <c r="BP20" s="72"/>
      <c r="BQ20" s="72"/>
    </row>
    <row r="21" spans="49:69" x14ac:dyDescent="0.3">
      <c r="AX21" t="s">
        <v>57</v>
      </c>
      <c r="AZ21" t="s">
        <v>48</v>
      </c>
      <c r="BA21" s="72">
        <f>'Annual Emissions'!G18</f>
        <v>98373.888489734818</v>
      </c>
      <c r="BB21" s="72">
        <f>'Annual Emissions'!H18</f>
        <v>24518.292448517306</v>
      </c>
      <c r="BC21" s="72">
        <f>'Annual Emissions'!I18</f>
        <v>84558.49901392535</v>
      </c>
      <c r="BD21" s="72">
        <f>'Annual Emissions'!J18</f>
        <v>1200.25368</v>
      </c>
      <c r="BE21" s="72">
        <f>'Annual Emissions'!K18</f>
        <v>420.49115639010159</v>
      </c>
      <c r="BF21" s="72">
        <f>'Annual Emissions'!L18</f>
        <v>0</v>
      </c>
      <c r="BG21" s="72">
        <f>'Annual Emissions'!M18</f>
        <v>2236.148527943049</v>
      </c>
      <c r="BH21" s="72">
        <f>'Annual Emissions'!N18</f>
        <v>11806.846402614467</v>
      </c>
      <c r="BI21" s="72">
        <f>'Annual Emissions'!O18</f>
        <v>9313.0098087363058</v>
      </c>
      <c r="BJ21" s="72">
        <f>'Annual Emissions'!P18</f>
        <v>0.48147867428571439</v>
      </c>
      <c r="BK21" s="72">
        <f>'Annual Emissions'!Q18</f>
        <v>4875.3194195842989</v>
      </c>
      <c r="BL21" s="72">
        <f>'Annual Emissions'!R18</f>
        <v>0</v>
      </c>
      <c r="BM21" s="72">
        <f>-'Annual Emissions'!AU18</f>
        <v>66865.830684444183</v>
      </c>
      <c r="BN21">
        <f>-'Annual Emissions'!AT18</f>
        <v>0</v>
      </c>
      <c r="BO21" s="121"/>
      <c r="BP21" s="72"/>
      <c r="BQ21" s="72"/>
    </row>
    <row r="22" spans="49:69" x14ac:dyDescent="0.3">
      <c r="AX22" t="s">
        <v>58</v>
      </c>
      <c r="AZ22" t="s">
        <v>49</v>
      </c>
      <c r="BA22" s="72">
        <f>'Annual Emissions'!G19</f>
        <v>92015.252556446634</v>
      </c>
      <c r="BB22" s="72">
        <f>'Annual Emissions'!H19</f>
        <v>27351.681530974573</v>
      </c>
      <c r="BC22" s="72">
        <f>'Annual Emissions'!I19</f>
        <v>75783.833143016105</v>
      </c>
      <c r="BD22" s="72">
        <f>'Annual Emissions'!J19</f>
        <v>1200.25368</v>
      </c>
      <c r="BE22" s="72">
        <f>'Annual Emissions'!K19</f>
        <v>420.49115639010159</v>
      </c>
      <c r="BF22" s="72">
        <f>'Annual Emissions'!L19</f>
        <v>2598.3119765694109</v>
      </c>
      <c r="BG22" s="72">
        <f>'Annual Emissions'!M19</f>
        <v>2236.148527943049</v>
      </c>
      <c r="BH22" s="72">
        <f>'Annual Emissions'!N19</f>
        <v>11798.280390134743</v>
      </c>
      <c r="BI22" s="72">
        <f>'Annual Emissions'!O19</f>
        <v>11985.658204883885</v>
      </c>
      <c r="BJ22" s="72">
        <f>'Annual Emissions'!P19</f>
        <v>0.48147867428571439</v>
      </c>
      <c r="BK22" s="72">
        <f>'Annual Emissions'!Q19</f>
        <v>4875.3194195842989</v>
      </c>
      <c r="BL22" s="72">
        <f>'Annual Emissions'!R19</f>
        <v>0</v>
      </c>
      <c r="BM22" s="72">
        <f>-'Annual Emissions'!AU19</f>
        <v>62350.774593211623</v>
      </c>
      <c r="BN22">
        <f>-'Annual Emissions'!AT19</f>
        <v>0</v>
      </c>
      <c r="BO22" s="121"/>
      <c r="BQ22" s="72"/>
    </row>
    <row r="23" spans="49:69" x14ac:dyDescent="0.3">
      <c r="AZ23" t="s">
        <v>50</v>
      </c>
      <c r="BA23" s="72">
        <f>'Annual Emissions'!G20</f>
        <v>89050.824382705701</v>
      </c>
      <c r="BB23" s="72">
        <f>'Annual Emissions'!H20</f>
        <v>22114.49175129486</v>
      </c>
      <c r="BC23" s="72">
        <f>'Annual Emissions'!I20</f>
        <v>79035.131959687322</v>
      </c>
      <c r="BD23" s="72">
        <f>'Annual Emissions'!J20</f>
        <v>1200.25368</v>
      </c>
      <c r="BE23" s="72">
        <f>'Annual Emissions'!K20</f>
        <v>420.49115639010159</v>
      </c>
      <c r="BF23" s="72">
        <f>'Annual Emissions'!L20</f>
        <v>14116.731084305789</v>
      </c>
      <c r="BG23" s="72">
        <f>'Annual Emissions'!M20</f>
        <v>2178.5480849544751</v>
      </c>
      <c r="BH23" s="72">
        <f>'Annual Emissions'!N20</f>
        <v>11794.136297171523</v>
      </c>
      <c r="BI23" s="72">
        <f>'Annual Emissions'!O20</f>
        <v>14488.654779825793</v>
      </c>
      <c r="BJ23" s="72">
        <f>'Annual Emissions'!P20</f>
        <v>0.48147867428571439</v>
      </c>
      <c r="BK23" s="72">
        <f>'Annual Emissions'!Q20</f>
        <v>4875.3194195842989</v>
      </c>
      <c r="BL23" s="72">
        <f>'Annual Emissions'!R20</f>
        <v>0</v>
      </c>
      <c r="BM23" s="72">
        <f>-'Annual Emissions'!AU20</f>
        <v>60166.466291009478</v>
      </c>
      <c r="BN23">
        <f>-'Annual Emissions'!AT20</f>
        <v>0</v>
      </c>
    </row>
    <row r="24" spans="49:69" x14ac:dyDescent="0.3">
      <c r="AZ24" t="s">
        <v>51</v>
      </c>
      <c r="BA24" s="72">
        <f>'Annual Emissions'!G21</f>
        <v>85093.119904122039</v>
      </c>
      <c r="BB24" s="72">
        <f>'Annual Emissions'!H21</f>
        <v>21516.157361662772</v>
      </c>
      <c r="BC24" s="72">
        <f>'Annual Emissions'!I21</f>
        <v>79329.190406596099</v>
      </c>
      <c r="BD24" s="72">
        <f>'Annual Emissions'!J21</f>
        <v>1200.25368</v>
      </c>
      <c r="BE24" s="72">
        <f>'Annual Emissions'!K21</f>
        <v>420.49115639010159</v>
      </c>
      <c r="BF24" s="72">
        <f>'Annual Emissions'!L21</f>
        <v>13877.079820950556</v>
      </c>
      <c r="BG24" s="72">
        <f>'Annual Emissions'!M21</f>
        <v>1593.3601556472868</v>
      </c>
      <c r="BH24" s="72">
        <f>'Annual Emissions'!N21</f>
        <v>11790.137382463483</v>
      </c>
      <c r="BI24" s="72">
        <f>'Annual Emissions'!O21</f>
        <v>15579.36680772313</v>
      </c>
      <c r="BJ24" s="72">
        <f>'Annual Emissions'!P21</f>
        <v>0.48147867428571439</v>
      </c>
      <c r="BK24" s="72">
        <f>'Annual Emissions'!Q21</f>
        <v>4875.3194195842989</v>
      </c>
      <c r="BL24" s="72">
        <f>'Annual Emissions'!R21</f>
        <v>0</v>
      </c>
      <c r="BM24" s="72">
        <f>-'Annual Emissions'!AU21</f>
        <v>58058.679937254587</v>
      </c>
      <c r="BN24">
        <f>-'Annual Emissions'!AT21</f>
        <v>0</v>
      </c>
    </row>
    <row r="25" spans="49:69" x14ac:dyDescent="0.3">
      <c r="AZ25" t="s">
        <v>52</v>
      </c>
      <c r="BA25" s="72">
        <f>'Annual Emissions'!G22</f>
        <v>77098.76129776545</v>
      </c>
      <c r="BB25" s="72">
        <f>'Annual Emissions'!H22</f>
        <v>23268.066070721361</v>
      </c>
      <c r="BC25" s="72">
        <f>'Annual Emissions'!I22</f>
        <v>79693.90678537538</v>
      </c>
      <c r="BD25" s="72">
        <f>'Annual Emissions'!J22</f>
        <v>1200.25368</v>
      </c>
      <c r="BE25" s="72">
        <f>'Annual Emissions'!K22</f>
        <v>420.49115639010159</v>
      </c>
      <c r="BF25" s="72">
        <f>'Annual Emissions'!L22</f>
        <v>12052.937459819421</v>
      </c>
      <c r="BG25" s="72">
        <f>'Annual Emissions'!M22</f>
        <v>1593.3601556472868</v>
      </c>
      <c r="BH25" s="72">
        <f>'Annual Emissions'!N22</f>
        <v>11783.088187193644</v>
      </c>
      <c r="BI25" s="72">
        <f>'Annual Emissions'!O22</f>
        <v>19855.340311258959</v>
      </c>
      <c r="BJ25" s="72">
        <f>'Annual Emissions'!P22</f>
        <v>0.48147867428571439</v>
      </c>
      <c r="BK25" s="72">
        <f>'Annual Emissions'!Q22</f>
        <v>1037.0447999999999</v>
      </c>
      <c r="BL25" s="72">
        <f>'Annual Emissions'!R22</f>
        <v>0</v>
      </c>
      <c r="BM25" s="72">
        <f>-'Annual Emissions'!AU22</f>
        <v>0</v>
      </c>
      <c r="BN25">
        <f>-'Annual Emissions'!AT22</f>
        <v>33422</v>
      </c>
    </row>
    <row r="26" spans="49:69" x14ac:dyDescent="0.3">
      <c r="AZ26" t="s">
        <v>53</v>
      </c>
      <c r="BA26" s="72">
        <f>'Annual Emissions'!G23</f>
        <v>74144.018223751278</v>
      </c>
      <c r="BB26" s="72">
        <f>'Annual Emissions'!H23</f>
        <v>22124.367078034567</v>
      </c>
      <c r="BC26" s="72">
        <f>'Annual Emissions'!I23</f>
        <v>76087.650872913786</v>
      </c>
      <c r="BD26" s="72">
        <f>'Annual Emissions'!J23</f>
        <v>1200.25368</v>
      </c>
      <c r="BE26" s="72">
        <f>'Annual Emissions'!K23</f>
        <v>420.49115639010159</v>
      </c>
      <c r="BF26" s="72">
        <f>'Annual Emissions'!L23</f>
        <v>13932.396525498641</v>
      </c>
      <c r="BG26" s="72">
        <f>'Annual Emissions'!M23</f>
        <v>1593.3601556472868</v>
      </c>
      <c r="BH26" s="72">
        <f>'Annual Emissions'!N23</f>
        <v>11783.088187193644</v>
      </c>
      <c r="BI26" s="72">
        <f>'Annual Emissions'!O23</f>
        <v>12713.157737436844</v>
      </c>
      <c r="BJ26" s="72">
        <f>'Annual Emissions'!P23</f>
        <v>0.48147867428571439</v>
      </c>
      <c r="BK26" s="72">
        <f>'Annual Emissions'!Q23</f>
        <v>1037.0447999999999</v>
      </c>
      <c r="BL26" s="72">
        <f>'Annual Emissions'!R23</f>
        <v>0</v>
      </c>
      <c r="BM26" s="72">
        <f>-'Annual Emissions'!AU23</f>
        <v>0</v>
      </c>
      <c r="BN26">
        <f>-'Annual Emissions'!AT23</f>
        <v>33369.430948998153</v>
      </c>
    </row>
    <row r="27" spans="49:69" x14ac:dyDescent="0.3"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</row>
    <row r="28" spans="49:69" x14ac:dyDescent="0.3"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</row>
    <row r="29" spans="49:69" x14ac:dyDescent="0.3"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</row>
    <row r="30" spans="49:69" x14ac:dyDescent="0.3">
      <c r="AW30" s="10"/>
      <c r="AX30" s="10"/>
      <c r="AY30" s="10"/>
      <c r="AZ30" s="10"/>
      <c r="BA30" s="10"/>
      <c r="BB30" s="10"/>
      <c r="BC30" s="10"/>
      <c r="BD30" s="10"/>
      <c r="BE30" s="10"/>
    </row>
    <row r="31" spans="49:69" x14ac:dyDescent="0.3">
      <c r="AW31" s="10"/>
      <c r="AX31" s="10"/>
      <c r="AY31" s="10"/>
      <c r="AZ31" s="10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</row>
    <row r="32" spans="49:69" x14ac:dyDescent="0.3">
      <c r="AW32" s="10"/>
      <c r="AX32" s="10"/>
      <c r="BA32" s="83" t="s">
        <v>0</v>
      </c>
      <c r="BB32" s="85" t="s">
        <v>167</v>
      </c>
      <c r="BC32" s="85" t="s">
        <v>1</v>
      </c>
      <c r="BD32" s="85" t="s">
        <v>2</v>
      </c>
      <c r="BE32" s="85" t="s">
        <v>3</v>
      </c>
      <c r="BF32" s="85" t="s">
        <v>168</v>
      </c>
      <c r="BG32" s="85" t="s">
        <v>159</v>
      </c>
      <c r="BH32" s="85" t="s">
        <v>9</v>
      </c>
      <c r="BI32" s="85" t="s">
        <v>10</v>
      </c>
      <c r="BJ32" s="85" t="s">
        <v>19</v>
      </c>
      <c r="BK32" s="85" t="s">
        <v>11</v>
      </c>
      <c r="BL32" s="85" t="s">
        <v>89</v>
      </c>
      <c r="BM32" s="85" t="str">
        <f>BM11</f>
        <v>Wind-RECs</v>
      </c>
      <c r="BN32" s="85" t="str">
        <f t="shared" ref="BN32:BN47" si="1">BN11</f>
        <v>Steam Offsets</v>
      </c>
    </row>
    <row r="33" spans="49:66" x14ac:dyDescent="0.3">
      <c r="AW33" s="10"/>
      <c r="AX33" s="10"/>
      <c r="AY33" t="s">
        <v>152</v>
      </c>
      <c r="AZ33" t="s">
        <v>39</v>
      </c>
      <c r="BA33" s="72">
        <f>BA12-BM12</f>
        <v>136251.59779428408</v>
      </c>
      <c r="BB33" s="72">
        <f>BB12</f>
        <v>0</v>
      </c>
      <c r="BC33" s="72">
        <f>BC12+BF12-BN12</f>
        <v>79926.654069403652</v>
      </c>
      <c r="BD33" s="72">
        <f>BD12</f>
        <v>1201.1226749999998</v>
      </c>
      <c r="BE33" s="72">
        <f>BE12</f>
        <v>420.49115639010159</v>
      </c>
      <c r="BF33" s="72">
        <f>'Annual Emissions'!L30</f>
        <v>0</v>
      </c>
      <c r="BG33" s="72">
        <f>BG12</f>
        <v>1915.3011696043338</v>
      </c>
      <c r="BH33" s="72">
        <f>BH12</f>
        <v>12457.168509497707</v>
      </c>
      <c r="BI33" s="72">
        <f>BI12</f>
        <v>6002.7737667302717</v>
      </c>
      <c r="BJ33" s="72">
        <f>BJ12</f>
        <v>0.48147867428571439</v>
      </c>
      <c r="BK33" s="72">
        <f>BK12</f>
        <v>6843.2818676267871</v>
      </c>
      <c r="BL33" s="72">
        <f>BL12</f>
        <v>0</v>
      </c>
      <c r="BM33" s="85">
        <f t="shared" ref="BM33:BN33" si="2">BM12</f>
        <v>55040.683778835082</v>
      </c>
      <c r="BN33" s="85">
        <f t="shared" si="1"/>
        <v>0</v>
      </c>
    </row>
    <row r="34" spans="49:66" x14ac:dyDescent="0.3">
      <c r="AW34" s="10"/>
      <c r="AX34" s="10"/>
      <c r="AZ34" t="s">
        <v>40</v>
      </c>
      <c r="BA34" s="72">
        <f t="shared" ref="BA34:BA47" si="3">BA13-BM13</f>
        <v>137086.63167404855</v>
      </c>
      <c r="BB34" s="72">
        <f t="shared" ref="BB34:BB47" si="4">BB13</f>
        <v>0</v>
      </c>
      <c r="BC34" s="72">
        <f t="shared" ref="BC34:BC47" si="5">BC13+BF13-BN13</f>
        <v>82921.592205665511</v>
      </c>
      <c r="BD34" s="72">
        <f t="shared" ref="BD34:BE34" si="6">BD13</f>
        <v>1148.6232</v>
      </c>
      <c r="BE34" s="72">
        <f t="shared" si="6"/>
        <v>420.49115639010159</v>
      </c>
      <c r="BF34" s="72">
        <f>'Annual Emissions'!L31</f>
        <v>0</v>
      </c>
      <c r="BG34" s="72">
        <f t="shared" ref="BG34:BM34" si="7">BG13</f>
        <v>1934.6476460649842</v>
      </c>
      <c r="BH34" s="72">
        <f t="shared" si="7"/>
        <v>12629.693028790223</v>
      </c>
      <c r="BI34" s="72">
        <f t="shared" si="7"/>
        <v>6513.1056313024301</v>
      </c>
      <c r="BJ34" s="72">
        <f t="shared" si="7"/>
        <v>0.48147867428571439</v>
      </c>
      <c r="BK34" s="72">
        <f t="shared" si="7"/>
        <v>6882.9631974901658</v>
      </c>
      <c r="BL34" s="72">
        <f t="shared" si="7"/>
        <v>0</v>
      </c>
      <c r="BM34" s="85">
        <f t="shared" si="7"/>
        <v>54094.672026386375</v>
      </c>
      <c r="BN34" s="85">
        <f t="shared" si="1"/>
        <v>0</v>
      </c>
    </row>
    <row r="35" spans="49:66" x14ac:dyDescent="0.3">
      <c r="AW35" s="10"/>
      <c r="AX35" s="10"/>
      <c r="AZ35" t="s">
        <v>41</v>
      </c>
      <c r="BA35" s="72">
        <f t="shared" si="3"/>
        <v>98321.187093848959</v>
      </c>
      <c r="BB35" s="72">
        <f t="shared" si="4"/>
        <v>0</v>
      </c>
      <c r="BC35" s="72">
        <f t="shared" si="5"/>
        <v>84338.432669818227</v>
      </c>
      <c r="BD35" s="72">
        <f t="shared" ref="BD35:BE35" si="8">BD14</f>
        <v>1272.247425</v>
      </c>
      <c r="BE35" s="72">
        <f t="shared" si="8"/>
        <v>420.49115639010159</v>
      </c>
      <c r="BF35" s="72">
        <f>'Annual Emissions'!L32</f>
        <v>0</v>
      </c>
      <c r="BG35" s="72">
        <f t="shared" ref="BG35:BM35" si="9">BG14</f>
        <v>1954.1895414797823</v>
      </c>
      <c r="BH35" s="72">
        <f t="shared" si="9"/>
        <v>11952.340972127698</v>
      </c>
      <c r="BI35" s="72">
        <f t="shared" si="9"/>
        <v>6513.1056313024301</v>
      </c>
      <c r="BJ35" s="72">
        <f t="shared" si="9"/>
        <v>0.48147867428571439</v>
      </c>
      <c r="BK35" s="72">
        <f t="shared" si="9"/>
        <v>5929.9572600000001</v>
      </c>
      <c r="BL35" s="72">
        <f t="shared" si="9"/>
        <v>0</v>
      </c>
      <c r="BM35" s="85">
        <f t="shared" si="9"/>
        <v>84738.296441820552</v>
      </c>
      <c r="BN35" s="85">
        <f t="shared" si="1"/>
        <v>0</v>
      </c>
    </row>
    <row r="36" spans="49:66" x14ac:dyDescent="0.3">
      <c r="AW36" s="10"/>
      <c r="AX36" s="10"/>
      <c r="AZ36" t="s">
        <v>42</v>
      </c>
      <c r="BA36" s="72">
        <f t="shared" si="3"/>
        <v>91178.991788967978</v>
      </c>
      <c r="BB36" s="72">
        <f t="shared" si="4"/>
        <v>0</v>
      </c>
      <c r="BC36" s="72">
        <f t="shared" si="5"/>
        <v>89949.576125918204</v>
      </c>
      <c r="BD36" s="72">
        <f t="shared" ref="BD36:BE36" si="10">BD15</f>
        <v>1200.25368</v>
      </c>
      <c r="BE36" s="72">
        <f t="shared" si="10"/>
        <v>420.49115639010159</v>
      </c>
      <c r="BF36" s="72">
        <f>'Annual Emissions'!L33</f>
        <v>0</v>
      </c>
      <c r="BG36" s="72">
        <f t="shared" ref="BG36:BM36" si="11">BG15</f>
        <v>1897.2745743340429</v>
      </c>
      <c r="BH36" s="72">
        <f t="shared" si="11"/>
        <v>11110.089892698341</v>
      </c>
      <c r="BI36" s="72">
        <f t="shared" si="11"/>
        <v>7342.2882208866567</v>
      </c>
      <c r="BJ36" s="72">
        <f t="shared" si="11"/>
        <v>0.48147867428571439</v>
      </c>
      <c r="BK36" s="72">
        <f t="shared" si="11"/>
        <v>5342.4205042499989</v>
      </c>
      <c r="BL36" s="72">
        <f t="shared" si="11"/>
        <v>0</v>
      </c>
      <c r="BM36" s="85">
        <f t="shared" si="11"/>
        <v>80732.737196811941</v>
      </c>
      <c r="BN36" s="85">
        <f t="shared" si="1"/>
        <v>0</v>
      </c>
    </row>
    <row r="37" spans="49:66" x14ac:dyDescent="0.3">
      <c r="AW37" s="10"/>
      <c r="AX37" s="10"/>
      <c r="AZ37" t="s">
        <v>43</v>
      </c>
      <c r="BA37" s="72">
        <f t="shared" si="3"/>
        <v>91866.003647391073</v>
      </c>
      <c r="BB37" s="72">
        <f t="shared" si="4"/>
        <v>0</v>
      </c>
      <c r="BC37" s="72">
        <f t="shared" si="5"/>
        <v>89052.552238557386</v>
      </c>
      <c r="BD37" s="72">
        <f t="shared" ref="BD37:BE37" si="12">BD16</f>
        <v>1291.2490799999998</v>
      </c>
      <c r="BE37" s="72">
        <f t="shared" si="12"/>
        <v>420.49115639010159</v>
      </c>
      <c r="BF37" s="72">
        <f>'Annual Emissions'!L34</f>
        <v>0</v>
      </c>
      <c r="BG37" s="72">
        <f t="shared" ref="BG37:BM37" si="13">BG16</f>
        <v>1889.8995751128734</v>
      </c>
      <c r="BH37" s="72">
        <f t="shared" si="13"/>
        <v>11834.485439577873</v>
      </c>
      <c r="BI37" s="72">
        <f t="shared" si="13"/>
        <v>7081.8926640727414</v>
      </c>
      <c r="BJ37" s="72">
        <f t="shared" si="13"/>
        <v>0.48147867428571439</v>
      </c>
      <c r="BK37" s="72">
        <f t="shared" si="13"/>
        <v>5247.3322772606261</v>
      </c>
      <c r="BL37" s="72">
        <f t="shared" si="13"/>
        <v>0</v>
      </c>
      <c r="BM37" s="85">
        <f t="shared" si="13"/>
        <v>81216.166760864668</v>
      </c>
      <c r="BN37" s="85">
        <f t="shared" si="1"/>
        <v>0</v>
      </c>
    </row>
    <row r="38" spans="49:66" x14ac:dyDescent="0.3">
      <c r="AW38" s="10"/>
      <c r="AX38" s="10"/>
      <c r="AZ38" t="s">
        <v>44</v>
      </c>
      <c r="BA38" s="72">
        <f t="shared" si="3"/>
        <v>53313.054951429687</v>
      </c>
      <c r="BB38" s="72">
        <f t="shared" si="4"/>
        <v>34027.819694803555</v>
      </c>
      <c r="BC38" s="72">
        <f t="shared" si="5"/>
        <v>81550.43805741609</v>
      </c>
      <c r="BD38" s="72">
        <f t="shared" ref="BD38:BE38" si="14">BD17</f>
        <v>1106.5793399999998</v>
      </c>
      <c r="BE38" s="72">
        <f t="shared" si="14"/>
        <v>420.49115639010159</v>
      </c>
      <c r="BF38" s="72">
        <f>'Annual Emissions'!L35</f>
        <v>0</v>
      </c>
      <c r="BG38" s="72">
        <f t="shared" ref="BG38:BM38" si="15">BG17</f>
        <v>2148.8947826974527</v>
      </c>
      <c r="BH38" s="72">
        <f t="shared" si="15"/>
        <v>11824.785933276107</v>
      </c>
      <c r="BI38" s="72">
        <f t="shared" si="15"/>
        <v>8041.6011824101397</v>
      </c>
      <c r="BJ38" s="72">
        <f t="shared" si="15"/>
        <v>0.48147867428571439</v>
      </c>
      <c r="BK38" s="72">
        <f t="shared" si="15"/>
        <v>4826.8694159537754</v>
      </c>
      <c r="BL38" s="72">
        <f t="shared" si="15"/>
        <v>0</v>
      </c>
      <c r="BM38" s="85">
        <f t="shared" si="15"/>
        <v>81486.01231319725</v>
      </c>
      <c r="BN38" s="85">
        <f t="shared" si="1"/>
        <v>0</v>
      </c>
    </row>
    <row r="39" spans="49:66" x14ac:dyDescent="0.3">
      <c r="AW39" s="10"/>
      <c r="AX39" s="10"/>
      <c r="AZ39" t="s">
        <v>45</v>
      </c>
      <c r="BA39" s="72">
        <f t="shared" si="3"/>
        <v>48741.869515093233</v>
      </c>
      <c r="BB39" s="72">
        <f t="shared" si="4"/>
        <v>32411.722717213943</v>
      </c>
      <c r="BC39" s="72">
        <f t="shared" si="5"/>
        <v>73766.459799094286</v>
      </c>
      <c r="BD39" s="72">
        <f t="shared" ref="BD39:BE39" si="16">BD18</f>
        <v>1200.25368</v>
      </c>
      <c r="BE39" s="72">
        <f t="shared" si="16"/>
        <v>420.49115639010159</v>
      </c>
      <c r="BF39" s="72">
        <f>'Annual Emissions'!L36</f>
        <v>0</v>
      </c>
      <c r="BG39" s="72">
        <f t="shared" ref="BG39:BM39" si="17">BG18</f>
        <v>2170.3837305244278</v>
      </c>
      <c r="BH39" s="72">
        <f t="shared" si="17"/>
        <v>11820.031023813846</v>
      </c>
      <c r="BI39" s="72">
        <f t="shared" si="17"/>
        <v>8456.988971069688</v>
      </c>
      <c r="BJ39" s="72">
        <f t="shared" si="17"/>
        <v>0.48147867428571439</v>
      </c>
      <c r="BK39" s="72">
        <f t="shared" si="17"/>
        <v>4838.9365894936609</v>
      </c>
      <c r="BL39" s="72">
        <f t="shared" si="17"/>
        <v>0</v>
      </c>
      <c r="BM39" s="85">
        <f t="shared" si="17"/>
        <v>77615.964234997897</v>
      </c>
      <c r="BN39" s="85">
        <f t="shared" si="1"/>
        <v>0</v>
      </c>
    </row>
    <row r="40" spans="49:66" x14ac:dyDescent="0.3">
      <c r="AW40" s="10"/>
      <c r="AX40" s="10"/>
      <c r="AZ40" t="s">
        <v>46</v>
      </c>
      <c r="BA40" s="72">
        <f t="shared" si="3"/>
        <v>47999.45240759608</v>
      </c>
      <c r="BB40" s="72">
        <f t="shared" si="4"/>
        <v>27724.328545751079</v>
      </c>
      <c r="BC40" s="72">
        <f t="shared" si="5"/>
        <v>75686.086358275526</v>
      </c>
      <c r="BD40" s="72">
        <f t="shared" ref="BD40:BE40" si="18">BD19</f>
        <v>1200.25368</v>
      </c>
      <c r="BE40" s="72">
        <f t="shared" si="18"/>
        <v>420.49115639010159</v>
      </c>
      <c r="BF40" s="72">
        <f>'Annual Emissions'!L37</f>
        <v>0</v>
      </c>
      <c r="BG40" s="72">
        <f t="shared" ref="BG40:BM40" si="19">BG19</f>
        <v>2192.087567829672</v>
      </c>
      <c r="BH40" s="72">
        <f t="shared" si="19"/>
        <v>11818.67511775023</v>
      </c>
      <c r="BI40" s="72">
        <f t="shared" si="19"/>
        <v>7983.5541218962226</v>
      </c>
      <c r="BJ40" s="72">
        <f t="shared" si="19"/>
        <v>0.48147867428571439</v>
      </c>
      <c r="BK40" s="72">
        <f t="shared" si="19"/>
        <v>4851.0339309673946</v>
      </c>
      <c r="BL40" s="72">
        <f t="shared" si="19"/>
        <v>0</v>
      </c>
      <c r="BM40" s="85">
        <f t="shared" si="19"/>
        <v>75609.272638894559</v>
      </c>
      <c r="BN40" s="85">
        <f t="shared" si="1"/>
        <v>0</v>
      </c>
    </row>
    <row r="41" spans="49:66" x14ac:dyDescent="0.3">
      <c r="AW41" s="10"/>
      <c r="AX41" s="10"/>
      <c r="AZ41" t="s">
        <v>47</v>
      </c>
      <c r="BA41" s="72">
        <f t="shared" si="3"/>
        <v>39864.262287952137</v>
      </c>
      <c r="BB41" s="72">
        <f t="shared" si="4"/>
        <v>29260.275577949134</v>
      </c>
      <c r="BC41" s="72">
        <f t="shared" si="5"/>
        <v>84135.767849099735</v>
      </c>
      <c r="BD41" s="72">
        <f t="shared" ref="BD41:BE41" si="20">BD20</f>
        <v>1200.25368</v>
      </c>
      <c r="BE41" s="72">
        <f t="shared" si="20"/>
        <v>420.49115639010159</v>
      </c>
      <c r="BF41" s="72">
        <f>'Annual Emissions'!L38</f>
        <v>0</v>
      </c>
      <c r="BG41" s="72">
        <f t="shared" ref="BG41:BM41" si="21">BG20</f>
        <v>2214.0084435079693</v>
      </c>
      <c r="BH41" s="72">
        <f t="shared" si="21"/>
        <v>11814.839437665267</v>
      </c>
      <c r="BI41" s="72">
        <f t="shared" si="21"/>
        <v>9321.1017302148048</v>
      </c>
      <c r="BJ41" s="72">
        <f t="shared" si="21"/>
        <v>0.48147867428571439</v>
      </c>
      <c r="BK41" s="72">
        <f t="shared" si="21"/>
        <v>4863.1615157948117</v>
      </c>
      <c r="BL41" s="72">
        <f t="shared" si="21"/>
        <v>0</v>
      </c>
      <c r="BM41" s="85">
        <f t="shared" si="21"/>
        <v>72312.565016724751</v>
      </c>
      <c r="BN41" s="85">
        <f t="shared" si="1"/>
        <v>0</v>
      </c>
    </row>
    <row r="42" spans="49:66" x14ac:dyDescent="0.3">
      <c r="AW42" s="10"/>
      <c r="AX42" s="10"/>
      <c r="AZ42" t="s">
        <v>48</v>
      </c>
      <c r="BA42" s="72">
        <f t="shared" si="3"/>
        <v>31508.057805290635</v>
      </c>
      <c r="BB42" s="72">
        <f t="shared" si="4"/>
        <v>24518.292448517306</v>
      </c>
      <c r="BC42" s="72">
        <f t="shared" si="5"/>
        <v>84558.49901392535</v>
      </c>
      <c r="BD42" s="72">
        <f t="shared" ref="BD42:BE42" si="22">BD21</f>
        <v>1200.25368</v>
      </c>
      <c r="BE42" s="72">
        <f t="shared" si="22"/>
        <v>420.49115639010159</v>
      </c>
      <c r="BF42" s="72">
        <f>'Annual Emissions'!L39</f>
        <v>0</v>
      </c>
      <c r="BG42" s="72">
        <f t="shared" ref="BG42:BM42" si="23">BG21</f>
        <v>2236.148527943049</v>
      </c>
      <c r="BH42" s="72">
        <f t="shared" si="23"/>
        <v>11806.846402614467</v>
      </c>
      <c r="BI42" s="72">
        <f t="shared" si="23"/>
        <v>9313.0098087363058</v>
      </c>
      <c r="BJ42" s="72">
        <f t="shared" si="23"/>
        <v>0.48147867428571439</v>
      </c>
      <c r="BK42" s="72">
        <f t="shared" si="23"/>
        <v>4875.3194195842989</v>
      </c>
      <c r="BL42" s="72">
        <f t="shared" si="23"/>
        <v>0</v>
      </c>
      <c r="BM42" s="85">
        <f t="shared" si="23"/>
        <v>66865.830684444183</v>
      </c>
      <c r="BN42" s="85">
        <f t="shared" si="1"/>
        <v>0</v>
      </c>
    </row>
    <row r="43" spans="49:66" x14ac:dyDescent="0.3">
      <c r="AW43" s="10"/>
      <c r="AX43" s="10"/>
      <c r="AZ43" t="s">
        <v>49</v>
      </c>
      <c r="BA43" s="72">
        <f t="shared" si="3"/>
        <v>29664.477963235011</v>
      </c>
      <c r="BB43" s="72">
        <f t="shared" si="4"/>
        <v>27351.681530974573</v>
      </c>
      <c r="BC43" s="72">
        <f t="shared" si="5"/>
        <v>78382.145119585519</v>
      </c>
      <c r="BD43" s="72">
        <f t="shared" ref="BD43:BE43" si="24">BD22</f>
        <v>1200.25368</v>
      </c>
      <c r="BE43" s="72">
        <f t="shared" si="24"/>
        <v>420.49115639010159</v>
      </c>
      <c r="BF43" s="72">
        <f>'Annual Emissions'!L40</f>
        <v>0</v>
      </c>
      <c r="BG43" s="72">
        <f t="shared" ref="BG43:BM43" si="25">BG22</f>
        <v>2236.148527943049</v>
      </c>
      <c r="BH43" s="72">
        <f t="shared" si="25"/>
        <v>11798.280390134743</v>
      </c>
      <c r="BI43" s="72">
        <f t="shared" si="25"/>
        <v>11985.658204883885</v>
      </c>
      <c r="BJ43" s="72">
        <f t="shared" si="25"/>
        <v>0.48147867428571439</v>
      </c>
      <c r="BK43" s="72">
        <f t="shared" si="25"/>
        <v>4875.3194195842989</v>
      </c>
      <c r="BL43" s="72">
        <f t="shared" si="25"/>
        <v>0</v>
      </c>
      <c r="BM43" s="85">
        <f t="shared" si="25"/>
        <v>62350.774593211623</v>
      </c>
      <c r="BN43" s="85">
        <f t="shared" si="1"/>
        <v>0</v>
      </c>
    </row>
    <row r="44" spans="49:66" x14ac:dyDescent="0.3">
      <c r="AW44" s="10"/>
      <c r="AX44" s="10"/>
      <c r="AZ44" t="s">
        <v>50</v>
      </c>
      <c r="BA44" s="72">
        <f t="shared" si="3"/>
        <v>28884.358091696224</v>
      </c>
      <c r="BB44" s="72">
        <f t="shared" si="4"/>
        <v>22114.49175129486</v>
      </c>
      <c r="BC44" s="72">
        <f t="shared" si="5"/>
        <v>93151.863043993115</v>
      </c>
      <c r="BD44" s="72">
        <f t="shared" ref="BD44:BE44" si="26">BD23</f>
        <v>1200.25368</v>
      </c>
      <c r="BE44" s="72">
        <f t="shared" si="26"/>
        <v>420.49115639010159</v>
      </c>
      <c r="BF44" s="72">
        <f>'Annual Emissions'!L41</f>
        <v>0</v>
      </c>
      <c r="BG44" s="72">
        <f t="shared" ref="BG44:BM44" si="27">BG23</f>
        <v>2178.5480849544751</v>
      </c>
      <c r="BH44" s="72">
        <f t="shared" si="27"/>
        <v>11794.136297171523</v>
      </c>
      <c r="BI44" s="72">
        <f t="shared" si="27"/>
        <v>14488.654779825793</v>
      </c>
      <c r="BJ44" s="72">
        <f t="shared" si="27"/>
        <v>0.48147867428571439</v>
      </c>
      <c r="BK44" s="72">
        <f t="shared" si="27"/>
        <v>4875.3194195842989</v>
      </c>
      <c r="BL44" s="72">
        <f t="shared" si="27"/>
        <v>0</v>
      </c>
      <c r="BM44" s="85">
        <f t="shared" si="27"/>
        <v>60166.466291009478</v>
      </c>
      <c r="BN44" s="85">
        <f t="shared" si="1"/>
        <v>0</v>
      </c>
    </row>
    <row r="45" spans="49:66" x14ac:dyDescent="0.3">
      <c r="AW45" s="10"/>
      <c r="AX45" s="10"/>
      <c r="AZ45" t="s">
        <v>51</v>
      </c>
      <c r="BA45" s="72">
        <f t="shared" si="3"/>
        <v>27034.439966867452</v>
      </c>
      <c r="BB45" s="72">
        <f t="shared" si="4"/>
        <v>21516.157361662772</v>
      </c>
      <c r="BC45" s="72">
        <f t="shared" si="5"/>
        <v>93206.270227546658</v>
      </c>
      <c r="BD45" s="72">
        <f t="shared" ref="BD45:BE45" si="28">BD24</f>
        <v>1200.25368</v>
      </c>
      <c r="BE45" s="72">
        <f t="shared" si="28"/>
        <v>420.49115639010159</v>
      </c>
      <c r="BF45" s="72">
        <f>'Annual Emissions'!L42</f>
        <v>0</v>
      </c>
      <c r="BG45" s="72">
        <f t="shared" ref="BG45:BM45" si="29">BG24</f>
        <v>1593.3601556472868</v>
      </c>
      <c r="BH45" s="72">
        <f t="shared" si="29"/>
        <v>11790.137382463483</v>
      </c>
      <c r="BI45" s="72">
        <f t="shared" si="29"/>
        <v>15579.36680772313</v>
      </c>
      <c r="BJ45" s="72">
        <f t="shared" si="29"/>
        <v>0.48147867428571439</v>
      </c>
      <c r="BK45" s="72">
        <f t="shared" si="29"/>
        <v>4875.3194195842989</v>
      </c>
      <c r="BL45" s="72">
        <f t="shared" si="29"/>
        <v>0</v>
      </c>
      <c r="BM45" s="85">
        <f t="shared" si="29"/>
        <v>58058.679937254587</v>
      </c>
      <c r="BN45" s="85">
        <f t="shared" si="1"/>
        <v>0</v>
      </c>
    </row>
    <row r="46" spans="49:66" x14ac:dyDescent="0.3">
      <c r="AW46" s="10"/>
      <c r="AX46" s="10"/>
      <c r="AZ46" t="s">
        <v>52</v>
      </c>
      <c r="BA46" s="72">
        <f t="shared" si="3"/>
        <v>77098.76129776545</v>
      </c>
      <c r="BB46" s="72">
        <f t="shared" si="4"/>
        <v>23268.066070721361</v>
      </c>
      <c r="BC46" s="72">
        <f t="shared" si="5"/>
        <v>58324.844245194807</v>
      </c>
      <c r="BD46" s="72">
        <f t="shared" ref="BD46:BE46" si="30">BD25</f>
        <v>1200.25368</v>
      </c>
      <c r="BE46" s="72">
        <f t="shared" si="30"/>
        <v>420.49115639010159</v>
      </c>
      <c r="BF46" s="72">
        <f>'Annual Emissions'!L43</f>
        <v>0</v>
      </c>
      <c r="BG46" s="72">
        <f t="shared" ref="BG46:BM46" si="31">BG25</f>
        <v>1593.3601556472868</v>
      </c>
      <c r="BH46" s="72">
        <f t="shared" si="31"/>
        <v>11783.088187193644</v>
      </c>
      <c r="BI46" s="72">
        <f t="shared" si="31"/>
        <v>19855.340311258959</v>
      </c>
      <c r="BJ46" s="72">
        <f t="shared" si="31"/>
        <v>0.48147867428571439</v>
      </c>
      <c r="BK46" s="72">
        <f t="shared" si="31"/>
        <v>1037.0447999999999</v>
      </c>
      <c r="BL46" s="72">
        <f t="shared" si="31"/>
        <v>0</v>
      </c>
      <c r="BM46" s="85">
        <f t="shared" si="31"/>
        <v>0</v>
      </c>
      <c r="BN46" s="85">
        <f t="shared" si="1"/>
        <v>33422</v>
      </c>
    </row>
    <row r="47" spans="49:66" x14ac:dyDescent="0.3">
      <c r="AW47" s="10"/>
      <c r="AX47" s="10"/>
      <c r="AZ47" t="s">
        <v>53</v>
      </c>
      <c r="BA47" s="72">
        <f t="shared" si="3"/>
        <v>74144.018223751278</v>
      </c>
      <c r="BB47" s="72">
        <f t="shared" si="4"/>
        <v>22124.367078034567</v>
      </c>
      <c r="BC47" s="72">
        <f t="shared" si="5"/>
        <v>56650.616449414272</v>
      </c>
      <c r="BD47" s="72">
        <f t="shared" ref="BD47:BE47" si="32">BD26</f>
        <v>1200.25368</v>
      </c>
      <c r="BE47" s="72">
        <f t="shared" si="32"/>
        <v>420.49115639010159</v>
      </c>
      <c r="BF47" s="72">
        <f>'Annual Emissions'!L44</f>
        <v>0</v>
      </c>
      <c r="BG47" s="72">
        <f t="shared" ref="BG47:BM47" si="33">BG26</f>
        <v>1593.3601556472868</v>
      </c>
      <c r="BH47" s="72">
        <f t="shared" si="33"/>
        <v>11783.088187193644</v>
      </c>
      <c r="BI47" s="72">
        <f t="shared" si="33"/>
        <v>12713.157737436844</v>
      </c>
      <c r="BJ47" s="72">
        <f t="shared" si="33"/>
        <v>0.48147867428571439</v>
      </c>
      <c r="BK47" s="72">
        <f t="shared" si="33"/>
        <v>1037.0447999999999</v>
      </c>
      <c r="BL47" s="72">
        <f t="shared" si="33"/>
        <v>0</v>
      </c>
      <c r="BM47" s="85">
        <f t="shared" si="33"/>
        <v>0</v>
      </c>
      <c r="BN47" s="85">
        <f t="shared" si="1"/>
        <v>33369.430948998153</v>
      </c>
    </row>
    <row r="48" spans="49:66" x14ac:dyDescent="0.3">
      <c r="AW48" s="10"/>
      <c r="AX48" s="10"/>
      <c r="AY48" s="10"/>
      <c r="AZ48" s="10"/>
      <c r="BA48" s="70"/>
      <c r="BB48" s="70"/>
      <c r="BC48" s="70"/>
      <c r="BD48" s="70"/>
      <c r="BE48" s="70"/>
      <c r="BF48" s="72"/>
      <c r="BG48" s="72"/>
      <c r="BH48" s="72"/>
      <c r="BI48" s="72"/>
      <c r="BJ48" s="72"/>
      <c r="BK48" s="72"/>
      <c r="BL48" s="72"/>
      <c r="BM48" s="72"/>
    </row>
    <row r="49" spans="49:65" x14ac:dyDescent="0.3">
      <c r="AW49" s="10"/>
      <c r="AX49" s="10"/>
      <c r="AY49" s="10"/>
      <c r="AZ49" s="10"/>
      <c r="BA49" s="70"/>
      <c r="BB49" s="70"/>
      <c r="BC49" s="70"/>
      <c r="BD49" s="70"/>
      <c r="BE49" s="70"/>
      <c r="BF49" s="72"/>
      <c r="BG49" s="72"/>
      <c r="BH49" s="72"/>
      <c r="BI49" s="72"/>
      <c r="BJ49" s="72"/>
      <c r="BK49" s="72"/>
      <c r="BL49" s="72"/>
      <c r="BM49" s="72"/>
    </row>
    <row r="50" spans="49:65" x14ac:dyDescent="0.3">
      <c r="AW50" s="10"/>
      <c r="AX50" s="10"/>
      <c r="AY50" s="10"/>
      <c r="AZ50" s="10"/>
      <c r="BA50" s="70"/>
      <c r="BB50" s="70"/>
      <c r="BC50" s="70"/>
      <c r="BD50" s="70"/>
      <c r="BE50" s="70"/>
      <c r="BF50" s="72"/>
      <c r="BG50" s="72"/>
      <c r="BH50" s="72"/>
      <c r="BI50" s="72"/>
      <c r="BJ50" s="72"/>
      <c r="BK50" s="72"/>
      <c r="BL50" s="72"/>
      <c r="BM50" s="72"/>
    </row>
    <row r="51" spans="49:65" x14ac:dyDescent="0.3">
      <c r="AW51" s="10"/>
      <c r="AX51" s="10"/>
      <c r="AY51" s="10"/>
      <c r="AZ51" s="10"/>
      <c r="BA51" s="70"/>
      <c r="BB51" s="70"/>
      <c r="BC51" s="70"/>
      <c r="BD51" s="70"/>
      <c r="BE51" s="70"/>
      <c r="BF51" s="72"/>
      <c r="BG51" s="72"/>
      <c r="BH51" s="72"/>
      <c r="BI51" s="72"/>
      <c r="BJ51" s="72"/>
      <c r="BK51" s="72"/>
      <c r="BL51" s="72"/>
      <c r="BM51" s="72"/>
    </row>
    <row r="52" spans="49:65" x14ac:dyDescent="0.3">
      <c r="AW52" s="10"/>
      <c r="AX52" s="10"/>
      <c r="AY52" s="10"/>
      <c r="AZ52" s="10"/>
      <c r="BA52" s="10"/>
      <c r="BB52" s="10"/>
      <c r="BC52" s="10"/>
      <c r="BD52" s="10"/>
      <c r="BE52" s="10"/>
    </row>
    <row r="53" spans="49:65" x14ac:dyDescent="0.3">
      <c r="AW53" s="10"/>
      <c r="AX53" s="10"/>
      <c r="AY53" s="10"/>
      <c r="AZ53" s="10"/>
      <c r="BA53" s="70"/>
      <c r="BB53" s="70"/>
      <c r="BC53" s="70"/>
      <c r="BD53" s="70"/>
      <c r="BE53" s="70"/>
      <c r="BF53" s="72"/>
      <c r="BG53" s="72"/>
      <c r="BH53" s="72"/>
      <c r="BI53" s="72"/>
      <c r="BJ53" s="72"/>
      <c r="BK53" s="72"/>
      <c r="BL53" s="72"/>
      <c r="BM53" s="72"/>
    </row>
    <row r="54" spans="49:65" x14ac:dyDescent="0.3">
      <c r="AW54" s="10"/>
      <c r="AX54" s="10"/>
      <c r="AY54" s="10"/>
      <c r="AZ54" s="10"/>
      <c r="BA54" s="70"/>
      <c r="BB54" s="70"/>
      <c r="BC54" s="70"/>
      <c r="BD54" s="70"/>
      <c r="BE54" s="70"/>
      <c r="BF54" s="72"/>
      <c r="BG54" s="72"/>
      <c r="BH54" s="72"/>
      <c r="BI54" s="72"/>
      <c r="BJ54" s="72"/>
      <c r="BK54" s="72"/>
      <c r="BL54" s="72"/>
      <c r="BM54" s="72"/>
    </row>
    <row r="55" spans="49:65" x14ac:dyDescent="0.3">
      <c r="AW55" s="10"/>
      <c r="AX55" s="10"/>
      <c r="AY55" s="10"/>
      <c r="AZ55" s="10"/>
      <c r="BA55" s="70"/>
      <c r="BB55" s="70"/>
      <c r="BC55" s="70"/>
      <c r="BD55" s="70"/>
      <c r="BE55" s="70"/>
      <c r="BF55" s="72"/>
      <c r="BG55" s="72"/>
      <c r="BH55" s="72"/>
      <c r="BI55" s="72"/>
      <c r="BJ55" s="72"/>
      <c r="BK55" s="72"/>
      <c r="BL55" s="72"/>
      <c r="BM55" s="72"/>
    </row>
    <row r="56" spans="49:65" x14ac:dyDescent="0.3">
      <c r="AW56" s="10"/>
      <c r="AX56" s="10"/>
      <c r="AY56" s="10"/>
      <c r="AZ56" s="10"/>
      <c r="BA56" s="10"/>
      <c r="BB56" s="10"/>
      <c r="BC56" s="10"/>
      <c r="BD56" s="10"/>
      <c r="BE56" s="10"/>
    </row>
    <row r="57" spans="49:65" x14ac:dyDescent="0.3">
      <c r="AW57" s="10"/>
      <c r="AX57" s="10"/>
      <c r="AY57" s="10"/>
      <c r="AZ57" s="10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</row>
    <row r="58" spans="49:65" x14ac:dyDescent="0.3">
      <c r="AW58" s="10"/>
      <c r="AX58" s="10"/>
      <c r="AY58" s="10"/>
      <c r="AZ58" s="10"/>
      <c r="BA58" s="70"/>
      <c r="BB58" s="70"/>
      <c r="BC58" s="70"/>
      <c r="BD58" s="70"/>
      <c r="BE58" s="70"/>
      <c r="BF58" s="72"/>
      <c r="BG58" s="72"/>
      <c r="BH58" s="72"/>
      <c r="BI58" s="72"/>
      <c r="BJ58" s="72"/>
      <c r="BK58" s="72"/>
      <c r="BL58" s="72"/>
      <c r="BM58" s="72"/>
    </row>
    <row r="59" spans="49:65" x14ac:dyDescent="0.3">
      <c r="AW59" s="10"/>
      <c r="AX59" s="10"/>
      <c r="AY59" s="10"/>
      <c r="AZ59" s="10"/>
      <c r="BA59" s="70"/>
      <c r="BB59" s="70"/>
      <c r="BC59" s="70"/>
      <c r="BD59" s="70"/>
      <c r="BE59" s="70"/>
      <c r="BF59" s="72"/>
      <c r="BG59" s="72"/>
      <c r="BH59" s="72"/>
      <c r="BI59" s="72"/>
      <c r="BJ59" s="72"/>
      <c r="BK59" s="72"/>
      <c r="BL59" s="72"/>
      <c r="BM59" s="72"/>
    </row>
    <row r="60" spans="49:65" x14ac:dyDescent="0.3">
      <c r="AW60" s="10"/>
      <c r="AX60" s="10"/>
      <c r="AY60" s="10"/>
      <c r="AZ60" s="10"/>
      <c r="BA60" s="70"/>
      <c r="BB60" s="70"/>
      <c r="BC60" s="70"/>
      <c r="BD60" s="70"/>
      <c r="BE60" s="70"/>
      <c r="BF60" s="72"/>
      <c r="BG60" s="72"/>
      <c r="BH60" s="72"/>
      <c r="BI60" s="72"/>
      <c r="BJ60" s="72"/>
      <c r="BK60" s="72"/>
      <c r="BL60" s="72"/>
      <c r="BM60" s="72"/>
    </row>
    <row r="61" spans="49:65" x14ac:dyDescent="0.3">
      <c r="AW61" s="10"/>
      <c r="AX61" s="10"/>
      <c r="AY61" s="10"/>
      <c r="AZ61" s="10"/>
      <c r="BA61" s="70"/>
      <c r="BB61" s="70"/>
      <c r="BC61" s="70"/>
      <c r="BD61" s="70"/>
      <c r="BE61" s="70"/>
      <c r="BF61" s="72"/>
      <c r="BG61" s="72"/>
      <c r="BH61" s="72"/>
      <c r="BI61" s="72"/>
      <c r="BJ61" s="72"/>
      <c r="BK61" s="72"/>
      <c r="BL61" s="72"/>
      <c r="BM61" s="72"/>
    </row>
    <row r="62" spans="49:65" x14ac:dyDescent="0.3">
      <c r="AW62" s="10"/>
      <c r="AX62" s="10"/>
      <c r="AY62" s="10"/>
      <c r="AZ62" s="10"/>
      <c r="BA62" s="70"/>
      <c r="BB62" s="70"/>
      <c r="BC62" s="70"/>
      <c r="BD62" s="70"/>
      <c r="BE62" s="70"/>
      <c r="BF62" s="72"/>
      <c r="BG62" s="72"/>
      <c r="BH62" s="72"/>
      <c r="BI62" s="72"/>
      <c r="BJ62" s="72"/>
      <c r="BK62" s="72"/>
      <c r="BL62" s="72"/>
      <c r="BM62" s="72"/>
    </row>
    <row r="63" spans="49:65" x14ac:dyDescent="0.3">
      <c r="AW63" s="10"/>
      <c r="AX63" s="10"/>
      <c r="AY63" s="10"/>
      <c r="AZ63" s="10"/>
      <c r="BA63" s="70"/>
      <c r="BB63" s="70"/>
      <c r="BC63" s="70"/>
      <c r="BD63" s="70"/>
      <c r="BE63" s="70"/>
      <c r="BF63" s="72"/>
      <c r="BG63" s="72"/>
      <c r="BH63" s="72"/>
      <c r="BI63" s="72"/>
      <c r="BJ63" s="72"/>
      <c r="BK63" s="72"/>
      <c r="BL63" s="72"/>
      <c r="BM63" s="72"/>
    </row>
    <row r="64" spans="49:65" x14ac:dyDescent="0.3">
      <c r="AW64" s="10"/>
      <c r="AX64" s="10"/>
      <c r="AY64" s="10"/>
      <c r="AZ64" s="10"/>
      <c r="BA64" s="70"/>
      <c r="BB64" s="70"/>
      <c r="BC64" s="70"/>
      <c r="BD64" s="70"/>
      <c r="BE64" s="70"/>
      <c r="BF64" s="72"/>
      <c r="BG64" s="72"/>
      <c r="BH64" s="72"/>
      <c r="BI64" s="72"/>
      <c r="BJ64" s="72"/>
      <c r="BK64" s="72"/>
      <c r="BL64" s="72"/>
      <c r="BM64" s="72"/>
    </row>
    <row r="65" spans="49:65" x14ac:dyDescent="0.3">
      <c r="AW65" s="10"/>
      <c r="AX65" s="10"/>
      <c r="AY65" s="10"/>
      <c r="AZ65" s="10"/>
      <c r="BA65" s="70"/>
      <c r="BB65" s="70"/>
      <c r="BC65" s="70"/>
      <c r="BD65" s="70"/>
      <c r="BE65" s="70"/>
      <c r="BF65" s="72"/>
      <c r="BG65" s="72"/>
      <c r="BH65" s="72"/>
      <c r="BI65" s="72"/>
      <c r="BJ65" s="72"/>
      <c r="BK65" s="72"/>
      <c r="BL65" s="72"/>
      <c r="BM65" s="72"/>
    </row>
    <row r="66" spans="49:65" x14ac:dyDescent="0.3">
      <c r="AW66" s="10"/>
      <c r="AX66" s="10"/>
      <c r="AY66" s="10"/>
      <c r="AZ66" s="10"/>
      <c r="BA66" s="70"/>
      <c r="BB66" s="70"/>
      <c r="BC66" s="70"/>
      <c r="BD66" s="70"/>
      <c r="BE66" s="70"/>
      <c r="BF66" s="72"/>
      <c r="BG66" s="72"/>
      <c r="BH66" s="72"/>
      <c r="BI66" s="72"/>
      <c r="BJ66" s="72"/>
      <c r="BK66" s="72"/>
      <c r="BL66" s="72"/>
      <c r="BM66" s="72"/>
    </row>
    <row r="67" spans="49:65" x14ac:dyDescent="0.3"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</row>
    <row r="68" spans="49:65" x14ac:dyDescent="0.3"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</row>
    <row r="69" spans="49:65" x14ac:dyDescent="0.3"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</row>
    <row r="70" spans="49:65" x14ac:dyDescent="0.3"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</row>
    <row r="71" spans="49:65" x14ac:dyDescent="0.3"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</row>
    <row r="72" spans="49:65" x14ac:dyDescent="0.3"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</row>
    <row r="73" spans="49:65" x14ac:dyDescent="0.3"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</row>
    <row r="74" spans="49:65" x14ac:dyDescent="0.3"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</row>
    <row r="76" spans="49:65" x14ac:dyDescent="0.3"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</row>
    <row r="77" spans="49:65" x14ac:dyDescent="0.3"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</row>
    <row r="78" spans="49:65" x14ac:dyDescent="0.3"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</row>
    <row r="79" spans="49:65" x14ac:dyDescent="0.3"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</row>
    <row r="80" spans="49:65" x14ac:dyDescent="0.3"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</row>
    <row r="81" spans="53:65" x14ac:dyDescent="0.3"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</row>
    <row r="82" spans="53:65" x14ac:dyDescent="0.3"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</row>
    <row r="83" spans="53:65" x14ac:dyDescent="0.3"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</row>
    <row r="85" spans="53:65" x14ac:dyDescent="0.3"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</row>
    <row r="86" spans="53:65" x14ac:dyDescent="0.3"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</row>
    <row r="88" spans="53:65" x14ac:dyDescent="0.3"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</row>
    <row r="89" spans="53:65" x14ac:dyDescent="0.3"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</row>
    <row r="91" spans="53:65" x14ac:dyDescent="0.3"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</row>
    <row r="92" spans="53:65" x14ac:dyDescent="0.3"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</row>
    <row r="94" spans="53:65" x14ac:dyDescent="0.3"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</row>
    <row r="95" spans="53:65" x14ac:dyDescent="0.3"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</row>
    <row r="97" spans="53:65" x14ac:dyDescent="0.3"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</row>
    <row r="98" spans="53:65" x14ac:dyDescent="0.3"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</row>
    <row r="100" spans="53:65" x14ac:dyDescent="0.3"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</row>
    <row r="101" spans="53:65" x14ac:dyDescent="0.3"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</row>
    <row r="103" spans="53:65" x14ac:dyDescent="0.3"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</row>
    <row r="104" spans="53:65" x14ac:dyDescent="0.3"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</row>
    <row r="106" spans="53:65" x14ac:dyDescent="0.3"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</row>
    <row r="107" spans="53:65" x14ac:dyDescent="0.3"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</row>
    <row r="109" spans="53:65" x14ac:dyDescent="0.3"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</row>
    <row r="110" spans="53:65" x14ac:dyDescent="0.3"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</row>
    <row r="112" spans="53:65" x14ac:dyDescent="0.3"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</row>
    <row r="113" spans="53:65" x14ac:dyDescent="0.3"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</row>
    <row r="115" spans="53:65" x14ac:dyDescent="0.3"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</row>
    <row r="116" spans="53:65" x14ac:dyDescent="0.3"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</row>
    <row r="118" spans="53:65" x14ac:dyDescent="0.3"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</row>
    <row r="119" spans="53:65" x14ac:dyDescent="0.3"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</row>
    <row r="444" spans="1:1" x14ac:dyDescent="0.3">
      <c r="A444" t="s">
        <v>163</v>
      </c>
    </row>
  </sheetData>
  <dataValidations count="1">
    <dataValidation type="list" allowBlank="1" showInputMessage="1" showErrorMessage="1" sqref="B2" xr:uid="{00000000-0002-0000-0100-000000000000}">
      <formula1>$AX$3:$AX$22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24"/>
  <sheetViews>
    <sheetView workbookViewId="0">
      <pane xSplit="4" ySplit="2" topLeftCell="J3" activePane="bottomRight" state="frozen"/>
      <selection pane="topRight" activeCell="D1" sqref="D1"/>
      <selection pane="bottomLeft" activeCell="A4" sqref="A4"/>
      <selection pane="bottomRight" activeCell="O27" sqref="O27"/>
    </sheetView>
  </sheetViews>
  <sheetFormatPr defaultRowHeight="14.4" x14ac:dyDescent="0.3"/>
  <cols>
    <col min="1" max="1" width="11.109375" style="122" bestFit="1" customWidth="1"/>
    <col min="2" max="4" width="9.109375" customWidth="1"/>
    <col min="5" max="5" width="11.88671875" style="84" customWidth="1"/>
    <col min="6" max="6" width="11.88671875" style="70" customWidth="1"/>
    <col min="7" max="7" width="11.88671875" style="84" customWidth="1"/>
    <col min="8" max="12" width="11.88671875" style="70" customWidth="1"/>
    <col min="13" max="13" width="12.88671875" style="70" bestFit="1" customWidth="1"/>
    <col min="14" max="14" width="12.88671875" style="70" customWidth="1"/>
    <col min="15" max="19" width="11.88671875" style="70" customWidth="1"/>
    <col min="20" max="20" width="11.5546875" style="91" customWidth="1"/>
    <col min="21" max="24" width="11.5546875" style="10" customWidth="1"/>
    <col min="25" max="25" width="11.5546875" style="92" customWidth="1"/>
    <col min="26" max="26" width="11.5546875" style="91" customWidth="1"/>
    <col min="27" max="27" width="11.5546875" style="92" customWidth="1"/>
    <col min="28" max="28" width="11.5546875" style="91" customWidth="1"/>
    <col min="29" max="29" width="11.5546875" style="10" customWidth="1"/>
    <col min="30" max="30" width="11.5546875" style="92" customWidth="1"/>
    <col min="31" max="31" width="11.5546875" style="100" customWidth="1"/>
    <col min="32" max="32" width="11.5546875" style="91" customWidth="1"/>
    <col min="33" max="34" width="11.5546875" style="10" customWidth="1"/>
    <col min="35" max="35" width="11.5546875" style="92" customWidth="1"/>
    <col min="36" max="36" width="11.5546875" style="91" customWidth="1"/>
    <col min="37" max="37" width="11.5546875" style="10" customWidth="1"/>
    <col min="38" max="38" width="11.5546875" style="92" customWidth="1"/>
    <col min="39" max="39" width="11.5546875" style="91" customWidth="1"/>
    <col min="40" max="42" width="11.5546875" style="10" customWidth="1"/>
    <col min="43" max="43" width="11.5546875" style="92" customWidth="1"/>
    <col min="44" max="44" width="11.5546875" style="91" customWidth="1"/>
    <col min="45" max="47" width="11.5546875" style="10" customWidth="1"/>
    <col min="48" max="48" width="11.5546875" style="92" customWidth="1"/>
  </cols>
  <sheetData>
    <row r="1" spans="3:48" x14ac:dyDescent="0.3">
      <c r="C1" t="s">
        <v>158</v>
      </c>
      <c r="E1" s="153" t="s">
        <v>157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4" t="s">
        <v>7</v>
      </c>
      <c r="U1" s="155"/>
      <c r="V1" s="155"/>
      <c r="W1" s="155"/>
      <c r="X1" s="155"/>
      <c r="Y1" s="156"/>
      <c r="Z1" s="157" t="s">
        <v>8</v>
      </c>
      <c r="AA1" s="158"/>
      <c r="AB1" s="159" t="s">
        <v>9</v>
      </c>
      <c r="AC1" s="160"/>
      <c r="AD1" s="161"/>
      <c r="AE1" s="97" t="s">
        <v>10</v>
      </c>
      <c r="AF1" s="162" t="s">
        <v>11</v>
      </c>
      <c r="AG1" s="163"/>
      <c r="AH1" s="163"/>
      <c r="AI1" s="164"/>
      <c r="AJ1" s="165" t="s">
        <v>19</v>
      </c>
      <c r="AK1" s="166"/>
      <c r="AL1" s="167"/>
      <c r="AM1" s="147" t="s">
        <v>25</v>
      </c>
      <c r="AN1" s="148"/>
      <c r="AO1" s="148"/>
      <c r="AP1" s="148"/>
      <c r="AQ1" s="149"/>
      <c r="AR1" s="150" t="s">
        <v>28</v>
      </c>
      <c r="AS1" s="151"/>
      <c r="AT1" s="151"/>
      <c r="AU1" s="151"/>
      <c r="AV1" s="152"/>
    </row>
    <row r="2" spans="3:48" x14ac:dyDescent="0.3">
      <c r="E2" s="83" t="s">
        <v>160</v>
      </c>
      <c r="F2" s="85" t="s">
        <v>161</v>
      </c>
      <c r="G2" s="83" t="s">
        <v>0</v>
      </c>
      <c r="H2" s="85" t="s">
        <v>169</v>
      </c>
      <c r="I2" s="85" t="s">
        <v>1</v>
      </c>
      <c r="J2" s="85" t="s">
        <v>2</v>
      </c>
      <c r="K2" s="85" t="s">
        <v>3</v>
      </c>
      <c r="L2" s="85" t="s">
        <v>171</v>
      </c>
      <c r="M2" s="85" t="s">
        <v>159</v>
      </c>
      <c r="N2" s="85" t="s">
        <v>9</v>
      </c>
      <c r="O2" s="85" t="s">
        <v>10</v>
      </c>
      <c r="P2" s="85" t="s">
        <v>19</v>
      </c>
      <c r="Q2" s="85" t="s">
        <v>11</v>
      </c>
      <c r="R2" s="85" t="s">
        <v>89</v>
      </c>
      <c r="S2" s="85" t="s">
        <v>28</v>
      </c>
      <c r="T2" s="86" t="s">
        <v>0</v>
      </c>
      <c r="U2" s="37" t="s">
        <v>169</v>
      </c>
      <c r="V2" s="37" t="s">
        <v>1</v>
      </c>
      <c r="W2" s="37" t="s">
        <v>2</v>
      </c>
      <c r="X2" s="37" t="s">
        <v>3</v>
      </c>
      <c r="Y2" s="87" t="s">
        <v>171</v>
      </c>
      <c r="Z2" s="93" t="s">
        <v>5</v>
      </c>
      <c r="AA2" s="94" t="s">
        <v>6</v>
      </c>
      <c r="AB2" s="95" t="s">
        <v>5</v>
      </c>
      <c r="AC2" s="39" t="s">
        <v>6</v>
      </c>
      <c r="AD2" s="96" t="s">
        <v>0</v>
      </c>
      <c r="AE2" s="98" t="s">
        <v>78</v>
      </c>
      <c r="AF2" s="101" t="s">
        <v>12</v>
      </c>
      <c r="AG2" s="41" t="s">
        <v>13</v>
      </c>
      <c r="AH2" s="41" t="s">
        <v>14</v>
      </c>
      <c r="AI2" s="102" t="s">
        <v>18</v>
      </c>
      <c r="AJ2" s="103" t="s">
        <v>17</v>
      </c>
      <c r="AK2" s="42" t="s">
        <v>26</v>
      </c>
      <c r="AL2" s="104" t="s">
        <v>117</v>
      </c>
      <c r="AM2" s="105" t="s">
        <v>20</v>
      </c>
      <c r="AN2" s="43" t="s">
        <v>21</v>
      </c>
      <c r="AO2" s="43" t="s">
        <v>22</v>
      </c>
      <c r="AP2" s="43" t="s">
        <v>23</v>
      </c>
      <c r="AQ2" s="106" t="s">
        <v>24</v>
      </c>
      <c r="AR2" s="107" t="s">
        <v>29</v>
      </c>
      <c r="AS2" s="44" t="s">
        <v>30</v>
      </c>
      <c r="AT2" s="44" t="s">
        <v>31</v>
      </c>
      <c r="AU2" s="44" t="s">
        <v>32</v>
      </c>
      <c r="AV2" s="108" t="s">
        <v>33</v>
      </c>
    </row>
    <row r="3" spans="3:48" x14ac:dyDescent="0.3">
      <c r="E3" s="83"/>
      <c r="F3" s="85"/>
      <c r="G3" s="83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6"/>
      <c r="U3" s="37"/>
      <c r="V3" s="37"/>
      <c r="W3" s="37"/>
      <c r="X3" s="37"/>
      <c r="Y3" s="87"/>
      <c r="Z3" s="93"/>
      <c r="AA3" s="94"/>
      <c r="AB3" s="95"/>
      <c r="AC3" s="39"/>
      <c r="AD3" s="96"/>
      <c r="AE3" s="98"/>
      <c r="AF3" s="101"/>
      <c r="AG3" s="41"/>
      <c r="AH3" s="41"/>
      <c r="AI3" s="102"/>
      <c r="AJ3" s="103"/>
      <c r="AK3" s="42"/>
      <c r="AL3" s="104"/>
      <c r="AM3" s="105"/>
      <c r="AN3" s="43"/>
      <c r="AO3" s="43"/>
      <c r="AP3" s="43"/>
      <c r="AQ3" s="106"/>
      <c r="AR3" s="107"/>
      <c r="AS3" s="44"/>
      <c r="AT3" s="44"/>
      <c r="AU3" s="44"/>
      <c r="AV3" s="108"/>
    </row>
    <row r="4" spans="3:48" x14ac:dyDescent="0.3">
      <c r="C4" t="s">
        <v>34</v>
      </c>
      <c r="D4" t="s">
        <v>152</v>
      </c>
      <c r="E4" s="84">
        <f>SUM(G4:R4)</f>
        <v>0</v>
      </c>
      <c r="F4" s="70">
        <f t="shared" ref="F4" si="0">E4+S4</f>
        <v>0</v>
      </c>
      <c r="G4" s="84">
        <f t="shared" ref="G4:L4" si="1">T4</f>
        <v>0</v>
      </c>
      <c r="H4" s="70">
        <f t="shared" si="1"/>
        <v>0</v>
      </c>
      <c r="I4" s="70">
        <f t="shared" si="1"/>
        <v>0</v>
      </c>
      <c r="J4" s="70">
        <f t="shared" si="1"/>
        <v>0</v>
      </c>
      <c r="K4" s="70">
        <f t="shared" si="1"/>
        <v>0</v>
      </c>
      <c r="L4" s="70">
        <f t="shared" si="1"/>
        <v>0</v>
      </c>
      <c r="M4" s="70">
        <f>Z4+AA4</f>
        <v>0</v>
      </c>
      <c r="N4" s="70">
        <f>SUM(AB4:AD4)</f>
        <v>0</v>
      </c>
      <c r="O4" s="70">
        <f>AE4</f>
        <v>0</v>
      </c>
      <c r="P4" s="70">
        <f>SUM(AJ4:AL4)</f>
        <v>0</v>
      </c>
      <c r="Q4" s="70">
        <f>SUM(AF4:AI4)</f>
        <v>0</v>
      </c>
      <c r="R4" s="70">
        <f>SUM(AM4:AQ4)</f>
        <v>0</v>
      </c>
      <c r="S4" s="70">
        <f>SUM(AR4:AV4)</f>
        <v>0</v>
      </c>
      <c r="T4" s="88">
        <f>SUM('MC Emissions'!C$6:C$17)</f>
        <v>0</v>
      </c>
      <c r="U4" s="89">
        <f>SUM('MC Emissions'!D$6:D$17)</f>
        <v>0</v>
      </c>
      <c r="V4" s="89">
        <f>SUM('MC Emissions'!E$6:E$17)</f>
        <v>0</v>
      </c>
      <c r="W4" s="89">
        <f>SUM('MC Emissions'!F$6:F$17)</f>
        <v>0</v>
      </c>
      <c r="X4" s="89">
        <f>SUM('MC Emissions'!G$6:G$17)</f>
        <v>0</v>
      </c>
      <c r="Y4" s="90">
        <f>SUM('MC Emissions'!H$6:H$17)</f>
        <v>0</v>
      </c>
      <c r="Z4" s="88">
        <f>SUM('MC Emissions'!I$6:I$17)</f>
        <v>0</v>
      </c>
      <c r="AA4" s="90">
        <f>SUM('MC Emissions'!J$6:J$17)</f>
        <v>0</v>
      </c>
      <c r="AB4" s="88">
        <f>SUM('MC Emissions'!K$6:K$17)</f>
        <v>0</v>
      </c>
      <c r="AC4" s="89">
        <f>SUM('MC Emissions'!L$6:L$17)</f>
        <v>0</v>
      </c>
      <c r="AD4" s="90">
        <f>SUM('MC Emissions'!M$6:M$17)</f>
        <v>0</v>
      </c>
      <c r="AE4" s="99">
        <f>SUM('MC Emissions'!N$6:N$17)</f>
        <v>0</v>
      </c>
      <c r="AF4" s="88">
        <f>SUM('MC Emissions'!O$6:O$17)</f>
        <v>0</v>
      </c>
      <c r="AG4" s="89">
        <f>SUM('MC Emissions'!P$6:P$17)</f>
        <v>0</v>
      </c>
      <c r="AH4" s="89">
        <f>SUM('MC Emissions'!Q$6:Q$17)</f>
        <v>0</v>
      </c>
      <c r="AI4" s="90">
        <f>SUM('MC Emissions'!R$6:R$17)</f>
        <v>0</v>
      </c>
      <c r="AJ4" s="88">
        <f>SUM('MC Emissions'!S$6:S$17)</f>
        <v>0</v>
      </c>
      <c r="AK4" s="89">
        <f>SUM('MC Emissions'!T$6:T$17)</f>
        <v>0</v>
      </c>
      <c r="AL4" s="90">
        <f>SUM('MC Emissions'!U$6:U$17)</f>
        <v>0</v>
      </c>
      <c r="AM4" s="88">
        <f>SUM('MC Emissions'!V$6:V$17)</f>
        <v>0</v>
      </c>
      <c r="AN4" s="89">
        <f>SUM('MC Emissions'!W$6:W$17)</f>
        <v>0</v>
      </c>
      <c r="AO4" s="89">
        <f>SUM('MC Emissions'!X$6:X$17)</f>
        <v>0</v>
      </c>
      <c r="AP4" s="89">
        <f>SUM('MC Emissions'!Y$6:Y$17)</f>
        <v>0</v>
      </c>
      <c r="AQ4" s="90">
        <f>SUM('MC Emissions'!Z$6:Z$17)</f>
        <v>0</v>
      </c>
      <c r="AR4" s="88">
        <f>SUM('MC Emissions'!AA$6:AA$17)</f>
        <v>0</v>
      </c>
      <c r="AS4" s="89">
        <f>SUM('MC Emissions'!AB$6:AB$17)</f>
        <v>0</v>
      </c>
      <c r="AT4" s="89">
        <f>SUM('MC Emissions'!AC$6:AC$17)</f>
        <v>0</v>
      </c>
      <c r="AU4" s="89">
        <f>SUM('MC Emissions'!AD$6:AD$17)</f>
        <v>0</v>
      </c>
      <c r="AV4" s="90">
        <f>SUM('MC Emissions'!AE$6:AE$17)</f>
        <v>0</v>
      </c>
    </row>
    <row r="5" spans="3:48" x14ac:dyDescent="0.3">
      <c r="C5" t="s">
        <v>35</v>
      </c>
      <c r="D5" t="s">
        <v>152</v>
      </c>
      <c r="E5" s="84">
        <f>SUM(G5:R5)</f>
        <v>0</v>
      </c>
      <c r="F5" s="70">
        <f t="shared" ref="F5" si="2">E5+S5</f>
        <v>0</v>
      </c>
      <c r="G5" s="84">
        <f t="shared" ref="G5:L5" si="3">T5</f>
        <v>0</v>
      </c>
      <c r="H5" s="70">
        <f t="shared" si="3"/>
        <v>0</v>
      </c>
      <c r="I5" s="70">
        <f t="shared" si="3"/>
        <v>0</v>
      </c>
      <c r="J5" s="70">
        <f t="shared" si="3"/>
        <v>0</v>
      </c>
      <c r="K5" s="70">
        <f t="shared" si="3"/>
        <v>0</v>
      </c>
      <c r="L5" s="70">
        <f t="shared" si="3"/>
        <v>0</v>
      </c>
      <c r="M5" s="70">
        <f>Z5+AA5</f>
        <v>0</v>
      </c>
      <c r="N5" s="70">
        <f>SUM(AB5:AD5)</f>
        <v>0</v>
      </c>
      <c r="O5" s="70">
        <f>AE5</f>
        <v>0</v>
      </c>
      <c r="P5" s="70">
        <f>SUM(AJ5:AL5)</f>
        <v>0</v>
      </c>
      <c r="Q5" s="70">
        <f>SUM(AF5:AI5)</f>
        <v>0</v>
      </c>
      <c r="R5" s="70">
        <f>SUM(AM5:AQ5)</f>
        <v>0</v>
      </c>
      <c r="S5" s="70">
        <f>SUM(AR5:AV5)</f>
        <v>0</v>
      </c>
      <c r="T5" s="91">
        <f>SUM('MC Emissions'!C$18:C$29)</f>
        <v>0</v>
      </c>
      <c r="U5" s="10">
        <f>SUM('MC Emissions'!D$18:D$29)</f>
        <v>0</v>
      </c>
      <c r="V5" s="10">
        <f>SUM('MC Emissions'!E$18:E$29)</f>
        <v>0</v>
      </c>
      <c r="W5" s="10">
        <f>SUM('MC Emissions'!F$18:F$29)</f>
        <v>0</v>
      </c>
      <c r="X5" s="10">
        <f>SUM('MC Emissions'!G$18:G$29)</f>
        <v>0</v>
      </c>
      <c r="Y5" s="92">
        <f>SUM('MC Emissions'!H$18:H$29)</f>
        <v>0</v>
      </c>
      <c r="Z5" s="91">
        <f>SUM('MC Emissions'!I$18:I$29)</f>
        <v>0</v>
      </c>
      <c r="AA5" s="92">
        <f>SUM('MC Emissions'!J$18:J$29)</f>
        <v>0</v>
      </c>
      <c r="AB5" s="91">
        <f>SUM('MC Emissions'!K$18:K$29)</f>
        <v>0</v>
      </c>
      <c r="AC5" s="10">
        <f>SUM('MC Emissions'!L$18:L$29)</f>
        <v>0</v>
      </c>
      <c r="AD5" s="92">
        <f>SUM('MC Emissions'!M$18:M$29)</f>
        <v>0</v>
      </c>
      <c r="AE5" s="100">
        <f>SUM('MC Emissions'!N$18:N$29)</f>
        <v>0</v>
      </c>
      <c r="AF5" s="91">
        <f>SUM('MC Emissions'!O$18:O$29)</f>
        <v>0</v>
      </c>
      <c r="AG5" s="10">
        <f>SUM('MC Emissions'!P$18:P$29)</f>
        <v>0</v>
      </c>
      <c r="AH5" s="10">
        <f>SUM('MC Emissions'!Q$18:Q$29)</f>
        <v>0</v>
      </c>
      <c r="AI5" s="92">
        <f>SUM('MC Emissions'!R$18:R$29)</f>
        <v>0</v>
      </c>
      <c r="AJ5" s="91">
        <f>SUM('MC Emissions'!S$18:S$29)</f>
        <v>0</v>
      </c>
      <c r="AK5" s="10">
        <f>SUM('MC Emissions'!T$18:T$29)</f>
        <v>0</v>
      </c>
      <c r="AL5" s="92">
        <f>SUM('MC Emissions'!U$18:U$29)</f>
        <v>0</v>
      </c>
      <c r="AM5" s="91">
        <f>SUM('MC Emissions'!V$18:V$29)</f>
        <v>0</v>
      </c>
      <c r="AN5" s="10">
        <f>SUM('MC Emissions'!W$18:W$29)</f>
        <v>0</v>
      </c>
      <c r="AO5" s="10">
        <f>SUM('MC Emissions'!X$18:X$29)</f>
        <v>0</v>
      </c>
      <c r="AP5" s="10">
        <f>SUM('MC Emissions'!Y$18:Y$29)</f>
        <v>0</v>
      </c>
      <c r="AQ5" s="92">
        <f>SUM('MC Emissions'!Z$18:Z$29)</f>
        <v>0</v>
      </c>
      <c r="AR5" s="91">
        <f>SUM('MC Emissions'!AA$18:AA$29)</f>
        <v>0</v>
      </c>
      <c r="AS5" s="10">
        <f>SUM('MC Emissions'!AB$18:AB$29)</f>
        <v>0</v>
      </c>
      <c r="AT5" s="10">
        <f>SUM('MC Emissions'!AC$18:AC$29)</f>
        <v>0</v>
      </c>
      <c r="AU5" s="10">
        <f>SUM('MC Emissions'!AD$18:AD$29)</f>
        <v>0</v>
      </c>
      <c r="AV5" s="92">
        <f>SUM('MC Emissions'!AE$18:AE$29)</f>
        <v>0</v>
      </c>
    </row>
    <row r="6" spans="3:48" x14ac:dyDescent="0.3">
      <c r="C6" t="s">
        <v>36</v>
      </c>
      <c r="D6" t="s">
        <v>152</v>
      </c>
      <c r="E6" s="84">
        <f>SUM(G6:R6)</f>
        <v>0</v>
      </c>
      <c r="F6" s="70">
        <f t="shared" ref="F6" si="4">E6+S6</f>
        <v>0</v>
      </c>
      <c r="G6" s="84">
        <f t="shared" ref="G6:L6" si="5">T6</f>
        <v>0</v>
      </c>
      <c r="H6" s="70">
        <f t="shared" si="5"/>
        <v>0</v>
      </c>
      <c r="I6" s="70">
        <f t="shared" si="5"/>
        <v>0</v>
      </c>
      <c r="J6" s="70">
        <f t="shared" si="5"/>
        <v>0</v>
      </c>
      <c r="K6" s="70">
        <f t="shared" si="5"/>
        <v>0</v>
      </c>
      <c r="L6" s="70">
        <f t="shared" si="5"/>
        <v>0</v>
      </c>
      <c r="M6" s="70">
        <f>Z6+AA6</f>
        <v>0</v>
      </c>
      <c r="N6" s="70">
        <f>SUM(AB6:AD6)</f>
        <v>0</v>
      </c>
      <c r="O6" s="70">
        <f>AE6</f>
        <v>0</v>
      </c>
      <c r="P6" s="70">
        <f>SUM(AJ6:AL6)</f>
        <v>0</v>
      </c>
      <c r="Q6" s="70">
        <f>SUM(AF6:AI6)</f>
        <v>0</v>
      </c>
      <c r="R6" s="70">
        <f>SUM(AM6:AQ6)</f>
        <v>0</v>
      </c>
      <c r="S6" s="70">
        <f>SUM(AR6:AV6)</f>
        <v>0</v>
      </c>
      <c r="T6" s="91">
        <f>SUM('MC Emissions'!C$30:C$41)</f>
        <v>0</v>
      </c>
      <c r="U6" s="10">
        <f>SUM('MC Emissions'!D$30:D$41)</f>
        <v>0</v>
      </c>
      <c r="V6" s="10">
        <f>SUM('MC Emissions'!E$30:E$41)</f>
        <v>0</v>
      </c>
      <c r="W6" s="10">
        <f>SUM('MC Emissions'!F$30:F$41)</f>
        <v>0</v>
      </c>
      <c r="X6" s="10">
        <f>SUM('MC Emissions'!G$30:G$41)</f>
        <v>0</v>
      </c>
      <c r="Y6" s="92">
        <f>SUM('MC Emissions'!H$30:H$41)</f>
        <v>0</v>
      </c>
      <c r="Z6" s="91">
        <f>SUM('MC Emissions'!I$30:I$41)</f>
        <v>0</v>
      </c>
      <c r="AA6" s="92">
        <f>SUM('MC Emissions'!J$30:J$41)</f>
        <v>0</v>
      </c>
      <c r="AB6" s="91">
        <f>SUM('MC Emissions'!K$30:K$41)</f>
        <v>0</v>
      </c>
      <c r="AC6" s="10">
        <f>SUM('MC Emissions'!L$30:L$41)</f>
        <v>0</v>
      </c>
      <c r="AD6" s="92">
        <f>SUM('MC Emissions'!M$30:M$41)</f>
        <v>0</v>
      </c>
      <c r="AE6" s="100">
        <f>SUM('MC Emissions'!N$30:N$41)</f>
        <v>0</v>
      </c>
      <c r="AF6" s="91">
        <f>SUM('MC Emissions'!O$30:O$41)</f>
        <v>0</v>
      </c>
      <c r="AG6" s="10">
        <f>SUM('MC Emissions'!P$30:P$41)</f>
        <v>0</v>
      </c>
      <c r="AH6" s="10">
        <f>SUM('MC Emissions'!Q$30:Q$41)</f>
        <v>0</v>
      </c>
      <c r="AI6" s="92">
        <f>SUM('MC Emissions'!R$30:R$41)</f>
        <v>0</v>
      </c>
      <c r="AJ6" s="91">
        <f>SUM('MC Emissions'!S$30:S$41)</f>
        <v>0</v>
      </c>
      <c r="AK6" s="10">
        <f>SUM('MC Emissions'!T$30:T$41)</f>
        <v>0</v>
      </c>
      <c r="AL6" s="92">
        <f>SUM('MC Emissions'!U$30:U$41)</f>
        <v>0</v>
      </c>
      <c r="AM6" s="91">
        <f>SUM('MC Emissions'!V$30:V$41)</f>
        <v>0</v>
      </c>
      <c r="AN6" s="10">
        <f>SUM('MC Emissions'!W$30:W$41)</f>
        <v>0</v>
      </c>
      <c r="AO6" s="10">
        <f>SUM('MC Emissions'!X$30:X$41)</f>
        <v>0</v>
      </c>
      <c r="AP6" s="10">
        <f>SUM('MC Emissions'!Y$30:Y$41)</f>
        <v>0</v>
      </c>
      <c r="AQ6" s="92">
        <f>SUM('MC Emissions'!Z$30:Z$41)</f>
        <v>0</v>
      </c>
      <c r="AR6" s="91">
        <f>SUM('MC Emissions'!AA$30:AA$41)</f>
        <v>0</v>
      </c>
      <c r="AS6" s="10">
        <f>SUM('MC Emissions'!AB$30:AB$41)</f>
        <v>0</v>
      </c>
      <c r="AT6" s="10">
        <f>SUM('MC Emissions'!AC$30:AC$41)</f>
        <v>0</v>
      </c>
      <c r="AU6" s="10">
        <f>SUM('MC Emissions'!AD$30:AD$41)</f>
        <v>0</v>
      </c>
      <c r="AV6" s="92">
        <f>SUM('MC Emissions'!AE$30:AE$41)</f>
        <v>0</v>
      </c>
    </row>
    <row r="7" spans="3:48" x14ac:dyDescent="0.3">
      <c r="C7" t="s">
        <v>37</v>
      </c>
      <c r="D7" t="s">
        <v>152</v>
      </c>
      <c r="E7" s="84">
        <f>SUM(G7:R7)</f>
        <v>0</v>
      </c>
      <c r="F7" s="70">
        <f t="shared" ref="F7" si="6">E7+S7</f>
        <v>0</v>
      </c>
      <c r="G7" s="84">
        <f t="shared" ref="G7:L7" si="7">T7</f>
        <v>0</v>
      </c>
      <c r="H7" s="70">
        <f t="shared" si="7"/>
        <v>0</v>
      </c>
      <c r="I7" s="70">
        <f t="shared" si="7"/>
        <v>0</v>
      </c>
      <c r="J7" s="70">
        <f t="shared" si="7"/>
        <v>0</v>
      </c>
      <c r="K7" s="70">
        <f t="shared" si="7"/>
        <v>0</v>
      </c>
      <c r="L7" s="70">
        <f t="shared" si="7"/>
        <v>0</v>
      </c>
      <c r="M7" s="70">
        <f>Z7+AA7</f>
        <v>0</v>
      </c>
      <c r="N7" s="70">
        <f>SUM(AB7:AD7)</f>
        <v>0</v>
      </c>
      <c r="O7" s="70">
        <f>AE7</f>
        <v>0</v>
      </c>
      <c r="P7" s="70">
        <f>SUM(AJ7:AL7)</f>
        <v>0</v>
      </c>
      <c r="Q7" s="70">
        <f>SUM(AF7:AI7)</f>
        <v>0</v>
      </c>
      <c r="R7" s="70">
        <f>SUM(AM7:AQ7)</f>
        <v>0</v>
      </c>
      <c r="S7" s="70">
        <f>SUM(AR7:AV7)</f>
        <v>0</v>
      </c>
      <c r="T7" s="91">
        <f>SUM('MC Emissions'!C$42:C$53)</f>
        <v>0</v>
      </c>
      <c r="U7" s="10">
        <f>SUM('MC Emissions'!D$42:D$53)</f>
        <v>0</v>
      </c>
      <c r="V7" s="10">
        <f>SUM('MC Emissions'!E$42:E$53)</f>
        <v>0</v>
      </c>
      <c r="W7" s="10">
        <f>SUM('MC Emissions'!F$42:F$53)</f>
        <v>0</v>
      </c>
      <c r="X7" s="10">
        <f>SUM('MC Emissions'!G$42:G$53)</f>
        <v>0</v>
      </c>
      <c r="Y7" s="92">
        <f>SUM('MC Emissions'!H$42:H$53)</f>
        <v>0</v>
      </c>
      <c r="Z7" s="91">
        <f>SUM('MC Emissions'!I$42:I$53)</f>
        <v>0</v>
      </c>
      <c r="AA7" s="92">
        <f>SUM('MC Emissions'!J$42:J$53)</f>
        <v>0</v>
      </c>
      <c r="AB7" s="91">
        <f>SUM('MC Emissions'!K$42:K$53)</f>
        <v>0</v>
      </c>
      <c r="AC7" s="10">
        <f>SUM('MC Emissions'!L$42:L$53)</f>
        <v>0</v>
      </c>
      <c r="AD7" s="92">
        <f>SUM('MC Emissions'!M$42:M$53)</f>
        <v>0</v>
      </c>
      <c r="AE7" s="100">
        <f>SUM('MC Emissions'!N$42:N$53)</f>
        <v>0</v>
      </c>
      <c r="AF7" s="91">
        <f>SUM('MC Emissions'!O$42:O$53)</f>
        <v>0</v>
      </c>
      <c r="AG7" s="10">
        <f>SUM('MC Emissions'!P$42:P$53)</f>
        <v>0</v>
      </c>
      <c r="AH7" s="10">
        <f>SUM('MC Emissions'!Q$42:Q$53)</f>
        <v>0</v>
      </c>
      <c r="AI7" s="92">
        <f>SUM('MC Emissions'!R$42:R$53)</f>
        <v>0</v>
      </c>
      <c r="AJ7" s="91">
        <f>SUM('MC Emissions'!S$42:S$53)</f>
        <v>0</v>
      </c>
      <c r="AK7" s="10">
        <f>SUM('MC Emissions'!T$42:T$53)</f>
        <v>0</v>
      </c>
      <c r="AL7" s="92">
        <f>SUM('MC Emissions'!U$42:U$53)</f>
        <v>0</v>
      </c>
      <c r="AM7" s="91">
        <f>SUM('MC Emissions'!V$42:V$53)</f>
        <v>0</v>
      </c>
      <c r="AN7" s="10">
        <f>SUM('MC Emissions'!W$42:W$53)</f>
        <v>0</v>
      </c>
      <c r="AO7" s="10">
        <f>SUM('MC Emissions'!X$42:X$53)</f>
        <v>0</v>
      </c>
      <c r="AP7" s="10">
        <f>SUM('MC Emissions'!Y$42:Y$53)</f>
        <v>0</v>
      </c>
      <c r="AQ7" s="92">
        <f>SUM('MC Emissions'!Z$42:Z$53)</f>
        <v>0</v>
      </c>
      <c r="AR7" s="91">
        <f>SUM('MC Emissions'!AA$42:AA$53)</f>
        <v>0</v>
      </c>
      <c r="AS7" s="10">
        <f>SUM('MC Emissions'!AB$42:AB$53)</f>
        <v>0</v>
      </c>
      <c r="AT7" s="10">
        <f>SUM('MC Emissions'!AC$42:AC$53)</f>
        <v>0</v>
      </c>
      <c r="AU7" s="10">
        <f>SUM('MC Emissions'!AD$42:AD$53)</f>
        <v>0</v>
      </c>
      <c r="AV7" s="92">
        <f>SUM('MC Emissions'!AE$42:AE$53)</f>
        <v>0</v>
      </c>
    </row>
    <row r="8" spans="3:48" x14ac:dyDescent="0.3">
      <c r="C8" t="s">
        <v>38</v>
      </c>
      <c r="D8" t="s">
        <v>152</v>
      </c>
      <c r="E8" s="84">
        <f>SUM(G8:R8)</f>
        <v>0</v>
      </c>
      <c r="F8" s="70">
        <f t="shared" ref="F8" si="8">E8+S8</f>
        <v>0</v>
      </c>
      <c r="G8" s="84">
        <f t="shared" ref="G8:L8" si="9">T8</f>
        <v>0</v>
      </c>
      <c r="H8" s="70">
        <f t="shared" si="9"/>
        <v>0</v>
      </c>
      <c r="I8" s="70">
        <f t="shared" si="9"/>
        <v>0</v>
      </c>
      <c r="J8" s="70">
        <f t="shared" si="9"/>
        <v>0</v>
      </c>
      <c r="K8" s="70">
        <f t="shared" si="9"/>
        <v>0</v>
      </c>
      <c r="L8" s="70">
        <f t="shared" si="9"/>
        <v>0</v>
      </c>
      <c r="M8" s="70">
        <f>Z8+AA8</f>
        <v>0</v>
      </c>
      <c r="N8" s="70">
        <f>SUM(AB8:AD8)</f>
        <v>0</v>
      </c>
      <c r="O8" s="70">
        <f>AE8</f>
        <v>0</v>
      </c>
      <c r="P8" s="70">
        <f>SUM(AJ8:AL8)</f>
        <v>0</v>
      </c>
      <c r="Q8" s="70">
        <f>SUM(AF8:AI8)</f>
        <v>0</v>
      </c>
      <c r="R8" s="70">
        <f>SUM(AM8:AQ8)</f>
        <v>0</v>
      </c>
      <c r="S8" s="70">
        <f>SUM(AR8:AV8)</f>
        <v>0</v>
      </c>
      <c r="T8" s="91">
        <f>SUM('MC Emissions'!C$54:C$65)</f>
        <v>0</v>
      </c>
      <c r="U8" s="10">
        <f>SUM('MC Emissions'!D$54:D$65)</f>
        <v>0</v>
      </c>
      <c r="V8" s="10">
        <f>SUM('MC Emissions'!E$54:E$65)</f>
        <v>0</v>
      </c>
      <c r="W8" s="10">
        <f>SUM('MC Emissions'!F$54:F$65)</f>
        <v>0</v>
      </c>
      <c r="X8" s="10">
        <f>SUM('MC Emissions'!G$54:G$65)</f>
        <v>0</v>
      </c>
      <c r="Y8" s="92">
        <f>SUM('MC Emissions'!H$54:H$65)</f>
        <v>0</v>
      </c>
      <c r="Z8" s="91">
        <f>SUM('MC Emissions'!I$54:I$65)</f>
        <v>0</v>
      </c>
      <c r="AA8" s="92">
        <f>SUM('MC Emissions'!J$54:J$65)</f>
        <v>0</v>
      </c>
      <c r="AB8" s="91">
        <f>SUM('MC Emissions'!K$54:K$65)</f>
        <v>0</v>
      </c>
      <c r="AC8" s="10">
        <f>SUM('MC Emissions'!L$54:L$65)</f>
        <v>0</v>
      </c>
      <c r="AD8" s="92">
        <f>SUM('MC Emissions'!M$54:M$65)</f>
        <v>0</v>
      </c>
      <c r="AE8" s="100">
        <f>SUM('MC Emissions'!N$54:N$65)</f>
        <v>0</v>
      </c>
      <c r="AF8" s="91">
        <f>SUM('MC Emissions'!O$54:O$65)</f>
        <v>0</v>
      </c>
      <c r="AG8" s="10">
        <f>SUM('MC Emissions'!P$54:P$65)</f>
        <v>0</v>
      </c>
      <c r="AH8" s="10">
        <f>SUM('MC Emissions'!Q$54:Q$65)</f>
        <v>0</v>
      </c>
      <c r="AI8" s="92">
        <f>SUM('MC Emissions'!R$54:R$65)</f>
        <v>0</v>
      </c>
      <c r="AJ8" s="91">
        <f>SUM('MC Emissions'!S$54:S$65)</f>
        <v>0</v>
      </c>
      <c r="AK8" s="10">
        <f>SUM('MC Emissions'!T$54:T$65)</f>
        <v>0</v>
      </c>
      <c r="AL8" s="92">
        <f>SUM('MC Emissions'!U$54:U$65)</f>
        <v>0</v>
      </c>
      <c r="AM8" s="91">
        <f>SUM('MC Emissions'!V$54:V$65)</f>
        <v>0</v>
      </c>
      <c r="AN8" s="10">
        <f>SUM('MC Emissions'!W$54:W$65)</f>
        <v>0</v>
      </c>
      <c r="AO8" s="10">
        <f>SUM('MC Emissions'!X$54:X$65)</f>
        <v>0</v>
      </c>
      <c r="AP8" s="10">
        <f>SUM('MC Emissions'!Y$54:Y$65)</f>
        <v>0</v>
      </c>
      <c r="AQ8" s="92">
        <f>SUM('MC Emissions'!Z$54:Z$65)</f>
        <v>0</v>
      </c>
      <c r="AR8" s="91">
        <f>SUM('MC Emissions'!AA$54:AA$65)</f>
        <v>0</v>
      </c>
      <c r="AS8" s="10">
        <f>SUM('MC Emissions'!AB$54:AB$65)</f>
        <v>0</v>
      </c>
      <c r="AT8" s="10">
        <f>SUM('MC Emissions'!AC$54:AC$65)</f>
        <v>0</v>
      </c>
      <c r="AU8" s="10">
        <f>SUM('MC Emissions'!AD$54:AD$65)</f>
        <v>0</v>
      </c>
      <c r="AV8" s="92">
        <f>SUM('MC Emissions'!AE$54:AE$65)</f>
        <v>0</v>
      </c>
    </row>
    <row r="9" spans="3:48" x14ac:dyDescent="0.3">
      <c r="C9" t="s">
        <v>39</v>
      </c>
      <c r="D9" t="s">
        <v>152</v>
      </c>
      <c r="E9" s="84">
        <f>SUM(G9:R9)</f>
        <v>300059.5562660463</v>
      </c>
      <c r="F9" s="70">
        <f t="shared" ref="F9" si="10">E9+S9</f>
        <v>245018.87248721122</v>
      </c>
      <c r="G9" s="84">
        <f t="shared" ref="G9:L9" si="11">T9</f>
        <v>191292.28157311917</v>
      </c>
      <c r="H9" s="70">
        <f t="shared" si="11"/>
        <v>0</v>
      </c>
      <c r="I9" s="70">
        <f t="shared" si="11"/>
        <v>79926.654069403652</v>
      </c>
      <c r="J9" s="70">
        <f t="shared" si="11"/>
        <v>1201.1226749999998</v>
      </c>
      <c r="K9" s="70">
        <f t="shared" si="11"/>
        <v>420.49115639010159</v>
      </c>
      <c r="L9" s="70">
        <f t="shared" si="11"/>
        <v>0</v>
      </c>
      <c r="M9" s="70">
        <f>Z9+AA9</f>
        <v>1915.3011696043338</v>
      </c>
      <c r="N9" s="70">
        <f>SUM(AB9:AD9)</f>
        <v>12457.168509497707</v>
      </c>
      <c r="O9" s="70">
        <f>AE9</f>
        <v>6002.7737667302717</v>
      </c>
      <c r="P9" s="70">
        <f>SUM(AJ9:AL9)</f>
        <v>0.48147867428571439</v>
      </c>
      <c r="Q9" s="70">
        <f>SUM(AF9:AI9)</f>
        <v>6843.2818676267871</v>
      </c>
      <c r="R9" s="70">
        <f>SUM(AM9:AQ9)</f>
        <v>0</v>
      </c>
      <c r="S9" s="70">
        <f>SUM(AR9:AV9)</f>
        <v>-55040.683778835082</v>
      </c>
      <c r="T9" s="91">
        <f>SUM('MC Emissions'!C$66:C$77)</f>
        <v>191292.28157311917</v>
      </c>
      <c r="U9" s="10">
        <f>SUM('MC Emissions'!D$66:D$77)</f>
        <v>0</v>
      </c>
      <c r="V9" s="10">
        <f>SUM('MC Emissions'!E$66:E$77)</f>
        <v>79926.654069403652</v>
      </c>
      <c r="W9" s="10">
        <f>SUM('MC Emissions'!F$66:F$77)</f>
        <v>1201.1226749999998</v>
      </c>
      <c r="X9" s="10">
        <f>SUM('MC Emissions'!G$66:G$77)</f>
        <v>420.49115639010159</v>
      </c>
      <c r="Y9" s="92">
        <f>SUM('MC Emissions'!H$66:H$77)</f>
        <v>0</v>
      </c>
      <c r="Z9" s="91">
        <f>SUM('MC Emissions'!I$66:I$77)</f>
        <v>1486.5236376680743</v>
      </c>
      <c r="AA9" s="92">
        <f>SUM('MC Emissions'!J$66:J$77)</f>
        <v>428.77753193625944</v>
      </c>
      <c r="AB9" s="91">
        <f>SUM('MC Emissions'!K$66:K$77)</f>
        <v>12059.807684631967</v>
      </c>
      <c r="AC9" s="10">
        <f>SUM('MC Emissions'!L$66:L$77)</f>
        <v>229.00111159745691</v>
      </c>
      <c r="AD9" s="92">
        <f>SUM('MC Emissions'!M$66:M$77)</f>
        <v>168.35971326828232</v>
      </c>
      <c r="AE9" s="100">
        <f>SUM('MC Emissions'!N$66:N$77)</f>
        <v>6002.7737667302717</v>
      </c>
      <c r="AF9" s="91">
        <f>SUM('MC Emissions'!O$66:O$77)</f>
        <v>5519.4897031678711</v>
      </c>
      <c r="AG9" s="10">
        <f>SUM('MC Emissions'!P$66:P$77)</f>
        <v>1186.3811799007703</v>
      </c>
      <c r="AH9" s="10">
        <f>SUM('MC Emissions'!Q$66:Q$77)</f>
        <v>17.57511728165596</v>
      </c>
      <c r="AI9" s="92">
        <f>SUM('MC Emissions'!R$66:R$77)</f>
        <v>119.83586727648992</v>
      </c>
      <c r="AJ9" s="91">
        <f>SUM('MC Emissions'!S$66:S$77)</f>
        <v>0.48147867428571439</v>
      </c>
      <c r="AK9" s="10">
        <f>SUM('MC Emissions'!T$66:T$77)</f>
        <v>0</v>
      </c>
      <c r="AL9" s="92">
        <f>SUM('MC Emissions'!U$66:U$77)</f>
        <v>0</v>
      </c>
      <c r="AM9" s="91">
        <f>SUM('MC Emissions'!V$66:V$77)</f>
        <v>0</v>
      </c>
      <c r="AN9" s="10">
        <f>SUM('MC Emissions'!W$66:W$77)</f>
        <v>0</v>
      </c>
      <c r="AO9" s="10">
        <f>SUM('MC Emissions'!X$66:X$77)</f>
        <v>0</v>
      </c>
      <c r="AP9" s="10">
        <f>SUM('MC Emissions'!Y$66:Y$77)</f>
        <v>0</v>
      </c>
      <c r="AQ9" s="92">
        <f>SUM('MC Emissions'!Z$66:Z$77)</f>
        <v>0</v>
      </c>
      <c r="AR9" s="91">
        <f>SUM('MC Emissions'!AA$66:AA$77)</f>
        <v>0</v>
      </c>
      <c r="AS9" s="10">
        <f>SUM('MC Emissions'!AB$66:AB$77)</f>
        <v>0</v>
      </c>
      <c r="AT9" s="10">
        <f>SUM('MC Emissions'!AC$66:AC$77)</f>
        <v>0</v>
      </c>
      <c r="AU9" s="10">
        <f>SUM('MC Emissions'!AD$66:AD$77)</f>
        <v>-55040.683778835082</v>
      </c>
      <c r="AV9" s="92">
        <f>SUM('MC Emissions'!AE$66:AE$77)</f>
        <v>0</v>
      </c>
    </row>
    <row r="10" spans="3:48" x14ac:dyDescent="0.3">
      <c r="C10" t="s">
        <v>40</v>
      </c>
      <c r="D10" t="s">
        <v>152</v>
      </c>
      <c r="E10" s="84">
        <f>SUM(G10:R10)</f>
        <v>303632.90124481253</v>
      </c>
      <c r="F10" s="70">
        <f t="shared" ref="F10" si="12">E10+S10</f>
        <v>249538.22921842616</v>
      </c>
      <c r="G10" s="84">
        <f t="shared" ref="G10:L10" si="13">T10</f>
        <v>191181.30370043492</v>
      </c>
      <c r="H10" s="70">
        <f t="shared" si="13"/>
        <v>0</v>
      </c>
      <c r="I10" s="70">
        <f t="shared" si="13"/>
        <v>82921.592205665511</v>
      </c>
      <c r="J10" s="70">
        <f t="shared" si="13"/>
        <v>1148.6232</v>
      </c>
      <c r="K10" s="70">
        <f t="shared" si="13"/>
        <v>420.49115639010159</v>
      </c>
      <c r="L10" s="70">
        <f t="shared" si="13"/>
        <v>0</v>
      </c>
      <c r="M10" s="70">
        <f>Z10+AA10</f>
        <v>1934.6476460649842</v>
      </c>
      <c r="N10" s="70">
        <f>SUM(AB10:AD10)</f>
        <v>12629.693028790223</v>
      </c>
      <c r="O10" s="70">
        <f>AE10</f>
        <v>6513.1056313024301</v>
      </c>
      <c r="P10" s="70">
        <f>SUM(AJ10:AL10)</f>
        <v>0.48147867428571439</v>
      </c>
      <c r="Q10" s="70">
        <f>SUM(AF10:AI10)</f>
        <v>6882.9631974901658</v>
      </c>
      <c r="R10" s="70">
        <f>SUM(AM10:AQ10)</f>
        <v>0</v>
      </c>
      <c r="S10" s="70">
        <f>SUM(AR10:AV10)</f>
        <v>-54094.672026386375</v>
      </c>
      <c r="T10" s="91">
        <f>SUM('MC Emissions'!C$78:C$89)</f>
        <v>191181.30370043492</v>
      </c>
      <c r="U10" s="10">
        <f>SUM('MC Emissions'!D$78:D$89)</f>
        <v>0</v>
      </c>
      <c r="V10" s="10">
        <f>SUM('MC Emissions'!E$78:E$89)</f>
        <v>82921.592205665511</v>
      </c>
      <c r="W10" s="10">
        <f>SUM('MC Emissions'!F$78:F$89)</f>
        <v>1148.6232</v>
      </c>
      <c r="X10" s="10">
        <f>SUM('MC Emissions'!G$78:G$89)</f>
        <v>420.49115639010159</v>
      </c>
      <c r="Y10" s="92">
        <f>SUM('MC Emissions'!H$78:H$89)</f>
        <v>0</v>
      </c>
      <c r="Z10" s="91">
        <f>SUM('MC Emissions'!I$78:I$89)</f>
        <v>1501.5390279475505</v>
      </c>
      <c r="AA10" s="92">
        <f>SUM('MC Emissions'!J$78:J$89)</f>
        <v>433.10861811743371</v>
      </c>
      <c r="AB10" s="91">
        <f>SUM('MC Emissions'!K$78:K$89)</f>
        <v>12230.257295669662</v>
      </c>
      <c r="AC10" s="10">
        <f>SUM('MC Emissions'!L$78:L$89)</f>
        <v>231.88554150396968</v>
      </c>
      <c r="AD10" s="92">
        <f>SUM('MC Emissions'!M$78:M$89)</f>
        <v>167.55019161659263</v>
      </c>
      <c r="AE10" s="100">
        <f>SUM('MC Emissions'!N$78:N$89)</f>
        <v>6513.1056313024301</v>
      </c>
      <c r="AF10" s="91">
        <f>SUM('MC Emissions'!O$78:O$89)</f>
        <v>5551.4949213183536</v>
      </c>
      <c r="AG10" s="10">
        <f>SUM('MC Emissions'!P$78:P$89)</f>
        <v>1193.2605810125194</v>
      </c>
      <c r="AH10" s="10">
        <f>SUM('MC Emissions'!Q$78:Q$89)</f>
        <v>17.676954583451973</v>
      </c>
      <c r="AI10" s="92">
        <f>SUM('MC Emissions'!R$78:R$89)</f>
        <v>120.53074057584045</v>
      </c>
      <c r="AJ10" s="91">
        <f>SUM('MC Emissions'!S$78:S$89)</f>
        <v>0.48147867428571439</v>
      </c>
      <c r="AK10" s="10">
        <f>SUM('MC Emissions'!T$78:T$89)</f>
        <v>0</v>
      </c>
      <c r="AL10" s="92">
        <f>SUM('MC Emissions'!U$78:U$89)</f>
        <v>0</v>
      </c>
      <c r="AM10" s="91">
        <f>SUM('MC Emissions'!V$78:V$89)</f>
        <v>0</v>
      </c>
      <c r="AN10" s="10">
        <f>SUM('MC Emissions'!W$78:W$89)</f>
        <v>0</v>
      </c>
      <c r="AO10" s="10">
        <f>SUM('MC Emissions'!X$78:X$89)</f>
        <v>0</v>
      </c>
      <c r="AP10" s="10">
        <f>SUM('MC Emissions'!Y$78:Y$89)</f>
        <v>0</v>
      </c>
      <c r="AQ10" s="92">
        <f>SUM('MC Emissions'!Z$78:Z$89)</f>
        <v>0</v>
      </c>
      <c r="AR10" s="91">
        <f>SUM('MC Emissions'!AA$78:AA$89)</f>
        <v>0</v>
      </c>
      <c r="AS10" s="10">
        <f>SUM('MC Emissions'!AB$78:AB$89)</f>
        <v>0</v>
      </c>
      <c r="AT10" s="10">
        <f>SUM('MC Emissions'!AC$78:AC$89)</f>
        <v>0</v>
      </c>
      <c r="AU10" s="10">
        <f>SUM('MC Emissions'!AD$78:AD$89)</f>
        <v>-54094.672026386375</v>
      </c>
      <c r="AV10" s="92">
        <f>SUM('MC Emissions'!AE$78:AE$89)</f>
        <v>0</v>
      </c>
    </row>
    <row r="11" spans="3:48" x14ac:dyDescent="0.3">
      <c r="C11" t="s">
        <v>41</v>
      </c>
      <c r="D11" t="s">
        <v>152</v>
      </c>
      <c r="E11" s="84">
        <f>SUM(G11:R11)</f>
        <v>295440.72967046202</v>
      </c>
      <c r="F11" s="70">
        <f t="shared" ref="F11" si="14">E11+S11</f>
        <v>210702.43322864146</v>
      </c>
      <c r="G11" s="84">
        <f t="shared" ref="G11:L11" si="15">T11</f>
        <v>183059.48353566951</v>
      </c>
      <c r="H11" s="70">
        <f t="shared" si="15"/>
        <v>0</v>
      </c>
      <c r="I11" s="70">
        <f t="shared" si="15"/>
        <v>84338.432669818227</v>
      </c>
      <c r="J11" s="70">
        <f t="shared" si="15"/>
        <v>1272.247425</v>
      </c>
      <c r="K11" s="70">
        <f t="shared" si="15"/>
        <v>420.49115639010159</v>
      </c>
      <c r="L11" s="70">
        <f t="shared" si="15"/>
        <v>0</v>
      </c>
      <c r="M11" s="70">
        <f>Z11+AA11</f>
        <v>1954.1895414797823</v>
      </c>
      <c r="N11" s="70">
        <f>SUM(AB11:AD11)</f>
        <v>11952.340972127698</v>
      </c>
      <c r="O11" s="70">
        <f>AE11</f>
        <v>6513.1056313024301</v>
      </c>
      <c r="P11" s="70">
        <f>SUM(AJ11:AL11)</f>
        <v>0.48147867428571439</v>
      </c>
      <c r="Q11" s="70">
        <f>SUM(AF11:AI11)</f>
        <v>5929.9572600000001</v>
      </c>
      <c r="R11" s="70">
        <f>SUM(AM11:AQ11)</f>
        <v>0</v>
      </c>
      <c r="S11" s="70">
        <f>SUM(AR11:AV11)</f>
        <v>-84738.296441820552</v>
      </c>
      <c r="T11" s="91">
        <f>SUM('MC Emissions'!C$90:C$101)</f>
        <v>183059.48353566951</v>
      </c>
      <c r="U11" s="10">
        <f>SUM('MC Emissions'!D$90:D$101)</f>
        <v>0</v>
      </c>
      <c r="V11" s="10">
        <f>SUM('MC Emissions'!E$90:E$101)</f>
        <v>84338.432669818227</v>
      </c>
      <c r="W11" s="10">
        <f>SUM('MC Emissions'!F$90:F$101)</f>
        <v>1272.247425</v>
      </c>
      <c r="X11" s="10">
        <f>SUM('MC Emissions'!G$90:G$101)</f>
        <v>420.49115639010159</v>
      </c>
      <c r="Y11" s="92">
        <f>SUM('MC Emissions'!H$90:H$101)</f>
        <v>0</v>
      </c>
      <c r="Z11" s="91">
        <f>SUM('MC Emissions'!I$90:I$101)</f>
        <v>1516.7060888359099</v>
      </c>
      <c r="AA11" s="92">
        <f>SUM('MC Emissions'!J$90:J$101)</f>
        <v>437.4834526438724</v>
      </c>
      <c r="AB11" s="91">
        <f>SUM('MC Emissions'!K$90:K$101)</f>
        <v>11553.755904422507</v>
      </c>
      <c r="AC11" s="10">
        <f>SUM('MC Emissions'!L$90:L$101)</f>
        <v>233.8084947749783</v>
      </c>
      <c r="AD11" s="92">
        <f>SUM('MC Emissions'!M$90:M$101)</f>
        <v>164.77657293021318</v>
      </c>
      <c r="AE11" s="100">
        <f>SUM('MC Emissions'!N$90:N$101)</f>
        <v>6513.1056313024301</v>
      </c>
      <c r="AF11" s="91">
        <f>SUM('MC Emissions'!O$90:O$101)</f>
        <v>3554.767260000001</v>
      </c>
      <c r="AG11" s="10">
        <f>SUM('MC Emissions'!P$90:P$101)</f>
        <v>2257.6949999999997</v>
      </c>
      <c r="AH11" s="10">
        <f>SUM('MC Emissions'!Q$90:Q$101)</f>
        <v>17.16</v>
      </c>
      <c r="AI11" s="92">
        <f>SUM('MC Emissions'!R$90:R$101)</f>
        <v>100.33499999999999</v>
      </c>
      <c r="AJ11" s="91">
        <f>SUM('MC Emissions'!S$90:S$101)</f>
        <v>0.48147867428571439</v>
      </c>
      <c r="AK11" s="10">
        <f>SUM('MC Emissions'!T$90:T$101)</f>
        <v>0</v>
      </c>
      <c r="AL11" s="92">
        <f>SUM('MC Emissions'!U$90:U$101)</f>
        <v>0</v>
      </c>
      <c r="AM11" s="91">
        <f>SUM('MC Emissions'!V$90:V$101)</f>
        <v>0</v>
      </c>
      <c r="AN11" s="10">
        <f>SUM('MC Emissions'!W$90:W$101)</f>
        <v>0</v>
      </c>
      <c r="AO11" s="10">
        <f>SUM('MC Emissions'!X$90:X$101)</f>
        <v>0</v>
      </c>
      <c r="AP11" s="10">
        <f>SUM('MC Emissions'!Y$90:Y$101)</f>
        <v>0</v>
      </c>
      <c r="AQ11" s="92">
        <f>SUM('MC Emissions'!Z$90:Z$101)</f>
        <v>0</v>
      </c>
      <c r="AR11" s="91">
        <f>SUM('MC Emissions'!AA$90:AA$101)</f>
        <v>0</v>
      </c>
      <c r="AS11" s="10">
        <f>SUM('MC Emissions'!AB$90:AB$101)</f>
        <v>0</v>
      </c>
      <c r="AT11" s="10">
        <f>SUM('MC Emissions'!AC$90:AC$101)</f>
        <v>0</v>
      </c>
      <c r="AU11" s="10">
        <f>SUM('MC Emissions'!AD$90:AD$101)</f>
        <v>-84738.296441820552</v>
      </c>
      <c r="AV11" s="92">
        <f>SUM('MC Emissions'!AE$90:AE$101)</f>
        <v>0</v>
      </c>
    </row>
    <row r="12" spans="3:48" x14ac:dyDescent="0.3">
      <c r="C12" t="s">
        <v>42</v>
      </c>
      <c r="D12" t="s">
        <v>152</v>
      </c>
      <c r="E12" s="84">
        <f>SUM(G12:R12)</f>
        <v>289174.60461893154</v>
      </c>
      <c r="F12" s="70">
        <f t="shared" ref="F12" si="16">E12+S12</f>
        <v>208441.8674221196</v>
      </c>
      <c r="G12" s="84">
        <f t="shared" ref="G12:L12" si="17">T12</f>
        <v>171911.72898577992</v>
      </c>
      <c r="H12" s="70">
        <f t="shared" si="17"/>
        <v>0</v>
      </c>
      <c r="I12" s="70">
        <f t="shared" si="17"/>
        <v>89949.576125918204</v>
      </c>
      <c r="J12" s="70">
        <f t="shared" si="17"/>
        <v>1200.25368</v>
      </c>
      <c r="K12" s="70">
        <f t="shared" si="17"/>
        <v>420.49115639010159</v>
      </c>
      <c r="L12" s="70">
        <f t="shared" si="17"/>
        <v>0</v>
      </c>
      <c r="M12" s="70">
        <f>Z12+AA12</f>
        <v>1897.2745743340429</v>
      </c>
      <c r="N12" s="70">
        <f>SUM(AB12:AD12)</f>
        <v>11110.089892698341</v>
      </c>
      <c r="O12" s="70">
        <f>AE12</f>
        <v>7342.2882208866567</v>
      </c>
      <c r="P12" s="70">
        <f>SUM(AJ12:AL12)</f>
        <v>0.48147867428571439</v>
      </c>
      <c r="Q12" s="70">
        <f>SUM(AF12:AI12)</f>
        <v>5342.4205042499989</v>
      </c>
      <c r="R12" s="70">
        <f>SUM(AM12:AQ12)</f>
        <v>0</v>
      </c>
      <c r="S12" s="70">
        <f>SUM(AR12:AV12)</f>
        <v>-80732.737196811941</v>
      </c>
      <c r="T12" s="91">
        <f>SUM('MC Emissions'!C$102:C$113)</f>
        <v>171911.72898577992</v>
      </c>
      <c r="U12" s="10">
        <f>SUM('MC Emissions'!D$102:D$113)</f>
        <v>0</v>
      </c>
      <c r="V12" s="10">
        <f>SUM('MC Emissions'!E$102:E$113)</f>
        <v>89949.576125918204</v>
      </c>
      <c r="W12" s="10">
        <f>SUM('MC Emissions'!F$102:F$113)</f>
        <v>1200.25368</v>
      </c>
      <c r="X12" s="10">
        <f>SUM('MC Emissions'!G$102:G$113)</f>
        <v>420.49115639010159</v>
      </c>
      <c r="Y12" s="92">
        <f>SUM('MC Emissions'!H$102:H$113)</f>
        <v>0</v>
      </c>
      <c r="Z12" s="91">
        <f>SUM('MC Emissions'!I$102:I$113)</f>
        <v>1440.9758645656455</v>
      </c>
      <c r="AA12" s="92">
        <f>SUM('MC Emissions'!J$102:J$113)</f>
        <v>456.29870976839749</v>
      </c>
      <c r="AB12" s="91">
        <f>SUM('MC Emissions'!K$102:K$113)</f>
        <v>10718.707675005942</v>
      </c>
      <c r="AC12" s="10">
        <f>SUM('MC Emissions'!L$102:L$113)</f>
        <v>234.1591509596916</v>
      </c>
      <c r="AD12" s="92">
        <f>SUM('MC Emissions'!M$102:M$113)</f>
        <v>157.22306673270748</v>
      </c>
      <c r="AE12" s="100">
        <f>SUM('MC Emissions'!N$102:N$113)</f>
        <v>7342.2882208866567</v>
      </c>
      <c r="AF12" s="91">
        <f>SUM('MC Emissions'!O$102:O$113)</f>
        <v>3347.3582999999994</v>
      </c>
      <c r="AG12" s="10">
        <f>SUM('MC Emissions'!P$102:P$113)</f>
        <v>1877.2734667499992</v>
      </c>
      <c r="AH12" s="10">
        <f>SUM('MC Emissions'!Q$102:Q$113)</f>
        <v>17.202899999999996</v>
      </c>
      <c r="AI12" s="92">
        <f>SUM('MC Emissions'!R$102:R$113)</f>
        <v>100.58583750000001</v>
      </c>
      <c r="AJ12" s="91">
        <f>SUM('MC Emissions'!S$102:S$113)</f>
        <v>0.48147867428571439</v>
      </c>
      <c r="AK12" s="10">
        <f>SUM('MC Emissions'!T$102:T$113)</f>
        <v>0</v>
      </c>
      <c r="AL12" s="92">
        <f>SUM('MC Emissions'!U$102:U$113)</f>
        <v>0</v>
      </c>
      <c r="AM12" s="91">
        <f>SUM('MC Emissions'!V$102:V$113)</f>
        <v>0</v>
      </c>
      <c r="AN12" s="10">
        <f>SUM('MC Emissions'!W$102:W$113)</f>
        <v>0</v>
      </c>
      <c r="AO12" s="10">
        <f>SUM('MC Emissions'!X$102:X$113)</f>
        <v>0</v>
      </c>
      <c r="AP12" s="10">
        <f>SUM('MC Emissions'!Y$102:Y$113)</f>
        <v>0</v>
      </c>
      <c r="AQ12" s="92">
        <f>SUM('MC Emissions'!Z$102:Z$113)</f>
        <v>0</v>
      </c>
      <c r="AR12" s="91">
        <f>SUM('MC Emissions'!AA$102:AA$113)</f>
        <v>0</v>
      </c>
      <c r="AS12" s="10">
        <f>SUM('MC Emissions'!AB$102:AB$113)</f>
        <v>0</v>
      </c>
      <c r="AT12" s="10">
        <f>SUM('MC Emissions'!AC$102:AC$113)</f>
        <v>0</v>
      </c>
      <c r="AU12" s="10">
        <f>SUM('MC Emissions'!AD$102:AD$113)</f>
        <v>-80732.737196811941</v>
      </c>
      <c r="AV12" s="92">
        <f>SUM('MC Emissions'!AE$102:AE$113)</f>
        <v>0</v>
      </c>
    </row>
    <row r="13" spans="3:48" x14ac:dyDescent="0.3">
      <c r="C13" t="s">
        <v>43</v>
      </c>
      <c r="D13" t="s">
        <v>152</v>
      </c>
      <c r="E13" s="84">
        <f>SUM(G13:R13)</f>
        <v>289900.55431790161</v>
      </c>
      <c r="F13" s="70">
        <f t="shared" ref="F13" si="18">E13+S13</f>
        <v>208684.38755703694</v>
      </c>
      <c r="G13" s="84">
        <f t="shared" ref="G13:L13" si="19">T13</f>
        <v>173082.17040825574</v>
      </c>
      <c r="H13" s="70">
        <f t="shared" si="19"/>
        <v>0</v>
      </c>
      <c r="I13" s="70">
        <f t="shared" si="19"/>
        <v>89052.552238557386</v>
      </c>
      <c r="J13" s="70">
        <f t="shared" si="19"/>
        <v>1291.2490799999998</v>
      </c>
      <c r="K13" s="70">
        <f t="shared" si="19"/>
        <v>420.49115639010159</v>
      </c>
      <c r="L13" s="70">
        <f t="shared" si="19"/>
        <v>0</v>
      </c>
      <c r="M13" s="70">
        <f>Z13+AA13</f>
        <v>1889.8995751128734</v>
      </c>
      <c r="N13" s="70">
        <f>SUM(AB13:AD13)</f>
        <v>11834.485439577873</v>
      </c>
      <c r="O13" s="70">
        <f>AE13</f>
        <v>7081.8926640727414</v>
      </c>
      <c r="P13" s="70">
        <f>SUM(AJ13:AL13)</f>
        <v>0.48147867428571439</v>
      </c>
      <c r="Q13" s="70">
        <f>SUM(AF13:AI13)</f>
        <v>5247.3322772606261</v>
      </c>
      <c r="R13" s="70">
        <f>SUM(AM13:AQ13)</f>
        <v>0</v>
      </c>
      <c r="S13" s="70">
        <f>SUM(AR13:AV13)</f>
        <v>-81216.166760864668</v>
      </c>
      <c r="T13" s="91">
        <f>SUM('MC Emissions'!C$114:C$125)</f>
        <v>173082.17040825574</v>
      </c>
      <c r="U13" s="10">
        <f>SUM('MC Emissions'!D$114:D$125)</f>
        <v>0</v>
      </c>
      <c r="V13" s="10">
        <f>SUM('MC Emissions'!E$114:E$125)</f>
        <v>89052.552238557386</v>
      </c>
      <c r="W13" s="10">
        <f>SUM('MC Emissions'!F$114:F$125)</f>
        <v>1291.2490799999998</v>
      </c>
      <c r="X13" s="10">
        <f>SUM('MC Emissions'!G$114:G$125)</f>
        <v>420.49115639010159</v>
      </c>
      <c r="Y13" s="92">
        <f>SUM('MC Emissions'!H$114:H$125)</f>
        <v>0</v>
      </c>
      <c r="Z13" s="91">
        <f>SUM('MC Emissions'!I$114:I$125)</f>
        <v>1403.4249167485641</v>
      </c>
      <c r="AA13" s="92">
        <f>SUM('MC Emissions'!J$114:J$125)</f>
        <v>486.47465836430933</v>
      </c>
      <c r="AB13" s="91">
        <f>SUM('MC Emissions'!K$114:K$125)</f>
        <v>11443.260977692349</v>
      </c>
      <c r="AC13" s="10">
        <f>SUM('MC Emissions'!L$114:L$125)</f>
        <v>233.50308454958272</v>
      </c>
      <c r="AD13" s="92">
        <f>SUM('MC Emissions'!M$114:M$125)</f>
        <v>157.7213773359413</v>
      </c>
      <c r="AE13" s="100">
        <f>SUM('MC Emissions'!N$114:N$125)</f>
        <v>7081.8926640727414</v>
      </c>
      <c r="AF13" s="91">
        <f>SUM('MC Emissions'!O$114:O$125)</f>
        <v>3421.7172000000014</v>
      </c>
      <c r="AG13" s="10">
        <f>SUM('MC Emissions'!P$114:P$125)</f>
        <v>1707.5318679168752</v>
      </c>
      <c r="AH13" s="10">
        <f>SUM('MC Emissions'!Q$114:Q$125)</f>
        <v>17.245907249999998</v>
      </c>
      <c r="AI13" s="92">
        <f>SUM('MC Emissions'!R$114:R$125)</f>
        <v>100.83730209375001</v>
      </c>
      <c r="AJ13" s="91">
        <f>SUM('MC Emissions'!S$114:S$125)</f>
        <v>0.48147867428571439</v>
      </c>
      <c r="AK13" s="10">
        <f>SUM('MC Emissions'!T$114:T$125)</f>
        <v>0</v>
      </c>
      <c r="AL13" s="92">
        <f>SUM('MC Emissions'!U$114:U$125)</f>
        <v>0</v>
      </c>
      <c r="AM13" s="91">
        <f>SUM('MC Emissions'!V$114:V$125)</f>
        <v>0</v>
      </c>
      <c r="AN13" s="10">
        <f>SUM('MC Emissions'!W$114:W$125)</f>
        <v>0</v>
      </c>
      <c r="AO13" s="10">
        <f>SUM('MC Emissions'!X$114:X$125)</f>
        <v>0</v>
      </c>
      <c r="AP13" s="10">
        <f>SUM('MC Emissions'!Y$114:Y$125)</f>
        <v>0</v>
      </c>
      <c r="AQ13" s="92">
        <f>SUM('MC Emissions'!Z$114:Z$125)</f>
        <v>0</v>
      </c>
      <c r="AR13" s="91">
        <f>SUM('MC Emissions'!AA$114:AA$125)</f>
        <v>0</v>
      </c>
      <c r="AS13" s="10">
        <f>SUM('MC Emissions'!AB$114:AB$125)</f>
        <v>0</v>
      </c>
      <c r="AT13" s="10">
        <f>SUM('MC Emissions'!AC$114:AC$125)</f>
        <v>0</v>
      </c>
      <c r="AU13" s="10">
        <f>SUM('MC Emissions'!AD$114:AD$125)</f>
        <v>-81216.166760864668</v>
      </c>
      <c r="AV13" s="92">
        <f>SUM('MC Emissions'!AE$114:AE$125)</f>
        <v>0</v>
      </c>
    </row>
    <row r="14" spans="3:48" x14ac:dyDescent="0.3">
      <c r="C14" t="s">
        <v>44</v>
      </c>
      <c r="D14" t="s">
        <v>152</v>
      </c>
      <c r="E14" s="84">
        <f>SUM(G14:R14)</f>
        <v>278747.02830624842</v>
      </c>
      <c r="F14" s="70">
        <f t="shared" ref="F14" si="20">E14+S14</f>
        <v>197261.01599305117</v>
      </c>
      <c r="G14" s="84">
        <f t="shared" ref="G14:L14" si="21">T14</f>
        <v>134799.06726462694</v>
      </c>
      <c r="H14" s="70">
        <f t="shared" si="21"/>
        <v>34027.819694803555</v>
      </c>
      <c r="I14" s="70">
        <f t="shared" si="21"/>
        <v>81550.43805741609</v>
      </c>
      <c r="J14" s="70">
        <f t="shared" si="21"/>
        <v>1106.5793399999998</v>
      </c>
      <c r="K14" s="70">
        <f t="shared" si="21"/>
        <v>420.49115639010159</v>
      </c>
      <c r="L14" s="70">
        <f t="shared" si="21"/>
        <v>0</v>
      </c>
      <c r="M14" s="70">
        <f>Z14+AA14</f>
        <v>2148.8947826974527</v>
      </c>
      <c r="N14" s="70">
        <f>SUM(AB14:AD14)</f>
        <v>11824.785933276107</v>
      </c>
      <c r="O14" s="70">
        <f>AE14</f>
        <v>8041.6011824101397</v>
      </c>
      <c r="P14" s="70">
        <f>SUM(AJ14:AL14)</f>
        <v>0.48147867428571439</v>
      </c>
      <c r="Q14" s="70">
        <f>SUM(AF14:AI14)</f>
        <v>4826.8694159537754</v>
      </c>
      <c r="R14" s="70">
        <f>SUM(AM14:AQ14)</f>
        <v>0</v>
      </c>
      <c r="S14" s="70">
        <f>SUM(AR14:AV14)</f>
        <v>-81486.01231319725</v>
      </c>
      <c r="T14" s="91">
        <f>SUM('MC Emissions'!C$126:C$137)</f>
        <v>134799.06726462694</v>
      </c>
      <c r="U14" s="10">
        <f>SUM('MC Emissions'!D$126:D$137)</f>
        <v>34027.819694803555</v>
      </c>
      <c r="V14" s="10">
        <f>SUM('MC Emissions'!E$126:E$137)</f>
        <v>81550.43805741609</v>
      </c>
      <c r="W14" s="10">
        <f>SUM('MC Emissions'!F$126:F$137)</f>
        <v>1106.5793399999998</v>
      </c>
      <c r="X14" s="10">
        <f>SUM('MC Emissions'!G$126:G$137)</f>
        <v>420.49115639010159</v>
      </c>
      <c r="Y14" s="92">
        <f>SUM('MC Emissions'!H$126:H$137)</f>
        <v>0</v>
      </c>
      <c r="Z14" s="91">
        <f>SUM('MC Emissions'!I$126:I$137)</f>
        <v>1631.8144044572293</v>
      </c>
      <c r="AA14" s="92">
        <f>SUM('MC Emissions'!J$126:J$137)</f>
        <v>517.08037824022335</v>
      </c>
      <c r="AB14" s="91">
        <f>SUM('MC Emissions'!K$126:K$137)</f>
        <v>11443.260977692349</v>
      </c>
      <c r="AC14" s="10">
        <f>SUM('MC Emissions'!L$126:L$137)</f>
        <v>230.79963848034143</v>
      </c>
      <c r="AD14" s="92">
        <f>SUM('MC Emissions'!M$126:M$137)</f>
        <v>150.72531710341667</v>
      </c>
      <c r="AE14" s="100">
        <f>SUM('MC Emissions'!N$126:N$137)</f>
        <v>8041.6011824101397</v>
      </c>
      <c r="AF14" s="91">
        <f>SUM('MC Emissions'!O$126:O$137)</f>
        <v>3291.967799999999</v>
      </c>
      <c r="AG14" s="10">
        <f>SUM('MC Emissions'!P$126:P$137)</f>
        <v>1416.5231985866669</v>
      </c>
      <c r="AH14" s="10">
        <f>SUM('MC Emissions'!Q$126:Q$137)</f>
        <v>17.289022018124999</v>
      </c>
      <c r="AI14" s="92">
        <f>SUM('MC Emissions'!R$126:R$137)</f>
        <v>101.08939534898435</v>
      </c>
      <c r="AJ14" s="91">
        <f>SUM('MC Emissions'!S$126:S$137)</f>
        <v>0.48147867428571439</v>
      </c>
      <c r="AK14" s="10">
        <f>SUM('MC Emissions'!T$126:T$137)</f>
        <v>0</v>
      </c>
      <c r="AL14" s="92">
        <f>SUM('MC Emissions'!U$126:U$137)</f>
        <v>0</v>
      </c>
      <c r="AM14" s="91">
        <f>SUM('MC Emissions'!V$126:V$137)</f>
        <v>0</v>
      </c>
      <c r="AN14" s="10">
        <f>SUM('MC Emissions'!W$126:W$137)</f>
        <v>0</v>
      </c>
      <c r="AO14" s="10">
        <f>SUM('MC Emissions'!X$126:X$137)</f>
        <v>0</v>
      </c>
      <c r="AP14" s="10">
        <f>SUM('MC Emissions'!Y$126:Y$137)</f>
        <v>0</v>
      </c>
      <c r="AQ14" s="92">
        <f>SUM('MC Emissions'!Z$126:Z$137)</f>
        <v>0</v>
      </c>
      <c r="AR14" s="91">
        <f>SUM('MC Emissions'!AA$126:AA$137)</f>
        <v>0</v>
      </c>
      <c r="AS14" s="10">
        <f>SUM('MC Emissions'!AB$126:AB$137)</f>
        <v>0</v>
      </c>
      <c r="AT14" s="10">
        <f>SUM('MC Emissions'!AC$126:AC$137)</f>
        <v>0</v>
      </c>
      <c r="AU14" s="10">
        <f>SUM('MC Emissions'!AD$126:AD$137)</f>
        <v>-81486.01231319725</v>
      </c>
      <c r="AV14" s="92">
        <f>SUM('MC Emissions'!AE$126:AE$137)</f>
        <v>0</v>
      </c>
    </row>
    <row r="15" spans="3:48" x14ac:dyDescent="0.3">
      <c r="C15" t="s">
        <v>45</v>
      </c>
      <c r="D15" t="s">
        <v>152</v>
      </c>
      <c r="E15" s="84">
        <f>SUM(G15:R15)</f>
        <v>261443.58289636535</v>
      </c>
      <c r="F15" s="70">
        <f t="shared" ref="F15" si="22">E15+S15</f>
        <v>183827.61866136745</v>
      </c>
      <c r="G15" s="84">
        <f t="shared" ref="G15:L15" si="23">T15</f>
        <v>126357.83375009113</v>
      </c>
      <c r="H15" s="70">
        <f t="shared" si="23"/>
        <v>32411.722717213943</v>
      </c>
      <c r="I15" s="70">
        <f t="shared" si="23"/>
        <v>73766.459799094286</v>
      </c>
      <c r="J15" s="70">
        <f t="shared" si="23"/>
        <v>1200.25368</v>
      </c>
      <c r="K15" s="70">
        <f t="shared" si="23"/>
        <v>420.49115639010159</v>
      </c>
      <c r="L15" s="70">
        <f t="shared" si="23"/>
        <v>0</v>
      </c>
      <c r="M15" s="70">
        <f>Z15+AA15</f>
        <v>2170.3837305244278</v>
      </c>
      <c r="N15" s="70">
        <f>SUM(AB15:AD15)</f>
        <v>11820.031023813846</v>
      </c>
      <c r="O15" s="70">
        <f>AE15</f>
        <v>8456.988971069688</v>
      </c>
      <c r="P15" s="70">
        <f>SUM(AJ15:AL15)</f>
        <v>0.48147867428571439</v>
      </c>
      <c r="Q15" s="70">
        <f>SUM(AF15:AI15)</f>
        <v>4838.9365894936609</v>
      </c>
      <c r="R15" s="70">
        <f>SUM(AM15:AQ15)</f>
        <v>0</v>
      </c>
      <c r="S15" s="70">
        <f>SUM(AR15:AV15)</f>
        <v>-77615.964234997897</v>
      </c>
      <c r="T15" s="91">
        <f>SUM('MC Emissions'!C$138:C$149)</f>
        <v>126357.83375009113</v>
      </c>
      <c r="U15" s="10">
        <f>SUM('MC Emissions'!D$138:D$149)</f>
        <v>32411.722717213943</v>
      </c>
      <c r="V15" s="10">
        <f>SUM('MC Emissions'!E$138:E$149)</f>
        <v>73766.459799094286</v>
      </c>
      <c r="W15" s="10">
        <f>SUM('MC Emissions'!F$138:F$149)</f>
        <v>1200.25368</v>
      </c>
      <c r="X15" s="10">
        <f>SUM('MC Emissions'!G$138:G$149)</f>
        <v>420.49115639010159</v>
      </c>
      <c r="Y15" s="92">
        <f>SUM('MC Emissions'!H$138:H$149)</f>
        <v>0</v>
      </c>
      <c r="Z15" s="91">
        <f>SUM('MC Emissions'!I$138:I$149)</f>
        <v>1648.1325485018024</v>
      </c>
      <c r="AA15" s="92">
        <f>SUM('MC Emissions'!J$138:J$149)</f>
        <v>522.25118202262558</v>
      </c>
      <c r="AB15" s="91">
        <f>SUM('MC Emissions'!K$138:K$149)</f>
        <v>11443.260977692349</v>
      </c>
      <c r="AC15" s="10">
        <f>SUM('MC Emissions'!L$138:L$149)</f>
        <v>232.28144364800093</v>
      </c>
      <c r="AD15" s="92">
        <f>SUM('MC Emissions'!M$138:M$149)</f>
        <v>144.48860247349668</v>
      </c>
      <c r="AE15" s="100">
        <f>SUM('MC Emissions'!N$138:N$149)</f>
        <v>8456.988971069688</v>
      </c>
      <c r="AF15" s="91">
        <f>SUM('MC Emissions'!O$138:O$149)</f>
        <v>3300.1977194999999</v>
      </c>
      <c r="AG15" s="10">
        <f>SUM('MC Emissions'!P$138:P$149)</f>
        <v>1420.0645065831341</v>
      </c>
      <c r="AH15" s="10">
        <f>SUM('MC Emissions'!Q$138:Q$149)</f>
        <v>17.332244573170311</v>
      </c>
      <c r="AI15" s="92">
        <f>SUM('MC Emissions'!R$138:R$149)</f>
        <v>101.34211883735681</v>
      </c>
      <c r="AJ15" s="91">
        <f>SUM('MC Emissions'!S$138:S$149)</f>
        <v>0.48147867428571439</v>
      </c>
      <c r="AK15" s="10">
        <f>SUM('MC Emissions'!T$138:T$149)</f>
        <v>0</v>
      </c>
      <c r="AL15" s="92">
        <f>SUM('MC Emissions'!U$138:U$149)</f>
        <v>0</v>
      </c>
      <c r="AM15" s="91">
        <f>SUM('MC Emissions'!V$138:V$149)</f>
        <v>0</v>
      </c>
      <c r="AN15" s="10">
        <f>SUM('MC Emissions'!W$138:W$149)</f>
        <v>0</v>
      </c>
      <c r="AO15" s="10">
        <f>SUM('MC Emissions'!X$138:X$149)</f>
        <v>0</v>
      </c>
      <c r="AP15" s="10">
        <f>SUM('MC Emissions'!Y$138:Y$149)</f>
        <v>0</v>
      </c>
      <c r="AQ15" s="92">
        <f>SUM('MC Emissions'!Z$138:Z$149)</f>
        <v>0</v>
      </c>
      <c r="AR15" s="91">
        <f>SUM('MC Emissions'!AA$138:AA$149)</f>
        <v>0</v>
      </c>
      <c r="AS15" s="10">
        <f>SUM('MC Emissions'!AB$138:AB$149)</f>
        <v>0</v>
      </c>
      <c r="AT15" s="10">
        <f>SUM('MC Emissions'!AC$138:AC$149)</f>
        <v>0</v>
      </c>
      <c r="AU15" s="10">
        <f>SUM('MC Emissions'!AD$138:AD$149)</f>
        <v>-77615.964234997897</v>
      </c>
      <c r="AV15" s="92">
        <f>SUM('MC Emissions'!AE$138:AE$149)</f>
        <v>0</v>
      </c>
    </row>
    <row r="16" spans="3:48" x14ac:dyDescent="0.3">
      <c r="C16" t="s">
        <v>46</v>
      </c>
      <c r="D16" t="s">
        <v>152</v>
      </c>
      <c r="E16" s="84">
        <f>SUM(G16:R16)</f>
        <v>255485.71700402512</v>
      </c>
      <c r="F16" s="70">
        <f t="shared" ref="F16" si="24">E16+S16</f>
        <v>179876.44436513056</v>
      </c>
      <c r="G16" s="84">
        <f t="shared" ref="G16:L16" si="25">T16</f>
        <v>123608.72504649064</v>
      </c>
      <c r="H16" s="70">
        <f t="shared" si="25"/>
        <v>27724.328545751079</v>
      </c>
      <c r="I16" s="70">
        <f t="shared" si="25"/>
        <v>75686.086358275526</v>
      </c>
      <c r="J16" s="70">
        <f t="shared" si="25"/>
        <v>1200.25368</v>
      </c>
      <c r="K16" s="70">
        <f t="shared" si="25"/>
        <v>420.49115639010159</v>
      </c>
      <c r="L16" s="70">
        <f t="shared" si="25"/>
        <v>0</v>
      </c>
      <c r="M16" s="70">
        <f>Z16+AA16</f>
        <v>2192.087567829672</v>
      </c>
      <c r="N16" s="70">
        <f>SUM(AB16:AD16)</f>
        <v>11818.67511775023</v>
      </c>
      <c r="O16" s="70">
        <f>AE16</f>
        <v>7983.5541218962226</v>
      </c>
      <c r="P16" s="70">
        <f>SUM(AJ16:AL16)</f>
        <v>0.48147867428571439</v>
      </c>
      <c r="Q16" s="70">
        <f>SUM(AF16:AI16)</f>
        <v>4851.0339309673946</v>
      </c>
      <c r="R16" s="70">
        <f>SUM(AM16:AQ16)</f>
        <v>0</v>
      </c>
      <c r="S16" s="70">
        <f>SUM(AR16:AV16)</f>
        <v>-75609.272638894559</v>
      </c>
      <c r="T16" s="91">
        <f>SUM('MC Emissions'!C$150:C$161)</f>
        <v>123608.72504649064</v>
      </c>
      <c r="U16" s="10">
        <f>SUM('MC Emissions'!D$150:D$161)</f>
        <v>27724.328545751079</v>
      </c>
      <c r="V16" s="10">
        <f>SUM('MC Emissions'!E$150:E$161)</f>
        <v>75686.086358275526</v>
      </c>
      <c r="W16" s="10">
        <f>SUM('MC Emissions'!F$150:F$161)</f>
        <v>1200.25368</v>
      </c>
      <c r="X16" s="10">
        <f>SUM('MC Emissions'!G$150:G$161)</f>
        <v>420.49115639010159</v>
      </c>
      <c r="Y16" s="92">
        <f>SUM('MC Emissions'!H$150:H$161)</f>
        <v>0</v>
      </c>
      <c r="Z16" s="91">
        <f>SUM('MC Emissions'!I$150:I$161)</f>
        <v>1664.6138739868202</v>
      </c>
      <c r="AA16" s="92">
        <f>SUM('MC Emissions'!J$150:J$161)</f>
        <v>527.47369384285173</v>
      </c>
      <c r="AB16" s="91">
        <f>SUM('MC Emissions'!K$150:K$161)</f>
        <v>11443.260977692349</v>
      </c>
      <c r="AC16" s="10">
        <f>SUM('MC Emissions'!L$150:L$161)</f>
        <v>233.7632488156604</v>
      </c>
      <c r="AD16" s="92">
        <f>SUM('MC Emissions'!M$150:M$161)</f>
        <v>141.65089124222226</v>
      </c>
      <c r="AE16" s="100">
        <f>SUM('MC Emissions'!N$150:N$161)</f>
        <v>7983.5541218962226</v>
      </c>
      <c r="AF16" s="91">
        <f>SUM('MC Emissions'!O$150:O$161)</f>
        <v>3308.4482137987502</v>
      </c>
      <c r="AG16" s="10">
        <f>SUM('MC Emissions'!P$150:P$161)</f>
        <v>1423.6146678495913</v>
      </c>
      <c r="AH16" s="10">
        <f>SUM('MC Emissions'!Q$150:Q$161)</f>
        <v>17.375575184603235</v>
      </c>
      <c r="AI16" s="92">
        <f>SUM('MC Emissions'!R$150:R$161)</f>
        <v>101.59547413445019</v>
      </c>
      <c r="AJ16" s="91">
        <f>SUM('MC Emissions'!S$150:S$161)</f>
        <v>0.48147867428571439</v>
      </c>
      <c r="AK16" s="10">
        <f>SUM('MC Emissions'!T$150:T$161)</f>
        <v>0</v>
      </c>
      <c r="AL16" s="92">
        <f>SUM('MC Emissions'!U$150:U$161)</f>
        <v>0</v>
      </c>
      <c r="AM16" s="91">
        <f>SUM('MC Emissions'!V$150:V$161)</f>
        <v>0</v>
      </c>
      <c r="AN16" s="10">
        <f>SUM('MC Emissions'!W$150:W$161)</f>
        <v>0</v>
      </c>
      <c r="AO16" s="10">
        <f>SUM('MC Emissions'!X$150:X$161)</f>
        <v>0</v>
      </c>
      <c r="AP16" s="10">
        <f>SUM('MC Emissions'!Y$150:Y$161)</f>
        <v>0</v>
      </c>
      <c r="AQ16" s="92">
        <f>SUM('MC Emissions'!Z$150:Z$161)</f>
        <v>0</v>
      </c>
      <c r="AR16" s="91">
        <f>SUM('MC Emissions'!AA$150:AA$161)</f>
        <v>0</v>
      </c>
      <c r="AS16" s="10">
        <f>SUM('MC Emissions'!AB$150:AB$161)</f>
        <v>0</v>
      </c>
      <c r="AT16" s="10">
        <f>SUM('MC Emissions'!AC$150:AC$161)</f>
        <v>0</v>
      </c>
      <c r="AU16" s="10">
        <f>SUM('MC Emissions'!AD$150:AD$161)</f>
        <v>-75609.272638894559</v>
      </c>
      <c r="AV16" s="92">
        <f>SUM('MC Emissions'!AE$150:AE$161)</f>
        <v>0</v>
      </c>
    </row>
    <row r="17" spans="3:48" x14ac:dyDescent="0.3">
      <c r="C17" t="s">
        <v>47</v>
      </c>
      <c r="D17" t="s">
        <v>152</v>
      </c>
      <c r="E17" s="84">
        <f>SUM(G17:R17)</f>
        <v>255407.20817397302</v>
      </c>
      <c r="F17" s="70">
        <f t="shared" ref="F17" si="26">E17+S17</f>
        <v>183094.64315724827</v>
      </c>
      <c r="G17" s="84">
        <f t="shared" ref="G17:L17" si="27">T17</f>
        <v>112176.82730467689</v>
      </c>
      <c r="H17" s="70">
        <f t="shared" si="27"/>
        <v>29260.275577949134</v>
      </c>
      <c r="I17" s="70">
        <f t="shared" si="27"/>
        <v>84135.767849099735</v>
      </c>
      <c r="J17" s="70">
        <f t="shared" si="27"/>
        <v>1200.25368</v>
      </c>
      <c r="K17" s="70">
        <f t="shared" si="27"/>
        <v>420.49115639010159</v>
      </c>
      <c r="L17" s="70">
        <f t="shared" si="27"/>
        <v>0</v>
      </c>
      <c r="M17" s="70">
        <f>Z17+AA17</f>
        <v>2214.0084435079693</v>
      </c>
      <c r="N17" s="70">
        <f>SUM(AB17:AD17)</f>
        <v>11814.839437665267</v>
      </c>
      <c r="O17" s="70">
        <f>AE17</f>
        <v>9321.1017302148048</v>
      </c>
      <c r="P17" s="70">
        <f>SUM(AJ17:AL17)</f>
        <v>0.48147867428571439</v>
      </c>
      <c r="Q17" s="70">
        <f>SUM(AF17:AI17)</f>
        <v>4863.1615157948117</v>
      </c>
      <c r="R17" s="70">
        <f>SUM(AM17:AQ17)</f>
        <v>0</v>
      </c>
      <c r="S17" s="70">
        <f>SUM(AR17:AV17)</f>
        <v>-72312.565016724751</v>
      </c>
      <c r="T17" s="91">
        <f>SUM('MC Emissions'!C$162:C$173)</f>
        <v>112176.82730467689</v>
      </c>
      <c r="U17" s="10">
        <f>SUM('MC Emissions'!D$162:D$173)</f>
        <v>29260.275577949134</v>
      </c>
      <c r="V17" s="10">
        <f>SUM('MC Emissions'!E$162:E$173)</f>
        <v>84135.767849099735</v>
      </c>
      <c r="W17" s="10">
        <f>SUM('MC Emissions'!F$162:F$173)</f>
        <v>1200.25368</v>
      </c>
      <c r="X17" s="10">
        <f>SUM('MC Emissions'!G$162:G$173)</f>
        <v>420.49115639010159</v>
      </c>
      <c r="Y17" s="92">
        <f>SUM('MC Emissions'!H$162:H$173)</f>
        <v>0</v>
      </c>
      <c r="Z17" s="91">
        <f>SUM('MC Emissions'!I$162:I$173)</f>
        <v>1681.260012726689</v>
      </c>
      <c r="AA17" s="92">
        <f>SUM('MC Emissions'!J$162:J$173)</f>
        <v>532.74843078128049</v>
      </c>
      <c r="AB17" s="91">
        <f>SUM('MC Emissions'!K$162:K$173)</f>
        <v>11443.260977692349</v>
      </c>
      <c r="AC17" s="10">
        <f>SUM('MC Emissions'!L$162:L$173)</f>
        <v>235.24505398331988</v>
      </c>
      <c r="AD17" s="92">
        <f>SUM('MC Emissions'!M$162:M$173)</f>
        <v>136.33340598959742</v>
      </c>
      <c r="AE17" s="100">
        <f>SUM('MC Emissions'!N$162:N$173)</f>
        <v>9321.1017302148048</v>
      </c>
      <c r="AF17" s="91">
        <f>SUM('MC Emissions'!O$162:O$173)</f>
        <v>3316.719334333246</v>
      </c>
      <c r="AG17" s="10">
        <f>SUM('MC Emissions'!P$162:P$173)</f>
        <v>1427.1737045192156</v>
      </c>
      <c r="AH17" s="10">
        <f>SUM('MC Emissions'!Q$162:Q$173)</f>
        <v>17.419014122564739</v>
      </c>
      <c r="AI17" s="92">
        <f>SUM('MC Emissions'!R$162:R$173)</f>
        <v>101.84946281978632</v>
      </c>
      <c r="AJ17" s="91">
        <f>SUM('MC Emissions'!S$162:S$173)</f>
        <v>0.48147867428571439</v>
      </c>
      <c r="AK17" s="10">
        <f>SUM('MC Emissions'!T$162:T$173)</f>
        <v>0</v>
      </c>
      <c r="AL17" s="92">
        <f>SUM('MC Emissions'!U$162:U$173)</f>
        <v>0</v>
      </c>
      <c r="AM17" s="91">
        <f>SUM('MC Emissions'!V$162:V$173)</f>
        <v>0</v>
      </c>
      <c r="AN17" s="10">
        <f>SUM('MC Emissions'!W$162:W$173)</f>
        <v>0</v>
      </c>
      <c r="AO17" s="10">
        <f>SUM('MC Emissions'!X$162:X$173)</f>
        <v>0</v>
      </c>
      <c r="AP17" s="10">
        <f>SUM('MC Emissions'!Y$162:Y$173)</f>
        <v>0</v>
      </c>
      <c r="AQ17" s="92">
        <f>SUM('MC Emissions'!Z$162:Z$173)</f>
        <v>0</v>
      </c>
      <c r="AR17" s="91">
        <f>SUM('MC Emissions'!AA$162:AA$173)</f>
        <v>0</v>
      </c>
      <c r="AS17" s="10">
        <f>SUM('MC Emissions'!AB$162:AB$173)</f>
        <v>0</v>
      </c>
      <c r="AT17" s="10">
        <f>SUM('MC Emissions'!AC$162:AC$173)</f>
        <v>0</v>
      </c>
      <c r="AU17" s="10">
        <f>SUM('MC Emissions'!AD$162:AD$173)</f>
        <v>-72312.565016724751</v>
      </c>
      <c r="AV17" s="92">
        <f>SUM('MC Emissions'!AE$162:AE$173)</f>
        <v>0</v>
      </c>
    </row>
    <row r="18" spans="3:48" x14ac:dyDescent="0.3">
      <c r="C18" t="s">
        <v>48</v>
      </c>
      <c r="D18" t="s">
        <v>152</v>
      </c>
      <c r="E18" s="84">
        <f>SUM(G18:R18)</f>
        <v>237303.23042611999</v>
      </c>
      <c r="F18" s="70">
        <f t="shared" ref="F18" si="28">E18+S18</f>
        <v>170437.39974167582</v>
      </c>
      <c r="G18" s="84">
        <f t="shared" ref="G18:L18" si="29">T18</f>
        <v>98373.888489734818</v>
      </c>
      <c r="H18" s="70">
        <f t="shared" si="29"/>
        <v>24518.292448517306</v>
      </c>
      <c r="I18" s="70">
        <f t="shared" si="29"/>
        <v>84558.49901392535</v>
      </c>
      <c r="J18" s="70">
        <f t="shared" si="29"/>
        <v>1200.25368</v>
      </c>
      <c r="K18" s="70">
        <f t="shared" si="29"/>
        <v>420.49115639010159</v>
      </c>
      <c r="L18" s="70">
        <f t="shared" si="29"/>
        <v>0</v>
      </c>
      <c r="M18" s="70">
        <f>Z18+AA18</f>
        <v>2236.148527943049</v>
      </c>
      <c r="N18" s="70">
        <f>SUM(AB18:AD18)</f>
        <v>11806.846402614467</v>
      </c>
      <c r="O18" s="70">
        <f>AE18</f>
        <v>9313.0098087363058</v>
      </c>
      <c r="P18" s="70">
        <f>SUM(AJ18:AL18)</f>
        <v>0.48147867428571439</v>
      </c>
      <c r="Q18" s="70">
        <f>SUM(AF18:AI18)</f>
        <v>4875.3194195842989</v>
      </c>
      <c r="R18" s="70">
        <f>SUM(AM18:AQ18)</f>
        <v>0</v>
      </c>
      <c r="S18" s="70">
        <f>SUM(AR18:AV18)</f>
        <v>-66865.830684444183</v>
      </c>
      <c r="T18" s="91">
        <f>SUM('MC Emissions'!C$174:C$185)</f>
        <v>98373.888489734818</v>
      </c>
      <c r="U18" s="10">
        <f>SUM('MC Emissions'!D$174:D$185)</f>
        <v>24518.292448517306</v>
      </c>
      <c r="V18" s="10">
        <f>SUM('MC Emissions'!E$174:E$185)</f>
        <v>84558.49901392535</v>
      </c>
      <c r="W18" s="10">
        <f>SUM('MC Emissions'!F$174:F$185)</f>
        <v>1200.25368</v>
      </c>
      <c r="X18" s="10">
        <f>SUM('MC Emissions'!G$174:G$185)</f>
        <v>420.49115639010159</v>
      </c>
      <c r="Y18" s="92">
        <f>SUM('MC Emissions'!H$174:H$185)</f>
        <v>0</v>
      </c>
      <c r="Z18" s="91">
        <f>SUM('MC Emissions'!I$174:I$185)</f>
        <v>1698.0726128539557</v>
      </c>
      <c r="AA18" s="92">
        <f>SUM('MC Emissions'!J$174:J$185)</f>
        <v>538.07591508909331</v>
      </c>
      <c r="AB18" s="91">
        <f>SUM('MC Emissions'!K$174:K$185)</f>
        <v>11443.260977692349</v>
      </c>
      <c r="AC18" s="10">
        <f>SUM('MC Emissions'!L$174:L$185)</f>
        <v>236.72685915097952</v>
      </c>
      <c r="AD18" s="92">
        <f>SUM('MC Emissions'!M$174:M$185)</f>
        <v>126.85856577113741</v>
      </c>
      <c r="AE18" s="100">
        <f>SUM('MC Emissions'!N$174:N$185)</f>
        <v>9313.0098087363058</v>
      </c>
      <c r="AF18" s="91">
        <f>SUM('MC Emissions'!O$174:O$185)</f>
        <v>3325.011132669079</v>
      </c>
      <c r="AG18" s="10">
        <f>SUM('MC Emissions'!P$174:P$185)</f>
        <v>1430.7416387805133</v>
      </c>
      <c r="AH18" s="10">
        <f>SUM('MC Emissions'!Q$174:Q$185)</f>
        <v>17.462561657871152</v>
      </c>
      <c r="AI18" s="92">
        <f>SUM('MC Emissions'!R$174:R$185)</f>
        <v>102.1040864768358</v>
      </c>
      <c r="AJ18" s="91">
        <f>SUM('MC Emissions'!S$174:S$185)</f>
        <v>0.48147867428571439</v>
      </c>
      <c r="AK18" s="10">
        <f>SUM('MC Emissions'!T$174:T$185)</f>
        <v>0</v>
      </c>
      <c r="AL18" s="92">
        <f>SUM('MC Emissions'!U$174:U$185)</f>
        <v>0</v>
      </c>
      <c r="AM18" s="91">
        <f>SUM('MC Emissions'!V$174:V$185)</f>
        <v>0</v>
      </c>
      <c r="AN18" s="10">
        <f>SUM('MC Emissions'!W$174:W$185)</f>
        <v>0</v>
      </c>
      <c r="AO18" s="10">
        <f>SUM('MC Emissions'!X$174:X$185)</f>
        <v>0</v>
      </c>
      <c r="AP18" s="10">
        <f>SUM('MC Emissions'!Y$174:Y$185)</f>
        <v>0</v>
      </c>
      <c r="AQ18" s="92">
        <f>SUM('MC Emissions'!Z$174:Z$185)</f>
        <v>0</v>
      </c>
      <c r="AR18" s="91">
        <f>SUM('MC Emissions'!AA$174:AA$185)</f>
        <v>0</v>
      </c>
      <c r="AS18" s="10">
        <f>SUM('MC Emissions'!AB$174:AB$185)</f>
        <v>0</v>
      </c>
      <c r="AT18" s="10">
        <f>SUM('MC Emissions'!AC$174:AC$185)</f>
        <v>0</v>
      </c>
      <c r="AU18" s="10">
        <f>SUM('MC Emissions'!AD$174:AD$185)</f>
        <v>-66865.830684444183</v>
      </c>
      <c r="AV18" s="92">
        <f>SUM('MC Emissions'!AE$174:AE$185)</f>
        <v>0</v>
      </c>
    </row>
    <row r="19" spans="3:48" x14ac:dyDescent="0.3">
      <c r="C19" t="s">
        <v>49</v>
      </c>
      <c r="D19" t="s">
        <v>152</v>
      </c>
      <c r="E19" s="84">
        <f>SUM(G19:R19)</f>
        <v>230265.71206461708</v>
      </c>
      <c r="F19" s="70">
        <f t="shared" ref="F19" si="30">E19+S19</f>
        <v>167914.93747140546</v>
      </c>
      <c r="G19" s="84">
        <f t="shared" ref="G19:L19" si="31">T19</f>
        <v>92015.252556446634</v>
      </c>
      <c r="H19" s="70">
        <f t="shared" si="31"/>
        <v>27351.681530974573</v>
      </c>
      <c r="I19" s="70">
        <f t="shared" si="31"/>
        <v>75783.833143016105</v>
      </c>
      <c r="J19" s="70">
        <f t="shared" si="31"/>
        <v>1200.25368</v>
      </c>
      <c r="K19" s="70">
        <f t="shared" si="31"/>
        <v>420.49115639010159</v>
      </c>
      <c r="L19" s="70">
        <f t="shared" si="31"/>
        <v>2598.3119765694109</v>
      </c>
      <c r="M19" s="70">
        <f>Z19+AA19</f>
        <v>2236.148527943049</v>
      </c>
      <c r="N19" s="70">
        <f>SUM(AB19:AD19)</f>
        <v>11798.280390134743</v>
      </c>
      <c r="O19" s="70">
        <f>AE19</f>
        <v>11985.658204883885</v>
      </c>
      <c r="P19" s="70">
        <f>SUM(AJ19:AL19)</f>
        <v>0.48147867428571439</v>
      </c>
      <c r="Q19" s="70">
        <f>SUM(AF19:AI19)</f>
        <v>4875.3194195842989</v>
      </c>
      <c r="R19" s="70">
        <f>SUM(AM19:AQ19)</f>
        <v>0</v>
      </c>
      <c r="S19" s="70">
        <f>SUM(AR19:AV19)</f>
        <v>-62350.774593211623</v>
      </c>
      <c r="T19" s="91">
        <f>SUM('MC Emissions'!C$186:C$197)</f>
        <v>92015.252556446634</v>
      </c>
      <c r="U19" s="10">
        <f>SUM('MC Emissions'!D$186:D$197)</f>
        <v>27351.681530974573</v>
      </c>
      <c r="V19" s="10">
        <f>SUM('MC Emissions'!E$186:E$197)</f>
        <v>75783.833143016105</v>
      </c>
      <c r="W19" s="10">
        <f>SUM('MC Emissions'!F$186:F$197)</f>
        <v>1200.25368</v>
      </c>
      <c r="X19" s="10">
        <f>SUM('MC Emissions'!G$186:G$197)</f>
        <v>420.49115639010159</v>
      </c>
      <c r="Y19" s="92">
        <f>SUM('MC Emissions'!H$186:H$197)</f>
        <v>2598.3119765694109</v>
      </c>
      <c r="Z19" s="91">
        <f>SUM('MC Emissions'!I$186:I$197)</f>
        <v>1698.0726128539557</v>
      </c>
      <c r="AA19" s="92">
        <f>SUM('MC Emissions'!J$186:J$197)</f>
        <v>538.07591508909331</v>
      </c>
      <c r="AB19" s="91">
        <f>SUM('MC Emissions'!K$186:K$197)</f>
        <v>11443.260977692349</v>
      </c>
      <c r="AC19" s="10">
        <f>SUM('MC Emissions'!L$186:L$197)</f>
        <v>236.72685915097952</v>
      </c>
      <c r="AD19" s="92">
        <f>SUM('MC Emissions'!M$186:M$197)</f>
        <v>118.29255329141428</v>
      </c>
      <c r="AE19" s="100">
        <f>SUM('MC Emissions'!N$186:N$197)</f>
        <v>11985.658204883885</v>
      </c>
      <c r="AF19" s="91">
        <f>SUM('MC Emissions'!O$186:O$197)</f>
        <v>3325.011132669079</v>
      </c>
      <c r="AG19" s="10">
        <f>SUM('MC Emissions'!P$186:P$197)</f>
        <v>1430.7416387805133</v>
      </c>
      <c r="AH19" s="10">
        <f>SUM('MC Emissions'!Q$186:Q$197)</f>
        <v>17.462561657871152</v>
      </c>
      <c r="AI19" s="92">
        <f>SUM('MC Emissions'!R$186:R$197)</f>
        <v>102.1040864768358</v>
      </c>
      <c r="AJ19" s="91">
        <f>SUM('MC Emissions'!S$186:S$197)</f>
        <v>0.48147867428571439</v>
      </c>
      <c r="AK19" s="10">
        <f>SUM('MC Emissions'!T$186:T$197)</f>
        <v>0</v>
      </c>
      <c r="AL19" s="92">
        <f>SUM('MC Emissions'!U$186:U$197)</f>
        <v>0</v>
      </c>
      <c r="AM19" s="91">
        <f>SUM('MC Emissions'!V$186:V$197)</f>
        <v>0</v>
      </c>
      <c r="AN19" s="10">
        <f>SUM('MC Emissions'!W$186:W$197)</f>
        <v>0</v>
      </c>
      <c r="AO19" s="10">
        <f>SUM('MC Emissions'!X$186:X$197)</f>
        <v>0</v>
      </c>
      <c r="AP19" s="10">
        <f>SUM('MC Emissions'!Y$186:Y$197)</f>
        <v>0</v>
      </c>
      <c r="AQ19" s="92">
        <f>SUM('MC Emissions'!Z$186:Z$197)</f>
        <v>0</v>
      </c>
      <c r="AR19" s="91">
        <f>SUM('MC Emissions'!AA$186:AA$197)</f>
        <v>0</v>
      </c>
      <c r="AS19" s="10">
        <f>SUM('MC Emissions'!AB$186:AB$197)</f>
        <v>0</v>
      </c>
      <c r="AT19" s="10">
        <f>SUM('MC Emissions'!AC$186:AC$197)</f>
        <v>0</v>
      </c>
      <c r="AU19" s="10">
        <f>SUM('MC Emissions'!AD$186:AD$197)</f>
        <v>-62350.774593211623</v>
      </c>
      <c r="AV19" s="92">
        <f>SUM('MC Emissions'!AE$186:AE$197)</f>
        <v>0</v>
      </c>
    </row>
    <row r="20" spans="3:48" x14ac:dyDescent="0.3">
      <c r="C20" t="s">
        <v>50</v>
      </c>
      <c r="D20" t="s">
        <v>152</v>
      </c>
      <c r="E20" s="84">
        <f>SUM(G20:R20)</f>
        <v>239275.06407459415</v>
      </c>
      <c r="F20" s="70">
        <f t="shared" ref="F20" si="32">E20+S20</f>
        <v>179108.59778358467</v>
      </c>
      <c r="G20" s="84">
        <f t="shared" ref="G20" si="33">T20</f>
        <v>89050.824382705701</v>
      </c>
      <c r="H20" s="70">
        <f t="shared" ref="H20" si="34">U20</f>
        <v>22114.49175129486</v>
      </c>
      <c r="I20" s="70">
        <f t="shared" ref="I20" si="35">V20</f>
        <v>79035.131959687322</v>
      </c>
      <c r="J20" s="70">
        <f t="shared" ref="J20" si="36">W20</f>
        <v>1200.25368</v>
      </c>
      <c r="K20" s="70">
        <f t="shared" ref="K20" si="37">X20</f>
        <v>420.49115639010159</v>
      </c>
      <c r="L20" s="70">
        <f t="shared" ref="L20" si="38">Y20</f>
        <v>14116.731084305789</v>
      </c>
      <c r="M20" s="70">
        <f>Z20+AA20</f>
        <v>2178.5480849544751</v>
      </c>
      <c r="N20" s="70">
        <f>SUM(AB20:AD20)</f>
        <v>11794.136297171523</v>
      </c>
      <c r="O20" s="70">
        <f>AE20</f>
        <v>14488.654779825793</v>
      </c>
      <c r="P20" s="70">
        <f>SUM(AJ20:AL20)</f>
        <v>0.48147867428571439</v>
      </c>
      <c r="Q20" s="70">
        <f>SUM(AF20:AI20)</f>
        <v>4875.3194195842989</v>
      </c>
      <c r="R20" s="70">
        <f>SUM(AM20:AQ20)</f>
        <v>0</v>
      </c>
      <c r="S20" s="70">
        <f>SUM(AR20:AV20)</f>
        <v>-60166.466291009478</v>
      </c>
      <c r="T20" s="91">
        <f>SUM('MC Emissions'!C$198:C$209)</f>
        <v>89050.824382705701</v>
      </c>
      <c r="U20" s="10">
        <f>SUM('MC Emissions'!D$198:D$209)</f>
        <v>22114.49175129486</v>
      </c>
      <c r="V20" s="10">
        <f>SUM('MC Emissions'!E$198:E$209)</f>
        <v>79035.131959687322</v>
      </c>
      <c r="W20" s="10">
        <f>SUM('MC Emissions'!F$198:F$209)</f>
        <v>1200.25368</v>
      </c>
      <c r="X20" s="10">
        <f>SUM('MC Emissions'!G$198:G$209)</f>
        <v>420.49115639010159</v>
      </c>
      <c r="Y20" s="92">
        <f>SUM('MC Emissions'!H$198:H$209)</f>
        <v>14116.731084305789</v>
      </c>
      <c r="Z20" s="91">
        <f>SUM('MC Emissions'!I$198:I$209)</f>
        <v>1644.8742313377031</v>
      </c>
      <c r="AA20" s="92">
        <f>SUM('MC Emissions'!J$198:J$209)</f>
        <v>533.67385361677202</v>
      </c>
      <c r="AB20" s="91">
        <f>SUM('MC Emissions'!K$198:K$209)</f>
        <v>11443.260977692349</v>
      </c>
      <c r="AC20" s="10">
        <f>SUM('MC Emissions'!L$198:L$209)</f>
        <v>236.72685915097952</v>
      </c>
      <c r="AD20" s="92">
        <f>SUM('MC Emissions'!M$198:M$209)</f>
        <v>114.148460328193</v>
      </c>
      <c r="AE20" s="100">
        <f>SUM('MC Emissions'!N$198:N$209)</f>
        <v>14488.654779825793</v>
      </c>
      <c r="AF20" s="91">
        <f>SUM('MC Emissions'!O$198:O$209)</f>
        <v>3325.011132669079</v>
      </c>
      <c r="AG20" s="10">
        <f>SUM('MC Emissions'!P$198:P$209)</f>
        <v>1430.7416387805133</v>
      </c>
      <c r="AH20" s="10">
        <f>SUM('MC Emissions'!Q$198:Q$209)</f>
        <v>17.462561657871152</v>
      </c>
      <c r="AI20" s="92">
        <f>SUM('MC Emissions'!R$198:R$209)</f>
        <v>102.1040864768358</v>
      </c>
      <c r="AJ20" s="91">
        <f>SUM('MC Emissions'!S$198:S$209)</f>
        <v>0.48147867428571439</v>
      </c>
      <c r="AK20" s="10">
        <f>SUM('MC Emissions'!T$198:T$209)</f>
        <v>0</v>
      </c>
      <c r="AL20" s="92">
        <f>SUM('MC Emissions'!U$198:U$209)</f>
        <v>0</v>
      </c>
      <c r="AM20" s="91">
        <f>SUM('MC Emissions'!V$198:V$209)</f>
        <v>0</v>
      </c>
      <c r="AN20" s="10">
        <f>SUM('MC Emissions'!W$198:W$209)</f>
        <v>0</v>
      </c>
      <c r="AO20" s="10">
        <f>SUM('MC Emissions'!X$198:X$209)</f>
        <v>0</v>
      </c>
      <c r="AP20" s="10">
        <f>SUM('MC Emissions'!Y$198:Y$209)</f>
        <v>0</v>
      </c>
      <c r="AQ20" s="92">
        <f>SUM('MC Emissions'!Z$198:Z$209)</f>
        <v>0</v>
      </c>
      <c r="AR20" s="91">
        <f>SUM('MC Emissions'!AA$198:AA$209)</f>
        <v>0</v>
      </c>
      <c r="AS20" s="10">
        <f>SUM('MC Emissions'!AB$198:AB$209)</f>
        <v>0</v>
      </c>
      <c r="AT20" s="10">
        <f>SUM('MC Emissions'!AC$198:AC$209)</f>
        <v>0</v>
      </c>
      <c r="AU20" s="10">
        <f>SUM('MC Emissions'!AD$198:AD$209)</f>
        <v>-60166.466291009478</v>
      </c>
      <c r="AV20" s="92">
        <f>SUM('MC Emissions'!AE$198:AE$209)</f>
        <v>0</v>
      </c>
    </row>
    <row r="21" spans="3:48" x14ac:dyDescent="0.3">
      <c r="C21" t="s">
        <v>51</v>
      </c>
      <c r="D21" t="s">
        <v>152</v>
      </c>
      <c r="E21" s="84">
        <f>SUM(G21:R21)</f>
        <v>235274.95757381406</v>
      </c>
      <c r="F21" s="70">
        <f t="shared" ref="F21" si="39">E21+S21</f>
        <v>177216.27763655948</v>
      </c>
      <c r="G21" s="84">
        <f t="shared" ref="G21" si="40">T21</f>
        <v>85093.119904122039</v>
      </c>
      <c r="H21" s="70">
        <f t="shared" ref="H21" si="41">U21</f>
        <v>21516.157361662772</v>
      </c>
      <c r="I21" s="70">
        <f t="shared" ref="I21" si="42">V21</f>
        <v>79329.190406596099</v>
      </c>
      <c r="J21" s="70">
        <f t="shared" ref="J21" si="43">W21</f>
        <v>1200.25368</v>
      </c>
      <c r="K21" s="70">
        <f t="shared" ref="K21" si="44">X21</f>
        <v>420.49115639010159</v>
      </c>
      <c r="L21" s="70">
        <f t="shared" ref="L21" si="45">Y21</f>
        <v>13877.079820950556</v>
      </c>
      <c r="M21" s="70">
        <f>Z21+AA21</f>
        <v>1593.3601556472868</v>
      </c>
      <c r="N21" s="70">
        <f>SUM(AB21:AD21)</f>
        <v>11790.137382463483</v>
      </c>
      <c r="O21" s="70">
        <f>AE21</f>
        <v>15579.36680772313</v>
      </c>
      <c r="P21" s="70">
        <f>SUM(AJ21:AL21)</f>
        <v>0.48147867428571439</v>
      </c>
      <c r="Q21" s="70">
        <f>SUM(AF21:AI21)</f>
        <v>4875.3194195842989</v>
      </c>
      <c r="R21" s="70">
        <f>SUM(AM21:AQ21)</f>
        <v>0</v>
      </c>
      <c r="S21" s="70">
        <f>SUM(AR21:AV21)</f>
        <v>-58058.679937254587</v>
      </c>
      <c r="T21" s="91">
        <f>SUM('MC Emissions'!C$210:C$221)</f>
        <v>85093.119904122039</v>
      </c>
      <c r="U21" s="10">
        <f>SUM('MC Emissions'!D$210:D$221)</f>
        <v>21516.157361662772</v>
      </c>
      <c r="V21" s="10">
        <f>SUM('MC Emissions'!E$210:E$221)</f>
        <v>79329.190406596099</v>
      </c>
      <c r="W21" s="10">
        <f>SUM('MC Emissions'!F$210:F$221)</f>
        <v>1200.25368</v>
      </c>
      <c r="X21" s="10">
        <f>SUM('MC Emissions'!G$210:G$221)</f>
        <v>420.49115639010159</v>
      </c>
      <c r="Y21" s="92">
        <f>SUM('MC Emissions'!H$210:H$221)</f>
        <v>13877.079820950556</v>
      </c>
      <c r="Z21" s="91">
        <f>SUM('MC Emissions'!I$210:I$221)</f>
        <v>1169.4555753715888</v>
      </c>
      <c r="AA21" s="92">
        <f>SUM('MC Emissions'!J$210:J$221)</f>
        <v>423.90458027569809</v>
      </c>
      <c r="AB21" s="91">
        <f>SUM('MC Emissions'!K$210:K$221)</f>
        <v>11443.260977692349</v>
      </c>
      <c r="AC21" s="10">
        <f>SUM('MC Emissions'!L$210:L$221)</f>
        <v>236.72685915097952</v>
      </c>
      <c r="AD21" s="92">
        <f>SUM('MC Emissions'!M$210:M$221)</f>
        <v>110.14954562015326</v>
      </c>
      <c r="AE21" s="100">
        <f>SUM('MC Emissions'!N$210:N$221)</f>
        <v>15579.36680772313</v>
      </c>
      <c r="AF21" s="91">
        <f>SUM('MC Emissions'!O$210:O$221)</f>
        <v>3325.011132669079</v>
      </c>
      <c r="AG21" s="10">
        <f>SUM('MC Emissions'!P$210:P$221)</f>
        <v>1430.7416387805133</v>
      </c>
      <c r="AH21" s="10">
        <f>SUM('MC Emissions'!Q$210:Q$221)</f>
        <v>17.462561657871152</v>
      </c>
      <c r="AI21" s="92">
        <f>SUM('MC Emissions'!R$210:R$221)</f>
        <v>102.1040864768358</v>
      </c>
      <c r="AJ21" s="91">
        <f>SUM('MC Emissions'!S$210:S$221)</f>
        <v>0.48147867428571439</v>
      </c>
      <c r="AK21" s="10">
        <f>SUM('MC Emissions'!T$198:T$209)</f>
        <v>0</v>
      </c>
      <c r="AL21" s="92">
        <f>SUM('MC Emissions'!U$198:U$209)</f>
        <v>0</v>
      </c>
      <c r="AM21" s="91">
        <f>SUM('MC Emissions'!V$198:V$209)</f>
        <v>0</v>
      </c>
      <c r="AN21" s="10">
        <f>SUM('MC Emissions'!W$198:W$209)</f>
        <v>0</v>
      </c>
      <c r="AO21" s="10">
        <f>SUM('MC Emissions'!X$198:X$209)</f>
        <v>0</v>
      </c>
      <c r="AP21" s="10">
        <f>SUM('MC Emissions'!Y$198:Y$209)</f>
        <v>0</v>
      </c>
      <c r="AQ21" s="92">
        <f>SUM('MC Emissions'!Z$198:Z$209)</f>
        <v>0</v>
      </c>
      <c r="AR21" s="91">
        <f>SUM('MC Emissions'!AA$198:AA$209)</f>
        <v>0</v>
      </c>
      <c r="AS21" s="10">
        <f>SUM('MC Emissions'!AB$198:AB$209)</f>
        <v>0</v>
      </c>
      <c r="AT21" s="10">
        <f>SUM('MC Emissions'!AC$198:AC$209)</f>
        <v>0</v>
      </c>
      <c r="AU21" s="10">
        <f>SUM('MC Emissions'!AD$210:AD$221)</f>
        <v>-58058.679937254587</v>
      </c>
      <c r="AV21" s="92">
        <f>SUM('MC Emissions'!AE$198:AE$209)</f>
        <v>0</v>
      </c>
    </row>
    <row r="22" spans="3:48" x14ac:dyDescent="0.3">
      <c r="C22" t="s">
        <v>52</v>
      </c>
      <c r="D22" t="s">
        <v>152</v>
      </c>
      <c r="E22" s="84">
        <f>SUM(G22:R22)</f>
        <v>228003.73138284593</v>
      </c>
      <c r="F22" s="70">
        <f t="shared" ref="F22" si="46">E22+S22</f>
        <v>194581.73138284593</v>
      </c>
      <c r="G22" s="84">
        <f t="shared" ref="G22" si="47">T22</f>
        <v>77098.76129776545</v>
      </c>
      <c r="H22" s="70">
        <f t="shared" ref="H22" si="48">U22</f>
        <v>23268.066070721361</v>
      </c>
      <c r="I22" s="70">
        <f t="shared" ref="I22" si="49">V22</f>
        <v>79693.90678537538</v>
      </c>
      <c r="J22" s="70">
        <f t="shared" ref="J22" si="50">W22</f>
        <v>1200.25368</v>
      </c>
      <c r="K22" s="70">
        <f t="shared" ref="K22" si="51">X22</f>
        <v>420.49115639010159</v>
      </c>
      <c r="L22" s="70">
        <f t="shared" ref="L22" si="52">Y22</f>
        <v>12052.937459819421</v>
      </c>
      <c r="M22" s="70">
        <f>Z22+AA22</f>
        <v>1593.3601556472868</v>
      </c>
      <c r="N22" s="70">
        <f>SUM(AB22:AD22)</f>
        <v>11783.088187193644</v>
      </c>
      <c r="O22" s="70">
        <f>AE22</f>
        <v>19855.340311258959</v>
      </c>
      <c r="P22" s="70">
        <f>SUM(AJ22:AL22)</f>
        <v>0.48147867428571439</v>
      </c>
      <c r="Q22" s="70">
        <f>SUM(AF22:AI22)</f>
        <v>1037.0447999999999</v>
      </c>
      <c r="R22" s="70">
        <f>SUM(AM22:AQ22)</f>
        <v>0</v>
      </c>
      <c r="S22" s="70">
        <f>SUM(AR22:AV22)</f>
        <v>-33422</v>
      </c>
      <c r="T22" s="91">
        <f>SUM('MC Emissions'!C$222:C$233)</f>
        <v>77098.76129776545</v>
      </c>
      <c r="U22" s="10">
        <f>SUM('MC Emissions'!D$222:D$233)</f>
        <v>23268.066070721361</v>
      </c>
      <c r="V22" s="10">
        <f>SUM('MC Emissions'!E$222:E$233)</f>
        <v>79693.90678537538</v>
      </c>
      <c r="W22" s="10">
        <f>SUM('MC Emissions'!F$222:F$233)</f>
        <v>1200.25368</v>
      </c>
      <c r="X22" s="10">
        <f>SUM('MC Emissions'!G$222:G$233)</f>
        <v>420.49115639010159</v>
      </c>
      <c r="Y22" s="92">
        <f>SUM('MC Emissions'!H$222:H$233)</f>
        <v>12052.937459819421</v>
      </c>
      <c r="Z22" s="91">
        <f>SUM('MC Emissions'!I$222:I$233)</f>
        <v>1169.4555753715888</v>
      </c>
      <c r="AA22" s="92">
        <f>SUM('MC Emissions'!J$222:J$233)</f>
        <v>423.90458027569809</v>
      </c>
      <c r="AB22" s="91">
        <f>SUM('MC Emissions'!K$222:K$233)</f>
        <v>11443.260977692349</v>
      </c>
      <c r="AC22" s="10">
        <f>SUM('MC Emissions'!L$222:L$233)</f>
        <v>236.72685915097952</v>
      </c>
      <c r="AD22" s="92">
        <f>SUM('MC Emissions'!M$222:M$233)</f>
        <v>103.10035035031446</v>
      </c>
      <c r="AE22" s="100">
        <f>SUM('MC Emissions'!N$222:N$233)</f>
        <v>19855.340311258959</v>
      </c>
      <c r="AF22" s="91">
        <f>SUM('MC Emissions'!O$222:O$233)</f>
        <v>1037.0447999999999</v>
      </c>
      <c r="AG22" s="10">
        <f>SUM('MC Emissions'!P$222:P$233)</f>
        <v>0</v>
      </c>
      <c r="AH22" s="10">
        <f>SUM('MC Emissions'!Q$222:Q$233)</f>
        <v>0</v>
      </c>
      <c r="AI22" s="92">
        <f>SUM('MC Emissions'!R$222:R$233)</f>
        <v>0</v>
      </c>
      <c r="AJ22" s="91">
        <f>SUM('MC Emissions'!S$222:S$233)</f>
        <v>0.48147867428571439</v>
      </c>
      <c r="AK22" s="10">
        <f>SUM('MC Emissions'!T$198:T$209)</f>
        <v>0</v>
      </c>
      <c r="AL22" s="92">
        <f>SUM('MC Emissions'!U$198:U$209)</f>
        <v>0</v>
      </c>
      <c r="AM22" s="91">
        <f>SUM('MC Emissions'!V$198:V$209)</f>
        <v>0</v>
      </c>
      <c r="AN22" s="10">
        <f>SUM('MC Emissions'!W$198:W$209)</f>
        <v>0</v>
      </c>
      <c r="AO22" s="10">
        <f>SUM('MC Emissions'!X$198:X$209)</f>
        <v>0</v>
      </c>
      <c r="AP22" s="10">
        <f>SUM('MC Emissions'!Y$198:Y$209)</f>
        <v>0</v>
      </c>
      <c r="AQ22" s="92">
        <f>SUM('MC Emissions'!Z$198:Z$209)</f>
        <v>0</v>
      </c>
      <c r="AR22" s="91">
        <f>SUM('MC Emissions'!AA$222:AA$233)</f>
        <v>0</v>
      </c>
      <c r="AS22" s="10">
        <f>SUM('MC Emissions'!AB$222:AB$233)</f>
        <v>0</v>
      </c>
      <c r="AT22" s="10">
        <f>SUM('MC Emissions'!AC$222:AC$233)</f>
        <v>-33422</v>
      </c>
      <c r="AU22" s="10">
        <f>SUM('MC Emissions'!AD$222:AD$233)</f>
        <v>0</v>
      </c>
      <c r="AV22" s="92">
        <f>SUM('MC Emissions'!AE$222:AE$233)</f>
        <v>0</v>
      </c>
    </row>
    <row r="23" spans="3:48" x14ac:dyDescent="0.3">
      <c r="C23" t="s">
        <v>53</v>
      </c>
      <c r="D23" t="s">
        <v>152</v>
      </c>
      <c r="E23" s="84">
        <f>SUM(G23:R23)</f>
        <v>215036.30989554047</v>
      </c>
      <c r="F23" s="70">
        <f t="shared" ref="F23" si="53">E23+S23</f>
        <v>181666.87894654233</v>
      </c>
      <c r="G23" s="84">
        <f t="shared" ref="G23" si="54">T23</f>
        <v>74144.018223751278</v>
      </c>
      <c r="H23" s="70">
        <f t="shared" ref="H23" si="55">U23</f>
        <v>22124.367078034567</v>
      </c>
      <c r="I23" s="70">
        <f t="shared" ref="I23" si="56">V23</f>
        <v>76087.650872913786</v>
      </c>
      <c r="J23" s="70">
        <f t="shared" ref="J23" si="57">W23</f>
        <v>1200.25368</v>
      </c>
      <c r="K23" s="70">
        <f t="shared" ref="K23" si="58">X23</f>
        <v>420.49115639010159</v>
      </c>
      <c r="L23" s="70">
        <f t="shared" ref="L23" si="59">Y23</f>
        <v>13932.396525498641</v>
      </c>
      <c r="M23" s="70">
        <f>Z23+AA23</f>
        <v>1593.3601556472868</v>
      </c>
      <c r="N23" s="70">
        <f>SUM(AB23:AD23)</f>
        <v>11783.088187193644</v>
      </c>
      <c r="O23" s="70">
        <f>AE23</f>
        <v>12713.157737436844</v>
      </c>
      <c r="P23" s="70">
        <f>SUM(AJ23:AL23)</f>
        <v>0.48147867428571439</v>
      </c>
      <c r="Q23" s="70">
        <f>SUM(AF23:AI23)</f>
        <v>1037.0447999999999</v>
      </c>
      <c r="R23" s="70">
        <f>SUM(AM23:AQ23)</f>
        <v>0</v>
      </c>
      <c r="S23" s="70">
        <f>SUM(AR23:AV23)</f>
        <v>-33369.430948998153</v>
      </c>
      <c r="T23" s="91">
        <f>SUM('MC Emissions'!C$234:C$245)</f>
        <v>74144.018223751278</v>
      </c>
      <c r="U23" s="10">
        <f>SUM('MC Emissions'!D$234:D$245)</f>
        <v>22124.367078034567</v>
      </c>
      <c r="V23" s="10">
        <f>SUM('MC Emissions'!E$234:E$245)</f>
        <v>76087.650872913786</v>
      </c>
      <c r="W23" s="10">
        <f>SUM('MC Emissions'!F$234:F$245)</f>
        <v>1200.25368</v>
      </c>
      <c r="X23" s="10">
        <f>SUM('MC Emissions'!G$234:G$245)</f>
        <v>420.49115639010159</v>
      </c>
      <c r="Y23" s="92">
        <f>SUM('MC Emissions'!H$234:H$245)</f>
        <v>13932.396525498641</v>
      </c>
      <c r="Z23" s="91">
        <f>SUM('MC Emissions'!I$234:I$245)</f>
        <v>1169.4555753715888</v>
      </c>
      <c r="AA23" s="92">
        <f>SUM('MC Emissions'!J$234:J$245)</f>
        <v>423.90458027569809</v>
      </c>
      <c r="AB23" s="91">
        <f>SUM('MC Emissions'!K$234:K$245)</f>
        <v>11443.260977692349</v>
      </c>
      <c r="AC23" s="10">
        <f>SUM('MC Emissions'!L$234:L$245)</f>
        <v>236.72685915097952</v>
      </c>
      <c r="AD23" s="92">
        <f>SUM('MC Emissions'!M$234:M$245)</f>
        <v>103.10035035031446</v>
      </c>
      <c r="AE23" s="100">
        <f>SUM('MC Emissions'!N$234:N$245)</f>
        <v>12713.157737436844</v>
      </c>
      <c r="AF23" s="91">
        <f>SUM('MC Emissions'!O$234:O$245)</f>
        <v>1037.0447999999999</v>
      </c>
      <c r="AG23" s="10">
        <f>SUM('MC Emissions'!P$234:P$245)</f>
        <v>0</v>
      </c>
      <c r="AH23" s="10">
        <f>SUM('MC Emissions'!Q$234:Q$245)</f>
        <v>0</v>
      </c>
      <c r="AI23" s="92">
        <f>SUM('MC Emissions'!R$234:R$245)</f>
        <v>0</v>
      </c>
      <c r="AJ23" s="91">
        <f>SUM('MC Emissions'!S$234:S$245)</f>
        <v>0.48147867428571439</v>
      </c>
      <c r="AK23" s="10">
        <f>SUM('MC Emissions'!T$198:T$209)</f>
        <v>0</v>
      </c>
      <c r="AL23" s="92">
        <f>SUM('MC Emissions'!U$198:U$209)</f>
        <v>0</v>
      </c>
      <c r="AM23" s="91">
        <f>SUM('MC Emissions'!V$198:V$209)</f>
        <v>0</v>
      </c>
      <c r="AN23" s="10">
        <f>SUM('MC Emissions'!W$198:W$209)</f>
        <v>0</v>
      </c>
      <c r="AO23" s="10">
        <f>SUM('MC Emissions'!X$198:X$209)</f>
        <v>0</v>
      </c>
      <c r="AP23" s="10">
        <f>SUM('MC Emissions'!Y$198:Y$209)</f>
        <v>0</v>
      </c>
      <c r="AQ23" s="92">
        <f>SUM('MC Emissions'!Z$198:Z$209)</f>
        <v>0</v>
      </c>
      <c r="AR23" s="91">
        <f>SUM('MC Emissions'!AA$222:AA$233)</f>
        <v>0</v>
      </c>
      <c r="AS23" s="10">
        <f>SUM('MC Emissions'!AB$222:AB$233)</f>
        <v>0</v>
      </c>
      <c r="AT23" s="10">
        <f>SUM('MC Emissions'!AC$234:AC$245)</f>
        <v>-33369.430948998153</v>
      </c>
      <c r="AU23" s="10">
        <f>SUM('MC Emissions'!AD$222:AD$233)</f>
        <v>0</v>
      </c>
      <c r="AV23" s="92">
        <f>SUM('MC Emissions'!AE$222:AE$233)</f>
        <v>0</v>
      </c>
    </row>
    <row r="24" spans="3:48" x14ac:dyDescent="0.3">
      <c r="E24" s="146"/>
      <c r="F24" s="146"/>
    </row>
  </sheetData>
  <mergeCells count="8">
    <mergeCell ref="AM1:AQ1"/>
    <mergeCell ref="AR1:AV1"/>
    <mergeCell ref="E1:S1"/>
    <mergeCell ref="T1:Y1"/>
    <mergeCell ref="Z1:AA1"/>
    <mergeCell ref="AB1:AD1"/>
    <mergeCell ref="AF1:AI1"/>
    <mergeCell ref="AJ1:AL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Q2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Q23" sqref="Q23"/>
    </sheetView>
  </sheetViews>
  <sheetFormatPr defaultRowHeight="14.4" x14ac:dyDescent="0.3"/>
  <cols>
    <col min="1" max="3" width="9.109375" customWidth="1"/>
    <col min="4" max="14" width="11.88671875" style="72" customWidth="1"/>
    <col min="15" max="43" width="11.5546875" customWidth="1"/>
  </cols>
  <sheetData>
    <row r="1" spans="2:43" s="72" customFormat="1" x14ac:dyDescent="0.3">
      <c r="B1" s="72" t="s">
        <v>151</v>
      </c>
      <c r="D1" s="153" t="s">
        <v>153</v>
      </c>
      <c r="E1" s="153"/>
      <c r="F1" s="153"/>
      <c r="G1" s="73"/>
      <c r="H1" s="73"/>
      <c r="I1" s="73"/>
      <c r="J1" s="73"/>
      <c r="K1" s="73"/>
      <c r="L1" s="73"/>
      <c r="M1" s="73"/>
      <c r="N1" s="73"/>
      <c r="O1" s="169" t="s">
        <v>7</v>
      </c>
      <c r="P1" s="169"/>
      <c r="Q1" s="169"/>
      <c r="R1" s="169"/>
      <c r="S1" s="169"/>
      <c r="T1" s="169"/>
      <c r="U1" s="170" t="s">
        <v>8</v>
      </c>
      <c r="V1" s="170"/>
      <c r="W1" s="171" t="s">
        <v>9</v>
      </c>
      <c r="X1" s="171"/>
      <c r="Y1" s="171"/>
      <c r="Z1" s="111" t="s">
        <v>10</v>
      </c>
      <c r="AA1" s="172" t="s">
        <v>11</v>
      </c>
      <c r="AB1" s="172"/>
      <c r="AC1" s="172"/>
      <c r="AD1" s="172"/>
      <c r="AE1" s="173" t="s">
        <v>19</v>
      </c>
      <c r="AF1" s="173"/>
      <c r="AG1" s="173"/>
      <c r="AH1" s="174" t="s">
        <v>25</v>
      </c>
      <c r="AI1" s="174"/>
      <c r="AJ1" s="174"/>
      <c r="AK1" s="174"/>
      <c r="AL1" s="174"/>
      <c r="AM1" s="168" t="s">
        <v>28</v>
      </c>
      <c r="AN1" s="168"/>
      <c r="AO1" s="168"/>
      <c r="AP1" s="168"/>
      <c r="AQ1" s="168"/>
    </row>
    <row r="2" spans="2:43" s="72" customFormat="1" x14ac:dyDescent="0.3">
      <c r="D2" s="73" t="s">
        <v>154</v>
      </c>
      <c r="E2" s="73" t="s">
        <v>155</v>
      </c>
      <c r="F2" s="73" t="s">
        <v>156</v>
      </c>
      <c r="G2" s="83" t="s">
        <v>0</v>
      </c>
      <c r="H2" s="85" t="s">
        <v>169</v>
      </c>
      <c r="I2" s="85" t="s">
        <v>1</v>
      </c>
      <c r="J2" s="85" t="s">
        <v>2</v>
      </c>
      <c r="K2" s="85" t="s">
        <v>3</v>
      </c>
      <c r="L2" s="85" t="s">
        <v>171</v>
      </c>
      <c r="M2" s="85" t="s">
        <v>159</v>
      </c>
      <c r="N2" s="85" t="s">
        <v>9</v>
      </c>
      <c r="O2" s="112" t="s">
        <v>0</v>
      </c>
      <c r="P2" s="112" t="s">
        <v>169</v>
      </c>
      <c r="Q2" s="112" t="s">
        <v>1</v>
      </c>
      <c r="R2" s="112" t="s">
        <v>2</v>
      </c>
      <c r="S2" s="112" t="s">
        <v>3</v>
      </c>
      <c r="T2" s="112" t="s">
        <v>171</v>
      </c>
      <c r="U2" s="113" t="s">
        <v>5</v>
      </c>
      <c r="V2" s="113" t="s">
        <v>6</v>
      </c>
      <c r="W2" s="114" t="s">
        <v>5</v>
      </c>
      <c r="X2" s="114" t="s">
        <v>6</v>
      </c>
      <c r="Y2" s="114" t="s">
        <v>0</v>
      </c>
      <c r="Z2" s="115" t="s">
        <v>78</v>
      </c>
      <c r="AA2" s="116" t="s">
        <v>12</v>
      </c>
      <c r="AB2" s="116" t="s">
        <v>13</v>
      </c>
      <c r="AC2" s="116" t="s">
        <v>14</v>
      </c>
      <c r="AD2" s="116" t="s">
        <v>18</v>
      </c>
      <c r="AE2" s="117" t="s">
        <v>17</v>
      </c>
      <c r="AF2" s="117" t="s">
        <v>26</v>
      </c>
      <c r="AG2" s="117" t="s">
        <v>117</v>
      </c>
      <c r="AH2" s="118" t="s">
        <v>20</v>
      </c>
      <c r="AI2" s="118" t="s">
        <v>21</v>
      </c>
      <c r="AJ2" s="118" t="s">
        <v>22</v>
      </c>
      <c r="AK2" s="118" t="s">
        <v>23</v>
      </c>
      <c r="AL2" s="118" t="s">
        <v>24</v>
      </c>
      <c r="AM2" s="119" t="s">
        <v>29</v>
      </c>
      <c r="AN2" s="119" t="s">
        <v>30</v>
      </c>
      <c r="AO2" s="119" t="s">
        <v>172</v>
      </c>
      <c r="AP2" s="119" t="s">
        <v>32</v>
      </c>
      <c r="AQ2" s="119" t="s">
        <v>33</v>
      </c>
    </row>
    <row r="3" spans="2:43" s="72" customFormat="1" x14ac:dyDescent="0.3">
      <c r="D3" s="73" t="s">
        <v>114</v>
      </c>
      <c r="E3" s="73" t="s">
        <v>114</v>
      </c>
      <c r="F3" s="73" t="s">
        <v>114</v>
      </c>
      <c r="G3" s="73"/>
      <c r="H3" s="73"/>
      <c r="I3" s="73"/>
      <c r="J3" s="73"/>
      <c r="K3" s="73"/>
      <c r="L3" s="73"/>
      <c r="M3" s="73"/>
      <c r="N3" s="73"/>
      <c r="O3" s="112" t="s">
        <v>114</v>
      </c>
      <c r="P3" s="112" t="s">
        <v>114</v>
      </c>
      <c r="Q3" s="112" t="s">
        <v>114</v>
      </c>
      <c r="R3" s="112" t="s">
        <v>114</v>
      </c>
      <c r="S3" s="112" t="s">
        <v>114</v>
      </c>
      <c r="T3" s="112" t="s">
        <v>114</v>
      </c>
      <c r="U3" s="113" t="s">
        <v>114</v>
      </c>
      <c r="V3" s="113" t="s">
        <v>114</v>
      </c>
      <c r="W3" s="120" t="s">
        <v>114</v>
      </c>
      <c r="X3" s="120" t="s">
        <v>114</v>
      </c>
      <c r="Y3" s="114" t="s">
        <v>114</v>
      </c>
      <c r="Z3" s="115" t="s">
        <v>109</v>
      </c>
      <c r="AA3" s="116" t="s">
        <v>110</v>
      </c>
      <c r="AB3" s="116" t="s">
        <v>110</v>
      </c>
      <c r="AC3" s="116" t="s">
        <v>110</v>
      </c>
      <c r="AD3" s="116" t="s">
        <v>110</v>
      </c>
      <c r="AE3" s="117" t="s">
        <v>86</v>
      </c>
      <c r="AF3" s="117" t="s">
        <v>115</v>
      </c>
      <c r="AG3" s="117" t="s">
        <v>116</v>
      </c>
      <c r="AH3" s="118" t="s">
        <v>118</v>
      </c>
      <c r="AI3" s="118" t="s">
        <v>118</v>
      </c>
      <c r="AJ3" s="118" t="s">
        <v>118</v>
      </c>
      <c r="AK3" s="118" t="s">
        <v>118</v>
      </c>
      <c r="AL3" s="118" t="s">
        <v>118</v>
      </c>
      <c r="AM3" s="119" t="s">
        <v>114</v>
      </c>
      <c r="AN3" s="119" t="s">
        <v>114</v>
      </c>
      <c r="AO3" s="119" t="s">
        <v>158</v>
      </c>
      <c r="AP3" s="119" t="s">
        <v>114</v>
      </c>
      <c r="AQ3" s="119" t="s">
        <v>119</v>
      </c>
    </row>
    <row r="4" spans="2:43" s="72" customFormat="1" x14ac:dyDescent="0.3">
      <c r="B4" s="72" t="s">
        <v>34</v>
      </c>
      <c r="C4" s="72" t="s">
        <v>152</v>
      </c>
      <c r="D4" s="72">
        <f>SUM(O4:T4)</f>
        <v>0</v>
      </c>
      <c r="E4" s="72">
        <f>SUM(U4:Y4)</f>
        <v>0</v>
      </c>
      <c r="F4" s="72">
        <f>SUM(O4:Y4)</f>
        <v>0</v>
      </c>
      <c r="O4" s="72">
        <f>SUM('MC Usage'!C$6:C$17)</f>
        <v>0</v>
      </c>
      <c r="P4" s="72">
        <f>SUM('MC Usage'!D$6:D$17)</f>
        <v>0</v>
      </c>
      <c r="Q4" s="72">
        <f>SUM('MC Usage'!E$6:E$17)</f>
        <v>0</v>
      </c>
      <c r="R4" s="72">
        <f>SUM('MC Usage'!F$6:F$17)</f>
        <v>0</v>
      </c>
      <c r="S4" s="72">
        <f>SUM('MC Usage'!G$6:G$17)</f>
        <v>0</v>
      </c>
      <c r="T4" s="72">
        <f>SUM('MC Usage'!H$6:H$17)</f>
        <v>0</v>
      </c>
      <c r="U4" s="72">
        <f>SUM('MC Usage'!I$6:I$17)</f>
        <v>0</v>
      </c>
      <c r="V4" s="72">
        <f>SUM('MC Usage'!J$6:J$17)</f>
        <v>0</v>
      </c>
      <c r="W4" s="72">
        <f>SUM('MC Usage'!K$6:K$17)</f>
        <v>0</v>
      </c>
      <c r="X4" s="72">
        <f>SUM('MC Usage'!L$6:L$17)</f>
        <v>0</v>
      </c>
      <c r="Y4" s="72">
        <f>SUM('MC Usage'!M$6:M$17)</f>
        <v>0</v>
      </c>
      <c r="Z4" s="72">
        <f>SUM('MC Usage'!N$6:N$17)</f>
        <v>0</v>
      </c>
      <c r="AA4" s="72">
        <f>SUM('MC Usage'!O$6:O$17)</f>
        <v>0</v>
      </c>
      <c r="AB4" s="72">
        <f>SUM('MC Usage'!P$6:P$17)</f>
        <v>0</v>
      </c>
      <c r="AC4" s="72">
        <f>SUM('MC Usage'!Q$6:Q$17)</f>
        <v>0</v>
      </c>
      <c r="AD4" s="72">
        <f>SUM('MC Usage'!R$6:R$17)</f>
        <v>0</v>
      </c>
      <c r="AE4" s="72">
        <f>SUM('MC Usage'!S$6:S$17)</f>
        <v>0</v>
      </c>
      <c r="AF4" s="72">
        <f>SUM('MC Usage'!T$6:T$17)</f>
        <v>0</v>
      </c>
      <c r="AG4" s="72">
        <f>SUM('MC Usage'!U$6:U$17)</f>
        <v>0</v>
      </c>
      <c r="AH4" s="72">
        <f>SUM('MC Usage'!V$6:V$17)</f>
        <v>0</v>
      </c>
      <c r="AI4" s="72">
        <f>SUM('MC Usage'!W$6:W$17)</f>
        <v>0</v>
      </c>
      <c r="AJ4" s="72">
        <f>SUM('MC Usage'!X$6:X$17)</f>
        <v>0</v>
      </c>
      <c r="AK4" s="72">
        <f>SUM('MC Usage'!Y$6:Y$17)</f>
        <v>0</v>
      </c>
      <c r="AL4" s="72">
        <f>SUM('MC Usage'!Z$6:Z$17)</f>
        <v>0</v>
      </c>
      <c r="AM4" s="72">
        <f>SUM('MC Usage'!AA$6:AA$17)</f>
        <v>0</v>
      </c>
      <c r="AN4" s="72">
        <f>SUM('MC Usage'!AB$6:AB$17)</f>
        <v>0</v>
      </c>
      <c r="AO4" s="72">
        <f>SUM('MC Usage'!AC$6:AC$17)</f>
        <v>0</v>
      </c>
      <c r="AP4" s="72">
        <f>SUM('MC Usage'!AD$6:AD$17)</f>
        <v>0</v>
      </c>
      <c r="AQ4" s="72">
        <f>SUM('MC Usage'!AE$6:AE$17)</f>
        <v>0</v>
      </c>
    </row>
    <row r="5" spans="2:43" s="72" customFormat="1" x14ac:dyDescent="0.3">
      <c r="B5" s="72" t="s">
        <v>35</v>
      </c>
      <c r="C5" s="72" t="s">
        <v>152</v>
      </c>
      <c r="D5" s="72">
        <f>SUM(O5:T5)</f>
        <v>0</v>
      </c>
      <c r="E5" s="72">
        <f>SUM(U5:Y5)</f>
        <v>0</v>
      </c>
      <c r="F5" s="72">
        <f>SUM(O5:Y5)</f>
        <v>0</v>
      </c>
      <c r="O5" s="72">
        <f>SUM('MC Usage'!C$18:C$29)</f>
        <v>0</v>
      </c>
      <c r="P5" s="72">
        <f>SUM('MC Usage'!D$18:D$29)</f>
        <v>0</v>
      </c>
      <c r="Q5" s="72">
        <f>SUM('MC Usage'!E$18:E$29)</f>
        <v>0</v>
      </c>
      <c r="R5" s="72">
        <f>SUM('MC Usage'!F$18:F$29)</f>
        <v>0</v>
      </c>
      <c r="S5" s="72">
        <f>SUM('MC Usage'!G$18:G$29)</f>
        <v>0</v>
      </c>
      <c r="T5" s="72">
        <f>SUM('MC Usage'!H$18:H$29)</f>
        <v>0</v>
      </c>
      <c r="U5" s="72">
        <f>SUM('MC Usage'!I$18:I$29)</f>
        <v>0</v>
      </c>
      <c r="V5" s="72">
        <f>SUM('MC Usage'!J$18:J$29)</f>
        <v>0</v>
      </c>
      <c r="W5" s="72">
        <f>SUM('MC Usage'!K$18:K$29)</f>
        <v>0</v>
      </c>
      <c r="X5" s="72">
        <f>SUM('MC Usage'!L$18:L$29)</f>
        <v>0</v>
      </c>
      <c r="Y5" s="72">
        <f>SUM('MC Usage'!M$18:M$29)</f>
        <v>0</v>
      </c>
      <c r="Z5" s="72">
        <f>SUM('MC Usage'!N$18:N$29)</f>
        <v>0</v>
      </c>
      <c r="AA5" s="72">
        <f>SUM('MC Usage'!O$18:O$29)</f>
        <v>0</v>
      </c>
      <c r="AB5" s="72">
        <f>SUM('MC Usage'!P$18:P$29)</f>
        <v>0</v>
      </c>
      <c r="AC5" s="72">
        <f>SUM('MC Usage'!Q$18:Q$29)</f>
        <v>0</v>
      </c>
      <c r="AD5" s="72">
        <f>SUM('MC Usage'!R$18:R$29)</f>
        <v>0</v>
      </c>
      <c r="AE5" s="72">
        <f>SUM('MC Usage'!S$18:S$29)</f>
        <v>0</v>
      </c>
      <c r="AF5" s="72">
        <f>SUM('MC Usage'!T$18:T$29)</f>
        <v>0</v>
      </c>
      <c r="AG5" s="72">
        <f>SUM('MC Usage'!U$18:U$29)</f>
        <v>0</v>
      </c>
      <c r="AH5" s="72">
        <f>SUM('MC Usage'!V$18:V$29)</f>
        <v>0</v>
      </c>
      <c r="AI5" s="72">
        <f>SUM('MC Usage'!W$18:W$29)</f>
        <v>0</v>
      </c>
      <c r="AJ5" s="72">
        <f>SUM('MC Usage'!X$18:X$29)</f>
        <v>0</v>
      </c>
      <c r="AK5" s="72">
        <f>SUM('MC Usage'!Y$18:Y$29)</f>
        <v>0</v>
      </c>
      <c r="AL5" s="72">
        <f>SUM('MC Usage'!Z$18:Z$29)</f>
        <v>0</v>
      </c>
      <c r="AM5" s="72">
        <f>SUM('MC Usage'!AA$18:AA$29)</f>
        <v>0</v>
      </c>
      <c r="AN5" s="72">
        <f>SUM('MC Usage'!AB$18:AB$29)</f>
        <v>0</v>
      </c>
      <c r="AO5" s="72">
        <f>SUM('MC Usage'!AC$18:AC$29)</f>
        <v>0</v>
      </c>
      <c r="AP5" s="72">
        <f>SUM('MC Usage'!AD$18:AD$29)</f>
        <v>0</v>
      </c>
      <c r="AQ5" s="72">
        <f>SUM('MC Usage'!AE$18:AE$29)</f>
        <v>0</v>
      </c>
    </row>
    <row r="6" spans="2:43" s="72" customFormat="1" x14ac:dyDescent="0.3">
      <c r="B6" s="72" t="s">
        <v>36</v>
      </c>
      <c r="C6" s="72" t="s">
        <v>152</v>
      </c>
      <c r="D6" s="72">
        <f>SUM(O6:T6)</f>
        <v>0</v>
      </c>
      <c r="E6" s="72">
        <f>SUM(U6:Y6)</f>
        <v>0</v>
      </c>
      <c r="F6" s="72">
        <f>SUM(O6:Y6)</f>
        <v>0</v>
      </c>
      <c r="O6" s="72">
        <f>SUM('MC Usage'!C$30:C$41)</f>
        <v>0</v>
      </c>
      <c r="P6" s="72">
        <f>SUM('MC Usage'!D$30:D$41)</f>
        <v>0</v>
      </c>
      <c r="Q6" s="72">
        <f>SUM('MC Usage'!E$30:E$41)</f>
        <v>0</v>
      </c>
      <c r="R6" s="72">
        <f>SUM('MC Usage'!F$30:F$41)</f>
        <v>0</v>
      </c>
      <c r="S6" s="72">
        <f>SUM('MC Usage'!G$30:G$41)</f>
        <v>0</v>
      </c>
      <c r="T6" s="72">
        <f>SUM('MC Usage'!H$30:H$41)</f>
        <v>0</v>
      </c>
      <c r="U6" s="72">
        <f>SUM('MC Usage'!I$30:I$41)</f>
        <v>0</v>
      </c>
      <c r="V6" s="72">
        <f>SUM('MC Usage'!J$30:J$41)</f>
        <v>0</v>
      </c>
      <c r="W6" s="72">
        <f>SUM('MC Usage'!K$30:K$41)</f>
        <v>0</v>
      </c>
      <c r="X6" s="72">
        <f>SUM('MC Usage'!L$30:L$41)</f>
        <v>0</v>
      </c>
      <c r="Y6" s="72">
        <f>SUM('MC Usage'!M$30:M$41)</f>
        <v>0</v>
      </c>
      <c r="Z6" s="72">
        <f>SUM('MC Usage'!N$30:N$41)</f>
        <v>0</v>
      </c>
      <c r="AA6" s="72">
        <f>SUM('MC Usage'!O$30:O$41)</f>
        <v>0</v>
      </c>
      <c r="AB6" s="72">
        <f>SUM('MC Usage'!P$30:P$41)</f>
        <v>0</v>
      </c>
      <c r="AC6" s="72">
        <f>SUM('MC Usage'!Q$30:Q$41)</f>
        <v>0</v>
      </c>
      <c r="AD6" s="72">
        <f>SUM('MC Usage'!R$30:R$41)</f>
        <v>0</v>
      </c>
      <c r="AE6" s="72">
        <f>SUM('MC Usage'!S$30:S$41)</f>
        <v>0</v>
      </c>
      <c r="AF6" s="72">
        <f>SUM('MC Usage'!T$30:T$41)</f>
        <v>0</v>
      </c>
      <c r="AG6" s="72">
        <f>SUM('MC Usage'!U$30:U$41)</f>
        <v>0</v>
      </c>
      <c r="AH6" s="72">
        <f>SUM('MC Usage'!V$30:V$41)</f>
        <v>0</v>
      </c>
      <c r="AI6" s="72">
        <f>SUM('MC Usage'!W$30:W$41)</f>
        <v>0</v>
      </c>
      <c r="AJ6" s="72">
        <f>SUM('MC Usage'!X$30:X$41)</f>
        <v>0</v>
      </c>
      <c r="AK6" s="72">
        <f>SUM('MC Usage'!Y$30:Y$41)</f>
        <v>0</v>
      </c>
      <c r="AL6" s="72">
        <f>SUM('MC Usage'!Z$30:Z$41)</f>
        <v>0</v>
      </c>
      <c r="AM6" s="72">
        <f>SUM('MC Usage'!AA$30:AA$41)</f>
        <v>0</v>
      </c>
      <c r="AN6" s="72">
        <f>SUM('MC Usage'!AB$30:AB$41)</f>
        <v>0</v>
      </c>
      <c r="AO6" s="72">
        <f>SUM('MC Usage'!AC$30:AC$41)</f>
        <v>0</v>
      </c>
      <c r="AP6" s="72">
        <f>SUM('MC Usage'!AD$30:AD$41)</f>
        <v>0</v>
      </c>
      <c r="AQ6" s="72">
        <f>SUM('MC Usage'!AE$30:AE$41)</f>
        <v>0</v>
      </c>
    </row>
    <row r="7" spans="2:43" s="72" customFormat="1" x14ac:dyDescent="0.3">
      <c r="B7" s="72" t="s">
        <v>37</v>
      </c>
      <c r="C7" s="72" t="s">
        <v>152</v>
      </c>
      <c r="D7" s="72">
        <f>SUM(O7:T7)</f>
        <v>0</v>
      </c>
      <c r="E7" s="72">
        <f>SUM(U7:Y7)</f>
        <v>0</v>
      </c>
      <c r="F7" s="72">
        <f>SUM(O7:Y7)</f>
        <v>0</v>
      </c>
      <c r="O7" s="72">
        <f>SUM('MC Usage'!C$42:C$53)</f>
        <v>0</v>
      </c>
      <c r="P7" s="72">
        <f>SUM('MC Usage'!D$42:D$53)</f>
        <v>0</v>
      </c>
      <c r="Q7" s="72">
        <f>SUM('MC Usage'!E$42:E$53)</f>
        <v>0</v>
      </c>
      <c r="R7" s="72">
        <f>SUM('MC Usage'!F$42:F$53)</f>
        <v>0</v>
      </c>
      <c r="S7" s="72">
        <f>SUM('MC Usage'!G$42:G$53)</f>
        <v>0</v>
      </c>
      <c r="T7" s="72">
        <f>SUM('MC Usage'!H$42:H$53)</f>
        <v>0</v>
      </c>
      <c r="U7" s="72">
        <f>SUM('MC Usage'!I$42:I$53)</f>
        <v>0</v>
      </c>
      <c r="V7" s="72">
        <f>SUM('MC Usage'!J$42:J$53)</f>
        <v>0</v>
      </c>
      <c r="W7" s="72">
        <f>SUM('MC Usage'!K$42:K$53)</f>
        <v>0</v>
      </c>
      <c r="X7" s="72">
        <f>SUM('MC Usage'!L$42:L$53)</f>
        <v>0</v>
      </c>
      <c r="Y7" s="72">
        <f>SUM('MC Usage'!M$42:M$53)</f>
        <v>0</v>
      </c>
      <c r="Z7" s="72">
        <f>SUM('MC Usage'!N$42:N$53)</f>
        <v>0</v>
      </c>
      <c r="AA7" s="72">
        <f>SUM('MC Usage'!O$42:O$53)</f>
        <v>0</v>
      </c>
      <c r="AB7" s="72">
        <f>SUM('MC Usage'!P$42:P$53)</f>
        <v>0</v>
      </c>
      <c r="AC7" s="72">
        <f>SUM('MC Usage'!Q$42:Q$53)</f>
        <v>0</v>
      </c>
      <c r="AD7" s="72">
        <f>SUM('MC Usage'!R$42:R$53)</f>
        <v>0</v>
      </c>
      <c r="AE7" s="72">
        <f>SUM('MC Usage'!S$42:S$53)</f>
        <v>0</v>
      </c>
      <c r="AF7" s="72">
        <f>SUM('MC Usage'!T$42:T$53)</f>
        <v>0</v>
      </c>
      <c r="AG7" s="72">
        <f>SUM('MC Usage'!U$42:U$53)</f>
        <v>0</v>
      </c>
      <c r="AH7" s="72">
        <f>SUM('MC Usage'!V$42:V$53)</f>
        <v>0</v>
      </c>
      <c r="AI7" s="72">
        <f>SUM('MC Usage'!W$42:W$53)</f>
        <v>0</v>
      </c>
      <c r="AJ7" s="72">
        <f>SUM('MC Usage'!X$42:X$53)</f>
        <v>0</v>
      </c>
      <c r="AK7" s="72">
        <f>SUM('MC Usage'!Y$42:Y$53)</f>
        <v>0</v>
      </c>
      <c r="AL7" s="72">
        <f>SUM('MC Usage'!Z$42:Z$53)</f>
        <v>0</v>
      </c>
      <c r="AM7" s="72">
        <f>SUM('MC Usage'!AA$42:AA$53)</f>
        <v>0</v>
      </c>
      <c r="AN7" s="72">
        <f>SUM('MC Usage'!AB$42:AB$53)</f>
        <v>0</v>
      </c>
      <c r="AO7" s="72">
        <f>SUM('MC Usage'!AC$42:AC$53)</f>
        <v>0</v>
      </c>
      <c r="AP7" s="72">
        <f>SUM('MC Usage'!AD$42:AD$53)</f>
        <v>0</v>
      </c>
      <c r="AQ7" s="72">
        <f>SUM('MC Usage'!AE$42:AE$53)</f>
        <v>0</v>
      </c>
    </row>
    <row r="8" spans="2:43" s="72" customFormat="1" x14ac:dyDescent="0.3">
      <c r="B8" s="72" t="s">
        <v>38</v>
      </c>
      <c r="C8" s="72" t="s">
        <v>152</v>
      </c>
      <c r="D8" s="72">
        <f>SUM(O8:T8)</f>
        <v>0</v>
      </c>
      <c r="E8" s="72">
        <f>SUM(U8:Y8)</f>
        <v>0</v>
      </c>
      <c r="F8" s="72">
        <f>SUM(O8:Y8)</f>
        <v>0</v>
      </c>
      <c r="O8" s="72">
        <f>SUM('MC Usage'!C$54:C$65)</f>
        <v>0</v>
      </c>
      <c r="P8" s="72">
        <f>SUM('MC Usage'!D$54:D$65)</f>
        <v>0</v>
      </c>
      <c r="Q8" s="72">
        <f>SUM('MC Usage'!E$54:E$65)</f>
        <v>0</v>
      </c>
      <c r="R8" s="72">
        <f>SUM('MC Usage'!F$54:F$65)</f>
        <v>0</v>
      </c>
      <c r="S8" s="72">
        <f>SUM('MC Usage'!G$54:G$65)</f>
        <v>0</v>
      </c>
      <c r="T8" s="72">
        <f>SUM('MC Usage'!H$54:H$65)</f>
        <v>0</v>
      </c>
      <c r="U8" s="72">
        <f>SUM('MC Usage'!I$54:I$65)</f>
        <v>0</v>
      </c>
      <c r="V8" s="72">
        <f>SUM('MC Usage'!J$54:J$65)</f>
        <v>0</v>
      </c>
      <c r="W8" s="72">
        <f>SUM('MC Usage'!K$54:K$65)</f>
        <v>0</v>
      </c>
      <c r="X8" s="72">
        <f>SUM('MC Usage'!L$54:L$65)</f>
        <v>0</v>
      </c>
      <c r="Y8" s="72">
        <f>SUM('MC Usage'!M$54:M$65)</f>
        <v>0</v>
      </c>
      <c r="Z8" s="72">
        <f>SUM('MC Usage'!N$54:N$65)</f>
        <v>0</v>
      </c>
      <c r="AA8" s="72">
        <f>SUM('MC Usage'!O$54:O$65)</f>
        <v>0</v>
      </c>
      <c r="AB8" s="72">
        <f>SUM('MC Usage'!P$54:P$65)</f>
        <v>0</v>
      </c>
      <c r="AC8" s="72">
        <f>SUM('MC Usage'!Q$54:Q$65)</f>
        <v>0</v>
      </c>
      <c r="AD8" s="72">
        <f>SUM('MC Usage'!R$54:R$65)</f>
        <v>0</v>
      </c>
      <c r="AE8" s="72">
        <f>SUM('MC Usage'!S$54:S$65)</f>
        <v>0</v>
      </c>
      <c r="AF8" s="72">
        <f>SUM('MC Usage'!T$54:T$65)</f>
        <v>0</v>
      </c>
      <c r="AG8" s="72">
        <f>SUM('MC Usage'!U$54:U$65)</f>
        <v>0</v>
      </c>
      <c r="AH8" s="72">
        <f>SUM('MC Usage'!V$54:V$65)</f>
        <v>0</v>
      </c>
      <c r="AI8" s="72">
        <f>SUM('MC Usage'!W$54:W$65)</f>
        <v>0</v>
      </c>
      <c r="AJ8" s="72">
        <f>SUM('MC Usage'!X$54:X$65)</f>
        <v>0</v>
      </c>
      <c r="AK8" s="72">
        <f>SUM('MC Usage'!Y$54:Y$65)</f>
        <v>0</v>
      </c>
      <c r="AL8" s="72">
        <f>SUM('MC Usage'!Z$54:Z$65)</f>
        <v>0</v>
      </c>
      <c r="AM8" s="72">
        <f>SUM('MC Usage'!AA$54:AA$65)</f>
        <v>0</v>
      </c>
      <c r="AN8" s="72">
        <f>SUM('MC Usage'!AB$54:AB$65)</f>
        <v>0</v>
      </c>
      <c r="AO8" s="72">
        <f>SUM('MC Usage'!AC$54:AC$65)</f>
        <v>0</v>
      </c>
      <c r="AP8" s="72">
        <f>SUM('MC Usage'!AD$54:AD$65)</f>
        <v>0</v>
      </c>
      <c r="AQ8" s="72">
        <f>SUM('MC Usage'!AE$54:AE$65)</f>
        <v>0</v>
      </c>
    </row>
    <row r="9" spans="2:43" s="72" customFormat="1" x14ac:dyDescent="0.3">
      <c r="B9" s="72" t="s">
        <v>39</v>
      </c>
      <c r="C9" s="72" t="s">
        <v>152</v>
      </c>
      <c r="D9" s="72">
        <f>SUM(O9:T9)</f>
        <v>2399089.6656865655</v>
      </c>
      <c r="E9" s="72">
        <f>SUM(U9:Y9)</f>
        <v>201724.57127528579</v>
      </c>
      <c r="F9" s="72">
        <f>SUM(O9:Y9)</f>
        <v>2600814.2369618514</v>
      </c>
      <c r="G9" s="72">
        <f>O9</f>
        <v>1124213.8544366807</v>
      </c>
      <c r="H9" s="72">
        <f t="shared" ref="H9:L9" si="0">P9</f>
        <v>0</v>
      </c>
      <c r="I9" s="72">
        <f t="shared" si="0"/>
        <v>1246905.6797098848</v>
      </c>
      <c r="J9" s="72">
        <f t="shared" si="0"/>
        <v>22243.012500000001</v>
      </c>
      <c r="K9" s="72">
        <f t="shared" si="0"/>
        <v>5727.1190400000014</v>
      </c>
      <c r="L9" s="72">
        <f t="shared" si="0"/>
        <v>0</v>
      </c>
      <c r="M9" s="72">
        <f>SUM(U9:V9)</f>
        <v>26854.465935362277</v>
      </c>
      <c r="N9" s="72">
        <f>SUM(W9:Y9)</f>
        <v>174870.10533992352</v>
      </c>
      <c r="O9" s="72">
        <f>SUM('MC Usage'!C$66:C$77)</f>
        <v>1124213.8544366807</v>
      </c>
      <c r="P9" s="72">
        <f>SUM('MC Usage'!D$66:D$77)</f>
        <v>0</v>
      </c>
      <c r="Q9" s="72">
        <f>SUM('MC Usage'!E$66:E$77)</f>
        <v>1246905.6797098848</v>
      </c>
      <c r="R9" s="72">
        <f>SUM('MC Usage'!F$66:F$77)</f>
        <v>22243.012500000001</v>
      </c>
      <c r="S9" s="72">
        <f>SUM('MC Usage'!G$66:G$77)</f>
        <v>5727.1190400000014</v>
      </c>
      <c r="T9" s="72">
        <f>SUM('MC Usage'!H$66:H$77)</f>
        <v>0</v>
      </c>
      <c r="U9" s="72">
        <f>SUM('MC Usage'!I$66:I$77)</f>
        <v>21050.930087497338</v>
      </c>
      <c r="V9" s="72">
        <f>SUM('MC Usage'!J$66:J$77)</f>
        <v>5803.5358478649405</v>
      </c>
      <c r="W9" s="72">
        <f>SUM('MC Usage'!K$66:K$77)</f>
        <v>170781.11777361264</v>
      </c>
      <c r="X9" s="72">
        <f>SUM('MC Usage'!L$66:L$77)</f>
        <v>3099.5471109580644</v>
      </c>
      <c r="Y9" s="72">
        <f>SUM('MC Usage'!M$66:M$77)</f>
        <v>989.44045535283669</v>
      </c>
      <c r="Z9" s="72">
        <f>SUM('MC Usage'!N$66:N$77)</f>
        <v>35297456.915723756</v>
      </c>
      <c r="AA9" s="72">
        <f>SUM('MC Usage'!O$66:O$77)</f>
        <v>5575.2421244119914</v>
      </c>
      <c r="AB9" s="72">
        <f>SUM('MC Usage'!P$66:P$77)</f>
        <v>1198.3648281825963</v>
      </c>
      <c r="AC9" s="72">
        <f>SUM('MC Usage'!Q$66:Q$77)</f>
        <v>119.83034510219976</v>
      </c>
      <c r="AD9" s="72">
        <f>SUM('MC Usage'!R$66:R$77)</f>
        <v>239.67173455297984</v>
      </c>
      <c r="AE9" s="72">
        <f>SUM('MC Usage'!S$66:S$77)</f>
        <v>120</v>
      </c>
      <c r="AF9" s="72">
        <f>SUM('MC Usage'!T$66:T$77)</f>
        <v>0</v>
      </c>
      <c r="AG9" s="72">
        <f>SUM('MC Usage'!U$66:U$77)</f>
        <v>0</v>
      </c>
      <c r="AH9" s="72">
        <f>SUM('MC Usage'!V$66:V$77)</f>
        <v>0</v>
      </c>
      <c r="AI9" s="72">
        <f>SUM('MC Usage'!W$66:W$77)</f>
        <v>0</v>
      </c>
      <c r="AJ9" s="72">
        <f>SUM('MC Usage'!X$66:X$77)</f>
        <v>0</v>
      </c>
      <c r="AK9" s="72">
        <f>SUM('MC Usage'!Y$66:Y$77)</f>
        <v>0</v>
      </c>
      <c r="AL9" s="72">
        <f>SUM('MC Usage'!Z$66:Z$77)</f>
        <v>0</v>
      </c>
      <c r="AM9" s="72">
        <f>SUM('MC Usage'!AA$66:AA$77)</f>
        <v>0</v>
      </c>
      <c r="AN9" s="72">
        <f>SUM('MC Usage'!AB$66:AB$77)</f>
        <v>0</v>
      </c>
      <c r="AO9" s="72">
        <f>SUM('MC Usage'!AC$66:AC$77)</f>
        <v>0</v>
      </c>
      <c r="AP9" s="72">
        <f>SUM('MC Usage'!AD$66:AD$77)</f>
        <v>323470.96679999988</v>
      </c>
      <c r="AQ9" s="72">
        <f>SUM('MC Usage'!AE$66:AE$77)</f>
        <v>0</v>
      </c>
    </row>
    <row r="10" spans="2:43" s="72" customFormat="1" x14ac:dyDescent="0.3">
      <c r="B10" s="72" t="s">
        <v>40</v>
      </c>
      <c r="C10" s="72" t="s">
        <v>152</v>
      </c>
      <c r="D10" s="72">
        <f>SUM(O10:T10)</f>
        <v>2463837.0781526393</v>
      </c>
      <c r="E10" s="72">
        <f>SUM(U10:Y10)</f>
        <v>204461.09994808037</v>
      </c>
      <c r="F10" s="72">
        <f>SUM(O10:Y10)</f>
        <v>2668298.1781007196</v>
      </c>
      <c r="G10" s="72">
        <f t="shared" ref="G10" si="1">O10</f>
        <v>1143210.5755609155</v>
      </c>
      <c r="H10" s="72">
        <f t="shared" ref="H10" si="2">P10</f>
        <v>0</v>
      </c>
      <c r="I10" s="72">
        <f t="shared" ref="I10" si="3">Q10</f>
        <v>1293628.583551724</v>
      </c>
      <c r="J10" s="72">
        <f t="shared" ref="J10" si="4">R10</f>
        <v>21270.799999999999</v>
      </c>
      <c r="K10" s="72">
        <f t="shared" ref="K10" si="5">S10</f>
        <v>5727.1190400000014</v>
      </c>
      <c r="L10" s="72">
        <f t="shared" ref="L10" si="6">T10</f>
        <v>0</v>
      </c>
      <c r="M10" s="72">
        <f t="shared" ref="M10" si="7">SUM(U10:V10)</f>
        <v>27125.723167032596</v>
      </c>
      <c r="N10" s="72">
        <f t="shared" ref="N10" si="8">SUM(W10:Y10)</f>
        <v>177335.37678104779</v>
      </c>
      <c r="O10" s="72">
        <f>SUM('MC Usage'!C$78:C$89)</f>
        <v>1143210.5755609155</v>
      </c>
      <c r="P10" s="72">
        <f>SUM('MC Usage'!D$78:D$89)</f>
        <v>0</v>
      </c>
      <c r="Q10" s="72">
        <f>SUM('MC Usage'!E$78:E$89)</f>
        <v>1293628.583551724</v>
      </c>
      <c r="R10" s="72">
        <f>SUM('MC Usage'!F$78:F$89)</f>
        <v>21270.799999999999</v>
      </c>
      <c r="S10" s="72">
        <f>SUM('MC Usage'!G$78:G$89)</f>
        <v>5727.1190400000014</v>
      </c>
      <c r="T10" s="72">
        <f>SUM('MC Usage'!H$78:H$89)</f>
        <v>0</v>
      </c>
      <c r="U10" s="72">
        <f>SUM('MC Usage'!I$78:I$89)</f>
        <v>21263.565744946798</v>
      </c>
      <c r="V10" s="72">
        <f>SUM('MC Usage'!J$78:J$89)</f>
        <v>5862.1574220857983</v>
      </c>
      <c r="W10" s="72">
        <f>SUM('MC Usage'!K$78:K$89)</f>
        <v>173194.88554324221</v>
      </c>
      <c r="X10" s="72">
        <f>SUM('MC Usage'!L$78:L$89)</f>
        <v>3138.5880846945079</v>
      </c>
      <c r="Y10" s="72">
        <f>SUM('MC Usage'!M$78:M$89)</f>
        <v>1001.9031531110472</v>
      </c>
      <c r="Z10" s="72">
        <f>SUM('MC Usage'!N$78:N$89)</f>
        <v>38298305.806997009</v>
      </c>
      <c r="AA10" s="72">
        <f>SUM('MC Usage'!O$78:O$89)</f>
        <v>5607.5706275942966</v>
      </c>
      <c r="AB10" s="72">
        <f>SUM('MC Usage'!P$78:P$89)</f>
        <v>1205.3137181944642</v>
      </c>
      <c r="AC10" s="72">
        <f>SUM('MC Usage'!Q$78:Q$89)</f>
        <v>120.52469034171803</v>
      </c>
      <c r="AD10" s="72">
        <f>SUM('MC Usage'!R$78:R$89)</f>
        <v>241.06148115168091</v>
      </c>
      <c r="AE10" s="72">
        <f>SUM('MC Usage'!S$78:S$89)</f>
        <v>120</v>
      </c>
      <c r="AF10" s="72">
        <f>SUM('MC Usage'!T$78:T$89)</f>
        <v>0</v>
      </c>
      <c r="AG10" s="72">
        <f>SUM('MC Usage'!U$78:U$89)</f>
        <v>0</v>
      </c>
      <c r="AH10" s="72">
        <f>SUM('MC Usage'!V$78:V$89)</f>
        <v>0</v>
      </c>
      <c r="AI10" s="72">
        <f>SUM('MC Usage'!W$78:W$89)</f>
        <v>0</v>
      </c>
      <c r="AJ10" s="72">
        <f>SUM('MC Usage'!X$78:X$89)</f>
        <v>0</v>
      </c>
      <c r="AK10" s="72">
        <f>SUM('MC Usage'!Y$78:Y$89)</f>
        <v>0</v>
      </c>
      <c r="AL10" s="72">
        <f>SUM('MC Usage'!Z$78:Z$89)</f>
        <v>0</v>
      </c>
      <c r="AM10" s="72">
        <f>SUM('MC Usage'!AA$78:AA$89)</f>
        <v>0</v>
      </c>
      <c r="AN10" s="72">
        <f>SUM('MC Usage'!AB$78:AB$89)</f>
        <v>0</v>
      </c>
      <c r="AO10" s="72">
        <f>SUM('MC Usage'!AC$78:AC$89)</f>
        <v>0</v>
      </c>
      <c r="AP10" s="72">
        <f>SUM('MC Usage'!AD$78:AD$89)</f>
        <v>323470.96679999988</v>
      </c>
      <c r="AQ10" s="72">
        <f>SUM('MC Usage'!AE$78:AE$89)</f>
        <v>0</v>
      </c>
    </row>
    <row r="11" spans="2:43" s="72" customFormat="1" x14ac:dyDescent="0.3">
      <c r="B11" s="72" t="s">
        <v>41</v>
      </c>
      <c r="C11" s="72" t="s">
        <v>152</v>
      </c>
      <c r="D11" s="72">
        <f>SUM(O11:T11)</f>
        <v>2467319.8560766154</v>
      </c>
      <c r="E11" s="72">
        <f>SUM(U11:Y11)</f>
        <v>195189.37437846573</v>
      </c>
      <c r="F11" s="72">
        <f>SUM(O11:Y11)</f>
        <v>2662509.2304550814</v>
      </c>
      <c r="G11" s="72">
        <f t="shared" ref="G11" si="9">O11</f>
        <v>1122300.4206002941</v>
      </c>
      <c r="H11" s="72">
        <f t="shared" ref="H11" si="10">P11</f>
        <v>0</v>
      </c>
      <c r="I11" s="72">
        <f t="shared" ref="I11" si="11">Q11</f>
        <v>1315732.1789363215</v>
      </c>
      <c r="J11" s="72">
        <f t="shared" ref="J11" si="12">R11</f>
        <v>23560.137499999997</v>
      </c>
      <c r="K11" s="72">
        <f t="shared" ref="K11" si="13">S11</f>
        <v>5727.1190400000014</v>
      </c>
      <c r="L11" s="72">
        <f t="shared" ref="L11" si="14">T11</f>
        <v>0</v>
      </c>
      <c r="M11" s="72">
        <f t="shared" ref="M11" si="15">SUM(U11:V11)</f>
        <v>27399.72037074</v>
      </c>
      <c r="N11" s="72">
        <f t="shared" ref="N11" si="16">SUM(W11:Y11)</f>
        <v>167789.65400772574</v>
      </c>
      <c r="O11" s="72">
        <f>SUM('MC Usage'!C$90:C$101)</f>
        <v>1122300.4206002941</v>
      </c>
      <c r="P11" s="72">
        <f>SUM('MC Usage'!D$90:D$101)</f>
        <v>0</v>
      </c>
      <c r="Q11" s="72">
        <f>SUM('MC Usage'!E$90:E$101)</f>
        <v>1315732.1789363215</v>
      </c>
      <c r="R11" s="72">
        <f>SUM('MC Usage'!F$90:F$101)</f>
        <v>23560.137499999997</v>
      </c>
      <c r="S11" s="72">
        <f>SUM('MC Usage'!G$90:G$101)</f>
        <v>5727.1190400000014</v>
      </c>
      <c r="T11" s="72">
        <f>SUM('MC Usage'!H$90:H$101)</f>
        <v>0</v>
      </c>
      <c r="U11" s="72">
        <f>SUM('MC Usage'!I$90:I$101)</f>
        <v>21478.349237319999</v>
      </c>
      <c r="V11" s="72">
        <f>SUM('MC Usage'!J$90:J$101)</f>
        <v>5921.3711334200016</v>
      </c>
      <c r="W11" s="72">
        <f>SUM('MC Usage'!K$90:K$101)</f>
        <v>163614.82698892374</v>
      </c>
      <c r="X11" s="72">
        <f>SUM('MC Usage'!L$90:L$101)</f>
        <v>3164.6154005188023</v>
      </c>
      <c r="Y11" s="72">
        <f>SUM('MC Usage'!M$90:M$101)</f>
        <v>1010.2116182831875</v>
      </c>
      <c r="Z11" s="72">
        <f>SUM('MC Usage'!N$90:N$101)</f>
        <v>38298305.806997009</v>
      </c>
      <c r="AA11" s="72">
        <f>SUM('MC Usage'!O$90:O$101)</f>
        <v>3590.6739999999995</v>
      </c>
      <c r="AB11" s="72">
        <f>SUM('MC Usage'!P$90:P$101)</f>
        <v>2280.5</v>
      </c>
      <c r="AC11" s="72">
        <f>SUM('MC Usage'!Q$90:Q$101)</f>
        <v>117</v>
      </c>
      <c r="AD11" s="72">
        <f>SUM('MC Usage'!R$90:R$101)</f>
        <v>200.67</v>
      </c>
      <c r="AE11" s="72">
        <f>SUM('MC Usage'!S$90:S$101)</f>
        <v>120</v>
      </c>
      <c r="AF11" s="72">
        <f>SUM('MC Usage'!T$90:T$101)</f>
        <v>0</v>
      </c>
      <c r="AG11" s="72">
        <f>SUM('MC Usage'!U$90:U$101)</f>
        <v>0</v>
      </c>
      <c r="AH11" s="72">
        <f>SUM('MC Usage'!V$90:V$101)</f>
        <v>0</v>
      </c>
      <c r="AI11" s="72">
        <f>SUM('MC Usage'!W$90:W$101)</f>
        <v>0</v>
      </c>
      <c r="AJ11" s="72">
        <f>SUM('MC Usage'!X$90:X$101)</f>
        <v>0</v>
      </c>
      <c r="AK11" s="72">
        <f>SUM('MC Usage'!Y$90:Y$101)</f>
        <v>0</v>
      </c>
      <c r="AL11" s="72">
        <f>SUM('MC Usage'!Z$90:Z$101)</f>
        <v>0</v>
      </c>
      <c r="AM11" s="72">
        <f>SUM('MC Usage'!AA$90:AA$101)</f>
        <v>0</v>
      </c>
      <c r="AN11" s="72">
        <f>SUM('MC Usage'!AB$90:AB$101)</f>
        <v>0</v>
      </c>
      <c r="AO11" s="72">
        <f>SUM('MC Usage'!AC$90:AC$101)</f>
        <v>0</v>
      </c>
      <c r="AP11" s="72">
        <f>SUM('MC Usage'!AD$90:AD$101)</f>
        <v>519513.24182053003</v>
      </c>
      <c r="AQ11" s="72">
        <f>SUM('MC Usage'!AE$90:AE$101)</f>
        <v>0</v>
      </c>
    </row>
    <row r="12" spans="2:43" s="72" customFormat="1" x14ac:dyDescent="0.3">
      <c r="B12" s="72" t="s">
        <v>42</v>
      </c>
      <c r="C12" s="72" t="s">
        <v>152</v>
      </c>
      <c r="D12" s="72">
        <f>SUM(O12:T12)</f>
        <v>2537471.4406279116</v>
      </c>
      <c r="E12" s="72">
        <f>SUM(U12:Y12)</f>
        <v>182552.60310927595</v>
      </c>
      <c r="F12" s="72">
        <f>SUM(O12:Y12)</f>
        <v>2720024.0437371871</v>
      </c>
      <c r="G12" s="72">
        <f t="shared" ref="G12" si="17">O12</f>
        <v>1106247.8832428551</v>
      </c>
      <c r="H12" s="72">
        <f t="shared" ref="H12" si="18">P12</f>
        <v>0</v>
      </c>
      <c r="I12" s="72">
        <f t="shared" ref="I12" si="19">Q12</f>
        <v>1403269.518345057</v>
      </c>
      <c r="J12" s="72">
        <f t="shared" ref="J12" si="20">R12</f>
        <v>22226.920000000002</v>
      </c>
      <c r="K12" s="72">
        <f t="shared" ref="K12" si="21">S12</f>
        <v>5727.1190400000014</v>
      </c>
      <c r="L12" s="72">
        <f t="shared" ref="L12" si="22">T12</f>
        <v>0</v>
      </c>
      <c r="M12" s="72">
        <f t="shared" ref="M12" si="23">SUM(U12:V12)</f>
        <v>26581.956875507993</v>
      </c>
      <c r="N12" s="72">
        <f t="shared" ref="N12" si="24">SUM(W12:Y12)</f>
        <v>155970.64623376797</v>
      </c>
      <c r="O12" s="72">
        <f>SUM('MC Usage'!C$102:C$113)</f>
        <v>1106247.8832428551</v>
      </c>
      <c r="P12" s="72">
        <f>SUM('MC Usage'!D$102:D$113)</f>
        <v>0</v>
      </c>
      <c r="Q12" s="72">
        <f>SUM('MC Usage'!E$102:E$113)</f>
        <v>1403269.518345057</v>
      </c>
      <c r="R12" s="72">
        <f>SUM('MC Usage'!F$102:F$113)</f>
        <v>22226.920000000002</v>
      </c>
      <c r="S12" s="72">
        <f>SUM('MC Usage'!G$102:G$113)</f>
        <v>5727.1190400000014</v>
      </c>
      <c r="T12" s="72">
        <f>SUM('MC Usage'!H$102:H$113)</f>
        <v>0</v>
      </c>
      <c r="U12" s="72">
        <f>SUM('MC Usage'!I$102:I$113)</f>
        <v>20405.919834767992</v>
      </c>
      <c r="V12" s="72">
        <f>SUM('MC Usage'!J$102:J$113)</f>
        <v>6176.0370407399996</v>
      </c>
      <c r="W12" s="72">
        <f>SUM('MC Usage'!K$102:K$113)</f>
        <v>151789.55798431369</v>
      </c>
      <c r="X12" s="72">
        <f>SUM('MC Usage'!L$102:L$113)</f>
        <v>3169.3615581102927</v>
      </c>
      <c r="Y12" s="72">
        <f>SUM('MC Usage'!M$102:M$113)</f>
        <v>1011.7266913439895</v>
      </c>
      <c r="Z12" s="72">
        <f>SUM('MC Usage'!N$102:N$113)</f>
        <v>43174057.89569515</v>
      </c>
      <c r="AA12" s="72">
        <f>SUM('MC Usage'!O$102:O$113)</f>
        <v>3381.1700000000005</v>
      </c>
      <c r="AB12" s="72">
        <f>SUM('MC Usage'!P$102:P$113)</f>
        <v>1896.2358249999997</v>
      </c>
      <c r="AC12" s="72">
        <f>SUM('MC Usage'!Q$102:Q$113)</f>
        <v>117.29249999999996</v>
      </c>
      <c r="AD12" s="72">
        <f>SUM('MC Usage'!R$102:R$113)</f>
        <v>201.17167500000002</v>
      </c>
      <c r="AE12" s="72">
        <f>SUM('MC Usage'!S$102:S$113)</f>
        <v>120</v>
      </c>
      <c r="AF12" s="72">
        <f>SUM('MC Usage'!T$102:T$113)</f>
        <v>0</v>
      </c>
      <c r="AG12" s="72">
        <f>SUM('MC Usage'!U$102:U$113)</f>
        <v>0</v>
      </c>
      <c r="AH12" s="72">
        <f>SUM('MC Usage'!V$102:V$113)</f>
        <v>0</v>
      </c>
      <c r="AI12" s="72">
        <f>SUM('MC Usage'!W$102:W$113)</f>
        <v>0</v>
      </c>
      <c r="AJ12" s="72">
        <f>SUM('MC Usage'!X$102:X$113)</f>
        <v>0</v>
      </c>
      <c r="AK12" s="72">
        <f>SUM('MC Usage'!Y$102:Y$113)</f>
        <v>0</v>
      </c>
      <c r="AL12" s="72">
        <f>SUM('MC Usage'!Z$102:Z$113)</f>
        <v>0</v>
      </c>
      <c r="AM12" s="72">
        <f>SUM('MC Usage'!AA$102:AA$113)</f>
        <v>0</v>
      </c>
      <c r="AN12" s="72">
        <f>SUM('MC Usage'!AB$102:AB$113)</f>
        <v>0</v>
      </c>
      <c r="AO12" s="72">
        <f>SUM('MC Usage'!AC$102:AC$113)</f>
        <v>0</v>
      </c>
      <c r="AP12" s="72">
        <f>SUM('MC Usage'!AD$102:AD$113)</f>
        <v>519513.24182053003</v>
      </c>
      <c r="AQ12" s="72">
        <f>SUM('MC Usage'!AE$102:AE$113)</f>
        <v>0</v>
      </c>
    </row>
    <row r="13" spans="2:43" s="72" customFormat="1" x14ac:dyDescent="0.3">
      <c r="B13" s="72" t="s">
        <v>43</v>
      </c>
      <c r="C13" s="72" t="s">
        <v>152</v>
      </c>
      <c r="D13" s="72">
        <f>SUM(O13:T13)</f>
        <v>2526064.530158598</v>
      </c>
      <c r="E13" s="72">
        <f>SUM(U13:Y13)</f>
        <v>192678.08686108975</v>
      </c>
      <c r="F13" s="72">
        <f>SUM(O13:Y13)</f>
        <v>2718742.6170196878</v>
      </c>
      <c r="G13" s="72">
        <f t="shared" ref="G13" si="25">O13</f>
        <v>1107150.0051816655</v>
      </c>
      <c r="H13" s="72">
        <f t="shared" ref="H13" si="26">P13</f>
        <v>0</v>
      </c>
      <c r="I13" s="72">
        <f t="shared" ref="I13" si="27">Q13</f>
        <v>1389275.3859369326</v>
      </c>
      <c r="J13" s="72">
        <f t="shared" ref="J13" si="28">R13</f>
        <v>23912.019999999997</v>
      </c>
      <c r="K13" s="72">
        <f t="shared" ref="K13" si="29">S13</f>
        <v>5727.1190400000014</v>
      </c>
      <c r="L13" s="72">
        <f t="shared" ref="L13" si="30">T13</f>
        <v>0</v>
      </c>
      <c r="M13" s="72">
        <f t="shared" ref="M13" si="31">SUM(U13:V13)</f>
        <v>26458.624824960039</v>
      </c>
      <c r="N13" s="72">
        <f t="shared" ref="N13" si="32">SUM(W13:Y13)</f>
        <v>166219.4620361297</v>
      </c>
      <c r="O13" s="72">
        <f>SUM('MC Usage'!C$114:C$125)</f>
        <v>1107150.0051816655</v>
      </c>
      <c r="P13" s="72">
        <f>SUM('MC Usage'!D$114:D$125)</f>
        <v>0</v>
      </c>
      <c r="Q13" s="72">
        <f>SUM('MC Usage'!E$114:E$125)</f>
        <v>1389275.3859369326</v>
      </c>
      <c r="R13" s="72">
        <f>SUM('MC Usage'!F$114:F$125)</f>
        <v>23912.019999999997</v>
      </c>
      <c r="S13" s="72">
        <f>SUM('MC Usage'!G$114:G$125)</f>
        <v>5727.1190400000014</v>
      </c>
      <c r="T13" s="72">
        <f>SUM('MC Usage'!H$114:H$125)</f>
        <v>0</v>
      </c>
      <c r="U13" s="72">
        <f>SUM('MC Usage'!I$114:I$125)</f>
        <v>19874.154071220037</v>
      </c>
      <c r="V13" s="72">
        <f>SUM('MC Usage'!J$114:J$125)</f>
        <v>6584.4707537400027</v>
      </c>
      <c r="W13" s="72">
        <f>SUM('MC Usage'!K$114:K$125)</f>
        <v>162050.08834725068</v>
      </c>
      <c r="X13" s="72">
        <f>SUM('MC Usage'!L$114:L$125)</f>
        <v>3160.481650358473</v>
      </c>
      <c r="Y13" s="72">
        <f>SUM('MC Usage'!M$114:M$125)</f>
        <v>1008.8920385205533</v>
      </c>
      <c r="Z13" s="72">
        <f>SUM('MC Usage'!N$114:N$125)</f>
        <v>41642882.258421123</v>
      </c>
      <c r="AA13" s="72">
        <f>SUM('MC Usage'!O$114:O$125)</f>
        <v>3456.2800000000011</v>
      </c>
      <c r="AB13" s="72">
        <f>SUM('MC Usage'!P$114:P$125)</f>
        <v>1724.7796645625006</v>
      </c>
      <c r="AC13" s="72">
        <f>SUM('MC Usage'!Q$114:Q$125)</f>
        <v>117.58573124999997</v>
      </c>
      <c r="AD13" s="72">
        <f>SUM('MC Usage'!R$114:R$125)</f>
        <v>201.67460418750002</v>
      </c>
      <c r="AE13" s="72">
        <f>SUM('MC Usage'!S$114:S$125)</f>
        <v>120</v>
      </c>
      <c r="AF13" s="72">
        <f>SUM('MC Usage'!T$114:T$125)</f>
        <v>0</v>
      </c>
      <c r="AG13" s="72">
        <f>SUM('MC Usage'!U$114:U$125)</f>
        <v>0</v>
      </c>
      <c r="AH13" s="72">
        <f>SUM('MC Usage'!V$114:V$125)</f>
        <v>0</v>
      </c>
      <c r="AI13" s="72">
        <f>SUM('MC Usage'!W$114:W$125)</f>
        <v>0</v>
      </c>
      <c r="AJ13" s="72">
        <f>SUM('MC Usage'!X$114:X$125)</f>
        <v>0</v>
      </c>
      <c r="AK13" s="72">
        <f>SUM('MC Usage'!Y$114:Y$125)</f>
        <v>0</v>
      </c>
      <c r="AL13" s="72">
        <f>SUM('MC Usage'!Z$114:Z$125)</f>
        <v>0</v>
      </c>
      <c r="AM13" s="72">
        <f>SUM('MC Usage'!AA$114:AA$125)</f>
        <v>0</v>
      </c>
      <c r="AN13" s="72">
        <f>SUM('MC Usage'!AB$114:AB$125)</f>
        <v>0</v>
      </c>
      <c r="AO13" s="72">
        <f>SUM('MC Usage'!AC$114:AC$125)</f>
        <v>0</v>
      </c>
      <c r="AP13" s="72">
        <f>SUM('MC Usage'!AD$114:AD$125)</f>
        <v>519513.24182053003</v>
      </c>
      <c r="AQ13" s="72">
        <f>SUM('MC Usage'!AE$114:AE$125)</f>
        <v>0</v>
      </c>
    </row>
    <row r="14" spans="2:43" s="72" customFormat="1" x14ac:dyDescent="0.3">
      <c r="B14" s="72" t="s">
        <v>44</v>
      </c>
      <c r="C14" s="72" t="s">
        <v>152</v>
      </c>
      <c r="D14" s="72">
        <f>SUM(O14:T14)</f>
        <v>2520733.3277008981</v>
      </c>
      <c r="E14" s="72">
        <f>SUM(U14:Y14)</f>
        <v>196278.33033405835</v>
      </c>
      <c r="F14" s="72">
        <f>SUM(O14:Y14)</f>
        <v>2717011.6580349561</v>
      </c>
      <c r="G14" s="72">
        <f t="shared" ref="G14" si="33">O14</f>
        <v>891841.91196385224</v>
      </c>
      <c r="H14" s="72">
        <f t="shared" ref="H14" si="34">P14</f>
        <v>225130.903294747</v>
      </c>
      <c r="I14" s="72">
        <f t="shared" ref="I14" si="35">Q14</f>
        <v>1377541.1834022989</v>
      </c>
      <c r="J14" s="72">
        <f t="shared" ref="J14" si="36">R14</f>
        <v>20492.21</v>
      </c>
      <c r="K14" s="72">
        <f t="shared" ref="K14" si="37">S14</f>
        <v>5727.1190400000014</v>
      </c>
      <c r="L14" s="72">
        <f t="shared" ref="L14" si="38">T14</f>
        <v>0</v>
      </c>
      <c r="M14" s="72">
        <f t="shared" ref="M14" si="39">SUM(U14:V14)</f>
        <v>30107.140366505992</v>
      </c>
      <c r="N14" s="72">
        <f t="shared" ref="N14" si="40">SUM(W14:Y14)</f>
        <v>166171.18996755237</v>
      </c>
      <c r="O14" s="72">
        <f>SUM('MC Usage'!C$126:C$137)</f>
        <v>891841.91196385224</v>
      </c>
      <c r="P14" s="72">
        <f>SUM('MC Usage'!D$126:D$137)</f>
        <v>225130.903294747</v>
      </c>
      <c r="Q14" s="72">
        <f>SUM('MC Usage'!E$126:E$137)</f>
        <v>1377541.1834022989</v>
      </c>
      <c r="R14" s="72">
        <f>SUM('MC Usage'!F$126:F$137)</f>
        <v>20492.21</v>
      </c>
      <c r="S14" s="72">
        <f>SUM('MC Usage'!G$126:G$137)</f>
        <v>5727.1190400000014</v>
      </c>
      <c r="T14" s="72">
        <f>SUM('MC Usage'!H$126:H$137)</f>
        <v>0</v>
      </c>
      <c r="U14" s="72">
        <f>SUM('MC Usage'!I$126:I$137)</f>
        <v>23108.418913463993</v>
      </c>
      <c r="V14" s="72">
        <f>SUM('MC Usage'!J$126:J$137)</f>
        <v>6998.7214530419978</v>
      </c>
      <c r="W14" s="72">
        <f>SUM('MC Usage'!K$126:K$137)</f>
        <v>162050.08834725068</v>
      </c>
      <c r="X14" s="72">
        <f>SUM('MC Usage'!L$126:L$137)</f>
        <v>3123.8903063466701</v>
      </c>
      <c r="Y14" s="72">
        <f>SUM('MC Usage'!M$126:M$137)</f>
        <v>997.21131395501504</v>
      </c>
      <c r="Z14" s="72">
        <f>SUM('MC Usage'!N$126:N$137)</f>
        <v>47286151.752503581</v>
      </c>
      <c r="AA14" s="72">
        <f>SUM('MC Usage'!O$126:O$137)</f>
        <v>3325.2199999999993</v>
      </c>
      <c r="AB14" s="72">
        <f>SUM('MC Usage'!P$126:P$137)</f>
        <v>1430.831513723906</v>
      </c>
      <c r="AC14" s="72">
        <f>SUM('MC Usage'!Q$126:Q$137)</f>
        <v>117.87969557812498</v>
      </c>
      <c r="AD14" s="72">
        <f>SUM('MC Usage'!R$126:R$137)</f>
        <v>202.17879069796871</v>
      </c>
      <c r="AE14" s="72">
        <f>SUM('MC Usage'!S$126:S$137)</f>
        <v>120</v>
      </c>
      <c r="AF14" s="72">
        <f>SUM('MC Usage'!T$126:T$137)</f>
        <v>0</v>
      </c>
      <c r="AG14" s="72">
        <f>SUM('MC Usage'!U$126:U$137)</f>
        <v>0</v>
      </c>
      <c r="AH14" s="72">
        <f>SUM('MC Usage'!V$126:V$137)</f>
        <v>0</v>
      </c>
      <c r="AI14" s="72">
        <f>SUM('MC Usage'!W$126:W$137)</f>
        <v>0</v>
      </c>
      <c r="AJ14" s="72">
        <f>SUM('MC Usage'!X$126:X$137)</f>
        <v>0</v>
      </c>
      <c r="AK14" s="72">
        <f>SUM('MC Usage'!Y$126:Y$137)</f>
        <v>0</v>
      </c>
      <c r="AL14" s="72">
        <f>SUM('MC Usage'!Z$126:Z$137)</f>
        <v>0</v>
      </c>
      <c r="AM14" s="72">
        <f>SUM('MC Usage'!AA$126:AA$137)</f>
        <v>0</v>
      </c>
      <c r="AN14" s="72">
        <f>SUM('MC Usage'!AB$126:AB$137)</f>
        <v>0</v>
      </c>
      <c r="AO14" s="72">
        <f>SUM('MC Usage'!AC$126:AC$137)</f>
        <v>0</v>
      </c>
      <c r="AP14" s="72">
        <f>SUM('MC Usage'!AD$126:AD$137)</f>
        <v>539118.27800000005</v>
      </c>
      <c r="AQ14" s="72">
        <f>SUM('MC Usage'!AE$126:AE$137)</f>
        <v>0</v>
      </c>
    </row>
    <row r="15" spans="2:43" s="72" customFormat="1" x14ac:dyDescent="0.3">
      <c r="B15" s="72" t="s">
        <v>45</v>
      </c>
      <c r="C15" s="72" t="s">
        <v>152</v>
      </c>
      <c r="D15" s="72">
        <f>SUM(O15:T15)</f>
        <v>2400409.3265426452</v>
      </c>
      <c r="E15" s="72">
        <f>SUM(U15:Y15)</f>
        <v>196605.86048660893</v>
      </c>
      <c r="F15" s="72">
        <f>SUM(O15:Y15)</f>
        <v>2597015.1870292542</v>
      </c>
      <c r="G15" s="72">
        <f t="shared" ref="G15" si="41">O15</f>
        <v>877677.91606514016</v>
      </c>
      <c r="H15" s="72">
        <f t="shared" ref="H15" si="42">P15</f>
        <v>225130.903294747</v>
      </c>
      <c r="I15" s="72">
        <f t="shared" ref="I15" si="43">Q15</f>
        <v>1269646.4681427586</v>
      </c>
      <c r="J15" s="72">
        <f t="shared" ref="J15" si="44">R15</f>
        <v>22226.920000000002</v>
      </c>
      <c r="K15" s="72">
        <f t="shared" ref="K15" si="45">S15</f>
        <v>5727.1190400000014</v>
      </c>
      <c r="L15" s="72">
        <f t="shared" ref="L15" si="46">T15</f>
        <v>0</v>
      </c>
      <c r="M15" s="72">
        <f t="shared" ref="M15" si="47">SUM(U15:V15)</f>
        <v>30408.211770171063</v>
      </c>
      <c r="N15" s="72">
        <f t="shared" ref="N15" si="48">SUM(W15:Y15)</f>
        <v>166197.64871643786</v>
      </c>
      <c r="O15" s="72">
        <f>SUM('MC Usage'!C$138:C$149)</f>
        <v>877677.91606514016</v>
      </c>
      <c r="P15" s="72">
        <f>SUM('MC Usage'!D$138:D$149)</f>
        <v>225130.903294747</v>
      </c>
      <c r="Q15" s="72">
        <f>SUM('MC Usage'!E$138:E$149)</f>
        <v>1269646.4681427586</v>
      </c>
      <c r="R15" s="72">
        <f>SUM('MC Usage'!F$138:F$149)</f>
        <v>22226.920000000002</v>
      </c>
      <c r="S15" s="72">
        <f>SUM('MC Usage'!G$138:G$149)</f>
        <v>5727.1190400000014</v>
      </c>
      <c r="T15" s="72">
        <f>SUM('MC Usage'!H$138:H$149)</f>
        <v>0</v>
      </c>
      <c r="U15" s="72">
        <f>SUM('MC Usage'!I$138:I$149)</f>
        <v>23339.503102598639</v>
      </c>
      <c r="V15" s="72">
        <f>SUM('MC Usage'!J$138:J$149)</f>
        <v>7068.7086675724231</v>
      </c>
      <c r="W15" s="72">
        <f>SUM('MC Usage'!K$138:K$149)</f>
        <v>162050.08834725068</v>
      </c>
      <c r="X15" s="72">
        <f>SUM('MC Usage'!L$138:L$149)</f>
        <v>3143.9466497171561</v>
      </c>
      <c r="Y15" s="72">
        <f>SUM('MC Usage'!M$138:M$149)</f>
        <v>1003.6137194700171</v>
      </c>
      <c r="Z15" s="72">
        <f>SUM('MC Usage'!N$138:N$149)</f>
        <v>49728711.333008088</v>
      </c>
      <c r="AA15" s="72">
        <f>SUM('MC Usage'!O$138:O$149)</f>
        <v>3333.53305</v>
      </c>
      <c r="AB15" s="72">
        <f>SUM('MC Usage'!P$138:P$149)</f>
        <v>1434.4085925082156</v>
      </c>
      <c r="AC15" s="72">
        <f>SUM('MC Usage'!Q$138:Q$149)</f>
        <v>118.17439481707028</v>
      </c>
      <c r="AD15" s="72">
        <f>SUM('MC Usage'!R$138:R$149)</f>
        <v>202.68423767471361</v>
      </c>
      <c r="AE15" s="72">
        <f>SUM('MC Usage'!S$138:S$149)</f>
        <v>120</v>
      </c>
      <c r="AF15" s="72">
        <f>SUM('MC Usage'!T$138:T$149)</f>
        <v>0</v>
      </c>
      <c r="AG15" s="72">
        <f>SUM('MC Usage'!U$138:U$149)</f>
        <v>0</v>
      </c>
      <c r="AH15" s="72">
        <f>SUM('MC Usage'!V$138:V$149)</f>
        <v>0</v>
      </c>
      <c r="AI15" s="72">
        <f>SUM('MC Usage'!W$138:W$149)</f>
        <v>0</v>
      </c>
      <c r="AJ15" s="72">
        <f>SUM('MC Usage'!X$138:X$149)</f>
        <v>0</v>
      </c>
      <c r="AK15" s="72">
        <f>SUM('MC Usage'!Y$138:Y$149)</f>
        <v>0</v>
      </c>
      <c r="AL15" s="72">
        <f>SUM('MC Usage'!Z$138:Z$149)</f>
        <v>0</v>
      </c>
      <c r="AM15" s="72">
        <f>SUM('MC Usage'!AA$138:AA$149)</f>
        <v>0</v>
      </c>
      <c r="AN15" s="72">
        <f>SUM('MC Usage'!AB$138:AB$149)</f>
        <v>0</v>
      </c>
      <c r="AO15" s="72">
        <f>SUM('MC Usage'!AC$138:AC$149)</f>
        <v>0</v>
      </c>
      <c r="AP15" s="72">
        <f>SUM('MC Usage'!AD$138:AD$149)</f>
        <v>539118.27800000005</v>
      </c>
      <c r="AQ15" s="72">
        <f>SUM('MC Usage'!AE$138:AE$149)</f>
        <v>0</v>
      </c>
    </row>
    <row r="16" spans="2:43" s="72" customFormat="1" x14ac:dyDescent="0.3">
      <c r="B16" s="72" t="s">
        <v>46</v>
      </c>
      <c r="C16" s="72" t="s">
        <v>152</v>
      </c>
      <c r="D16" s="72">
        <f>SUM(O16:T16)</f>
        <v>2460436.548623879</v>
      </c>
      <c r="E16" s="72">
        <f>SUM(U16:Y16)</f>
        <v>196936.4013531961</v>
      </c>
      <c r="F16" s="72">
        <f>SUM(O16:Y16)</f>
        <v>2657372.9499770757</v>
      </c>
      <c r="G16" s="72">
        <f t="shared" ref="G16" si="49">O16</f>
        <v>881369.71388558252</v>
      </c>
      <c r="H16" s="72">
        <f t="shared" ref="H16" si="50">P16</f>
        <v>197683.32299235428</v>
      </c>
      <c r="I16" s="72">
        <f t="shared" ref="I16" si="51">Q16</f>
        <v>1353429.4727059423</v>
      </c>
      <c r="J16" s="72">
        <f t="shared" ref="J16" si="52">R16</f>
        <v>22226.920000000002</v>
      </c>
      <c r="K16" s="72">
        <f t="shared" ref="K16" si="53">S16</f>
        <v>5727.1190400000014</v>
      </c>
      <c r="L16" s="72">
        <f t="shared" ref="L16" si="54">T16</f>
        <v>0</v>
      </c>
      <c r="M16" s="72">
        <f t="shared" ref="M16" si="55">SUM(U16:V16)</f>
        <v>30712.293887872769</v>
      </c>
      <c r="N16" s="72">
        <f t="shared" ref="N16" si="56">SUM(W16:Y16)</f>
        <v>166224.10746532332</v>
      </c>
      <c r="O16" s="72">
        <f>SUM('MC Usage'!C$150:C$161)</f>
        <v>881369.71388558252</v>
      </c>
      <c r="P16" s="72">
        <f>SUM('MC Usage'!D$150:D$161)</f>
        <v>197683.32299235428</v>
      </c>
      <c r="Q16" s="72">
        <f>SUM('MC Usage'!E$150:E$161)</f>
        <v>1353429.4727059423</v>
      </c>
      <c r="R16" s="72">
        <f>SUM('MC Usage'!F$150:F$161)</f>
        <v>22226.920000000002</v>
      </c>
      <c r="S16" s="72">
        <f>SUM('MC Usage'!G$150:G$161)</f>
        <v>5727.1190400000014</v>
      </c>
      <c r="T16" s="72">
        <f>SUM('MC Usage'!H$150:H$161)</f>
        <v>0</v>
      </c>
      <c r="U16" s="72">
        <f>SUM('MC Usage'!I$150:I$161)</f>
        <v>23572.898133624625</v>
      </c>
      <c r="V16" s="72">
        <f>SUM('MC Usage'!J$150:J$161)</f>
        <v>7139.395754248143</v>
      </c>
      <c r="W16" s="72">
        <f>SUM('MC Usage'!K$150:K$161)</f>
        <v>162050.08834725068</v>
      </c>
      <c r="X16" s="72">
        <f>SUM('MC Usage'!L$150:L$161)</f>
        <v>3164.0029930876422</v>
      </c>
      <c r="Y16" s="72">
        <f>SUM('MC Usage'!M$150:M$161)</f>
        <v>1010.0161249850195</v>
      </c>
      <c r="Z16" s="72">
        <f>SUM('MC Usage'!N$150:N$161)</f>
        <v>46944823.943527952</v>
      </c>
      <c r="AA16" s="72">
        <f>SUM('MC Usage'!O$150:O$161)</f>
        <v>3341.8668826250009</v>
      </c>
      <c r="AB16" s="72">
        <f>SUM('MC Usage'!P$150:P$161)</f>
        <v>1437.9946139894862</v>
      </c>
      <c r="AC16" s="72">
        <f>SUM('MC Usage'!Q$150:Q$161)</f>
        <v>118.46983080411299</v>
      </c>
      <c r="AD16" s="72">
        <f>SUM('MC Usage'!R$150:R$161)</f>
        <v>203.19094826890037</v>
      </c>
      <c r="AE16" s="72">
        <f>SUM('MC Usage'!S$150:S$161)</f>
        <v>120</v>
      </c>
      <c r="AF16" s="72">
        <f>SUM('MC Usage'!T$150:T$161)</f>
        <v>0</v>
      </c>
      <c r="AG16" s="72">
        <f>SUM('MC Usage'!U$150:U$161)</f>
        <v>0</v>
      </c>
      <c r="AH16" s="72">
        <f>SUM('MC Usage'!V$150:V$161)</f>
        <v>0</v>
      </c>
      <c r="AI16" s="72">
        <f>SUM('MC Usage'!W$150:W$161)</f>
        <v>0</v>
      </c>
      <c r="AJ16" s="72">
        <f>SUM('MC Usage'!X$150:X$161)</f>
        <v>0</v>
      </c>
      <c r="AK16" s="72">
        <f>SUM('MC Usage'!Y$150:Y$161)</f>
        <v>0</v>
      </c>
      <c r="AL16" s="72">
        <f>SUM('MC Usage'!Z$150:Z$161)</f>
        <v>0</v>
      </c>
      <c r="AM16" s="72">
        <f>SUM('MC Usage'!AA$150:AA$161)</f>
        <v>0</v>
      </c>
      <c r="AN16" s="72">
        <f>SUM('MC Usage'!AB$150:AB$161)</f>
        <v>0</v>
      </c>
      <c r="AO16" s="72">
        <f>SUM('MC Usage'!AC$150:AC$161)</f>
        <v>0</v>
      </c>
      <c r="AP16" s="72">
        <f>SUM('MC Usage'!AD$150:AD$161)</f>
        <v>539118.27800000005</v>
      </c>
      <c r="AQ16" s="72">
        <f>SUM('MC Usage'!AE$150:AE$161)</f>
        <v>0</v>
      </c>
    </row>
    <row r="17" spans="2:43" s="72" customFormat="1" x14ac:dyDescent="0.3">
      <c r="B17" s="72" t="s">
        <v>47</v>
      </c>
      <c r="C17" s="72" t="s">
        <v>152</v>
      </c>
      <c r="D17" s="72">
        <f>SUM(O17:T17)</f>
        <v>2586950.5049206698</v>
      </c>
      <c r="E17" s="72">
        <f>SUM(U17:Y17)</f>
        <v>197269.98304096033</v>
      </c>
      <c r="F17" s="72">
        <f>SUM(O17:Y17)</f>
        <v>2784220.4879616303</v>
      </c>
      <c r="G17" s="72">
        <f t="shared" ref="G17" si="57">O17</f>
        <v>836321.84744122287</v>
      </c>
      <c r="H17" s="72">
        <f t="shared" ref="H17" si="58">P17</f>
        <v>218146.72705553926</v>
      </c>
      <c r="I17" s="72">
        <f t="shared" ref="I17" si="59">Q17</f>
        <v>1504527.891383908</v>
      </c>
      <c r="J17" s="72">
        <f t="shared" ref="J17" si="60">R17</f>
        <v>22226.920000000002</v>
      </c>
      <c r="K17" s="72">
        <f t="shared" ref="K17" si="61">S17</f>
        <v>5727.1190400000014</v>
      </c>
      <c r="L17" s="72">
        <f t="shared" ref="L17" si="62">T17</f>
        <v>0</v>
      </c>
      <c r="M17" s="72">
        <f t="shared" ref="M17" si="63">SUM(U17:V17)</f>
        <v>31019.416826751494</v>
      </c>
      <c r="N17" s="72">
        <f t="shared" ref="N17" si="64">SUM(W17:Y17)</f>
        <v>166250.56621420884</v>
      </c>
      <c r="O17" s="72">
        <f>SUM('MC Usage'!C$162:C$173)</f>
        <v>836321.84744122287</v>
      </c>
      <c r="P17" s="72">
        <f>SUM('MC Usage'!D$162:D$173)</f>
        <v>218146.72705553926</v>
      </c>
      <c r="Q17" s="72">
        <f>SUM('MC Usage'!E$162:E$173)</f>
        <v>1504527.891383908</v>
      </c>
      <c r="R17" s="72">
        <f>SUM('MC Usage'!F$162:F$173)</f>
        <v>22226.920000000002</v>
      </c>
      <c r="S17" s="72">
        <f>SUM('MC Usage'!G$162:G$173)</f>
        <v>5727.1190400000014</v>
      </c>
      <c r="T17" s="72">
        <f>SUM('MC Usage'!H$162:H$173)</f>
        <v>0</v>
      </c>
      <c r="U17" s="72">
        <f>SUM('MC Usage'!I$162:I$173)</f>
        <v>23808.627114960869</v>
      </c>
      <c r="V17" s="72">
        <f>SUM('MC Usage'!J$162:J$173)</f>
        <v>7210.7897117906241</v>
      </c>
      <c r="W17" s="72">
        <f>SUM('MC Usage'!K$162:K$173)</f>
        <v>162050.08834725068</v>
      </c>
      <c r="X17" s="72">
        <f>SUM('MC Usage'!L$162:L$173)</f>
        <v>3184.0593364581305</v>
      </c>
      <c r="Y17" s="72">
        <f>SUM('MC Usage'!M$162:M$173)</f>
        <v>1016.4185305000216</v>
      </c>
      <c r="Z17" s="72">
        <f>SUM('MC Usage'!N$162:N$173)</f>
        <v>54809859.494096607</v>
      </c>
      <c r="AA17" s="72">
        <f>SUM('MC Usage'!O$162:O$173)</f>
        <v>3350.2215498315613</v>
      </c>
      <c r="AB17" s="72">
        <f>SUM('MC Usage'!P$162:P$173)</f>
        <v>1441.5896005244604</v>
      </c>
      <c r="AC17" s="72">
        <f>SUM('MC Usage'!Q$162:Q$173)</f>
        <v>118.76600538112326</v>
      </c>
      <c r="AD17" s="72">
        <f>SUM('MC Usage'!R$162:R$173)</f>
        <v>203.69892563957265</v>
      </c>
      <c r="AE17" s="72">
        <f>SUM('MC Usage'!S$162:S$173)</f>
        <v>120</v>
      </c>
      <c r="AF17" s="72">
        <f>SUM('MC Usage'!T$162:T$173)</f>
        <v>0</v>
      </c>
      <c r="AG17" s="72">
        <f>SUM('MC Usage'!U$162:U$173)</f>
        <v>0</v>
      </c>
      <c r="AH17" s="72">
        <f>SUM('MC Usage'!V$162:V$173)</f>
        <v>0</v>
      </c>
      <c r="AI17" s="72">
        <f>SUM('MC Usage'!W$162:W$173)</f>
        <v>0</v>
      </c>
      <c r="AJ17" s="72">
        <f>SUM('MC Usage'!X$162:X$173)</f>
        <v>0</v>
      </c>
      <c r="AK17" s="72">
        <f>SUM('MC Usage'!Y$162:Y$173)</f>
        <v>0</v>
      </c>
      <c r="AL17" s="72">
        <f>SUM('MC Usage'!Z$162:Z$173)</f>
        <v>0</v>
      </c>
      <c r="AM17" s="72">
        <f>SUM('MC Usage'!AA$162:AA$173)</f>
        <v>0</v>
      </c>
      <c r="AN17" s="72">
        <f>SUM('MC Usage'!AB$162:AB$173)</f>
        <v>0</v>
      </c>
      <c r="AO17" s="72">
        <f>SUM('MC Usage'!AC$162:AC$173)</f>
        <v>0</v>
      </c>
      <c r="AP17" s="72">
        <f>SUM('MC Usage'!AD$162:AD$173)</f>
        <v>539118.27800000005</v>
      </c>
      <c r="AQ17" s="72">
        <f>SUM('MC Usage'!AE$162:AE$173)</f>
        <v>0</v>
      </c>
    </row>
    <row r="18" spans="2:43" s="72" customFormat="1" x14ac:dyDescent="0.3">
      <c r="B18" s="72" t="s">
        <v>48</v>
      </c>
      <c r="C18" s="72" t="s">
        <v>152</v>
      </c>
      <c r="D18" s="72">
        <f>SUM(O18:T18)</f>
        <v>2530882.4856055966</v>
      </c>
      <c r="E18" s="72">
        <f>SUM(U18:Y18)</f>
        <v>197606.63595811333</v>
      </c>
      <c r="F18" s="72">
        <f>SUM(O18:Y18)</f>
        <v>2728489.1215637093</v>
      </c>
      <c r="G18" s="72">
        <f t="shared" ref="G18" si="65">O18</f>
        <v>793157.89275146276</v>
      </c>
      <c r="H18" s="72">
        <f t="shared" ref="H18" si="66">P18</f>
        <v>197683.32299235428</v>
      </c>
      <c r="I18" s="72">
        <f t="shared" ref="I18" si="67">Q18</f>
        <v>1512087.2308217797</v>
      </c>
      <c r="J18" s="72">
        <f t="shared" ref="J18" si="68">R18</f>
        <v>22226.920000000002</v>
      </c>
      <c r="K18" s="72">
        <f t="shared" ref="K18" si="69">S18</f>
        <v>5727.1190400000014</v>
      </c>
      <c r="L18" s="72">
        <f t="shared" ref="L18" si="70">T18</f>
        <v>0</v>
      </c>
      <c r="M18" s="72">
        <f t="shared" ref="M18" si="71">SUM(U18:V18)</f>
        <v>31329.610995019011</v>
      </c>
      <c r="N18" s="72">
        <f t="shared" ref="N18" si="72">SUM(W18:Y18)</f>
        <v>166277.02496309433</v>
      </c>
      <c r="O18" s="72">
        <f>SUM('MC Usage'!C$174:C$185)</f>
        <v>793157.89275146276</v>
      </c>
      <c r="P18" s="72">
        <f>SUM('MC Usage'!D$174:D$185)</f>
        <v>197683.32299235428</v>
      </c>
      <c r="Q18" s="72">
        <f>SUM('MC Usage'!E$174:E$185)</f>
        <v>1512087.2308217797</v>
      </c>
      <c r="R18" s="72">
        <f>SUM('MC Usage'!F$174:F$185)</f>
        <v>22226.920000000002</v>
      </c>
      <c r="S18" s="72">
        <f>SUM('MC Usage'!G$174:G$185)</f>
        <v>5727.1190400000014</v>
      </c>
      <c r="T18" s="72">
        <f>SUM('MC Usage'!H$174:H$185)</f>
        <v>0</v>
      </c>
      <c r="U18" s="72">
        <f>SUM('MC Usage'!I$174:I$185)</f>
        <v>24046.713386110478</v>
      </c>
      <c r="V18" s="72">
        <f>SUM('MC Usage'!J$174:J$185)</f>
        <v>7282.8976089085336</v>
      </c>
      <c r="W18" s="72">
        <f>SUM('MC Usage'!K$174:K$185)</f>
        <v>162050.08834725068</v>
      </c>
      <c r="X18" s="72">
        <f>SUM('MC Usage'!L$174:L$185)</f>
        <v>3204.1156798286161</v>
      </c>
      <c r="Y18" s="72">
        <f>SUM('MC Usage'!M$174:M$185)</f>
        <v>1022.8209360150245</v>
      </c>
      <c r="Z18" s="72">
        <f>SUM('MC Usage'!N$174:N$185)</f>
        <v>54762277.449386574</v>
      </c>
      <c r="AA18" s="72">
        <f>SUM('MC Usage'!O$174:O$185)</f>
        <v>3358.5971037061413</v>
      </c>
      <c r="AB18" s="72">
        <f>SUM('MC Usage'!P$174:P$185)</f>
        <v>1445.1935745257708</v>
      </c>
      <c r="AC18" s="72">
        <f>SUM('MC Usage'!Q$174:Q$185)</f>
        <v>119.06292039457607</v>
      </c>
      <c r="AD18" s="72">
        <f>SUM('MC Usage'!R$174:R$185)</f>
        <v>204.20817295367161</v>
      </c>
      <c r="AE18" s="72">
        <f>SUM('MC Usage'!S$174:S$185)</f>
        <v>120</v>
      </c>
      <c r="AF18" s="72">
        <f>SUM('MC Usage'!T$174:T$185)</f>
        <v>0</v>
      </c>
      <c r="AG18" s="72">
        <f>SUM('MC Usage'!U$174:U$185)</f>
        <v>0</v>
      </c>
      <c r="AH18" s="72">
        <f>SUM('MC Usage'!V$174:V$185)</f>
        <v>0</v>
      </c>
      <c r="AI18" s="72">
        <f>SUM('MC Usage'!W$174:W$185)</f>
        <v>0</v>
      </c>
      <c r="AJ18" s="72">
        <f>SUM('MC Usage'!X$174:X$185)</f>
        <v>0</v>
      </c>
      <c r="AK18" s="72">
        <f>SUM('MC Usage'!Y$174:Y$185)</f>
        <v>0</v>
      </c>
      <c r="AL18" s="72">
        <f>SUM('MC Usage'!Z$174:Z$185)</f>
        <v>0</v>
      </c>
      <c r="AM18" s="72">
        <f>SUM('MC Usage'!AA$174:AA$185)</f>
        <v>0</v>
      </c>
      <c r="AN18" s="72">
        <f>SUM('MC Usage'!AB$174:AB$185)</f>
        <v>0</v>
      </c>
      <c r="AO18" s="72">
        <f>SUM('MC Usage'!AC$174:AC$185)</f>
        <v>0</v>
      </c>
      <c r="AP18" s="72">
        <f>SUM('MC Usage'!AD$174:AD$185)</f>
        <v>539118.27800000005</v>
      </c>
      <c r="AQ18" s="72">
        <f>SUM('MC Usage'!AE$174:AE$185)</f>
        <v>0</v>
      </c>
    </row>
    <row r="19" spans="2:43" s="72" customFormat="1" x14ac:dyDescent="0.3">
      <c r="B19" s="72" t="s">
        <v>49</v>
      </c>
      <c r="C19" s="72" t="s">
        <v>152</v>
      </c>
      <c r="D19" s="72">
        <f>SUM(O19:T19)</f>
        <v>2461705.4312459957</v>
      </c>
      <c r="E19" s="72">
        <f>SUM(U19:Y19)</f>
        <v>197606.63595811333</v>
      </c>
      <c r="F19" s="72">
        <f>SUM(O19:Y19)</f>
        <v>2659312.0672041085</v>
      </c>
      <c r="G19" s="72">
        <f t="shared" ref="G19" si="73">O19</f>
        <v>795613.28358168481</v>
      </c>
      <c r="H19" s="72">
        <f t="shared" ref="H19" si="74">P19</f>
        <v>236497.32571227502</v>
      </c>
      <c r="I19" s="72">
        <f t="shared" ref="I19" si="75">Q19</f>
        <v>1355177.3947573469</v>
      </c>
      <c r="J19" s="72">
        <f t="shared" ref="J19" si="76">R19</f>
        <v>22226.920000000002</v>
      </c>
      <c r="K19" s="72">
        <f t="shared" ref="K19" si="77">S19</f>
        <v>5727.1190400000014</v>
      </c>
      <c r="L19" s="72">
        <f t="shared" ref="L19" si="78">T19</f>
        <v>46463.38815468907</v>
      </c>
      <c r="M19" s="72">
        <f t="shared" ref="M19" si="79">SUM(U19:V19)</f>
        <v>31329.610995019011</v>
      </c>
      <c r="N19" s="72">
        <f t="shared" ref="N19" si="80">SUM(W19:Y19)</f>
        <v>166277.02496309433</v>
      </c>
      <c r="O19" s="72">
        <f>SUM('MC Usage'!C$186:C$197)</f>
        <v>795613.28358168481</v>
      </c>
      <c r="P19" s="72">
        <f>SUM('MC Usage'!D$186:D$197)</f>
        <v>236497.32571227502</v>
      </c>
      <c r="Q19" s="72">
        <f>SUM('MC Usage'!E$186:E$197)</f>
        <v>1355177.3947573469</v>
      </c>
      <c r="R19" s="72">
        <f>SUM('MC Usage'!F$186:F$197)</f>
        <v>22226.920000000002</v>
      </c>
      <c r="S19" s="72">
        <f>SUM('MC Usage'!G$186:G$197)</f>
        <v>5727.1190400000014</v>
      </c>
      <c r="T19" s="72">
        <f>SUM('MC Usage'!H$186:H$197)</f>
        <v>46463.38815468907</v>
      </c>
      <c r="U19" s="72">
        <f>SUM('MC Usage'!I$186:I$197)</f>
        <v>24046.713386110478</v>
      </c>
      <c r="V19" s="72">
        <f>SUM('MC Usage'!J$186:J$197)</f>
        <v>7282.8976089085336</v>
      </c>
      <c r="W19" s="72">
        <f>SUM('MC Usage'!K$186:K$197)</f>
        <v>162050.08834725068</v>
      </c>
      <c r="X19" s="72">
        <f>SUM('MC Usage'!L$186:L$197)</f>
        <v>3204.1156798286161</v>
      </c>
      <c r="Y19" s="72">
        <f>SUM('MC Usage'!M$186:M$197)</f>
        <v>1022.8209360150245</v>
      </c>
      <c r="Z19" s="72">
        <f>SUM('MC Usage'!N$186:N$197)</f>
        <v>70477960.778442562</v>
      </c>
      <c r="AA19" s="72">
        <f>SUM('MC Usage'!O$186:O$197)</f>
        <v>3358.5971037061413</v>
      </c>
      <c r="AB19" s="72">
        <f>SUM('MC Usage'!P$186:P$197)</f>
        <v>1445.1935745257708</v>
      </c>
      <c r="AC19" s="72">
        <f>SUM('MC Usage'!Q$186:Q$197)</f>
        <v>119.06292039457607</v>
      </c>
      <c r="AD19" s="72">
        <f>SUM('MC Usage'!R$186:R$197)</f>
        <v>204.20817295367161</v>
      </c>
      <c r="AE19" s="72">
        <f>SUM('MC Usage'!S$186:S$197)</f>
        <v>120</v>
      </c>
      <c r="AF19" s="72">
        <f>SUM('MC Usage'!T$186:T$197)</f>
        <v>0</v>
      </c>
      <c r="AG19" s="72">
        <f>SUM('MC Usage'!U$186:U$197)</f>
        <v>0</v>
      </c>
      <c r="AH19" s="72">
        <f>SUM('MC Usage'!V$186:V$197)</f>
        <v>0</v>
      </c>
      <c r="AI19" s="72">
        <f>SUM('MC Usage'!W$186:W$197)</f>
        <v>0</v>
      </c>
      <c r="AJ19" s="72">
        <f>SUM('MC Usage'!X$186:X$197)</f>
        <v>0</v>
      </c>
      <c r="AK19" s="72">
        <f>SUM('MC Usage'!Y$186:Y$197)</f>
        <v>0</v>
      </c>
      <c r="AL19" s="72">
        <f>SUM('MC Usage'!Z$186:Z$197)</f>
        <v>0</v>
      </c>
      <c r="AM19" s="72">
        <f>SUM('MC Usage'!AA$186:AA$197)</f>
        <v>0</v>
      </c>
      <c r="AN19" s="72">
        <f>SUM('MC Usage'!AB$186:AB$197)</f>
        <v>0</v>
      </c>
      <c r="AO19" s="72">
        <f>SUM('MC Usage'!AC$186:AC$197)</f>
        <v>0</v>
      </c>
      <c r="AP19" s="72">
        <f>SUM('MC Usage'!AD$186:AD$197)</f>
        <v>539118.27800000005</v>
      </c>
      <c r="AQ19" s="72">
        <f>SUM('MC Usage'!AE$186:AE$197)</f>
        <v>0</v>
      </c>
    </row>
    <row r="20" spans="2:43" s="72" customFormat="1" x14ac:dyDescent="0.3">
      <c r="B20" s="72" t="s">
        <v>50</v>
      </c>
      <c r="C20" s="72" t="s">
        <v>152</v>
      </c>
      <c r="D20" s="72">
        <f>SUM(O20:T20)</f>
        <v>2689799.6785782501</v>
      </c>
      <c r="E20" s="72">
        <f>SUM(U20:Y20)</f>
        <v>196793.70182586176</v>
      </c>
      <c r="F20" s="72">
        <f>SUM(O20:Y20)</f>
        <v>2886593.3804041115</v>
      </c>
      <c r="G20" s="72">
        <f t="shared" ref="G20" si="81">O20</f>
        <v>797934.96369685547</v>
      </c>
      <c r="H20" s="72">
        <f t="shared" ref="H20" si="82">P20</f>
        <v>198155.67452703818</v>
      </c>
      <c r="I20" s="72">
        <f t="shared" ref="I20" si="83">Q20</f>
        <v>1413317.5874240226</v>
      </c>
      <c r="J20" s="72">
        <f t="shared" ref="J20" si="84">R20</f>
        <v>22226.920000000002</v>
      </c>
      <c r="K20" s="72">
        <f t="shared" ref="K20" si="85">S20</f>
        <v>5727.1190400000014</v>
      </c>
      <c r="L20" s="72">
        <f t="shared" ref="L20" si="86">T20</f>
        <v>252437.41389033414</v>
      </c>
      <c r="M20" s="72">
        <f t="shared" ref="M20" si="87">SUM(U20:V20)</f>
        <v>30516.676862767428</v>
      </c>
      <c r="N20" s="72">
        <f t="shared" ref="N20" si="88">SUM(W20:Y20)</f>
        <v>166277.02496309433</v>
      </c>
      <c r="O20" s="72">
        <f>SUM('MC Usage'!C$198:C$209)</f>
        <v>797934.96369685547</v>
      </c>
      <c r="P20" s="72">
        <f>SUM('MC Usage'!D$198:D$209)</f>
        <v>198155.67452703818</v>
      </c>
      <c r="Q20" s="72">
        <f>SUM('MC Usage'!E$198:E$209)</f>
        <v>1413317.5874240226</v>
      </c>
      <c r="R20" s="72">
        <f>SUM('MC Usage'!F$198:F$209)</f>
        <v>22226.920000000002</v>
      </c>
      <c r="S20" s="72">
        <f>SUM('MC Usage'!G$198:G$209)</f>
        <v>5727.1190400000014</v>
      </c>
      <c r="T20" s="72">
        <f>SUM('MC Usage'!H$198:H$209)</f>
        <v>252437.41389033414</v>
      </c>
      <c r="U20" s="72">
        <f>SUM('MC Usage'!I$198:I$209)</f>
        <v>23293.361483934605</v>
      </c>
      <c r="V20" s="72">
        <f>SUM('MC Usage'!J$198:J$209)</f>
        <v>7223.3153788328227</v>
      </c>
      <c r="W20" s="72">
        <f>SUM('MC Usage'!K$198:K$209)</f>
        <v>162050.08834725068</v>
      </c>
      <c r="X20" s="72">
        <f>SUM('MC Usage'!L$198:L$209)</f>
        <v>3204.1156798286161</v>
      </c>
      <c r="Y20" s="72">
        <f>SUM('MC Usage'!M$198:M$209)</f>
        <v>1022.8209360150245</v>
      </c>
      <c r="Z20" s="72">
        <f>SUM('MC Usage'!N$198:N$209)</f>
        <v>85196058.977292418</v>
      </c>
      <c r="AA20" s="72">
        <f>SUM('MC Usage'!O$198:O$209)</f>
        <v>3358.5971037061413</v>
      </c>
      <c r="AB20" s="72">
        <f>SUM('MC Usage'!P$198:P$209)</f>
        <v>1445.1935745257708</v>
      </c>
      <c r="AC20" s="72">
        <f>SUM('MC Usage'!Q$198:Q$209)</f>
        <v>119.06292039457607</v>
      </c>
      <c r="AD20" s="72">
        <f>SUM('MC Usage'!R$198:R$209)</f>
        <v>204.20817295367161</v>
      </c>
      <c r="AE20" s="72">
        <f>SUM('MC Usage'!S$198:S$209)</f>
        <v>120</v>
      </c>
      <c r="AF20" s="72">
        <f>SUM('MC Usage'!T$198:T$209)</f>
        <v>0</v>
      </c>
      <c r="AG20" s="72">
        <f>SUM('MC Usage'!U$198:U$209)</f>
        <v>0</v>
      </c>
      <c r="AH20" s="72">
        <f>SUM('MC Usage'!V$198:V$209)</f>
        <v>0</v>
      </c>
      <c r="AI20" s="72">
        <f>SUM('MC Usage'!W$198:W$209)</f>
        <v>0</v>
      </c>
      <c r="AJ20" s="72">
        <f>SUM('MC Usage'!X$198:X$209)</f>
        <v>0</v>
      </c>
      <c r="AK20" s="72">
        <f>SUM('MC Usage'!Y$198:Y$209)</f>
        <v>0</v>
      </c>
      <c r="AL20" s="72">
        <f>SUM('MC Usage'!Z$198:Z$209)</f>
        <v>0</v>
      </c>
      <c r="AM20" s="72">
        <f>SUM('MC Usage'!AA$198:AA$209)</f>
        <v>0</v>
      </c>
      <c r="AN20" s="72">
        <f>SUM('MC Usage'!AB$198:AB$209)</f>
        <v>0</v>
      </c>
      <c r="AO20" s="72">
        <f>SUM('MC Usage'!AC$198:AC$209)</f>
        <v>0</v>
      </c>
      <c r="AP20" s="72">
        <f>SUM('MC Usage'!AD$198:AD$209)</f>
        <v>539118.27800000005</v>
      </c>
      <c r="AQ20" s="72">
        <f>SUM('MC Usage'!AE$198:AE$209)</f>
        <v>0</v>
      </c>
    </row>
    <row r="21" spans="2:43" s="72" customFormat="1" x14ac:dyDescent="0.3">
      <c r="B21" s="72" t="s">
        <v>51</v>
      </c>
      <c r="C21" s="72" t="s">
        <v>152</v>
      </c>
      <c r="D21" s="72">
        <f>SUM(O21:T21)</f>
        <v>2684628.8532330799</v>
      </c>
      <c r="E21" s="72">
        <f>SUM(U21:Y21)</f>
        <v>188575.47695909432</v>
      </c>
      <c r="F21" s="72">
        <f>SUM(O21:Y21)</f>
        <v>2873204.3301921734</v>
      </c>
      <c r="G21" s="72">
        <f t="shared" ref="G21" si="89">O21</f>
        <v>790153.27806171763</v>
      </c>
      <c r="H21" s="72">
        <f t="shared" ref="H21" si="90">P21</f>
        <v>199793.61774213245</v>
      </c>
      <c r="I21" s="72">
        <f t="shared" ref="I21" si="91">Q21</f>
        <v>1418575.9828292297</v>
      </c>
      <c r="J21" s="72">
        <f t="shared" ref="J21" si="92">R21</f>
        <v>22226.920000000002</v>
      </c>
      <c r="K21" s="72">
        <f t="shared" ref="K21" si="93">S21</f>
        <v>5727.1190400000014</v>
      </c>
      <c r="L21" s="72">
        <f t="shared" ref="L21" si="94">T21</f>
        <v>248151.93556000001</v>
      </c>
      <c r="M21" s="72">
        <f t="shared" ref="M21" si="95">SUM(U21:V21)</f>
        <v>22298.451996</v>
      </c>
      <c r="N21" s="72">
        <f t="shared" ref="N21" si="96">SUM(W21:Y21)</f>
        <v>166277.02496309433</v>
      </c>
      <c r="O21" s="72">
        <f>SUM('MC Usage'!C$210:C$221)</f>
        <v>790153.27806171763</v>
      </c>
      <c r="P21" s="72">
        <f>SUM('MC Usage'!D$210:D$221)</f>
        <v>199793.61774213245</v>
      </c>
      <c r="Q21" s="72">
        <f>SUM('MC Usage'!E$210:E$221)</f>
        <v>1418575.9828292297</v>
      </c>
      <c r="R21" s="72">
        <f>SUM('MC Usage'!F$210:F$221)</f>
        <v>22226.920000000002</v>
      </c>
      <c r="S21" s="72">
        <f>SUM('MC Usage'!G$210:G$221)</f>
        <v>5727.1190400000014</v>
      </c>
      <c r="T21" s="72">
        <f>SUM('MC Usage'!H$210:H$221)</f>
        <v>248151.93556000001</v>
      </c>
      <c r="U21" s="72">
        <f>SUM('MC Usage'!I$210:I$221)</f>
        <v>16560.871911999999</v>
      </c>
      <c r="V21" s="72">
        <f>SUM('MC Usage'!J$210:J$221)</f>
        <v>5737.5800840000002</v>
      </c>
      <c r="W21" s="72">
        <f>SUM('MC Usage'!K$210:K$221)</f>
        <v>162050.08834725068</v>
      </c>
      <c r="X21" s="72">
        <f>SUM('MC Usage'!L$210:L$221)</f>
        <v>3204.1156798286161</v>
      </c>
      <c r="Y21" s="72">
        <f>SUM('MC Usage'!M$210:M$221)</f>
        <v>1022.8209360150245</v>
      </c>
      <c r="Z21" s="72">
        <f>SUM('MC Usage'!N$210:N$221)</f>
        <v>91609654.143171668</v>
      </c>
      <c r="AA21" s="72">
        <f>SUM('MC Usage'!O$210:O$221)</f>
        <v>3358.5971037061413</v>
      </c>
      <c r="AB21" s="72">
        <f>SUM('MC Usage'!P$210:P$221)</f>
        <v>1445.1935745257708</v>
      </c>
      <c r="AC21" s="72">
        <f>SUM('MC Usage'!Q$210:Q$221)</f>
        <v>119.06292039457607</v>
      </c>
      <c r="AD21" s="72">
        <f>SUM('MC Usage'!R$210:R$221)</f>
        <v>204.20817295367161</v>
      </c>
      <c r="AE21" s="72">
        <f>SUM('MC Usage'!S$210:S$221)</f>
        <v>120</v>
      </c>
      <c r="AF21" s="72">
        <f>SUM('MC Usage'!T$210:T$221)</f>
        <v>0</v>
      </c>
      <c r="AG21" s="72">
        <f>SUM('MC Usage'!U$210:U$221)</f>
        <v>0</v>
      </c>
      <c r="AH21" s="72">
        <f>SUM('MC Usage'!V$210:V$221)</f>
        <v>0</v>
      </c>
      <c r="AI21" s="72">
        <f>SUM('MC Usage'!W$210:W$221)</f>
        <v>0</v>
      </c>
      <c r="AJ21" s="72">
        <f>SUM('MC Usage'!X$210:X$221)</f>
        <v>0</v>
      </c>
      <c r="AK21" s="72">
        <f>SUM('MC Usage'!Y$210:Y$221)</f>
        <v>0</v>
      </c>
      <c r="AL21" s="72">
        <f>SUM('MC Usage'!Z$210:Z$221)</f>
        <v>0</v>
      </c>
      <c r="AM21" s="72">
        <f>SUM('MC Usage'!AA$210:AA$221)</f>
        <v>0</v>
      </c>
      <c r="AN21" s="72">
        <f>SUM('MC Usage'!AB$210:AB$221)</f>
        <v>0</v>
      </c>
      <c r="AO21" s="72">
        <f>SUM('MC Usage'!AC$210:AC$221)</f>
        <v>0</v>
      </c>
      <c r="AP21" s="72">
        <f>SUM('MC Usage'!AD$210:AD$221)</f>
        <v>539118.27800000005</v>
      </c>
      <c r="AQ21" s="72">
        <f>SUM('MC Usage'!AE$210:AE$221)</f>
        <v>0</v>
      </c>
    </row>
    <row r="22" spans="2:43" x14ac:dyDescent="0.3">
      <c r="B22" s="72" t="s">
        <v>52</v>
      </c>
      <c r="C22" s="72" t="s">
        <v>152</v>
      </c>
      <c r="D22" s="72">
        <f>SUM(O22:T22)</f>
        <v>2664286.94475157</v>
      </c>
      <c r="E22" s="72">
        <f>SUM(U22:Y22)</f>
        <v>188575.47695909432</v>
      </c>
      <c r="F22" s="72">
        <f>SUM(O22:Y22)</f>
        <v>2852862.4217106635</v>
      </c>
      <c r="G22" s="72">
        <f t="shared" ref="G22" si="97">O22</f>
        <v>764868.66366830794</v>
      </c>
      <c r="H22" s="72">
        <f t="shared" ref="H22" si="98">P22</f>
        <v>230833.98879683894</v>
      </c>
      <c r="I22" s="72">
        <f t="shared" ref="I22" si="99">Q22</f>
        <v>1425097.8935260233</v>
      </c>
      <c r="J22" s="72">
        <f t="shared" ref="J22" si="100">R22</f>
        <v>22226.920000000002</v>
      </c>
      <c r="K22" s="72">
        <f t="shared" ref="K22" si="101">S22</f>
        <v>5727.1190400000014</v>
      </c>
      <c r="L22" s="72">
        <f t="shared" ref="L22" si="102">T22</f>
        <v>215532.35972039998</v>
      </c>
      <c r="M22" s="72">
        <f t="shared" ref="M22" si="103">SUM(U22:V22)</f>
        <v>22298.451996</v>
      </c>
      <c r="N22" s="72">
        <f t="shared" ref="N22" si="104">SUM(W22:Y22)</f>
        <v>166277.02496309433</v>
      </c>
      <c r="O22" s="72">
        <f>SUM('MC Usage'!C$222:C$233)</f>
        <v>764868.66366830794</v>
      </c>
      <c r="P22" s="72">
        <f>SUM('MC Usage'!D$222:D$233)</f>
        <v>230833.98879683894</v>
      </c>
      <c r="Q22" s="72">
        <f>SUM('MC Usage'!E$222:E$233)</f>
        <v>1425097.8935260233</v>
      </c>
      <c r="R22" s="72">
        <f>SUM('MC Usage'!F$222:F$233)</f>
        <v>22226.920000000002</v>
      </c>
      <c r="S22" s="72">
        <f>SUM('MC Usage'!G$222:G$233)</f>
        <v>5727.1190400000014</v>
      </c>
      <c r="T22" s="72">
        <f>SUM('MC Usage'!H$222:H$233)</f>
        <v>215532.35972039998</v>
      </c>
      <c r="U22" s="72">
        <f>SUM('MC Usage'!I$222:I$233)</f>
        <v>16560.871911999999</v>
      </c>
      <c r="V22" s="72">
        <f>SUM('MC Usage'!J$222:J$233)</f>
        <v>5737.5800840000002</v>
      </c>
      <c r="W22" s="72">
        <f>SUM('MC Usage'!K$222:K$233)</f>
        <v>162050.08834725068</v>
      </c>
      <c r="X22" s="72">
        <f>SUM('MC Usage'!L$222:L$233)</f>
        <v>3204.1156798286161</v>
      </c>
      <c r="Y22" s="72">
        <f>SUM('MC Usage'!M$222:M$233)</f>
        <v>1022.8209360150245</v>
      </c>
      <c r="Z22" s="72">
        <f>SUM('MC Usage'!N$222:N$233)</f>
        <v>116753195.5090567</v>
      </c>
      <c r="AA22" s="72">
        <f>SUM('MC Usage'!O$222:O$233)</f>
        <v>1047.5199999999998</v>
      </c>
      <c r="AB22" s="72">
        <f>SUM('MC Usage'!P$222:P$233)</f>
        <v>0</v>
      </c>
      <c r="AC22" s="72">
        <f>SUM('MC Usage'!Q$222:Q$233)</f>
        <v>0</v>
      </c>
      <c r="AD22" s="72">
        <f>SUM('MC Usage'!R$222:R$233)</f>
        <v>4585.9199999999992</v>
      </c>
      <c r="AE22" s="72">
        <f>SUM('MC Usage'!S$222:S$233)</f>
        <v>120</v>
      </c>
      <c r="AF22" s="72">
        <f>SUM('MC Usage'!T$222:T$233)</f>
        <v>0</v>
      </c>
      <c r="AG22" s="72">
        <f>SUM('MC Usage'!U$222:U$233)</f>
        <v>0</v>
      </c>
      <c r="AH22" s="72">
        <f>SUM('MC Usage'!V$222:V$233)</f>
        <v>0</v>
      </c>
      <c r="AI22" s="72">
        <f>SUM('MC Usage'!W$222:W$233)</f>
        <v>0</v>
      </c>
      <c r="AJ22" s="72">
        <f>SUM('MC Usage'!X$222:X$233)</f>
        <v>0</v>
      </c>
      <c r="AK22" s="72">
        <f>SUM('MC Usage'!Y$222:Y$233)</f>
        <v>0</v>
      </c>
      <c r="AL22" s="72">
        <f>SUM('MC Usage'!Z$222:Z$233)</f>
        <v>0</v>
      </c>
      <c r="AM22" s="72">
        <f>SUM('MC Usage'!AA$222:AA$233)</f>
        <v>0</v>
      </c>
      <c r="AN22" s="72">
        <f>SUM('MC Usage'!AB$222:AB$233)</f>
        <v>0</v>
      </c>
      <c r="AO22" s="72">
        <f>SUM('MC Usage'!AC$222:AC$233)</f>
        <v>33422</v>
      </c>
      <c r="AP22" s="72">
        <f>SUM('MC Usage'!AD$222:AD$233)</f>
        <v>0</v>
      </c>
      <c r="AQ22" s="72">
        <f>SUM('MC Usage'!AE$222:AE$233)</f>
        <v>0</v>
      </c>
    </row>
    <row r="23" spans="2:43" x14ac:dyDescent="0.3">
      <c r="B23" s="72" t="s">
        <v>53</v>
      </c>
      <c r="C23" s="72" t="s">
        <v>152</v>
      </c>
      <c r="D23" s="72">
        <f>SUM(O23:T23)</f>
        <v>2592748.9679014501</v>
      </c>
      <c r="E23" s="72">
        <f>SUM(U23:Y23)</f>
        <v>188575.47695909432</v>
      </c>
      <c r="F23" s="72">
        <f>SUM(O23:Y23)</f>
        <v>2781324.4448605436</v>
      </c>
      <c r="G23" s="72">
        <f t="shared" ref="G23" si="105">O23</f>
        <v>735555.73634673876</v>
      </c>
      <c r="H23" s="72">
        <f t="shared" ref="H23" si="106">P23</f>
        <v>219487.76863129527</v>
      </c>
      <c r="I23" s="72">
        <f t="shared" ref="I23" si="107">Q23</f>
        <v>1360610.3070634163</v>
      </c>
      <c r="J23" s="72">
        <f t="shared" ref="J23" si="108">R23</f>
        <v>22226.920000000002</v>
      </c>
      <c r="K23" s="72">
        <f t="shared" ref="K23" si="109">S23</f>
        <v>5727.1190400000014</v>
      </c>
      <c r="L23" s="72">
        <f t="shared" ref="L23" si="110">T23</f>
        <v>249141.11681999997</v>
      </c>
      <c r="M23" s="72">
        <f t="shared" ref="M23" si="111">SUM(U23:V23)</f>
        <v>22298.451996</v>
      </c>
      <c r="N23" s="72">
        <f t="shared" ref="N23" si="112">SUM(W23:Y23)</f>
        <v>166277.02496309433</v>
      </c>
      <c r="O23" s="72">
        <f>SUM('MC Usage'!C$234:C$245)</f>
        <v>735555.73634673876</v>
      </c>
      <c r="P23" s="72">
        <f>SUM('MC Usage'!D$234:D$245)</f>
        <v>219487.76863129527</v>
      </c>
      <c r="Q23" s="72">
        <f>SUM('MC Usage'!E$234:E$245)</f>
        <v>1360610.3070634163</v>
      </c>
      <c r="R23" s="72">
        <f>SUM('MC Usage'!F$234:F$245)</f>
        <v>22226.920000000002</v>
      </c>
      <c r="S23" s="72">
        <f>SUM('MC Usage'!G$234:G$245)</f>
        <v>5727.1190400000014</v>
      </c>
      <c r="T23" s="72">
        <f>SUM('MC Usage'!H$234:H$245)</f>
        <v>249141.11681999997</v>
      </c>
      <c r="U23" s="72">
        <f>SUM('MC Usage'!I$234:I$245)</f>
        <v>16560.871911999999</v>
      </c>
      <c r="V23" s="72">
        <f>SUM('MC Usage'!J$234:J$245)</f>
        <v>5737.5800840000002</v>
      </c>
      <c r="W23" s="72">
        <f>SUM('MC Usage'!K$234:K$245)</f>
        <v>162050.08834725068</v>
      </c>
      <c r="X23" s="72">
        <f>SUM('MC Usage'!L$234:L$245)</f>
        <v>3204.1156798286161</v>
      </c>
      <c r="Y23" s="72">
        <f>SUM('MC Usage'!M$234:M$245)</f>
        <v>1022.8209360150245</v>
      </c>
      <c r="Z23" s="72">
        <f>SUM('MC Usage'!N$234:N$245)</f>
        <v>74755797.059533089</v>
      </c>
      <c r="AA23" s="72">
        <f>SUM('MC Usage'!O$234:O$245)</f>
        <v>1047.5199999999998</v>
      </c>
      <c r="AB23" s="72">
        <f>SUM('MC Usage'!P$234:P$245)</f>
        <v>0</v>
      </c>
      <c r="AC23" s="72">
        <f>SUM('MC Usage'!Q$234:Q$245)</f>
        <v>0</v>
      </c>
      <c r="AD23" s="72">
        <f>SUM('MC Usage'!R$234:R$245)</f>
        <v>4585.9199999999992</v>
      </c>
      <c r="AE23" s="72">
        <f>SUM('MC Usage'!S$234:S$245)</f>
        <v>120</v>
      </c>
      <c r="AF23" s="72">
        <f>SUM('MC Usage'!T$234:T$245)</f>
        <v>0</v>
      </c>
      <c r="AG23" s="72">
        <f>SUM('MC Usage'!U$234:U$245)</f>
        <v>0</v>
      </c>
      <c r="AH23" s="72">
        <f>SUM('MC Usage'!V$234:V$245)</f>
        <v>0</v>
      </c>
      <c r="AI23" s="72">
        <f>SUM('MC Usage'!W$234:W$245)</f>
        <v>0</v>
      </c>
      <c r="AJ23" s="72">
        <f>SUM('MC Usage'!X$234:X$245)</f>
        <v>0</v>
      </c>
      <c r="AK23" s="72">
        <f>SUM('MC Usage'!Y$234:Y$245)</f>
        <v>0</v>
      </c>
      <c r="AL23" s="72">
        <f>SUM('MC Usage'!Z$234:Z$245)</f>
        <v>0</v>
      </c>
      <c r="AM23" s="72">
        <f>SUM('MC Usage'!AA$234:AA$245)</f>
        <v>0</v>
      </c>
      <c r="AN23" s="72">
        <f>SUM('MC Usage'!AB$234:AB$245)</f>
        <v>0</v>
      </c>
      <c r="AO23" s="72">
        <f>SUM('MC Usage'!AC$234:AC$245)</f>
        <v>33369.430948998153</v>
      </c>
      <c r="AP23" s="72">
        <f>SUM('MC Usage'!AD$234:AD$245)</f>
        <v>0</v>
      </c>
      <c r="AQ23" s="72">
        <f>SUM('MC Usage'!AE$234:AE$245)</f>
        <v>0</v>
      </c>
    </row>
  </sheetData>
  <mergeCells count="8">
    <mergeCell ref="AM1:AQ1"/>
    <mergeCell ref="D1:F1"/>
    <mergeCell ref="O1:T1"/>
    <mergeCell ref="U1:V1"/>
    <mergeCell ref="W1:Y1"/>
    <mergeCell ref="AA1:AD1"/>
    <mergeCell ref="AE1:AG1"/>
    <mergeCell ref="AH1:A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AF528"/>
  <sheetViews>
    <sheetView workbookViewId="0">
      <pane xSplit="2" ySplit="4" topLeftCell="D220" activePane="bottomRight" state="frozen"/>
      <selection activeCell="AE3" sqref="AE3"/>
      <selection pane="topRight" activeCell="AE3" sqref="AE3"/>
      <selection pane="bottomLeft" activeCell="AE3" sqref="AE3"/>
      <selection pane="bottomRight" activeCell="Z233" sqref="Z233"/>
    </sheetView>
  </sheetViews>
  <sheetFormatPr defaultRowHeight="14.4" x14ac:dyDescent="0.3"/>
  <cols>
    <col min="1" max="1" width="9.109375" style="13"/>
    <col min="2" max="2" width="17.109375" style="13" customWidth="1"/>
    <col min="3" max="3" width="17.109375" style="124" hidden="1" customWidth="1"/>
    <col min="4" max="4" width="11.88671875" style="57" customWidth="1"/>
    <col min="5" max="6" width="11.88671875" style="135" customWidth="1"/>
    <col min="7" max="27" width="11.88671875" style="57" customWidth="1"/>
    <col min="28" max="28" width="11.5546875" style="57" customWidth="1"/>
    <col min="29" max="32" width="11.5546875" style="72" customWidth="1"/>
  </cols>
  <sheetData>
    <row r="1" spans="1:32" s="14" customFormat="1" x14ac:dyDescent="0.3">
      <c r="A1" s="183" t="s">
        <v>76</v>
      </c>
      <c r="B1" s="183"/>
      <c r="C1" s="140"/>
      <c r="D1" s="176" t="s">
        <v>7</v>
      </c>
      <c r="E1" s="176"/>
      <c r="F1" s="176"/>
      <c r="G1" s="176"/>
      <c r="H1" s="176"/>
      <c r="I1" s="176"/>
      <c r="J1" s="177" t="s">
        <v>8</v>
      </c>
      <c r="K1" s="177"/>
      <c r="L1" s="178" t="s">
        <v>9</v>
      </c>
      <c r="M1" s="178"/>
      <c r="N1" s="178"/>
      <c r="O1" s="63" t="s">
        <v>10</v>
      </c>
      <c r="P1" s="179" t="s">
        <v>11</v>
      </c>
      <c r="Q1" s="179"/>
      <c r="R1" s="179"/>
      <c r="S1" s="179"/>
      <c r="T1" s="186" t="s">
        <v>19</v>
      </c>
      <c r="U1" s="186"/>
      <c r="V1" s="186"/>
      <c r="W1" s="187" t="s">
        <v>25</v>
      </c>
      <c r="X1" s="187"/>
      <c r="Y1" s="187"/>
      <c r="Z1" s="187"/>
      <c r="AA1" s="187"/>
      <c r="AB1" s="185" t="s">
        <v>28</v>
      </c>
      <c r="AC1" s="185"/>
      <c r="AD1" s="185"/>
      <c r="AE1" s="185"/>
      <c r="AF1" s="185"/>
    </row>
    <row r="2" spans="1:32" s="1" customFormat="1" x14ac:dyDescent="0.3">
      <c r="A2" s="183" t="s">
        <v>77</v>
      </c>
      <c r="B2" s="183"/>
      <c r="C2" s="140" t="s">
        <v>166</v>
      </c>
      <c r="D2" s="61" t="s">
        <v>0</v>
      </c>
      <c r="E2" s="131" t="s">
        <v>167</v>
      </c>
      <c r="F2" s="131" t="s">
        <v>1</v>
      </c>
      <c r="G2" s="61" t="s">
        <v>2</v>
      </c>
      <c r="H2" s="61" t="s">
        <v>3</v>
      </c>
      <c r="I2" s="61" t="s">
        <v>168</v>
      </c>
      <c r="J2" s="62" t="s">
        <v>5</v>
      </c>
      <c r="K2" s="62" t="s">
        <v>6</v>
      </c>
      <c r="L2" s="64" t="s">
        <v>5</v>
      </c>
      <c r="M2" s="64" t="s">
        <v>6</v>
      </c>
      <c r="N2" s="64" t="s">
        <v>0</v>
      </c>
      <c r="O2" s="65" t="s">
        <v>78</v>
      </c>
      <c r="P2" s="66" t="s">
        <v>12</v>
      </c>
      <c r="Q2" s="66" t="s">
        <v>13</v>
      </c>
      <c r="R2" s="66" t="s">
        <v>14</v>
      </c>
      <c r="S2" s="66" t="s">
        <v>18</v>
      </c>
      <c r="T2" s="109" t="s">
        <v>17</v>
      </c>
      <c r="U2" s="109" t="s">
        <v>26</v>
      </c>
      <c r="V2" s="109" t="s">
        <v>27</v>
      </c>
      <c r="W2" s="110" t="s">
        <v>20</v>
      </c>
      <c r="X2" s="110" t="s">
        <v>21</v>
      </c>
      <c r="Y2" s="110" t="s">
        <v>22</v>
      </c>
      <c r="Z2" s="110" t="s">
        <v>23</v>
      </c>
      <c r="AA2" s="110" t="s">
        <v>24</v>
      </c>
      <c r="AB2" s="68" t="s">
        <v>29</v>
      </c>
      <c r="AC2" s="68" t="s">
        <v>30</v>
      </c>
      <c r="AD2" s="68" t="s">
        <v>172</v>
      </c>
      <c r="AE2" s="68" t="s">
        <v>32</v>
      </c>
      <c r="AF2" s="68" t="s">
        <v>33</v>
      </c>
    </row>
    <row r="3" spans="1:32" x14ac:dyDescent="0.3">
      <c r="A3" s="183" t="s">
        <v>16</v>
      </c>
      <c r="B3" s="183"/>
      <c r="C3" s="140"/>
      <c r="D3" s="61" t="s">
        <v>104</v>
      </c>
      <c r="E3" s="131" t="s">
        <v>104</v>
      </c>
      <c r="F3" s="131" t="s">
        <v>105</v>
      </c>
      <c r="G3" s="61" t="s">
        <v>106</v>
      </c>
      <c r="H3" s="61" t="s">
        <v>107</v>
      </c>
      <c r="I3" s="61" t="s">
        <v>105</v>
      </c>
      <c r="J3" s="62" t="s">
        <v>107</v>
      </c>
      <c r="K3" s="62" t="s">
        <v>107</v>
      </c>
      <c r="L3" s="64" t="s">
        <v>107</v>
      </c>
      <c r="M3" s="64" t="s">
        <v>107</v>
      </c>
      <c r="N3" s="64" t="s">
        <v>104</v>
      </c>
      <c r="O3" s="65" t="s">
        <v>109</v>
      </c>
      <c r="P3" s="66" t="s">
        <v>110</v>
      </c>
      <c r="Q3" s="66" t="s">
        <v>110</v>
      </c>
      <c r="R3" s="66" t="s">
        <v>110</v>
      </c>
      <c r="S3" s="66" t="s">
        <v>110</v>
      </c>
      <c r="T3" s="109" t="s">
        <v>86</v>
      </c>
      <c r="U3" s="109" t="s">
        <v>111</v>
      </c>
      <c r="V3" s="109" t="s">
        <v>111</v>
      </c>
      <c r="W3" s="110" t="s">
        <v>111</v>
      </c>
      <c r="X3" s="110" t="s">
        <v>111</v>
      </c>
      <c r="Y3" s="110" t="s">
        <v>111</v>
      </c>
      <c r="Z3" s="110" t="s">
        <v>111</v>
      </c>
      <c r="AA3" s="110" t="s">
        <v>111</v>
      </c>
      <c r="AB3" s="68" t="s">
        <v>104</v>
      </c>
      <c r="AC3" s="68" t="s">
        <v>104</v>
      </c>
      <c r="AD3" s="68" t="s">
        <v>158</v>
      </c>
      <c r="AE3" s="68" t="s">
        <v>104</v>
      </c>
      <c r="AF3" s="68" t="s">
        <v>112</v>
      </c>
    </row>
    <row r="4" spans="1:32" ht="15" thickBot="1" x14ac:dyDescent="0.35">
      <c r="A4" s="184" t="s">
        <v>91</v>
      </c>
      <c r="B4" s="184"/>
      <c r="C4" s="141"/>
      <c r="D4" s="61" t="s">
        <v>79</v>
      </c>
      <c r="E4" s="131" t="s">
        <v>84</v>
      </c>
      <c r="F4" s="131" t="s">
        <v>82</v>
      </c>
      <c r="G4" s="61" t="s">
        <v>83</v>
      </c>
      <c r="H4" s="61" t="s">
        <v>3</v>
      </c>
      <c r="I4" s="61" t="s">
        <v>82</v>
      </c>
      <c r="J4" s="62" t="s">
        <v>5</v>
      </c>
      <c r="K4" s="62" t="s">
        <v>6</v>
      </c>
      <c r="L4" s="67" t="s">
        <v>5</v>
      </c>
      <c r="M4" s="67" t="s">
        <v>6</v>
      </c>
      <c r="N4" s="64" t="s">
        <v>79</v>
      </c>
      <c r="O4" s="65" t="s">
        <v>78</v>
      </c>
      <c r="P4" s="66" t="s">
        <v>12</v>
      </c>
      <c r="Q4" s="66" t="s">
        <v>12</v>
      </c>
      <c r="R4" s="66" t="s">
        <v>14</v>
      </c>
      <c r="S4" s="66" t="s">
        <v>18</v>
      </c>
      <c r="T4" s="109" t="s">
        <v>86</v>
      </c>
      <c r="U4" s="109" t="s">
        <v>87</v>
      </c>
      <c r="V4" s="109" t="s">
        <v>88</v>
      </c>
      <c r="W4" s="110" t="s">
        <v>20</v>
      </c>
      <c r="X4" s="110" t="s">
        <v>21</v>
      </c>
      <c r="Y4" s="110" t="s">
        <v>22</v>
      </c>
      <c r="Z4" s="110" t="s">
        <v>23</v>
      </c>
      <c r="AA4" s="110" t="s">
        <v>24</v>
      </c>
      <c r="AB4" s="68" t="s">
        <v>90</v>
      </c>
      <c r="AC4" s="68" t="s">
        <v>90</v>
      </c>
      <c r="AD4" s="68" t="s">
        <v>90</v>
      </c>
      <c r="AE4" s="68" t="s">
        <v>32</v>
      </c>
      <c r="AF4" s="68" t="s">
        <v>92</v>
      </c>
    </row>
    <row r="5" spans="1:32" s="8" customFormat="1" x14ac:dyDescent="0.3">
      <c r="A5" s="180" t="s">
        <v>34</v>
      </c>
      <c r="B5" s="15">
        <v>36708</v>
      </c>
      <c r="C5" s="125"/>
      <c r="D5" s="58"/>
      <c r="E5" s="132"/>
      <c r="F5" s="132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69"/>
      <c r="AD5" s="69"/>
      <c r="AE5" s="69"/>
      <c r="AF5" s="69"/>
    </row>
    <row r="6" spans="1:32" s="10" customFormat="1" x14ac:dyDescent="0.3">
      <c r="A6" s="181"/>
      <c r="B6" s="16">
        <f>DATE(YEAR(B5),MONTH(B5)+1,DAY(B5))</f>
        <v>36739</v>
      </c>
      <c r="C6" s="126"/>
      <c r="D6" s="59"/>
      <c r="E6" s="133"/>
      <c r="F6" s="133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70"/>
      <c r="AD6" s="70"/>
      <c r="AE6" s="70"/>
      <c r="AF6" s="70"/>
    </row>
    <row r="7" spans="1:32" s="10" customFormat="1" x14ac:dyDescent="0.3">
      <c r="A7" s="181"/>
      <c r="B7" s="16">
        <f t="shared" ref="B7:B70" si="0">DATE(YEAR(B6),MONTH(B6)+1,DAY(B6))</f>
        <v>36770</v>
      </c>
      <c r="C7" s="126"/>
      <c r="D7" s="59"/>
      <c r="E7" s="133"/>
      <c r="F7" s="133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70"/>
      <c r="AD7" s="70"/>
      <c r="AE7" s="70"/>
      <c r="AF7" s="70"/>
    </row>
    <row r="8" spans="1:32" s="10" customFormat="1" x14ac:dyDescent="0.3">
      <c r="A8" s="181"/>
      <c r="B8" s="16">
        <f t="shared" si="0"/>
        <v>36800</v>
      </c>
      <c r="C8" s="126"/>
      <c r="D8" s="59"/>
      <c r="E8" s="133"/>
      <c r="F8" s="133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70"/>
      <c r="AD8" s="70"/>
      <c r="AE8" s="70"/>
      <c r="AF8" s="70"/>
    </row>
    <row r="9" spans="1:32" s="10" customFormat="1" x14ac:dyDescent="0.3">
      <c r="A9" s="181"/>
      <c r="B9" s="16">
        <f t="shared" si="0"/>
        <v>36831</v>
      </c>
      <c r="C9" s="126"/>
      <c r="D9" s="59"/>
      <c r="E9" s="133"/>
      <c r="F9" s="133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70"/>
      <c r="AD9" s="70"/>
      <c r="AE9" s="70"/>
      <c r="AF9" s="70"/>
    </row>
    <row r="10" spans="1:32" s="10" customFormat="1" x14ac:dyDescent="0.3">
      <c r="A10" s="181"/>
      <c r="B10" s="16">
        <f t="shared" si="0"/>
        <v>36861</v>
      </c>
      <c r="C10" s="126"/>
      <c r="D10" s="59"/>
      <c r="E10" s="133"/>
      <c r="F10" s="133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70"/>
      <c r="AD10" s="70"/>
      <c r="AE10" s="70"/>
      <c r="AF10" s="70"/>
    </row>
    <row r="11" spans="1:32" s="10" customFormat="1" x14ac:dyDescent="0.3">
      <c r="A11" s="181"/>
      <c r="B11" s="16">
        <f t="shared" si="0"/>
        <v>36892</v>
      </c>
      <c r="C11" s="126"/>
      <c r="D11" s="59"/>
      <c r="E11" s="133"/>
      <c r="F11" s="133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70"/>
      <c r="AD11" s="70"/>
      <c r="AE11" s="70"/>
      <c r="AF11" s="70"/>
    </row>
    <row r="12" spans="1:32" s="10" customFormat="1" x14ac:dyDescent="0.3">
      <c r="A12" s="181"/>
      <c r="B12" s="16">
        <f t="shared" si="0"/>
        <v>36923</v>
      </c>
      <c r="C12" s="126"/>
      <c r="D12" s="59"/>
      <c r="E12" s="133"/>
      <c r="F12" s="133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70"/>
      <c r="AD12" s="70"/>
      <c r="AE12" s="70"/>
      <c r="AF12" s="70"/>
    </row>
    <row r="13" spans="1:32" s="10" customFormat="1" x14ac:dyDescent="0.3">
      <c r="A13" s="181"/>
      <c r="B13" s="16">
        <f t="shared" si="0"/>
        <v>36951</v>
      </c>
      <c r="C13" s="126"/>
      <c r="D13" s="59"/>
      <c r="E13" s="133"/>
      <c r="F13" s="133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70"/>
      <c r="AD13" s="70"/>
      <c r="AE13" s="70"/>
      <c r="AF13" s="70"/>
    </row>
    <row r="14" spans="1:32" s="10" customFormat="1" x14ac:dyDescent="0.3">
      <c r="A14" s="181"/>
      <c r="B14" s="16">
        <f t="shared" si="0"/>
        <v>36982</v>
      </c>
      <c r="C14" s="126"/>
      <c r="D14" s="59"/>
      <c r="E14" s="133"/>
      <c r="F14" s="133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70"/>
      <c r="AD14" s="70"/>
      <c r="AE14" s="70"/>
      <c r="AF14" s="70"/>
    </row>
    <row r="15" spans="1:32" s="10" customFormat="1" x14ac:dyDescent="0.3">
      <c r="A15" s="181"/>
      <c r="B15" s="16">
        <f t="shared" si="0"/>
        <v>37012</v>
      </c>
      <c r="C15" s="126"/>
      <c r="D15" s="59"/>
      <c r="E15" s="133"/>
      <c r="F15" s="133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70"/>
      <c r="AD15" s="70"/>
      <c r="AE15" s="70"/>
      <c r="AF15" s="70"/>
    </row>
    <row r="16" spans="1:32" s="12" customFormat="1" ht="15" thickBot="1" x14ac:dyDescent="0.35">
      <c r="A16" s="182"/>
      <c r="B16" s="17">
        <f t="shared" si="0"/>
        <v>37043</v>
      </c>
      <c r="C16" s="127"/>
      <c r="D16" s="60"/>
      <c r="E16" s="134"/>
      <c r="F16" s="134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1"/>
      <c r="AD16" s="71"/>
      <c r="AE16" s="71"/>
      <c r="AF16" s="71"/>
    </row>
    <row r="17" spans="1:32" x14ac:dyDescent="0.3">
      <c r="A17" s="175" t="s">
        <v>35</v>
      </c>
      <c r="B17" s="18">
        <f t="shared" si="0"/>
        <v>37073</v>
      </c>
    </row>
    <row r="18" spans="1:32" x14ac:dyDescent="0.3">
      <c r="A18" s="175"/>
      <c r="B18" s="18">
        <f t="shared" si="0"/>
        <v>37104</v>
      </c>
    </row>
    <row r="19" spans="1:32" x14ac:dyDescent="0.3">
      <c r="A19" s="175"/>
      <c r="B19" s="18">
        <f t="shared" si="0"/>
        <v>37135</v>
      </c>
    </row>
    <row r="20" spans="1:32" x14ac:dyDescent="0.3">
      <c r="A20" s="175"/>
      <c r="B20" s="18">
        <f t="shared" si="0"/>
        <v>37165</v>
      </c>
    </row>
    <row r="21" spans="1:32" x14ac:dyDescent="0.3">
      <c r="A21" s="175"/>
      <c r="B21" s="18">
        <f t="shared" si="0"/>
        <v>37196</v>
      </c>
    </row>
    <row r="22" spans="1:32" x14ac:dyDescent="0.3">
      <c r="A22" s="175"/>
      <c r="B22" s="18">
        <f t="shared" si="0"/>
        <v>37226</v>
      </c>
    </row>
    <row r="23" spans="1:32" x14ac:dyDescent="0.3">
      <c r="A23" s="175"/>
      <c r="B23" s="18">
        <f t="shared" si="0"/>
        <v>37257</v>
      </c>
    </row>
    <row r="24" spans="1:32" x14ac:dyDescent="0.3">
      <c r="A24" s="175"/>
      <c r="B24" s="18">
        <f t="shared" si="0"/>
        <v>37288</v>
      </c>
    </row>
    <row r="25" spans="1:32" x14ac:dyDescent="0.3">
      <c r="A25" s="175"/>
      <c r="B25" s="18">
        <f t="shared" si="0"/>
        <v>37316</v>
      </c>
    </row>
    <row r="26" spans="1:32" x14ac:dyDescent="0.3">
      <c r="A26" s="175"/>
      <c r="B26" s="18">
        <f t="shared" si="0"/>
        <v>37347</v>
      </c>
    </row>
    <row r="27" spans="1:32" x14ac:dyDescent="0.3">
      <c r="A27" s="175"/>
      <c r="B27" s="18">
        <f t="shared" si="0"/>
        <v>37377</v>
      </c>
    </row>
    <row r="28" spans="1:32" ht="15" thickBot="1" x14ac:dyDescent="0.35">
      <c r="A28" s="175"/>
      <c r="B28" s="18">
        <f t="shared" si="0"/>
        <v>37408</v>
      </c>
    </row>
    <row r="29" spans="1:32" s="8" customFormat="1" x14ac:dyDescent="0.3">
      <c r="A29" s="180" t="s">
        <v>36</v>
      </c>
      <c r="B29" s="15">
        <f t="shared" si="0"/>
        <v>37438</v>
      </c>
      <c r="C29" s="125"/>
      <c r="D29" s="58"/>
      <c r="E29" s="132"/>
      <c r="F29" s="132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69"/>
      <c r="AD29" s="69"/>
      <c r="AE29" s="69"/>
      <c r="AF29" s="69"/>
    </row>
    <row r="30" spans="1:32" s="10" customFormat="1" x14ac:dyDescent="0.3">
      <c r="A30" s="181"/>
      <c r="B30" s="16">
        <f t="shared" si="0"/>
        <v>37469</v>
      </c>
      <c r="C30" s="126"/>
      <c r="D30" s="59"/>
      <c r="E30" s="133"/>
      <c r="F30" s="133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70"/>
      <c r="AD30" s="70"/>
      <c r="AE30" s="70"/>
      <c r="AF30" s="70"/>
    </row>
    <row r="31" spans="1:32" s="10" customFormat="1" x14ac:dyDescent="0.3">
      <c r="A31" s="181"/>
      <c r="B31" s="16">
        <f t="shared" si="0"/>
        <v>37500</v>
      </c>
      <c r="C31" s="126"/>
      <c r="D31" s="59"/>
      <c r="E31" s="133"/>
      <c r="F31" s="133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70"/>
      <c r="AD31" s="70"/>
      <c r="AE31" s="70"/>
      <c r="AF31" s="70"/>
    </row>
    <row r="32" spans="1:32" s="10" customFormat="1" x14ac:dyDescent="0.3">
      <c r="A32" s="181"/>
      <c r="B32" s="16">
        <f t="shared" si="0"/>
        <v>37530</v>
      </c>
      <c r="C32" s="126"/>
      <c r="D32" s="59"/>
      <c r="E32" s="133"/>
      <c r="F32" s="133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70"/>
      <c r="AD32" s="70"/>
      <c r="AE32" s="70"/>
      <c r="AF32" s="70"/>
    </row>
    <row r="33" spans="1:32" s="10" customFormat="1" x14ac:dyDescent="0.3">
      <c r="A33" s="181"/>
      <c r="B33" s="16">
        <f t="shared" si="0"/>
        <v>37561</v>
      </c>
      <c r="C33" s="126"/>
      <c r="D33" s="59"/>
      <c r="E33" s="133"/>
      <c r="F33" s="133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70"/>
      <c r="AD33" s="70"/>
      <c r="AE33" s="70"/>
      <c r="AF33" s="70"/>
    </row>
    <row r="34" spans="1:32" s="10" customFormat="1" x14ac:dyDescent="0.3">
      <c r="A34" s="181"/>
      <c r="B34" s="16">
        <f t="shared" si="0"/>
        <v>37591</v>
      </c>
      <c r="C34" s="126"/>
      <c r="D34" s="59"/>
      <c r="E34" s="133"/>
      <c r="F34" s="133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70"/>
      <c r="AD34" s="70"/>
      <c r="AE34" s="70"/>
      <c r="AF34" s="70"/>
    </row>
    <row r="35" spans="1:32" s="10" customFormat="1" x14ac:dyDescent="0.3">
      <c r="A35" s="181"/>
      <c r="B35" s="16">
        <f t="shared" si="0"/>
        <v>37622</v>
      </c>
      <c r="C35" s="126"/>
      <c r="D35" s="59"/>
      <c r="E35" s="133"/>
      <c r="F35" s="133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70"/>
      <c r="AD35" s="70"/>
      <c r="AE35" s="70"/>
      <c r="AF35" s="70"/>
    </row>
    <row r="36" spans="1:32" s="10" customFormat="1" x14ac:dyDescent="0.3">
      <c r="A36" s="181"/>
      <c r="B36" s="16">
        <f t="shared" si="0"/>
        <v>37653</v>
      </c>
      <c r="C36" s="126"/>
      <c r="D36" s="59"/>
      <c r="E36" s="133"/>
      <c r="F36" s="133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70"/>
      <c r="AD36" s="70"/>
      <c r="AE36" s="70"/>
      <c r="AF36" s="70"/>
    </row>
    <row r="37" spans="1:32" s="10" customFormat="1" x14ac:dyDescent="0.3">
      <c r="A37" s="181"/>
      <c r="B37" s="16">
        <f t="shared" si="0"/>
        <v>37681</v>
      </c>
      <c r="C37" s="126"/>
      <c r="D37" s="59"/>
      <c r="E37" s="133"/>
      <c r="F37" s="133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70"/>
      <c r="AD37" s="70"/>
      <c r="AE37" s="70"/>
      <c r="AF37" s="70"/>
    </row>
    <row r="38" spans="1:32" s="10" customFormat="1" x14ac:dyDescent="0.3">
      <c r="A38" s="181"/>
      <c r="B38" s="16">
        <f t="shared" si="0"/>
        <v>37712</v>
      </c>
      <c r="C38" s="126"/>
      <c r="D38" s="59"/>
      <c r="E38" s="133"/>
      <c r="F38" s="133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70"/>
      <c r="AD38" s="70"/>
      <c r="AE38" s="70"/>
      <c r="AF38" s="70"/>
    </row>
    <row r="39" spans="1:32" s="10" customFormat="1" x14ac:dyDescent="0.3">
      <c r="A39" s="181"/>
      <c r="B39" s="16">
        <f t="shared" si="0"/>
        <v>37742</v>
      </c>
      <c r="C39" s="126"/>
      <c r="D39" s="59"/>
      <c r="E39" s="133"/>
      <c r="F39" s="133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70"/>
      <c r="AD39" s="70"/>
      <c r="AE39" s="70"/>
      <c r="AF39" s="70"/>
    </row>
    <row r="40" spans="1:32" s="12" customFormat="1" ht="15" thickBot="1" x14ac:dyDescent="0.35">
      <c r="A40" s="182"/>
      <c r="B40" s="17">
        <f t="shared" si="0"/>
        <v>37773</v>
      </c>
      <c r="C40" s="127"/>
      <c r="D40" s="60"/>
      <c r="E40" s="134"/>
      <c r="F40" s="134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71"/>
      <c r="AD40" s="71"/>
      <c r="AE40" s="71"/>
      <c r="AF40" s="71"/>
    </row>
    <row r="41" spans="1:32" x14ac:dyDescent="0.3">
      <c r="A41" s="175" t="s">
        <v>37</v>
      </c>
      <c r="B41" s="18">
        <f t="shared" si="0"/>
        <v>37803</v>
      </c>
    </row>
    <row r="42" spans="1:32" x14ac:dyDescent="0.3">
      <c r="A42" s="175"/>
      <c r="B42" s="18">
        <f t="shared" si="0"/>
        <v>37834</v>
      </c>
    </row>
    <row r="43" spans="1:32" x14ac:dyDescent="0.3">
      <c r="A43" s="175"/>
      <c r="B43" s="18">
        <f t="shared" si="0"/>
        <v>37865</v>
      </c>
    </row>
    <row r="44" spans="1:32" x14ac:dyDescent="0.3">
      <c r="A44" s="175"/>
      <c r="B44" s="18">
        <f t="shared" si="0"/>
        <v>37895</v>
      </c>
    </row>
    <row r="45" spans="1:32" x14ac:dyDescent="0.3">
      <c r="A45" s="175"/>
      <c r="B45" s="18">
        <f t="shared" si="0"/>
        <v>37926</v>
      </c>
    </row>
    <row r="46" spans="1:32" x14ac:dyDescent="0.3">
      <c r="A46" s="175"/>
      <c r="B46" s="18">
        <f t="shared" si="0"/>
        <v>37956</v>
      </c>
    </row>
    <row r="47" spans="1:32" x14ac:dyDescent="0.3">
      <c r="A47" s="175"/>
      <c r="B47" s="18">
        <f t="shared" si="0"/>
        <v>37987</v>
      </c>
    </row>
    <row r="48" spans="1:32" x14ac:dyDescent="0.3">
      <c r="A48" s="175"/>
      <c r="B48" s="18">
        <f t="shared" si="0"/>
        <v>38018</v>
      </c>
    </row>
    <row r="49" spans="1:32" x14ac:dyDescent="0.3">
      <c r="A49" s="175"/>
      <c r="B49" s="18">
        <f t="shared" si="0"/>
        <v>38047</v>
      </c>
    </row>
    <row r="50" spans="1:32" x14ac:dyDescent="0.3">
      <c r="A50" s="175"/>
      <c r="B50" s="18">
        <f t="shared" si="0"/>
        <v>38078</v>
      </c>
    </row>
    <row r="51" spans="1:32" x14ac:dyDescent="0.3">
      <c r="A51" s="175"/>
      <c r="B51" s="18">
        <f t="shared" si="0"/>
        <v>38108</v>
      </c>
    </row>
    <row r="52" spans="1:32" ht="15" thickBot="1" x14ac:dyDescent="0.35">
      <c r="A52" s="175"/>
      <c r="B52" s="18">
        <f t="shared" si="0"/>
        <v>38139</v>
      </c>
    </row>
    <row r="53" spans="1:32" s="8" customFormat="1" x14ac:dyDescent="0.3">
      <c r="A53" s="180" t="s">
        <v>38</v>
      </c>
      <c r="B53" s="15">
        <f t="shared" si="0"/>
        <v>38169</v>
      </c>
      <c r="C53" s="125"/>
      <c r="D53" s="58"/>
      <c r="E53" s="132"/>
      <c r="F53" s="132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69"/>
      <c r="AD53" s="69"/>
      <c r="AE53" s="69"/>
      <c r="AF53" s="69"/>
    </row>
    <row r="54" spans="1:32" s="10" customFormat="1" x14ac:dyDescent="0.3">
      <c r="A54" s="181"/>
      <c r="B54" s="16">
        <f t="shared" si="0"/>
        <v>38200</v>
      </c>
      <c r="C54" s="126"/>
      <c r="D54" s="59"/>
      <c r="E54" s="133"/>
      <c r="F54" s="133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70"/>
      <c r="AD54" s="70"/>
      <c r="AE54" s="70"/>
      <c r="AF54" s="70"/>
    </row>
    <row r="55" spans="1:32" s="10" customFormat="1" x14ac:dyDescent="0.3">
      <c r="A55" s="181"/>
      <c r="B55" s="16">
        <f t="shared" si="0"/>
        <v>38231</v>
      </c>
      <c r="C55" s="126"/>
      <c r="D55" s="59"/>
      <c r="E55" s="133"/>
      <c r="F55" s="133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70"/>
      <c r="AD55" s="70"/>
      <c r="AE55" s="70"/>
      <c r="AF55" s="70"/>
    </row>
    <row r="56" spans="1:32" s="10" customFormat="1" x14ac:dyDescent="0.3">
      <c r="A56" s="181"/>
      <c r="B56" s="16">
        <f t="shared" si="0"/>
        <v>38261</v>
      </c>
      <c r="C56" s="126"/>
      <c r="D56" s="59"/>
      <c r="E56" s="133"/>
      <c r="F56" s="133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70"/>
      <c r="AD56" s="70"/>
      <c r="AE56" s="70"/>
      <c r="AF56" s="70"/>
    </row>
    <row r="57" spans="1:32" s="10" customFormat="1" x14ac:dyDescent="0.3">
      <c r="A57" s="181"/>
      <c r="B57" s="16">
        <f t="shared" si="0"/>
        <v>38292</v>
      </c>
      <c r="C57" s="126"/>
      <c r="D57" s="59"/>
      <c r="E57" s="133"/>
      <c r="F57" s="133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70"/>
      <c r="AD57" s="70"/>
      <c r="AE57" s="70"/>
      <c r="AF57" s="70"/>
    </row>
    <row r="58" spans="1:32" s="10" customFormat="1" x14ac:dyDescent="0.3">
      <c r="A58" s="181"/>
      <c r="B58" s="16">
        <f t="shared" si="0"/>
        <v>38322</v>
      </c>
      <c r="C58" s="126"/>
      <c r="D58" s="59"/>
      <c r="E58" s="133"/>
      <c r="F58" s="133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70"/>
      <c r="AD58" s="70"/>
      <c r="AE58" s="70"/>
      <c r="AF58" s="70"/>
    </row>
    <row r="59" spans="1:32" s="10" customFormat="1" x14ac:dyDescent="0.3">
      <c r="A59" s="181"/>
      <c r="B59" s="16">
        <f t="shared" si="0"/>
        <v>38353</v>
      </c>
      <c r="C59" s="126"/>
      <c r="D59" s="59"/>
      <c r="E59" s="133"/>
      <c r="F59" s="133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70"/>
      <c r="AD59" s="70"/>
      <c r="AE59" s="70"/>
      <c r="AF59" s="70"/>
    </row>
    <row r="60" spans="1:32" s="10" customFormat="1" x14ac:dyDescent="0.3">
      <c r="A60" s="181"/>
      <c r="B60" s="16">
        <f t="shared" si="0"/>
        <v>38384</v>
      </c>
      <c r="C60" s="126"/>
      <c r="D60" s="59"/>
      <c r="E60" s="133"/>
      <c r="F60" s="133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70"/>
      <c r="AD60" s="70"/>
      <c r="AE60" s="70"/>
      <c r="AF60" s="70"/>
    </row>
    <row r="61" spans="1:32" s="10" customFormat="1" x14ac:dyDescent="0.3">
      <c r="A61" s="181"/>
      <c r="B61" s="16">
        <f t="shared" si="0"/>
        <v>38412</v>
      </c>
      <c r="C61" s="126"/>
      <c r="D61" s="59"/>
      <c r="E61" s="133"/>
      <c r="F61" s="133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70"/>
      <c r="AD61" s="70"/>
      <c r="AE61" s="70"/>
      <c r="AF61" s="70"/>
    </row>
    <row r="62" spans="1:32" s="10" customFormat="1" x14ac:dyDescent="0.3">
      <c r="A62" s="181"/>
      <c r="B62" s="16">
        <f t="shared" si="0"/>
        <v>38443</v>
      </c>
      <c r="C62" s="126"/>
      <c r="D62" s="59"/>
      <c r="E62" s="133"/>
      <c r="F62" s="133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70"/>
      <c r="AD62" s="70"/>
      <c r="AE62" s="70"/>
      <c r="AF62" s="70"/>
    </row>
    <row r="63" spans="1:32" s="10" customFormat="1" x14ac:dyDescent="0.3">
      <c r="A63" s="181"/>
      <c r="B63" s="16">
        <f t="shared" si="0"/>
        <v>38473</v>
      </c>
      <c r="C63" s="126"/>
      <c r="D63" s="59"/>
      <c r="E63" s="133"/>
      <c r="F63" s="133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70"/>
      <c r="AD63" s="70"/>
      <c r="AE63" s="70"/>
      <c r="AF63" s="70"/>
    </row>
    <row r="64" spans="1:32" s="12" customFormat="1" ht="15" thickBot="1" x14ac:dyDescent="0.35">
      <c r="A64" s="182"/>
      <c r="B64" s="17">
        <f t="shared" si="0"/>
        <v>38504</v>
      </c>
      <c r="C64" s="127"/>
      <c r="D64" s="60"/>
      <c r="E64" s="134"/>
      <c r="F64" s="134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71"/>
      <c r="AD64" s="71"/>
      <c r="AE64" s="71"/>
      <c r="AF64" s="71"/>
    </row>
    <row r="65" spans="1:32" x14ac:dyDescent="0.3">
      <c r="A65" s="175" t="s">
        <v>39</v>
      </c>
      <c r="B65" s="18">
        <f t="shared" si="0"/>
        <v>38534</v>
      </c>
      <c r="D65" s="74">
        <v>32497028.865979381</v>
      </c>
      <c r="E65" s="135">
        <v>0</v>
      </c>
      <c r="F65" s="135">
        <v>45755.941379310345</v>
      </c>
      <c r="G65" s="57">
        <v>5497.5005474131876</v>
      </c>
      <c r="H65" s="79">
        <v>3445.92</v>
      </c>
      <c r="I65" s="57">
        <v>0</v>
      </c>
      <c r="J65" s="79">
        <v>14560.943042249999</v>
      </c>
      <c r="K65" s="79">
        <v>3520.3411485000001</v>
      </c>
      <c r="L65" s="57">
        <v>118129.41842746873</v>
      </c>
      <c r="M65" s="57">
        <v>1880.1405767889198</v>
      </c>
      <c r="N65" s="57">
        <v>24164.702243958571</v>
      </c>
      <c r="O65" s="57">
        <v>2941454.7429769803</v>
      </c>
      <c r="P65" s="57">
        <v>464.60351036766605</v>
      </c>
      <c r="Q65" s="57">
        <v>99.863735681883028</v>
      </c>
      <c r="R65" s="57">
        <v>9.9858620918499774</v>
      </c>
      <c r="S65" s="57">
        <v>19.972644546081654</v>
      </c>
      <c r="T65" s="57">
        <v>10</v>
      </c>
      <c r="U65" s="57">
        <v>0</v>
      </c>
      <c r="V65" s="57">
        <v>0</v>
      </c>
      <c r="W65" s="57">
        <v>0</v>
      </c>
      <c r="X65" s="57">
        <v>0</v>
      </c>
      <c r="Y65" s="57">
        <v>0</v>
      </c>
      <c r="Z65" s="57">
        <v>0</v>
      </c>
      <c r="AA65" s="57">
        <v>0</v>
      </c>
      <c r="AB65" s="57">
        <v>0</v>
      </c>
      <c r="AC65" s="72">
        <v>0</v>
      </c>
      <c r="AD65" s="72">
        <v>0</v>
      </c>
      <c r="AE65" s="72">
        <v>7900000</v>
      </c>
      <c r="AF65" s="72">
        <v>0</v>
      </c>
    </row>
    <row r="66" spans="1:32" x14ac:dyDescent="0.3">
      <c r="A66" s="175"/>
      <c r="B66" s="18">
        <f t="shared" si="0"/>
        <v>38565</v>
      </c>
      <c r="D66" s="74">
        <v>31848760.824742269</v>
      </c>
      <c r="E66" s="135">
        <v>0</v>
      </c>
      <c r="F66" s="135">
        <v>49542.036781609204</v>
      </c>
      <c r="G66" s="57">
        <v>4468.740160221274</v>
      </c>
      <c r="H66" s="79">
        <v>3445.92</v>
      </c>
      <c r="I66" s="57">
        <v>0</v>
      </c>
      <c r="J66" s="79">
        <v>14560.943042249999</v>
      </c>
      <c r="K66" s="79">
        <v>3520.3411485000001</v>
      </c>
      <c r="L66" s="57">
        <v>118129.41842746873</v>
      </c>
      <c r="M66" s="57">
        <v>1880.1405767889198</v>
      </c>
      <c r="N66" s="57">
        <v>24164.702243958571</v>
      </c>
      <c r="O66" s="57">
        <v>2941454.7429769803</v>
      </c>
      <c r="P66" s="57">
        <v>464.60351036766605</v>
      </c>
      <c r="Q66" s="57">
        <v>99.863735681883028</v>
      </c>
      <c r="R66" s="57">
        <v>9.9858620918499774</v>
      </c>
      <c r="S66" s="57">
        <v>19.972644546081654</v>
      </c>
      <c r="T66" s="57">
        <v>10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72">
        <v>0</v>
      </c>
      <c r="AD66" s="72">
        <v>0</v>
      </c>
      <c r="AE66" s="72">
        <v>7900000</v>
      </c>
      <c r="AF66" s="72">
        <v>0</v>
      </c>
    </row>
    <row r="67" spans="1:32" x14ac:dyDescent="0.3">
      <c r="A67" s="175"/>
      <c r="B67" s="18">
        <f t="shared" si="0"/>
        <v>38596</v>
      </c>
      <c r="D67" s="74">
        <v>32856606.18556701</v>
      </c>
      <c r="E67" s="135">
        <v>0</v>
      </c>
      <c r="F67" s="135">
        <v>55446.65632183908</v>
      </c>
      <c r="G67" s="57">
        <v>7028.3101148955475</v>
      </c>
      <c r="H67" s="79">
        <v>3445.92</v>
      </c>
      <c r="I67" s="57">
        <v>0</v>
      </c>
      <c r="J67" s="79">
        <v>14560.943042249999</v>
      </c>
      <c r="K67" s="79">
        <v>3520.3411485000001</v>
      </c>
      <c r="L67" s="57">
        <v>118129.41842746873</v>
      </c>
      <c r="M67" s="57">
        <v>1880.1405767889198</v>
      </c>
      <c r="N67" s="57">
        <v>24164.702243958571</v>
      </c>
      <c r="O67" s="57">
        <v>2941454.7429769803</v>
      </c>
      <c r="P67" s="57">
        <v>464.60351036766605</v>
      </c>
      <c r="Q67" s="57">
        <v>99.863735681883028</v>
      </c>
      <c r="R67" s="57">
        <v>9.9858620918499774</v>
      </c>
      <c r="S67" s="57">
        <v>19.972644546081654</v>
      </c>
      <c r="T67" s="57">
        <v>10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7">
        <v>0</v>
      </c>
      <c r="AC67" s="72">
        <v>0</v>
      </c>
      <c r="AD67" s="72">
        <v>0</v>
      </c>
      <c r="AE67" s="72">
        <v>7900000</v>
      </c>
      <c r="AF67" s="72">
        <v>0</v>
      </c>
    </row>
    <row r="68" spans="1:32" x14ac:dyDescent="0.3">
      <c r="A68" s="175"/>
      <c r="B68" s="18">
        <f t="shared" si="0"/>
        <v>38626</v>
      </c>
      <c r="D68" s="74">
        <v>32446944.329896908</v>
      </c>
      <c r="E68" s="135">
        <v>0</v>
      </c>
      <c r="F68" s="135">
        <v>65928.481609195398</v>
      </c>
      <c r="G68" s="57">
        <v>12756.070342627057</v>
      </c>
      <c r="H68" s="79">
        <v>3445.92</v>
      </c>
      <c r="I68" s="57">
        <v>0</v>
      </c>
      <c r="J68" s="79">
        <v>14560.943042249999</v>
      </c>
      <c r="K68" s="79">
        <v>3520.3411485000001</v>
      </c>
      <c r="L68" s="57">
        <v>118129.41842746873</v>
      </c>
      <c r="M68" s="57">
        <v>1880.1405767889198</v>
      </c>
      <c r="N68" s="57">
        <v>24164.702243958571</v>
      </c>
      <c r="O68" s="57">
        <v>2941454.7429769803</v>
      </c>
      <c r="P68" s="57">
        <v>464.60351036766605</v>
      </c>
      <c r="Q68" s="57">
        <v>99.863735681883028</v>
      </c>
      <c r="R68" s="57">
        <v>9.9858620918499774</v>
      </c>
      <c r="S68" s="57">
        <v>19.972644546081654</v>
      </c>
      <c r="T68" s="57">
        <v>10</v>
      </c>
      <c r="U68" s="57">
        <v>0</v>
      </c>
      <c r="V68" s="57">
        <v>0</v>
      </c>
      <c r="W68" s="57">
        <v>0</v>
      </c>
      <c r="X68" s="57">
        <v>0</v>
      </c>
      <c r="Y68" s="57">
        <v>0</v>
      </c>
      <c r="Z68" s="57">
        <v>0</v>
      </c>
      <c r="AA68" s="57">
        <v>0</v>
      </c>
      <c r="AB68" s="57">
        <v>0</v>
      </c>
      <c r="AC68" s="72">
        <v>0</v>
      </c>
      <c r="AD68" s="72">
        <v>0</v>
      </c>
      <c r="AE68" s="72">
        <v>7900000</v>
      </c>
      <c r="AF68" s="72">
        <v>0</v>
      </c>
    </row>
    <row r="69" spans="1:32" x14ac:dyDescent="0.3">
      <c r="A69" s="175"/>
      <c r="B69" s="18">
        <f t="shared" si="0"/>
        <v>38657</v>
      </c>
      <c r="D69" s="74">
        <v>24878701.030927837</v>
      </c>
      <c r="E69" s="135">
        <v>0</v>
      </c>
      <c r="F69" s="135">
        <v>72409.227586206907</v>
      </c>
      <c r="G69" s="57">
        <v>21315.555713784062</v>
      </c>
      <c r="H69" s="79">
        <v>3445.92</v>
      </c>
      <c r="I69" s="57">
        <v>0</v>
      </c>
      <c r="J69" s="79">
        <v>14560.943042249999</v>
      </c>
      <c r="K69" s="79">
        <v>3520.3411485000001</v>
      </c>
      <c r="L69" s="57">
        <v>118129.41842746873</v>
      </c>
      <c r="M69" s="57">
        <v>1880.1405767889198</v>
      </c>
      <c r="N69" s="57">
        <v>24164.702243958571</v>
      </c>
      <c r="O69" s="57">
        <v>2941454.7429769803</v>
      </c>
      <c r="P69" s="57">
        <v>464.60351036766605</v>
      </c>
      <c r="Q69" s="57">
        <v>99.863735681883028</v>
      </c>
      <c r="R69" s="57">
        <v>9.9858620918499774</v>
      </c>
      <c r="S69" s="57">
        <v>19.972644546081654</v>
      </c>
      <c r="T69" s="57">
        <v>10</v>
      </c>
      <c r="U69" s="57">
        <v>0</v>
      </c>
      <c r="V69" s="57">
        <v>0</v>
      </c>
      <c r="W69" s="57">
        <v>0</v>
      </c>
      <c r="X69" s="57">
        <v>0</v>
      </c>
      <c r="Y69" s="57">
        <v>0</v>
      </c>
      <c r="Z69" s="57">
        <v>0</v>
      </c>
      <c r="AA69" s="57">
        <v>0</v>
      </c>
      <c r="AB69" s="57">
        <v>0</v>
      </c>
      <c r="AC69" s="72">
        <v>0</v>
      </c>
      <c r="AD69" s="72">
        <v>0</v>
      </c>
      <c r="AE69" s="72">
        <v>7900000</v>
      </c>
      <c r="AF69" s="72">
        <v>0</v>
      </c>
    </row>
    <row r="70" spans="1:32" x14ac:dyDescent="0.3">
      <c r="A70" s="175"/>
      <c r="B70" s="18">
        <f t="shared" si="0"/>
        <v>38687</v>
      </c>
      <c r="D70" s="74">
        <v>24335534.020618558</v>
      </c>
      <c r="E70" s="135">
        <v>0</v>
      </c>
      <c r="F70" s="135">
        <v>141533.35287356318</v>
      </c>
      <c r="G70" s="57">
        <v>32252.734600573745</v>
      </c>
      <c r="H70" s="79">
        <v>3445.92</v>
      </c>
      <c r="I70" s="57">
        <v>0</v>
      </c>
      <c r="J70" s="79">
        <v>14560.943042249999</v>
      </c>
      <c r="K70" s="79">
        <v>3520.3411485000001</v>
      </c>
      <c r="L70" s="57">
        <v>118129.41842746873</v>
      </c>
      <c r="M70" s="57">
        <v>1880.1405767889198</v>
      </c>
      <c r="N70" s="57">
        <v>24164.702243958571</v>
      </c>
      <c r="O70" s="57">
        <v>2941454.7429769803</v>
      </c>
      <c r="P70" s="57">
        <v>464.60351036766605</v>
      </c>
      <c r="Q70" s="57">
        <v>99.863735681883028</v>
      </c>
      <c r="R70" s="57">
        <v>9.9858620918499774</v>
      </c>
      <c r="S70" s="57">
        <v>19.972644546081654</v>
      </c>
      <c r="T70" s="57">
        <v>10</v>
      </c>
      <c r="U70" s="57">
        <v>0</v>
      </c>
      <c r="V70" s="57">
        <v>0</v>
      </c>
      <c r="W70" s="57">
        <v>0</v>
      </c>
      <c r="X70" s="57">
        <v>0</v>
      </c>
      <c r="Y70" s="57">
        <v>0</v>
      </c>
      <c r="Z70" s="57">
        <v>0</v>
      </c>
      <c r="AA70" s="57">
        <v>0</v>
      </c>
      <c r="AB70" s="57">
        <v>0</v>
      </c>
      <c r="AC70" s="72">
        <v>0</v>
      </c>
      <c r="AD70" s="72">
        <v>0</v>
      </c>
      <c r="AE70" s="72">
        <v>7900000</v>
      </c>
      <c r="AF70" s="72">
        <v>0</v>
      </c>
    </row>
    <row r="71" spans="1:32" x14ac:dyDescent="0.3">
      <c r="A71" s="175"/>
      <c r="B71" s="18">
        <f t="shared" ref="B71:B134" si="1">DATE(YEAR(B70),MONTH(B70)+1,DAY(B70))</f>
        <v>38718</v>
      </c>
      <c r="D71" s="74">
        <v>24895828.865979381</v>
      </c>
      <c r="E71" s="135">
        <v>0</v>
      </c>
      <c r="F71" s="135">
        <v>146833.52988505748</v>
      </c>
      <c r="G71" s="57">
        <v>38157.682226278899</v>
      </c>
      <c r="H71" s="79">
        <v>3445.92</v>
      </c>
      <c r="I71" s="57">
        <v>0</v>
      </c>
      <c r="J71" s="79">
        <v>14560.943042249999</v>
      </c>
      <c r="K71" s="79">
        <v>3520.3411485000001</v>
      </c>
      <c r="L71" s="57">
        <v>118129.41842746873</v>
      </c>
      <c r="M71" s="57">
        <v>1880.1405767889198</v>
      </c>
      <c r="N71" s="57">
        <v>24164.702243958571</v>
      </c>
      <c r="O71" s="57">
        <v>2941454.7429769803</v>
      </c>
      <c r="P71" s="57">
        <v>464.60351036766605</v>
      </c>
      <c r="Q71" s="57">
        <v>99.863735681883028</v>
      </c>
      <c r="R71" s="57">
        <v>9.9858620918499774</v>
      </c>
      <c r="S71" s="57">
        <v>19.972644546081654</v>
      </c>
      <c r="T71" s="57">
        <v>10</v>
      </c>
      <c r="U71" s="57">
        <v>0</v>
      </c>
      <c r="V71" s="57">
        <v>0</v>
      </c>
      <c r="W71" s="57">
        <v>0</v>
      </c>
      <c r="X71" s="57">
        <v>0</v>
      </c>
      <c r="Y71" s="57">
        <v>0</v>
      </c>
      <c r="Z71" s="57">
        <v>0</v>
      </c>
      <c r="AA71" s="57">
        <v>0</v>
      </c>
      <c r="AB71" s="57">
        <v>0</v>
      </c>
      <c r="AC71" s="72">
        <v>0</v>
      </c>
      <c r="AD71" s="72">
        <v>0</v>
      </c>
      <c r="AE71" s="72">
        <v>7900000</v>
      </c>
      <c r="AF71" s="72">
        <v>0</v>
      </c>
    </row>
    <row r="72" spans="1:32" x14ac:dyDescent="0.3">
      <c r="A72" s="175"/>
      <c r="B72" s="18">
        <f t="shared" si="1"/>
        <v>38749</v>
      </c>
      <c r="D72" s="74">
        <v>23347501.030927837</v>
      </c>
      <c r="E72" s="135">
        <v>0</v>
      </c>
      <c r="F72" s="135">
        <v>131169.99425287356</v>
      </c>
      <c r="G72" s="57">
        <v>38423.341595856735</v>
      </c>
      <c r="H72" s="79">
        <v>3445.92</v>
      </c>
      <c r="I72" s="57">
        <v>0</v>
      </c>
      <c r="J72" s="79">
        <v>14560.943042249999</v>
      </c>
      <c r="K72" s="79">
        <v>3520.3411485000001</v>
      </c>
      <c r="L72" s="57">
        <v>118129.41842746873</v>
      </c>
      <c r="M72" s="57">
        <v>1880.1405767889198</v>
      </c>
      <c r="N72" s="57">
        <v>24164.702243958571</v>
      </c>
      <c r="O72" s="57">
        <v>2941454.7429769803</v>
      </c>
      <c r="P72" s="57">
        <v>464.60351036766605</v>
      </c>
      <c r="Q72" s="57">
        <v>99.863735681883028</v>
      </c>
      <c r="R72" s="57">
        <v>9.9858620918499774</v>
      </c>
      <c r="S72" s="57">
        <v>19.972644546081654</v>
      </c>
      <c r="T72" s="57">
        <v>10</v>
      </c>
      <c r="U72" s="57">
        <v>0</v>
      </c>
      <c r="V72" s="57">
        <v>0</v>
      </c>
      <c r="W72" s="57">
        <v>0</v>
      </c>
      <c r="X72" s="57">
        <v>0</v>
      </c>
      <c r="Y72" s="57">
        <v>0</v>
      </c>
      <c r="Z72" s="57">
        <v>0</v>
      </c>
      <c r="AA72" s="57">
        <v>0</v>
      </c>
      <c r="AB72" s="57">
        <v>0</v>
      </c>
      <c r="AC72" s="72">
        <v>0</v>
      </c>
      <c r="AD72" s="72">
        <v>0</v>
      </c>
      <c r="AE72" s="72">
        <v>7900000</v>
      </c>
      <c r="AF72" s="72">
        <v>0</v>
      </c>
    </row>
    <row r="73" spans="1:32" x14ac:dyDescent="0.3">
      <c r="A73" s="175"/>
      <c r="B73" s="18">
        <f t="shared" si="1"/>
        <v>38777</v>
      </c>
      <c r="D73" s="74">
        <v>23668657.731958762</v>
      </c>
      <c r="E73" s="135">
        <v>0</v>
      </c>
      <c r="F73" s="135">
        <v>123077.36206896552</v>
      </c>
      <c r="G73" s="57">
        <v>29872.51768825575</v>
      </c>
      <c r="H73" s="79">
        <v>3445.92</v>
      </c>
      <c r="I73" s="57">
        <v>0</v>
      </c>
      <c r="J73" s="79">
        <v>14560.943042249999</v>
      </c>
      <c r="K73" s="79">
        <v>3520.3411485000001</v>
      </c>
      <c r="L73" s="57">
        <v>118129.41842746873</v>
      </c>
      <c r="M73" s="57">
        <v>1880.1405767889198</v>
      </c>
      <c r="N73" s="57">
        <v>24164.702243958571</v>
      </c>
      <c r="O73" s="57">
        <v>2941454.7429769803</v>
      </c>
      <c r="P73" s="57">
        <v>464.60351036766605</v>
      </c>
      <c r="Q73" s="57">
        <v>99.863735681883028</v>
      </c>
      <c r="R73" s="57">
        <v>9.9858620918499774</v>
      </c>
      <c r="S73" s="57">
        <v>19.972644546081654</v>
      </c>
      <c r="T73" s="57">
        <v>10</v>
      </c>
      <c r="U73" s="57">
        <v>0</v>
      </c>
      <c r="V73" s="57">
        <v>0</v>
      </c>
      <c r="W73" s="57">
        <v>0</v>
      </c>
      <c r="X73" s="57">
        <v>0</v>
      </c>
      <c r="Y73" s="57">
        <v>0</v>
      </c>
      <c r="Z73" s="57">
        <v>0</v>
      </c>
      <c r="AA73" s="57">
        <v>0</v>
      </c>
      <c r="AB73" s="57">
        <v>0</v>
      </c>
      <c r="AC73" s="72">
        <v>0</v>
      </c>
      <c r="AD73" s="72">
        <v>0</v>
      </c>
      <c r="AE73" s="72">
        <v>7900000</v>
      </c>
      <c r="AF73" s="72">
        <v>0</v>
      </c>
    </row>
    <row r="74" spans="1:32" x14ac:dyDescent="0.3">
      <c r="A74" s="175"/>
      <c r="B74" s="18">
        <f t="shared" si="1"/>
        <v>38808</v>
      </c>
      <c r="D74" s="74">
        <v>25170123.711340204</v>
      </c>
      <c r="E74" s="135">
        <v>0</v>
      </c>
      <c r="F74" s="135">
        <v>65035.978160919542</v>
      </c>
      <c r="G74" s="57">
        <v>14744.285039384469</v>
      </c>
      <c r="H74" s="79">
        <v>3445.92</v>
      </c>
      <c r="I74" s="57">
        <v>0</v>
      </c>
      <c r="J74" s="79">
        <v>14560.943042249999</v>
      </c>
      <c r="K74" s="79">
        <v>3520.3411485000001</v>
      </c>
      <c r="L74" s="57">
        <v>118129.41842746873</v>
      </c>
      <c r="M74" s="57">
        <v>1880.1405767889198</v>
      </c>
      <c r="N74" s="57">
        <v>24164.702243958571</v>
      </c>
      <c r="O74" s="57">
        <v>2941454.7429769803</v>
      </c>
      <c r="P74" s="57">
        <v>464.60351036766605</v>
      </c>
      <c r="Q74" s="57">
        <v>99.863735681883028</v>
      </c>
      <c r="R74" s="57">
        <v>9.9858620918499774</v>
      </c>
      <c r="S74" s="57">
        <v>19.972644546081654</v>
      </c>
      <c r="T74" s="57">
        <v>10</v>
      </c>
      <c r="U74" s="57">
        <v>0</v>
      </c>
      <c r="V74" s="57">
        <v>0</v>
      </c>
      <c r="W74" s="57">
        <v>0</v>
      </c>
      <c r="X74" s="57">
        <v>0</v>
      </c>
      <c r="Y74" s="57">
        <v>0</v>
      </c>
      <c r="Z74" s="57">
        <v>0</v>
      </c>
      <c r="AA74" s="57">
        <v>0</v>
      </c>
      <c r="AB74" s="57">
        <v>0</v>
      </c>
      <c r="AC74" s="72">
        <v>0</v>
      </c>
      <c r="AD74" s="72">
        <v>0</v>
      </c>
      <c r="AE74" s="72">
        <v>7900000</v>
      </c>
      <c r="AF74" s="72">
        <v>0</v>
      </c>
    </row>
    <row r="75" spans="1:32" x14ac:dyDescent="0.3">
      <c r="A75" s="175"/>
      <c r="B75" s="18">
        <f t="shared" si="1"/>
        <v>38838</v>
      </c>
      <c r="D75" s="74">
        <v>25475393.81443299</v>
      </c>
      <c r="E75" s="135">
        <v>0</v>
      </c>
      <c r="F75" s="135">
        <v>77430.111494252866</v>
      </c>
      <c r="G75" s="57">
        <v>7626.7473607415022</v>
      </c>
      <c r="H75" s="79">
        <v>3445.92</v>
      </c>
      <c r="I75" s="57">
        <v>0</v>
      </c>
      <c r="J75" s="79">
        <v>14560.943042249999</v>
      </c>
      <c r="K75" s="79">
        <v>3520.3411485000001</v>
      </c>
      <c r="L75" s="57">
        <v>118129.41842746873</v>
      </c>
      <c r="M75" s="57">
        <v>1880.1405767889198</v>
      </c>
      <c r="N75" s="57">
        <v>24164.702243958571</v>
      </c>
      <c r="O75" s="57">
        <v>2941454.7429769803</v>
      </c>
      <c r="P75" s="57">
        <v>464.60351036766605</v>
      </c>
      <c r="Q75" s="57">
        <v>99.863735681883028</v>
      </c>
      <c r="R75" s="57">
        <v>9.9858620918499774</v>
      </c>
      <c r="S75" s="57">
        <v>19.972644546081654</v>
      </c>
      <c r="T75" s="57">
        <v>10</v>
      </c>
      <c r="U75" s="57">
        <v>0</v>
      </c>
      <c r="V75" s="57">
        <v>0</v>
      </c>
      <c r="W75" s="57">
        <v>0</v>
      </c>
      <c r="X75" s="57">
        <v>0</v>
      </c>
      <c r="Y75" s="57">
        <v>0</v>
      </c>
      <c r="Z75" s="57">
        <v>0</v>
      </c>
      <c r="AA75" s="57">
        <v>0</v>
      </c>
      <c r="AB75" s="57">
        <v>0</v>
      </c>
      <c r="AC75" s="72">
        <v>0</v>
      </c>
      <c r="AD75" s="72">
        <v>0</v>
      </c>
      <c r="AE75" s="72">
        <v>7900000</v>
      </c>
      <c r="AF75" s="72">
        <v>0</v>
      </c>
    </row>
    <row r="76" spans="1:32" ht="15" thickBot="1" x14ac:dyDescent="0.35">
      <c r="A76" s="175"/>
      <c r="B76" s="18">
        <f t="shared" si="1"/>
        <v>38869</v>
      </c>
      <c r="D76" s="74">
        <v>28053538.144329898</v>
      </c>
      <c r="E76" s="135">
        <v>0</v>
      </c>
      <c r="F76" s="135">
        <v>55827.15057471265</v>
      </c>
      <c r="G76" s="57">
        <v>4861.5146099677668</v>
      </c>
      <c r="H76" s="79">
        <v>3445.92</v>
      </c>
      <c r="I76" s="57">
        <v>0</v>
      </c>
      <c r="J76" s="79">
        <v>14560.943042249999</v>
      </c>
      <c r="K76" s="79">
        <v>3520.3411485000001</v>
      </c>
      <c r="L76" s="57">
        <v>118129.41842746873</v>
      </c>
      <c r="M76" s="57">
        <v>1880.1405767889198</v>
      </c>
      <c r="N76" s="57">
        <v>24164.702243958571</v>
      </c>
      <c r="O76" s="57">
        <v>2941454.7429769803</v>
      </c>
      <c r="P76" s="57">
        <v>464.60351036766605</v>
      </c>
      <c r="Q76" s="57">
        <v>99.863735681883028</v>
      </c>
      <c r="R76" s="57">
        <v>9.9858620918499774</v>
      </c>
      <c r="S76" s="57">
        <v>19.972644546081654</v>
      </c>
      <c r="T76" s="57">
        <v>10</v>
      </c>
      <c r="U76" s="57">
        <v>0</v>
      </c>
      <c r="V76" s="57">
        <v>0</v>
      </c>
      <c r="W76" s="57">
        <v>0</v>
      </c>
      <c r="X76" s="57">
        <v>0</v>
      </c>
      <c r="Y76" s="57">
        <v>0</v>
      </c>
      <c r="Z76" s="57">
        <v>0</v>
      </c>
      <c r="AA76" s="57">
        <v>0</v>
      </c>
      <c r="AB76" s="57">
        <v>0</v>
      </c>
      <c r="AC76" s="72">
        <v>0</v>
      </c>
      <c r="AD76" s="72">
        <v>0</v>
      </c>
      <c r="AE76" s="72">
        <v>7900000</v>
      </c>
      <c r="AF76" s="72">
        <v>0</v>
      </c>
    </row>
    <row r="77" spans="1:32" s="8" customFormat="1" x14ac:dyDescent="0.3">
      <c r="A77" s="180" t="s">
        <v>40</v>
      </c>
      <c r="B77" s="15">
        <f t="shared" si="1"/>
        <v>38899</v>
      </c>
      <c r="C77" s="125"/>
      <c r="D77" s="75">
        <v>30900317.525773197</v>
      </c>
      <c r="E77" s="132">
        <v>0</v>
      </c>
      <c r="F77" s="132">
        <v>43579.294252873558</v>
      </c>
      <c r="G77" s="58">
        <v>5257.2121084730061</v>
      </c>
      <c r="H77" s="80">
        <v>3445.92</v>
      </c>
      <c r="I77" s="58">
        <v>0</v>
      </c>
      <c r="J77" s="80">
        <v>14708.023275</v>
      </c>
      <c r="K77" s="80">
        <v>3555.9001499999999</v>
      </c>
      <c r="L77" s="58">
        <v>119799.02327935454</v>
      </c>
      <c r="M77" s="58">
        <v>1903.8222684204918</v>
      </c>
      <c r="N77" s="58">
        <v>24469.073647871115</v>
      </c>
      <c r="O77" s="58">
        <v>3191525.4839164172</v>
      </c>
      <c r="P77" s="58">
        <v>467.29755229952474</v>
      </c>
      <c r="Q77" s="58">
        <v>100.44280984953868</v>
      </c>
      <c r="R77" s="58">
        <v>10.043724195143167</v>
      </c>
      <c r="S77" s="58">
        <v>20.088456762640071</v>
      </c>
      <c r="T77" s="80">
        <v>10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  <c r="Z77" s="58">
        <v>0</v>
      </c>
      <c r="AA77" s="58">
        <v>0</v>
      </c>
      <c r="AB77" s="58">
        <v>0</v>
      </c>
      <c r="AC77" s="69">
        <v>0</v>
      </c>
      <c r="AD77" s="69">
        <v>0</v>
      </c>
      <c r="AE77" s="69">
        <v>7900000</v>
      </c>
      <c r="AF77" s="69">
        <v>0</v>
      </c>
    </row>
    <row r="78" spans="1:32" s="10" customFormat="1" x14ac:dyDescent="0.3">
      <c r="A78" s="181"/>
      <c r="B78" s="16">
        <f t="shared" si="1"/>
        <v>38930</v>
      </c>
      <c r="C78" s="126"/>
      <c r="D78" s="76">
        <v>36391150.515463918</v>
      </c>
      <c r="E78" s="133">
        <v>0</v>
      </c>
      <c r="F78" s="133">
        <v>57812.763218390814</v>
      </c>
      <c r="G78" s="59">
        <v>4273.4174698699053</v>
      </c>
      <c r="H78" s="81">
        <v>3445.92</v>
      </c>
      <c r="I78" s="59">
        <v>0</v>
      </c>
      <c r="J78" s="81">
        <v>14708.023275</v>
      </c>
      <c r="K78" s="81">
        <v>3555.9001499999999</v>
      </c>
      <c r="L78" s="59">
        <v>119799.02327935454</v>
      </c>
      <c r="M78" s="59">
        <v>1903.8222684204918</v>
      </c>
      <c r="N78" s="59">
        <v>24469.073647871115</v>
      </c>
      <c r="O78" s="59">
        <v>3191525.4839164172</v>
      </c>
      <c r="P78" s="59">
        <v>467.29755229952474</v>
      </c>
      <c r="Q78" s="59">
        <v>100.44280984953868</v>
      </c>
      <c r="R78" s="59">
        <v>10.043724195143167</v>
      </c>
      <c r="S78" s="59">
        <v>20.088456762640071</v>
      </c>
      <c r="T78" s="81">
        <v>10</v>
      </c>
      <c r="U78" s="59">
        <v>0</v>
      </c>
      <c r="V78" s="59">
        <v>0</v>
      </c>
      <c r="W78" s="59">
        <v>0</v>
      </c>
      <c r="X78" s="59">
        <v>0</v>
      </c>
      <c r="Y78" s="59">
        <v>0</v>
      </c>
      <c r="Z78" s="59">
        <v>0</v>
      </c>
      <c r="AA78" s="59">
        <v>0</v>
      </c>
      <c r="AB78" s="59">
        <v>0</v>
      </c>
      <c r="AC78" s="70">
        <v>0</v>
      </c>
      <c r="AD78" s="70">
        <v>0</v>
      </c>
      <c r="AE78" s="70">
        <v>7900000</v>
      </c>
      <c r="AF78" s="70">
        <v>0</v>
      </c>
    </row>
    <row r="79" spans="1:32" s="10" customFormat="1" x14ac:dyDescent="0.3">
      <c r="A79" s="181"/>
      <c r="B79" s="16">
        <f t="shared" si="1"/>
        <v>38961</v>
      </c>
      <c r="C79" s="126"/>
      <c r="D79" s="76">
        <v>30818270.103092782</v>
      </c>
      <c r="E79" s="133">
        <v>0</v>
      </c>
      <c r="F79" s="133">
        <v>52034.164367816091</v>
      </c>
      <c r="G79" s="59">
        <v>6721.1120252672699</v>
      </c>
      <c r="H79" s="81">
        <v>3445.92</v>
      </c>
      <c r="I79" s="59">
        <v>0</v>
      </c>
      <c r="J79" s="81">
        <v>14708.023275</v>
      </c>
      <c r="K79" s="81">
        <v>3555.9001499999999</v>
      </c>
      <c r="L79" s="59">
        <v>119799.02327935454</v>
      </c>
      <c r="M79" s="59">
        <v>1903.8222684204918</v>
      </c>
      <c r="N79" s="59">
        <v>24469.073647871115</v>
      </c>
      <c r="O79" s="59">
        <v>3191525.4839164172</v>
      </c>
      <c r="P79" s="59">
        <v>467.29755229952474</v>
      </c>
      <c r="Q79" s="59">
        <v>100.44280984953868</v>
      </c>
      <c r="R79" s="59">
        <v>10.043724195143167</v>
      </c>
      <c r="S79" s="59">
        <v>20.088456762640071</v>
      </c>
      <c r="T79" s="81">
        <v>10</v>
      </c>
      <c r="U79" s="59">
        <v>0</v>
      </c>
      <c r="V79" s="59">
        <v>0</v>
      </c>
      <c r="W79" s="59">
        <v>0</v>
      </c>
      <c r="X79" s="59">
        <v>0</v>
      </c>
      <c r="Y79" s="59">
        <v>0</v>
      </c>
      <c r="Z79" s="59">
        <v>0</v>
      </c>
      <c r="AA79" s="59">
        <v>0</v>
      </c>
      <c r="AB79" s="59">
        <v>0</v>
      </c>
      <c r="AC79" s="70">
        <v>0</v>
      </c>
      <c r="AD79" s="70">
        <v>0</v>
      </c>
      <c r="AE79" s="70">
        <v>7900000</v>
      </c>
      <c r="AF79" s="70">
        <v>0</v>
      </c>
    </row>
    <row r="80" spans="1:32" s="10" customFormat="1" x14ac:dyDescent="0.3">
      <c r="A80" s="181"/>
      <c r="B80" s="16">
        <f t="shared" si="1"/>
        <v>38991</v>
      </c>
      <c r="C80" s="126"/>
      <c r="D80" s="76">
        <v>28932686.597938143</v>
      </c>
      <c r="E80" s="133">
        <v>0</v>
      </c>
      <c r="F80" s="133">
        <v>78043.098850574723</v>
      </c>
      <c r="G80" s="59">
        <v>12198.519469606539</v>
      </c>
      <c r="H80" s="81">
        <v>3445.92</v>
      </c>
      <c r="I80" s="59">
        <v>0</v>
      </c>
      <c r="J80" s="81">
        <v>14708.023275</v>
      </c>
      <c r="K80" s="81">
        <v>3555.9001499999999</v>
      </c>
      <c r="L80" s="59">
        <v>119799.02327935454</v>
      </c>
      <c r="M80" s="59">
        <v>1903.8222684204918</v>
      </c>
      <c r="N80" s="59">
        <v>24469.073647871115</v>
      </c>
      <c r="O80" s="59">
        <v>3191525.4839164172</v>
      </c>
      <c r="P80" s="59">
        <v>467.29755229952474</v>
      </c>
      <c r="Q80" s="59">
        <v>100.44280984953868</v>
      </c>
      <c r="R80" s="59">
        <v>10.043724195143167</v>
      </c>
      <c r="S80" s="59">
        <v>20.088456762640071</v>
      </c>
      <c r="T80" s="81">
        <v>10</v>
      </c>
      <c r="U80" s="59">
        <v>0</v>
      </c>
      <c r="V80" s="59">
        <v>0</v>
      </c>
      <c r="W80" s="59">
        <v>0</v>
      </c>
      <c r="X80" s="59">
        <v>0</v>
      </c>
      <c r="Y80" s="59">
        <v>0</v>
      </c>
      <c r="Z80" s="59">
        <v>0</v>
      </c>
      <c r="AA80" s="59">
        <v>0</v>
      </c>
      <c r="AB80" s="59">
        <v>0</v>
      </c>
      <c r="AC80" s="70">
        <v>0</v>
      </c>
      <c r="AD80" s="70">
        <v>0</v>
      </c>
      <c r="AE80" s="70">
        <v>7900000</v>
      </c>
      <c r="AF80" s="70">
        <v>0</v>
      </c>
    </row>
    <row r="81" spans="1:32" s="10" customFormat="1" x14ac:dyDescent="0.3">
      <c r="A81" s="181"/>
      <c r="B81" s="16">
        <f t="shared" si="1"/>
        <v>39022</v>
      </c>
      <c r="C81" s="126"/>
      <c r="D81" s="76">
        <v>27967444.103092782</v>
      </c>
      <c r="E81" s="133">
        <v>0</v>
      </c>
      <c r="F81" s="133">
        <v>91204.162068965525</v>
      </c>
      <c r="G81" s="59">
        <v>20383.88111667689</v>
      </c>
      <c r="H81" s="81">
        <v>3445.92</v>
      </c>
      <c r="I81" s="59">
        <v>0</v>
      </c>
      <c r="J81" s="81">
        <v>14708.023275</v>
      </c>
      <c r="K81" s="81">
        <v>3555.9001499999999</v>
      </c>
      <c r="L81" s="59">
        <v>119799.02327935454</v>
      </c>
      <c r="M81" s="59">
        <v>1903.8222684204918</v>
      </c>
      <c r="N81" s="59">
        <v>24469.073647871115</v>
      </c>
      <c r="O81" s="59">
        <v>3191525.4839164172</v>
      </c>
      <c r="P81" s="59">
        <v>467.29755229952474</v>
      </c>
      <c r="Q81" s="59">
        <v>100.44280984953868</v>
      </c>
      <c r="R81" s="59">
        <v>10.043724195143167</v>
      </c>
      <c r="S81" s="59">
        <v>20.088456762640071</v>
      </c>
      <c r="T81" s="81">
        <v>10</v>
      </c>
      <c r="U81" s="59">
        <v>0</v>
      </c>
      <c r="V81" s="59">
        <v>0</v>
      </c>
      <c r="W81" s="59">
        <v>0</v>
      </c>
      <c r="X81" s="59">
        <v>0</v>
      </c>
      <c r="Y81" s="59">
        <v>0</v>
      </c>
      <c r="Z81" s="59">
        <v>0</v>
      </c>
      <c r="AA81" s="59">
        <v>0</v>
      </c>
      <c r="AB81" s="59">
        <v>0</v>
      </c>
      <c r="AC81" s="70">
        <v>0</v>
      </c>
      <c r="AD81" s="70">
        <v>0</v>
      </c>
      <c r="AE81" s="70">
        <v>7900000</v>
      </c>
      <c r="AF81" s="70">
        <v>0</v>
      </c>
    </row>
    <row r="82" spans="1:32" s="10" customFormat="1" x14ac:dyDescent="0.3">
      <c r="A82" s="181"/>
      <c r="B82" s="16">
        <f t="shared" si="1"/>
        <v>39052</v>
      </c>
      <c r="C82" s="126"/>
      <c r="D82" s="76">
        <v>25068982.865979381</v>
      </c>
      <c r="E82" s="133">
        <v>0</v>
      </c>
      <c r="F82" s="133">
        <v>98896.060919540236</v>
      </c>
      <c r="G82" s="59">
        <v>30843.010457413715</v>
      </c>
      <c r="H82" s="81">
        <v>3445.92</v>
      </c>
      <c r="I82" s="59">
        <v>0</v>
      </c>
      <c r="J82" s="81">
        <v>14708.023275</v>
      </c>
      <c r="K82" s="81">
        <v>3555.9001499999999</v>
      </c>
      <c r="L82" s="59">
        <v>119799.02327935454</v>
      </c>
      <c r="M82" s="59">
        <v>1903.8222684204918</v>
      </c>
      <c r="N82" s="59">
        <v>24469.073647871115</v>
      </c>
      <c r="O82" s="59">
        <v>3191525.4839164172</v>
      </c>
      <c r="P82" s="59">
        <v>467.29755229952474</v>
      </c>
      <c r="Q82" s="59">
        <v>100.44280984953868</v>
      </c>
      <c r="R82" s="59">
        <v>10.043724195143167</v>
      </c>
      <c r="S82" s="59">
        <v>20.088456762640071</v>
      </c>
      <c r="T82" s="81">
        <v>10</v>
      </c>
      <c r="U82" s="59">
        <v>0</v>
      </c>
      <c r="V82" s="59">
        <v>0</v>
      </c>
      <c r="W82" s="59">
        <v>0</v>
      </c>
      <c r="X82" s="59">
        <v>0</v>
      </c>
      <c r="Y82" s="59">
        <v>0</v>
      </c>
      <c r="Z82" s="59">
        <v>0</v>
      </c>
      <c r="AA82" s="59">
        <v>0</v>
      </c>
      <c r="AB82" s="59">
        <v>0</v>
      </c>
      <c r="AC82" s="70">
        <v>0</v>
      </c>
      <c r="AD82" s="70">
        <v>0</v>
      </c>
      <c r="AE82" s="70">
        <v>7900000</v>
      </c>
      <c r="AF82" s="70">
        <v>0</v>
      </c>
    </row>
    <row r="83" spans="1:32" s="10" customFormat="1" x14ac:dyDescent="0.3">
      <c r="A83" s="181"/>
      <c r="B83" s="16">
        <f t="shared" si="1"/>
        <v>39083</v>
      </c>
      <c r="C83" s="126"/>
      <c r="D83" s="76">
        <v>26863665.989690721</v>
      </c>
      <c r="E83" s="133">
        <v>0</v>
      </c>
      <c r="F83" s="133">
        <v>117864.93563218392</v>
      </c>
      <c r="G83" s="59">
        <v>36489.860674166019</v>
      </c>
      <c r="H83" s="81">
        <v>3445.92</v>
      </c>
      <c r="I83" s="59">
        <v>0</v>
      </c>
      <c r="J83" s="81">
        <v>14708.023275</v>
      </c>
      <c r="K83" s="81">
        <v>3555.9001499999999</v>
      </c>
      <c r="L83" s="59">
        <v>119799.02327935454</v>
      </c>
      <c r="M83" s="59">
        <v>1903.8222684204918</v>
      </c>
      <c r="N83" s="59">
        <v>24469.073647871115</v>
      </c>
      <c r="O83" s="59">
        <v>3191525.4839164172</v>
      </c>
      <c r="P83" s="59">
        <v>467.29755229952474</v>
      </c>
      <c r="Q83" s="59">
        <v>100.44280984953868</v>
      </c>
      <c r="R83" s="59">
        <v>10.043724195143167</v>
      </c>
      <c r="S83" s="59">
        <v>20.088456762640071</v>
      </c>
      <c r="T83" s="81">
        <v>10</v>
      </c>
      <c r="U83" s="59">
        <v>0</v>
      </c>
      <c r="V83" s="59">
        <v>0</v>
      </c>
      <c r="W83" s="59">
        <v>0</v>
      </c>
      <c r="X83" s="59">
        <v>0</v>
      </c>
      <c r="Y83" s="59">
        <v>0</v>
      </c>
      <c r="Z83" s="59">
        <v>0</v>
      </c>
      <c r="AA83" s="59">
        <v>0</v>
      </c>
      <c r="AB83" s="59">
        <v>0</v>
      </c>
      <c r="AC83" s="70">
        <v>0</v>
      </c>
      <c r="AD83" s="70">
        <v>0</v>
      </c>
      <c r="AE83" s="70">
        <v>7900000</v>
      </c>
      <c r="AF83" s="70">
        <v>0</v>
      </c>
    </row>
    <row r="84" spans="1:32" s="10" customFormat="1" x14ac:dyDescent="0.3">
      <c r="A84" s="181"/>
      <c r="B84" s="16">
        <f t="shared" si="1"/>
        <v>39114</v>
      </c>
      <c r="C84" s="126"/>
      <c r="D84" s="76">
        <v>24692443.030927837</v>
      </c>
      <c r="E84" s="133">
        <v>0</v>
      </c>
      <c r="F84" s="133">
        <v>163032.79770114942</v>
      </c>
      <c r="G84" s="59">
        <v>36743.908425944981</v>
      </c>
      <c r="H84" s="81">
        <v>3445.92</v>
      </c>
      <c r="I84" s="59">
        <v>0</v>
      </c>
      <c r="J84" s="81">
        <v>14708.023275</v>
      </c>
      <c r="K84" s="81">
        <v>3555.9001499999999</v>
      </c>
      <c r="L84" s="59">
        <v>119799.02327935454</v>
      </c>
      <c r="M84" s="59">
        <v>1903.8222684204918</v>
      </c>
      <c r="N84" s="59">
        <v>24469.073647871115</v>
      </c>
      <c r="O84" s="59">
        <v>3191525.4839164172</v>
      </c>
      <c r="P84" s="59">
        <v>467.29755229952474</v>
      </c>
      <c r="Q84" s="59">
        <v>100.44280984953868</v>
      </c>
      <c r="R84" s="59">
        <v>10.043724195143167</v>
      </c>
      <c r="S84" s="59">
        <v>20.088456762640071</v>
      </c>
      <c r="T84" s="81">
        <v>10</v>
      </c>
      <c r="U84" s="59">
        <v>0</v>
      </c>
      <c r="V84" s="59">
        <v>0</v>
      </c>
      <c r="W84" s="59">
        <v>0</v>
      </c>
      <c r="X84" s="59">
        <v>0</v>
      </c>
      <c r="Y84" s="59">
        <v>0</v>
      </c>
      <c r="Z84" s="59">
        <v>0</v>
      </c>
      <c r="AA84" s="59">
        <v>0</v>
      </c>
      <c r="AB84" s="59">
        <v>0</v>
      </c>
      <c r="AC84" s="70">
        <v>0</v>
      </c>
      <c r="AD84" s="70">
        <v>0</v>
      </c>
      <c r="AE84" s="70">
        <v>7900000</v>
      </c>
      <c r="AF84" s="70">
        <v>0</v>
      </c>
    </row>
    <row r="85" spans="1:32" s="10" customFormat="1" x14ac:dyDescent="0.3">
      <c r="A85" s="181"/>
      <c r="B85" s="16">
        <f t="shared" si="1"/>
        <v>39142</v>
      </c>
      <c r="C85" s="126"/>
      <c r="D85" s="76">
        <v>23493862.608247422</v>
      </c>
      <c r="E85" s="133">
        <v>0</v>
      </c>
      <c r="F85" s="133">
        <v>127567.31494252876</v>
      </c>
      <c r="G85" s="59">
        <v>28566.829661375697</v>
      </c>
      <c r="H85" s="81">
        <v>3445.92</v>
      </c>
      <c r="I85" s="59">
        <v>0</v>
      </c>
      <c r="J85" s="81">
        <v>14708.023275</v>
      </c>
      <c r="K85" s="81">
        <v>3555.9001499999999</v>
      </c>
      <c r="L85" s="59">
        <v>119799.02327935454</v>
      </c>
      <c r="M85" s="59">
        <v>1903.8222684204918</v>
      </c>
      <c r="N85" s="59">
        <v>24469.073647871115</v>
      </c>
      <c r="O85" s="59">
        <v>3191525.4839164172</v>
      </c>
      <c r="P85" s="59">
        <v>467.29755229952474</v>
      </c>
      <c r="Q85" s="59">
        <v>100.44280984953868</v>
      </c>
      <c r="R85" s="59">
        <v>10.043724195143167</v>
      </c>
      <c r="S85" s="59">
        <v>20.088456762640071</v>
      </c>
      <c r="T85" s="81">
        <v>10</v>
      </c>
      <c r="U85" s="59">
        <v>0</v>
      </c>
      <c r="V85" s="59">
        <v>0</v>
      </c>
      <c r="W85" s="59">
        <v>0</v>
      </c>
      <c r="X85" s="59">
        <v>0</v>
      </c>
      <c r="Y85" s="59">
        <v>0</v>
      </c>
      <c r="Z85" s="59">
        <v>0</v>
      </c>
      <c r="AA85" s="59">
        <v>0</v>
      </c>
      <c r="AB85" s="59">
        <v>0</v>
      </c>
      <c r="AC85" s="70">
        <v>0</v>
      </c>
      <c r="AD85" s="70">
        <v>0</v>
      </c>
      <c r="AE85" s="70">
        <v>7900000</v>
      </c>
      <c r="AF85" s="70">
        <v>0</v>
      </c>
    </row>
    <row r="86" spans="1:32" s="10" customFormat="1" x14ac:dyDescent="0.3">
      <c r="A86" s="181"/>
      <c r="B86" s="16">
        <f t="shared" si="1"/>
        <v>39173</v>
      </c>
      <c r="C86" s="126"/>
      <c r="D86" s="76">
        <v>24599765.020618558</v>
      </c>
      <c r="E86" s="133">
        <v>0</v>
      </c>
      <c r="F86" s="133">
        <v>105399.34252873562</v>
      </c>
      <c r="G86" s="59">
        <v>14099.83194568358</v>
      </c>
      <c r="H86" s="81">
        <v>3445.92</v>
      </c>
      <c r="I86" s="59">
        <v>0</v>
      </c>
      <c r="J86" s="81">
        <v>14708.023275</v>
      </c>
      <c r="K86" s="81">
        <v>3555.9001499999999</v>
      </c>
      <c r="L86" s="59">
        <v>119799.02327935454</v>
      </c>
      <c r="M86" s="59">
        <v>1903.8222684204918</v>
      </c>
      <c r="N86" s="59">
        <v>24469.073647871115</v>
      </c>
      <c r="O86" s="59">
        <v>3191525.4839164172</v>
      </c>
      <c r="P86" s="59">
        <v>467.29755229952474</v>
      </c>
      <c r="Q86" s="59">
        <v>100.44280984953868</v>
      </c>
      <c r="R86" s="59">
        <v>10.043724195143167</v>
      </c>
      <c r="S86" s="59">
        <v>20.088456762640071</v>
      </c>
      <c r="T86" s="81">
        <v>10</v>
      </c>
      <c r="U86" s="59">
        <v>0</v>
      </c>
      <c r="V86" s="59">
        <v>0</v>
      </c>
      <c r="W86" s="59">
        <v>0</v>
      </c>
      <c r="X86" s="59">
        <v>0</v>
      </c>
      <c r="Y86" s="59">
        <v>0</v>
      </c>
      <c r="Z86" s="59">
        <v>0</v>
      </c>
      <c r="AA86" s="59">
        <v>0</v>
      </c>
      <c r="AB86" s="59">
        <v>0</v>
      </c>
      <c r="AC86" s="70">
        <v>0</v>
      </c>
      <c r="AD86" s="70">
        <v>0</v>
      </c>
      <c r="AE86" s="70">
        <v>7900000</v>
      </c>
      <c r="AF86" s="70">
        <v>0</v>
      </c>
    </row>
    <row r="87" spans="1:32" s="10" customFormat="1" x14ac:dyDescent="0.3">
      <c r="A87" s="181"/>
      <c r="B87" s="16">
        <f t="shared" si="1"/>
        <v>39203</v>
      </c>
      <c r="C87" s="126"/>
      <c r="D87" s="76">
        <v>26639607.701030929</v>
      </c>
      <c r="E87" s="133">
        <v>0</v>
      </c>
      <c r="F87" s="133">
        <v>80568.427586206904</v>
      </c>
      <c r="G87" s="59">
        <v>7293.3923748350344</v>
      </c>
      <c r="H87" s="81">
        <v>3445.92</v>
      </c>
      <c r="I87" s="59">
        <v>0</v>
      </c>
      <c r="J87" s="81">
        <v>14708.023275</v>
      </c>
      <c r="K87" s="81">
        <v>3555.9001499999999</v>
      </c>
      <c r="L87" s="59">
        <v>119799.02327935454</v>
      </c>
      <c r="M87" s="59">
        <v>1903.8222684204918</v>
      </c>
      <c r="N87" s="59">
        <v>24469.073647871115</v>
      </c>
      <c r="O87" s="59">
        <v>3191525.4839164172</v>
      </c>
      <c r="P87" s="59">
        <v>467.29755229952474</v>
      </c>
      <c r="Q87" s="59">
        <v>100.44280984953868</v>
      </c>
      <c r="R87" s="59">
        <v>10.043724195143167</v>
      </c>
      <c r="S87" s="59">
        <v>20.088456762640071</v>
      </c>
      <c r="T87" s="81">
        <v>10</v>
      </c>
      <c r="U87" s="59">
        <v>0</v>
      </c>
      <c r="V87" s="59">
        <v>0</v>
      </c>
      <c r="W87" s="59">
        <v>0</v>
      </c>
      <c r="X87" s="59">
        <v>0</v>
      </c>
      <c r="Y87" s="59">
        <v>0</v>
      </c>
      <c r="Z87" s="59">
        <v>0</v>
      </c>
      <c r="AA87" s="59">
        <v>0</v>
      </c>
      <c r="AB87" s="59">
        <v>0</v>
      </c>
      <c r="AC87" s="70">
        <v>0</v>
      </c>
      <c r="AD87" s="70">
        <v>0</v>
      </c>
      <c r="AE87" s="70">
        <v>7900000</v>
      </c>
      <c r="AF87" s="70">
        <v>0</v>
      </c>
    </row>
    <row r="88" spans="1:32" s="12" customFormat="1" ht="15" thickBot="1" x14ac:dyDescent="0.35">
      <c r="A88" s="182"/>
      <c r="B88" s="17">
        <f t="shared" si="1"/>
        <v>39234</v>
      </c>
      <c r="C88" s="127"/>
      <c r="D88" s="77">
        <v>28673812.917525772</v>
      </c>
      <c r="E88" s="134">
        <v>0</v>
      </c>
      <c r="F88" s="134">
        <v>52582.293103448275</v>
      </c>
      <c r="G88" s="60">
        <v>4649.0242706873614</v>
      </c>
      <c r="H88" s="82">
        <v>3445.92</v>
      </c>
      <c r="I88" s="60">
        <v>0</v>
      </c>
      <c r="J88" s="82">
        <v>14708.023275</v>
      </c>
      <c r="K88" s="82">
        <v>3555.9001499999999</v>
      </c>
      <c r="L88" s="60">
        <v>119799.02327935454</v>
      </c>
      <c r="M88" s="60">
        <v>1903.8222684204918</v>
      </c>
      <c r="N88" s="60">
        <v>24469.073647871115</v>
      </c>
      <c r="O88" s="60">
        <v>3191525.4839164172</v>
      </c>
      <c r="P88" s="60">
        <v>467.29755229952474</v>
      </c>
      <c r="Q88" s="60">
        <v>100.44280984953868</v>
      </c>
      <c r="R88" s="60">
        <v>10.043724195143167</v>
      </c>
      <c r="S88" s="60">
        <v>20.088456762640071</v>
      </c>
      <c r="T88" s="82">
        <v>10</v>
      </c>
      <c r="U88" s="60">
        <v>0</v>
      </c>
      <c r="V88" s="60">
        <v>0</v>
      </c>
      <c r="W88" s="60">
        <v>0</v>
      </c>
      <c r="X88" s="60">
        <v>0</v>
      </c>
      <c r="Y88" s="60">
        <v>0</v>
      </c>
      <c r="Z88" s="60">
        <v>0</v>
      </c>
      <c r="AA88" s="60">
        <v>0</v>
      </c>
      <c r="AB88" s="60">
        <v>0</v>
      </c>
      <c r="AC88" s="71">
        <v>0</v>
      </c>
      <c r="AD88" s="71">
        <v>0</v>
      </c>
      <c r="AE88" s="71">
        <v>7900000</v>
      </c>
      <c r="AF88" s="71">
        <v>0</v>
      </c>
    </row>
    <row r="89" spans="1:32" x14ac:dyDescent="0.3">
      <c r="A89" s="175" t="s">
        <v>41</v>
      </c>
      <c r="B89" s="18">
        <f t="shared" si="1"/>
        <v>39264</v>
      </c>
      <c r="D89" s="74">
        <v>30554171.958762884</v>
      </c>
      <c r="E89" s="135">
        <v>0</v>
      </c>
      <c r="F89" s="135">
        <v>53617.96666666666</v>
      </c>
      <c r="G89" s="57">
        <v>5823.0362817707346</v>
      </c>
      <c r="H89" s="79">
        <v>3445.92</v>
      </c>
      <c r="I89" s="57">
        <v>0</v>
      </c>
      <c r="J89" s="57">
        <v>14856.589166666667</v>
      </c>
      <c r="K89" s="57">
        <v>3591.8183333333332</v>
      </c>
      <c r="L89" s="57">
        <v>113172.49008718457</v>
      </c>
      <c r="M89" s="57">
        <v>1919.6100628415397</v>
      </c>
      <c r="N89" s="57">
        <v>24671.987917146147</v>
      </c>
      <c r="O89" s="57">
        <v>3191525.4839164172</v>
      </c>
      <c r="P89" s="57">
        <v>299.22283333333337</v>
      </c>
      <c r="Q89" s="57">
        <v>190.04166666666666</v>
      </c>
      <c r="R89" s="57">
        <v>9.75</v>
      </c>
      <c r="S89" s="57">
        <v>16.7225</v>
      </c>
      <c r="T89" s="79">
        <v>10</v>
      </c>
      <c r="U89" s="57">
        <v>0</v>
      </c>
      <c r="V89" s="57">
        <v>0</v>
      </c>
      <c r="W89" s="57">
        <v>0</v>
      </c>
      <c r="X89" s="57">
        <v>0</v>
      </c>
      <c r="Y89" s="57">
        <v>0</v>
      </c>
      <c r="Z89" s="57">
        <v>0</v>
      </c>
      <c r="AA89" s="57">
        <v>0</v>
      </c>
      <c r="AB89" s="57">
        <v>0</v>
      </c>
      <c r="AC89" s="72">
        <v>0</v>
      </c>
      <c r="AD89" s="72">
        <v>0</v>
      </c>
      <c r="AE89" s="72">
        <v>12687860.833333334</v>
      </c>
      <c r="AF89" s="72">
        <v>0</v>
      </c>
    </row>
    <row r="90" spans="1:32" x14ac:dyDescent="0.3">
      <c r="A90" s="175"/>
      <c r="B90" s="18">
        <f t="shared" si="1"/>
        <v>39295</v>
      </c>
      <c r="D90" s="74">
        <v>34263209.237113401</v>
      </c>
      <c r="E90" s="135">
        <v>0</v>
      </c>
      <c r="F90" s="135">
        <v>61181.204597701144</v>
      </c>
      <c r="G90" s="57">
        <v>4733.3576163114258</v>
      </c>
      <c r="H90" s="79">
        <v>3445.92</v>
      </c>
      <c r="I90" s="57">
        <v>0</v>
      </c>
      <c r="J90" s="57">
        <v>14856.589166666667</v>
      </c>
      <c r="K90" s="57">
        <v>3591.8183333333332</v>
      </c>
      <c r="L90" s="57">
        <v>113172.49008718457</v>
      </c>
      <c r="M90" s="57">
        <v>1919.6100628415397</v>
      </c>
      <c r="N90" s="57">
        <v>24671.987917146147</v>
      </c>
      <c r="O90" s="57">
        <v>3191525.4839164172</v>
      </c>
      <c r="P90" s="57">
        <v>299.22283333333337</v>
      </c>
      <c r="Q90" s="57">
        <v>190.04166666666666</v>
      </c>
      <c r="R90" s="57">
        <v>9.75</v>
      </c>
      <c r="S90" s="57">
        <v>16.7225</v>
      </c>
      <c r="T90" s="79">
        <v>10</v>
      </c>
      <c r="U90" s="57">
        <v>0</v>
      </c>
      <c r="V90" s="57">
        <v>0</v>
      </c>
      <c r="W90" s="57">
        <v>0</v>
      </c>
      <c r="X90" s="57">
        <v>0</v>
      </c>
      <c r="Y90" s="57">
        <v>0</v>
      </c>
      <c r="Z90" s="57">
        <v>0</v>
      </c>
      <c r="AA90" s="57">
        <v>0</v>
      </c>
      <c r="AB90" s="57">
        <v>0</v>
      </c>
      <c r="AC90" s="72">
        <v>0</v>
      </c>
      <c r="AD90" s="72">
        <v>0</v>
      </c>
      <c r="AE90" s="72">
        <v>12687860.833333334</v>
      </c>
      <c r="AF90" s="72">
        <v>0</v>
      </c>
    </row>
    <row r="91" spans="1:32" x14ac:dyDescent="0.3">
      <c r="A91" s="175"/>
      <c r="B91" s="18">
        <f t="shared" si="1"/>
        <v>39326</v>
      </c>
      <c r="D91" s="74">
        <v>32728921.43298969</v>
      </c>
      <c r="E91" s="135">
        <v>0</v>
      </c>
      <c r="F91" s="135">
        <v>55982.006896551713</v>
      </c>
      <c r="G91" s="57">
        <v>7444.4930829212044</v>
      </c>
      <c r="H91" s="79">
        <v>3445.92</v>
      </c>
      <c r="I91" s="57">
        <v>0</v>
      </c>
      <c r="J91" s="57">
        <v>14856.589166666667</v>
      </c>
      <c r="K91" s="57">
        <v>3591.8183333333332</v>
      </c>
      <c r="L91" s="57">
        <v>113172.49008718457</v>
      </c>
      <c r="M91" s="57">
        <v>1919.6100628415397</v>
      </c>
      <c r="N91" s="57">
        <v>24671.987917146147</v>
      </c>
      <c r="O91" s="57">
        <v>3191525.4839164172</v>
      </c>
      <c r="P91" s="57">
        <v>299.22283333333337</v>
      </c>
      <c r="Q91" s="57">
        <v>190.04166666666666</v>
      </c>
      <c r="R91" s="57">
        <v>9.75</v>
      </c>
      <c r="S91" s="57">
        <v>16.7225</v>
      </c>
      <c r="T91" s="79">
        <v>10</v>
      </c>
      <c r="U91" s="57">
        <v>0</v>
      </c>
      <c r="V91" s="57">
        <v>0</v>
      </c>
      <c r="W91" s="57">
        <v>0</v>
      </c>
      <c r="X91" s="57">
        <v>0</v>
      </c>
      <c r="Y91" s="57">
        <v>0</v>
      </c>
      <c r="Z91" s="57">
        <v>0</v>
      </c>
      <c r="AA91" s="57">
        <v>0</v>
      </c>
      <c r="AB91" s="57">
        <v>0</v>
      </c>
      <c r="AC91" s="72">
        <v>0</v>
      </c>
      <c r="AD91" s="72">
        <v>0</v>
      </c>
      <c r="AE91" s="72">
        <v>12687860.833333334</v>
      </c>
      <c r="AF91" s="72">
        <v>0</v>
      </c>
    </row>
    <row r="92" spans="1:32" x14ac:dyDescent="0.3">
      <c r="A92" s="175"/>
      <c r="B92" s="18">
        <f t="shared" si="1"/>
        <v>39356</v>
      </c>
      <c r="D92" s="74">
        <v>30801684.69072165</v>
      </c>
      <c r="E92" s="135">
        <v>0</v>
      </c>
      <c r="F92" s="135">
        <v>60332.86321839079</v>
      </c>
      <c r="G92" s="57">
        <v>13511.423923893653</v>
      </c>
      <c r="H92" s="79">
        <v>3445.92</v>
      </c>
      <c r="I92" s="57">
        <v>0</v>
      </c>
      <c r="J92" s="57">
        <v>14856.589166666667</v>
      </c>
      <c r="K92" s="57">
        <v>3591.8183333333332</v>
      </c>
      <c r="L92" s="57">
        <v>113172.49008718457</v>
      </c>
      <c r="M92" s="57">
        <v>1919.6100628415397</v>
      </c>
      <c r="N92" s="57">
        <v>24671.987917146147</v>
      </c>
      <c r="O92" s="57">
        <v>3191525.4839164172</v>
      </c>
      <c r="P92" s="57">
        <v>299.22283333333337</v>
      </c>
      <c r="Q92" s="57">
        <v>190.04166666666666</v>
      </c>
      <c r="R92" s="57">
        <v>9.75</v>
      </c>
      <c r="S92" s="57">
        <v>16.7225</v>
      </c>
      <c r="T92" s="79">
        <v>10</v>
      </c>
      <c r="U92" s="57">
        <v>0</v>
      </c>
      <c r="V92" s="57">
        <v>0</v>
      </c>
      <c r="W92" s="57">
        <v>0</v>
      </c>
      <c r="X92" s="57">
        <v>0</v>
      </c>
      <c r="Y92" s="57">
        <v>0</v>
      </c>
      <c r="Z92" s="57">
        <v>0</v>
      </c>
      <c r="AA92" s="57">
        <v>0</v>
      </c>
      <c r="AB92" s="57">
        <v>0</v>
      </c>
      <c r="AC92" s="72">
        <v>0</v>
      </c>
      <c r="AD92" s="72">
        <v>0</v>
      </c>
      <c r="AE92" s="72">
        <v>12687860.833333334</v>
      </c>
      <c r="AF92" s="72">
        <v>0</v>
      </c>
    </row>
    <row r="93" spans="1:32" x14ac:dyDescent="0.3">
      <c r="A93" s="175"/>
      <c r="B93" s="18">
        <f t="shared" si="1"/>
        <v>39387</v>
      </c>
      <c r="D93" s="74">
        <v>29075385.824742269</v>
      </c>
      <c r="E93" s="135">
        <v>0</v>
      </c>
      <c r="F93" s="135">
        <v>95355.944827586209</v>
      </c>
      <c r="G93" s="57">
        <v>22577.761151087925</v>
      </c>
      <c r="H93" s="79">
        <v>3445.92</v>
      </c>
      <c r="I93" s="57">
        <v>0</v>
      </c>
      <c r="J93" s="57">
        <v>14856.589166666667</v>
      </c>
      <c r="K93" s="57">
        <v>3591.8183333333332</v>
      </c>
      <c r="L93" s="57">
        <v>113172.49008718457</v>
      </c>
      <c r="M93" s="57">
        <v>1919.6100628415397</v>
      </c>
      <c r="N93" s="57">
        <v>24671.987917146147</v>
      </c>
      <c r="O93" s="57">
        <v>3191525.4839164172</v>
      </c>
      <c r="P93" s="57">
        <v>299.22283333333337</v>
      </c>
      <c r="Q93" s="57">
        <v>190.04166666666666</v>
      </c>
      <c r="R93" s="57">
        <v>9.75</v>
      </c>
      <c r="S93" s="57">
        <v>16.7225</v>
      </c>
      <c r="T93" s="79">
        <v>10</v>
      </c>
      <c r="U93" s="57">
        <v>0</v>
      </c>
      <c r="V93" s="57">
        <v>0</v>
      </c>
      <c r="W93" s="57">
        <v>0</v>
      </c>
      <c r="X93" s="57">
        <v>0</v>
      </c>
      <c r="Y93" s="57">
        <v>0</v>
      </c>
      <c r="Z93" s="57">
        <v>0</v>
      </c>
      <c r="AA93" s="57">
        <v>0</v>
      </c>
      <c r="AB93" s="57">
        <v>0</v>
      </c>
      <c r="AC93" s="72">
        <v>0</v>
      </c>
      <c r="AD93" s="72">
        <v>0</v>
      </c>
      <c r="AE93" s="72">
        <v>12687860.833333334</v>
      </c>
      <c r="AF93" s="72">
        <v>0</v>
      </c>
    </row>
    <row r="94" spans="1:32" x14ac:dyDescent="0.3">
      <c r="A94" s="175"/>
      <c r="B94" s="18">
        <f t="shared" si="1"/>
        <v>39417</v>
      </c>
      <c r="D94" s="74">
        <v>24505147.701030929</v>
      </c>
      <c r="E94" s="135">
        <v>0</v>
      </c>
      <c r="F94" s="135">
        <v>121399.82643678159</v>
      </c>
      <c r="G94" s="57">
        <v>34162.587551507466</v>
      </c>
      <c r="H94" s="79">
        <v>3445.92</v>
      </c>
      <c r="I94" s="57">
        <v>0</v>
      </c>
      <c r="J94" s="57">
        <v>14856.589166666667</v>
      </c>
      <c r="K94" s="57">
        <v>3591.8183333333332</v>
      </c>
      <c r="L94" s="57">
        <v>113172.49008718457</v>
      </c>
      <c r="M94" s="57">
        <v>1919.6100628415397</v>
      </c>
      <c r="N94" s="57">
        <v>24671.987917146147</v>
      </c>
      <c r="O94" s="57">
        <v>3191525.4839164172</v>
      </c>
      <c r="P94" s="57">
        <v>299.22283333333337</v>
      </c>
      <c r="Q94" s="57">
        <v>190.04166666666666</v>
      </c>
      <c r="R94" s="57">
        <v>9.75</v>
      </c>
      <c r="S94" s="57">
        <v>16.7225</v>
      </c>
      <c r="T94" s="79">
        <v>10</v>
      </c>
      <c r="U94" s="57">
        <v>0</v>
      </c>
      <c r="V94" s="57">
        <v>0</v>
      </c>
      <c r="W94" s="57">
        <v>0</v>
      </c>
      <c r="X94" s="57">
        <v>0</v>
      </c>
      <c r="Y94" s="57">
        <v>0</v>
      </c>
      <c r="Z94" s="57">
        <v>0</v>
      </c>
      <c r="AA94" s="57">
        <v>0</v>
      </c>
      <c r="AB94" s="57">
        <v>0</v>
      </c>
      <c r="AC94" s="72">
        <v>0</v>
      </c>
      <c r="AD94" s="72">
        <v>0</v>
      </c>
      <c r="AE94" s="72">
        <v>12687860.833333334</v>
      </c>
      <c r="AF94" s="72">
        <v>0</v>
      </c>
    </row>
    <row r="95" spans="1:32" x14ac:dyDescent="0.3">
      <c r="A95" s="175"/>
      <c r="B95" s="18">
        <f t="shared" si="1"/>
        <v>39448</v>
      </c>
      <c r="D95" s="74">
        <v>24883879.969072163</v>
      </c>
      <c r="E95" s="135">
        <v>0</v>
      </c>
      <c r="F95" s="135">
        <v>129879.97816091956</v>
      </c>
      <c r="G95" s="57">
        <v>40417.197982172467</v>
      </c>
      <c r="H95" s="79">
        <v>3445.92</v>
      </c>
      <c r="I95" s="57">
        <v>0</v>
      </c>
      <c r="J95" s="57">
        <v>14856.589166666667</v>
      </c>
      <c r="K95" s="57">
        <v>3591.8183333333332</v>
      </c>
      <c r="L95" s="57">
        <v>113172.49008718457</v>
      </c>
      <c r="M95" s="57">
        <v>1919.6100628415397</v>
      </c>
      <c r="N95" s="57">
        <v>24671.987917146147</v>
      </c>
      <c r="O95" s="57">
        <v>3191525.4839164172</v>
      </c>
      <c r="P95" s="57">
        <v>299.22283333333337</v>
      </c>
      <c r="Q95" s="57">
        <v>190.04166666666666</v>
      </c>
      <c r="R95" s="57">
        <v>9.75</v>
      </c>
      <c r="S95" s="57">
        <v>16.7225</v>
      </c>
      <c r="T95" s="79">
        <v>10</v>
      </c>
      <c r="U95" s="57">
        <v>0</v>
      </c>
      <c r="V95" s="57">
        <v>0</v>
      </c>
      <c r="W95" s="57">
        <v>0</v>
      </c>
      <c r="X95" s="57">
        <v>0</v>
      </c>
      <c r="Y95" s="57">
        <v>0</v>
      </c>
      <c r="Z95" s="57">
        <v>0</v>
      </c>
      <c r="AA95" s="57">
        <v>0</v>
      </c>
      <c r="AB95" s="57">
        <v>0</v>
      </c>
      <c r="AC95" s="72">
        <v>0</v>
      </c>
      <c r="AD95" s="72">
        <v>0</v>
      </c>
      <c r="AE95" s="72">
        <v>12687860.833333334</v>
      </c>
      <c r="AF95" s="72">
        <v>0</v>
      </c>
    </row>
    <row r="96" spans="1:32" x14ac:dyDescent="0.3">
      <c r="A96" s="175"/>
      <c r="B96" s="18">
        <f t="shared" si="1"/>
        <v>39479</v>
      </c>
      <c r="D96" s="74">
        <v>23614188.020618558</v>
      </c>
      <c r="E96" s="135">
        <v>0</v>
      </c>
      <c r="F96" s="135">
        <v>137854.50574712644</v>
      </c>
      <c r="G96" s="57">
        <v>40698.588431214259</v>
      </c>
      <c r="H96" s="79">
        <v>3445.92</v>
      </c>
      <c r="I96" s="57">
        <v>0</v>
      </c>
      <c r="J96" s="57">
        <v>14856.589166666667</v>
      </c>
      <c r="K96" s="57">
        <v>3591.8183333333332</v>
      </c>
      <c r="L96" s="57">
        <v>113172.49008718457</v>
      </c>
      <c r="M96" s="57">
        <v>1919.6100628415397</v>
      </c>
      <c r="N96" s="57">
        <v>24671.987917146147</v>
      </c>
      <c r="O96" s="57">
        <v>3191525.4839164172</v>
      </c>
      <c r="P96" s="57">
        <v>299.22283333333337</v>
      </c>
      <c r="Q96" s="57">
        <v>190.04166666666666</v>
      </c>
      <c r="R96" s="57">
        <v>9.75</v>
      </c>
      <c r="S96" s="57">
        <v>16.7225</v>
      </c>
      <c r="T96" s="79">
        <v>10</v>
      </c>
      <c r="U96" s="57">
        <v>0</v>
      </c>
      <c r="V96" s="57">
        <v>0</v>
      </c>
      <c r="W96" s="57">
        <v>0</v>
      </c>
      <c r="X96" s="57">
        <v>0</v>
      </c>
      <c r="Y96" s="57">
        <v>0</v>
      </c>
      <c r="Z96" s="57">
        <v>0</v>
      </c>
      <c r="AA96" s="57">
        <v>0</v>
      </c>
      <c r="AB96" s="57">
        <v>0</v>
      </c>
      <c r="AC96" s="72">
        <v>0</v>
      </c>
      <c r="AD96" s="72">
        <v>0</v>
      </c>
      <c r="AE96" s="72">
        <v>12687860.833333334</v>
      </c>
      <c r="AF96" s="72">
        <v>0</v>
      </c>
    </row>
    <row r="97" spans="1:32" x14ac:dyDescent="0.3">
      <c r="A97" s="175"/>
      <c r="B97" s="18">
        <f t="shared" si="1"/>
        <v>39508</v>
      </c>
      <c r="D97" s="74">
        <v>23042926.041237112</v>
      </c>
      <c r="E97" s="135">
        <v>0</v>
      </c>
      <c r="F97" s="135">
        <v>129373.0379310345</v>
      </c>
      <c r="G97" s="57">
        <v>31641.425558093251</v>
      </c>
      <c r="H97" s="79">
        <v>3445.92</v>
      </c>
      <c r="I97" s="57">
        <v>0</v>
      </c>
      <c r="J97" s="57">
        <v>14856.589166666667</v>
      </c>
      <c r="K97" s="57">
        <v>3591.8183333333332</v>
      </c>
      <c r="L97" s="57">
        <v>113172.49008718457</v>
      </c>
      <c r="M97" s="57">
        <v>1919.6100628415397</v>
      </c>
      <c r="N97" s="57">
        <v>24671.987917146147</v>
      </c>
      <c r="O97" s="57">
        <v>3191525.4839164172</v>
      </c>
      <c r="P97" s="57">
        <v>299.22283333333337</v>
      </c>
      <c r="Q97" s="57">
        <v>190.04166666666666</v>
      </c>
      <c r="R97" s="57">
        <v>9.75</v>
      </c>
      <c r="S97" s="57">
        <v>16.7225</v>
      </c>
      <c r="T97" s="79">
        <v>10</v>
      </c>
      <c r="U97" s="57">
        <v>0</v>
      </c>
      <c r="V97" s="57">
        <v>0</v>
      </c>
      <c r="W97" s="57">
        <v>0</v>
      </c>
      <c r="X97" s="57">
        <v>0</v>
      </c>
      <c r="Y97" s="57">
        <v>0</v>
      </c>
      <c r="Z97" s="57">
        <v>0</v>
      </c>
      <c r="AA97" s="57">
        <v>0</v>
      </c>
      <c r="AB97" s="57">
        <v>0</v>
      </c>
      <c r="AC97" s="72">
        <v>0</v>
      </c>
      <c r="AD97" s="72">
        <v>0</v>
      </c>
      <c r="AE97" s="72">
        <v>12687860.833333334</v>
      </c>
      <c r="AF97" s="72">
        <v>0</v>
      </c>
    </row>
    <row r="98" spans="1:32" x14ac:dyDescent="0.3">
      <c r="A98" s="175"/>
      <c r="B98" s="18">
        <f t="shared" si="1"/>
        <v>39539</v>
      </c>
      <c r="D98" s="74">
        <v>24146580.597938143</v>
      </c>
      <c r="E98" s="135">
        <v>0</v>
      </c>
      <c r="F98" s="135">
        <v>113671.85057471265</v>
      </c>
      <c r="G98" s="57">
        <v>15617.371202173763</v>
      </c>
      <c r="H98" s="79">
        <v>3445.92</v>
      </c>
      <c r="I98" s="57">
        <v>0</v>
      </c>
      <c r="J98" s="57">
        <v>14856.589166666667</v>
      </c>
      <c r="K98" s="57">
        <v>3591.8183333333332</v>
      </c>
      <c r="L98" s="57">
        <v>113172.49008718457</v>
      </c>
      <c r="M98" s="57">
        <v>1919.6100628415397</v>
      </c>
      <c r="N98" s="57">
        <v>24671.987917146147</v>
      </c>
      <c r="O98" s="57">
        <v>3191525.4839164172</v>
      </c>
      <c r="P98" s="57">
        <v>299.22283333333337</v>
      </c>
      <c r="Q98" s="57">
        <v>190.04166666666666</v>
      </c>
      <c r="R98" s="57">
        <v>9.75</v>
      </c>
      <c r="S98" s="57">
        <v>16.7225</v>
      </c>
      <c r="T98" s="79">
        <v>10</v>
      </c>
      <c r="U98" s="57">
        <v>0</v>
      </c>
      <c r="V98" s="57">
        <v>0</v>
      </c>
      <c r="W98" s="57">
        <v>0</v>
      </c>
      <c r="X98" s="57">
        <v>0</v>
      </c>
      <c r="Y98" s="57">
        <v>0</v>
      </c>
      <c r="Z98" s="57">
        <v>0</v>
      </c>
      <c r="AA98" s="57">
        <v>0</v>
      </c>
      <c r="AB98" s="57">
        <v>0</v>
      </c>
      <c r="AC98" s="72">
        <v>0</v>
      </c>
      <c r="AD98" s="72">
        <v>0</v>
      </c>
      <c r="AE98" s="72">
        <v>12687860.833333334</v>
      </c>
      <c r="AF98" s="72">
        <v>0</v>
      </c>
    </row>
    <row r="99" spans="1:32" x14ac:dyDescent="0.3">
      <c r="A99" s="175"/>
      <c r="B99" s="18">
        <f t="shared" si="1"/>
        <v>39569</v>
      </c>
      <c r="D99" s="74">
        <v>24865793.773195878</v>
      </c>
      <c r="E99" s="135">
        <v>0</v>
      </c>
      <c r="F99" s="135">
        <v>72042.393103448267</v>
      </c>
      <c r="G99" s="57">
        <v>8078.3669252009768</v>
      </c>
      <c r="H99" s="79">
        <v>3445.92</v>
      </c>
      <c r="I99" s="57">
        <v>0</v>
      </c>
      <c r="J99" s="57">
        <v>14856.589166666667</v>
      </c>
      <c r="K99" s="57">
        <v>3591.8183333333332</v>
      </c>
      <c r="L99" s="57">
        <v>113172.49008718457</v>
      </c>
      <c r="M99" s="57">
        <v>1919.6100628415397</v>
      </c>
      <c r="N99" s="57">
        <v>24671.987917146147</v>
      </c>
      <c r="O99" s="57">
        <v>3191525.4839164172</v>
      </c>
      <c r="P99" s="57">
        <v>299.22283333333337</v>
      </c>
      <c r="Q99" s="57">
        <v>190.04166666666666</v>
      </c>
      <c r="R99" s="57">
        <v>9.75</v>
      </c>
      <c r="S99" s="57">
        <v>16.7225</v>
      </c>
      <c r="T99" s="79">
        <v>10</v>
      </c>
      <c r="U99" s="57">
        <v>0</v>
      </c>
      <c r="V99" s="57">
        <v>0</v>
      </c>
      <c r="W99" s="57">
        <v>0</v>
      </c>
      <c r="X99" s="57">
        <v>0</v>
      </c>
      <c r="Y99" s="57">
        <v>0</v>
      </c>
      <c r="Z99" s="57">
        <v>0</v>
      </c>
      <c r="AA99" s="57">
        <v>0</v>
      </c>
      <c r="AB99" s="57">
        <v>0</v>
      </c>
      <c r="AC99" s="72">
        <v>0</v>
      </c>
      <c r="AD99" s="72">
        <v>0</v>
      </c>
      <c r="AE99" s="72">
        <v>12687860.833333334</v>
      </c>
      <c r="AF99" s="72">
        <v>0</v>
      </c>
    </row>
    <row r="100" spans="1:32" ht="15" thickBot="1" x14ac:dyDescent="0.35">
      <c r="A100" s="175"/>
      <c r="B100" s="18">
        <f t="shared" si="1"/>
        <v>39600</v>
      </c>
      <c r="D100" s="74">
        <v>26431957.103092782</v>
      </c>
      <c r="E100" s="135">
        <v>0</v>
      </c>
      <c r="F100" s="135">
        <v>56151.457471264381</v>
      </c>
      <c r="G100" s="57">
        <v>5149.3902936528693</v>
      </c>
      <c r="H100" s="79">
        <v>3445.92</v>
      </c>
      <c r="I100" s="57">
        <v>0</v>
      </c>
      <c r="J100" s="57">
        <v>14856.589166666667</v>
      </c>
      <c r="K100" s="57">
        <v>3591.8183333333332</v>
      </c>
      <c r="L100" s="57">
        <v>113172.49008718457</v>
      </c>
      <c r="M100" s="57">
        <v>1919.6100628415397</v>
      </c>
      <c r="N100" s="57">
        <v>24671.987917146147</v>
      </c>
      <c r="O100" s="57">
        <v>3191525.4839164172</v>
      </c>
      <c r="P100" s="57">
        <v>299.22283333333337</v>
      </c>
      <c r="Q100" s="57">
        <v>190.04166666666666</v>
      </c>
      <c r="R100" s="57">
        <v>9.75</v>
      </c>
      <c r="S100" s="57">
        <v>16.7225</v>
      </c>
      <c r="T100" s="79">
        <v>10</v>
      </c>
      <c r="U100" s="57">
        <v>0</v>
      </c>
      <c r="V100" s="57">
        <v>0</v>
      </c>
      <c r="W100" s="57">
        <v>0</v>
      </c>
      <c r="X100" s="57">
        <v>0</v>
      </c>
      <c r="Y100" s="57">
        <v>0</v>
      </c>
      <c r="Z100" s="57">
        <v>0</v>
      </c>
      <c r="AA100" s="57">
        <v>0</v>
      </c>
      <c r="AB100" s="57">
        <v>0</v>
      </c>
      <c r="AC100" s="72">
        <v>0</v>
      </c>
      <c r="AD100" s="72">
        <v>0</v>
      </c>
      <c r="AE100" s="72">
        <v>12687860.833333334</v>
      </c>
      <c r="AF100" s="72">
        <v>0</v>
      </c>
    </row>
    <row r="101" spans="1:32" s="8" customFormat="1" x14ac:dyDescent="0.3">
      <c r="A101" s="180" t="s">
        <v>42</v>
      </c>
      <c r="B101" s="15">
        <f t="shared" si="1"/>
        <v>39630</v>
      </c>
      <c r="C101" s="125"/>
      <c r="D101" s="75">
        <v>35079539.608247422</v>
      </c>
      <c r="E101" s="132">
        <v>0</v>
      </c>
      <c r="F101" s="132">
        <v>64130.766666666656</v>
      </c>
      <c r="G101" s="58">
        <v>5125</v>
      </c>
      <c r="H101" s="80">
        <v>3445.92</v>
      </c>
      <c r="I101" s="58">
        <v>0</v>
      </c>
      <c r="J101" s="58">
        <v>14114.788999999992</v>
      </c>
      <c r="K101" s="58">
        <v>3746.2949999999987</v>
      </c>
      <c r="L101" s="58">
        <v>104992.9432586253</v>
      </c>
      <c r="M101" s="58">
        <v>1922.4890135889073</v>
      </c>
      <c r="N101" s="58">
        <v>24708.989930955122</v>
      </c>
      <c r="O101" s="58">
        <v>3597838.1579745961</v>
      </c>
      <c r="P101" s="58">
        <v>281.76416666666665</v>
      </c>
      <c r="Q101" s="58">
        <v>158.01965208333331</v>
      </c>
      <c r="R101" s="58">
        <v>9.7743749999999991</v>
      </c>
      <c r="S101" s="58">
        <v>16.764306249999997</v>
      </c>
      <c r="T101" s="80">
        <v>10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8">
        <v>0</v>
      </c>
      <c r="AA101" s="58">
        <v>0</v>
      </c>
      <c r="AB101" s="58">
        <v>0</v>
      </c>
      <c r="AC101" s="69">
        <v>0</v>
      </c>
      <c r="AD101" s="69">
        <v>0</v>
      </c>
      <c r="AE101" s="69">
        <v>12687860.833333334</v>
      </c>
      <c r="AF101" s="69">
        <v>0</v>
      </c>
    </row>
    <row r="102" spans="1:32" s="10" customFormat="1" x14ac:dyDescent="0.3">
      <c r="A102" s="181"/>
      <c r="B102" s="16">
        <f t="shared" si="1"/>
        <v>39661</v>
      </c>
      <c r="C102" s="126"/>
      <c r="D102" s="76">
        <v>31936514.092783503</v>
      </c>
      <c r="E102" s="133">
        <v>0</v>
      </c>
      <c r="F102" s="133">
        <v>50785.894252873564</v>
      </c>
      <c r="G102" s="59">
        <v>4755</v>
      </c>
      <c r="H102" s="81">
        <v>3445.92</v>
      </c>
      <c r="I102" s="59">
        <v>0</v>
      </c>
      <c r="J102" s="59">
        <v>14114.788999999992</v>
      </c>
      <c r="K102" s="59">
        <v>3746.2949999999987</v>
      </c>
      <c r="L102" s="59">
        <v>104992.9432586253</v>
      </c>
      <c r="M102" s="59">
        <v>1922.4890135889073</v>
      </c>
      <c r="N102" s="59">
        <v>24708.989930955122</v>
      </c>
      <c r="O102" s="59">
        <v>3597838.1579745961</v>
      </c>
      <c r="P102" s="59">
        <v>281.76416666666665</v>
      </c>
      <c r="Q102" s="59">
        <v>158.01965208333331</v>
      </c>
      <c r="R102" s="59">
        <v>9.7743749999999991</v>
      </c>
      <c r="S102" s="59">
        <v>16.764306249999997</v>
      </c>
      <c r="T102" s="81">
        <v>10</v>
      </c>
      <c r="U102" s="59">
        <v>0</v>
      </c>
      <c r="V102" s="59">
        <v>0</v>
      </c>
      <c r="W102" s="59">
        <v>0</v>
      </c>
      <c r="X102" s="59">
        <v>0</v>
      </c>
      <c r="Y102" s="59">
        <v>0</v>
      </c>
      <c r="Z102" s="59">
        <v>0</v>
      </c>
      <c r="AA102" s="59">
        <v>0</v>
      </c>
      <c r="AB102" s="59">
        <v>0</v>
      </c>
      <c r="AC102" s="70">
        <v>0</v>
      </c>
      <c r="AD102" s="70">
        <v>0</v>
      </c>
      <c r="AE102" s="70">
        <v>12687860.833333334</v>
      </c>
      <c r="AF102" s="70">
        <v>0</v>
      </c>
    </row>
    <row r="103" spans="1:32" s="10" customFormat="1" x14ac:dyDescent="0.3">
      <c r="A103" s="181"/>
      <c r="B103" s="16">
        <f t="shared" si="1"/>
        <v>39692</v>
      </c>
      <c r="C103" s="126"/>
      <c r="D103" s="76">
        <v>29614848.134020619</v>
      </c>
      <c r="E103" s="133">
        <v>0</v>
      </c>
      <c r="F103" s="133">
        <v>64323.977011494251</v>
      </c>
      <c r="G103" s="59">
        <v>7229</v>
      </c>
      <c r="H103" s="81">
        <v>3445.92</v>
      </c>
      <c r="I103" s="59">
        <v>0</v>
      </c>
      <c r="J103" s="59">
        <v>14114.788999999992</v>
      </c>
      <c r="K103" s="59">
        <v>3746.2949999999987</v>
      </c>
      <c r="L103" s="59">
        <v>104992.9432586253</v>
      </c>
      <c r="M103" s="59">
        <v>1922.4890135889073</v>
      </c>
      <c r="N103" s="59">
        <v>24708.989930955122</v>
      </c>
      <c r="O103" s="59">
        <v>3597838.1579745961</v>
      </c>
      <c r="P103" s="59">
        <v>281.76416666666665</v>
      </c>
      <c r="Q103" s="59">
        <v>158.01965208333331</v>
      </c>
      <c r="R103" s="59">
        <v>9.7743749999999991</v>
      </c>
      <c r="S103" s="59">
        <v>16.764306249999997</v>
      </c>
      <c r="T103" s="81">
        <v>10</v>
      </c>
      <c r="U103" s="59">
        <v>0</v>
      </c>
      <c r="V103" s="59">
        <v>0</v>
      </c>
      <c r="W103" s="59">
        <v>0</v>
      </c>
      <c r="X103" s="59">
        <v>0</v>
      </c>
      <c r="Y103" s="59">
        <v>0</v>
      </c>
      <c r="Z103" s="59">
        <v>0</v>
      </c>
      <c r="AA103" s="59">
        <v>0</v>
      </c>
      <c r="AB103" s="59">
        <v>0</v>
      </c>
      <c r="AC103" s="70">
        <v>0</v>
      </c>
      <c r="AD103" s="70">
        <v>0</v>
      </c>
      <c r="AE103" s="70">
        <v>12687860.833333334</v>
      </c>
      <c r="AF103" s="70">
        <v>0</v>
      </c>
    </row>
    <row r="104" spans="1:32" s="10" customFormat="1" x14ac:dyDescent="0.3">
      <c r="A104" s="181"/>
      <c r="B104" s="16">
        <f t="shared" si="1"/>
        <v>39722</v>
      </c>
      <c r="C104" s="126"/>
      <c r="D104" s="76">
        <v>29853641.721649483</v>
      </c>
      <c r="E104" s="133">
        <v>0</v>
      </c>
      <c r="F104" s="133">
        <v>72373.729885057473</v>
      </c>
      <c r="G104" s="59">
        <v>13042</v>
      </c>
      <c r="H104" s="81">
        <v>3445.92</v>
      </c>
      <c r="I104" s="59">
        <v>0</v>
      </c>
      <c r="J104" s="59">
        <v>14114.788999999992</v>
      </c>
      <c r="K104" s="59">
        <v>3746.2949999999987</v>
      </c>
      <c r="L104" s="59">
        <v>104992.9432586253</v>
      </c>
      <c r="M104" s="59">
        <v>1922.4890135889073</v>
      </c>
      <c r="N104" s="59">
        <v>24708.989930955122</v>
      </c>
      <c r="O104" s="59">
        <v>3597838.1579745961</v>
      </c>
      <c r="P104" s="59">
        <v>281.76416666666665</v>
      </c>
      <c r="Q104" s="59">
        <v>158.01965208333331</v>
      </c>
      <c r="R104" s="59">
        <v>9.7743749999999991</v>
      </c>
      <c r="S104" s="59">
        <v>16.764306249999997</v>
      </c>
      <c r="T104" s="81">
        <v>10</v>
      </c>
      <c r="U104" s="59">
        <v>0</v>
      </c>
      <c r="V104" s="59">
        <v>0</v>
      </c>
      <c r="W104" s="59">
        <v>0</v>
      </c>
      <c r="X104" s="59">
        <v>0</v>
      </c>
      <c r="Y104" s="59">
        <v>0</v>
      </c>
      <c r="Z104" s="59">
        <v>0</v>
      </c>
      <c r="AA104" s="59">
        <v>0</v>
      </c>
      <c r="AB104" s="59">
        <v>0</v>
      </c>
      <c r="AC104" s="70">
        <v>0</v>
      </c>
      <c r="AD104" s="70">
        <v>0</v>
      </c>
      <c r="AE104" s="70">
        <v>12687860.833333334</v>
      </c>
      <c r="AF104" s="70">
        <v>0</v>
      </c>
    </row>
    <row r="105" spans="1:32" s="10" customFormat="1" x14ac:dyDescent="0.3">
      <c r="A105" s="181"/>
      <c r="B105" s="16">
        <f t="shared" si="1"/>
        <v>39753</v>
      </c>
      <c r="C105" s="126"/>
      <c r="D105" s="76">
        <v>24245976.350515462</v>
      </c>
      <c r="E105" s="133">
        <v>0</v>
      </c>
      <c r="F105" s="133">
        <v>114258.99540229884</v>
      </c>
      <c r="G105" s="59">
        <v>23575</v>
      </c>
      <c r="H105" s="81">
        <v>3445.92</v>
      </c>
      <c r="I105" s="59">
        <v>0</v>
      </c>
      <c r="J105" s="59">
        <v>14114.788999999992</v>
      </c>
      <c r="K105" s="59">
        <v>3746.2949999999987</v>
      </c>
      <c r="L105" s="59">
        <v>104992.9432586253</v>
      </c>
      <c r="M105" s="59">
        <v>1922.4890135889073</v>
      </c>
      <c r="N105" s="59">
        <v>24708.989930955122</v>
      </c>
      <c r="O105" s="59">
        <v>3597838.1579745961</v>
      </c>
      <c r="P105" s="59">
        <v>281.76416666666665</v>
      </c>
      <c r="Q105" s="59">
        <v>158.01965208333331</v>
      </c>
      <c r="R105" s="59">
        <v>9.7743749999999991</v>
      </c>
      <c r="S105" s="59">
        <v>16.764306249999997</v>
      </c>
      <c r="T105" s="81">
        <v>10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70">
        <v>0</v>
      </c>
      <c r="AD105" s="70">
        <v>0</v>
      </c>
      <c r="AE105" s="70">
        <v>12687860.833333334</v>
      </c>
      <c r="AF105" s="70">
        <v>0</v>
      </c>
    </row>
    <row r="106" spans="1:32" s="10" customFormat="1" x14ac:dyDescent="0.3">
      <c r="A106" s="181"/>
      <c r="B106" s="16">
        <f t="shared" si="1"/>
        <v>39783</v>
      </c>
      <c r="C106" s="126"/>
      <c r="D106" s="76">
        <v>24720358.804123711</v>
      </c>
      <c r="E106" s="133">
        <v>0</v>
      </c>
      <c r="F106" s="133">
        <v>114446.20804597699</v>
      </c>
      <c r="G106" s="59">
        <v>29950</v>
      </c>
      <c r="H106" s="81">
        <v>3445.92</v>
      </c>
      <c r="I106" s="59">
        <v>0</v>
      </c>
      <c r="J106" s="59">
        <v>14114.788999999992</v>
      </c>
      <c r="K106" s="59">
        <v>3746.2949999999987</v>
      </c>
      <c r="L106" s="59">
        <v>104992.9432586253</v>
      </c>
      <c r="M106" s="59">
        <v>1922.4890135889073</v>
      </c>
      <c r="N106" s="59">
        <v>24708.989930955122</v>
      </c>
      <c r="O106" s="59">
        <v>3597838.1579745961</v>
      </c>
      <c r="P106" s="59">
        <v>281.76416666666665</v>
      </c>
      <c r="Q106" s="59">
        <v>158.01965208333331</v>
      </c>
      <c r="R106" s="59">
        <v>9.7743749999999991</v>
      </c>
      <c r="S106" s="59">
        <v>16.764306249999997</v>
      </c>
      <c r="T106" s="81">
        <v>10</v>
      </c>
      <c r="U106" s="59">
        <v>0</v>
      </c>
      <c r="V106" s="59">
        <v>0</v>
      </c>
      <c r="W106" s="59">
        <v>0</v>
      </c>
      <c r="X106" s="59">
        <v>0</v>
      </c>
      <c r="Y106" s="59">
        <v>0</v>
      </c>
      <c r="Z106" s="59">
        <v>0</v>
      </c>
      <c r="AA106" s="59">
        <v>0</v>
      </c>
      <c r="AB106" s="59">
        <v>0</v>
      </c>
      <c r="AC106" s="70">
        <v>0</v>
      </c>
      <c r="AD106" s="70">
        <v>0</v>
      </c>
      <c r="AE106" s="70">
        <v>12687860.833333334</v>
      </c>
      <c r="AF106" s="70">
        <v>0</v>
      </c>
    </row>
    <row r="107" spans="1:32" s="10" customFormat="1" x14ac:dyDescent="0.3">
      <c r="A107" s="181"/>
      <c r="B107" s="16">
        <f t="shared" si="1"/>
        <v>39814</v>
      </c>
      <c r="C107" s="126"/>
      <c r="D107" s="76">
        <v>24856631.340206183</v>
      </c>
      <c r="E107" s="133">
        <v>0</v>
      </c>
      <c r="F107" s="133">
        <v>154055.32298850574</v>
      </c>
      <c r="G107" s="59">
        <v>38929</v>
      </c>
      <c r="H107" s="81">
        <v>3445.92</v>
      </c>
      <c r="I107" s="59">
        <v>0</v>
      </c>
      <c r="J107" s="59">
        <v>14114.788999999992</v>
      </c>
      <c r="K107" s="59">
        <v>3746.2949999999987</v>
      </c>
      <c r="L107" s="59">
        <v>104992.9432586253</v>
      </c>
      <c r="M107" s="59">
        <v>1922.4890135889073</v>
      </c>
      <c r="N107" s="59">
        <v>24708.989930955122</v>
      </c>
      <c r="O107" s="59">
        <v>3597838.1579745961</v>
      </c>
      <c r="P107" s="59">
        <v>281.76416666666665</v>
      </c>
      <c r="Q107" s="59">
        <v>158.01965208333331</v>
      </c>
      <c r="R107" s="59">
        <v>9.7743749999999991</v>
      </c>
      <c r="S107" s="59">
        <v>16.764306249999997</v>
      </c>
      <c r="T107" s="81">
        <v>10</v>
      </c>
      <c r="U107" s="59">
        <v>0</v>
      </c>
      <c r="V107" s="59">
        <v>0</v>
      </c>
      <c r="W107" s="59">
        <v>0</v>
      </c>
      <c r="X107" s="59">
        <v>0</v>
      </c>
      <c r="Y107" s="59">
        <v>0</v>
      </c>
      <c r="Z107" s="59">
        <v>0</v>
      </c>
      <c r="AA107" s="59">
        <v>0</v>
      </c>
      <c r="AB107" s="59">
        <v>0</v>
      </c>
      <c r="AC107" s="70">
        <v>0</v>
      </c>
      <c r="AD107" s="70">
        <v>0</v>
      </c>
      <c r="AE107" s="70">
        <v>12687860.833333334</v>
      </c>
      <c r="AF107" s="70">
        <v>0</v>
      </c>
    </row>
    <row r="108" spans="1:32" s="10" customFormat="1" x14ac:dyDescent="0.3">
      <c r="A108" s="181"/>
      <c r="B108" s="16">
        <f t="shared" si="1"/>
        <v>39845</v>
      </c>
      <c r="C108" s="126"/>
      <c r="D108" s="76">
        <v>24602870.134020619</v>
      </c>
      <c r="E108" s="133">
        <v>0</v>
      </c>
      <c r="F108" s="133">
        <v>153065.61494252874</v>
      </c>
      <c r="G108" s="59">
        <v>36342</v>
      </c>
      <c r="H108" s="81">
        <v>3445.92</v>
      </c>
      <c r="I108" s="59">
        <v>0</v>
      </c>
      <c r="J108" s="59">
        <v>14114.788999999992</v>
      </c>
      <c r="K108" s="59">
        <v>3746.2949999999987</v>
      </c>
      <c r="L108" s="59">
        <v>104992.9432586253</v>
      </c>
      <c r="M108" s="59">
        <v>1922.4890135889073</v>
      </c>
      <c r="N108" s="59">
        <v>24708.989930955122</v>
      </c>
      <c r="O108" s="59">
        <v>3597838.1579745961</v>
      </c>
      <c r="P108" s="59">
        <v>281.76416666666665</v>
      </c>
      <c r="Q108" s="59">
        <v>158.01965208333331</v>
      </c>
      <c r="R108" s="59">
        <v>9.7743749999999991</v>
      </c>
      <c r="S108" s="59">
        <v>16.764306249999997</v>
      </c>
      <c r="T108" s="81">
        <v>10</v>
      </c>
      <c r="U108" s="59">
        <v>0</v>
      </c>
      <c r="V108" s="59">
        <v>0</v>
      </c>
      <c r="W108" s="59">
        <v>0</v>
      </c>
      <c r="X108" s="59">
        <v>0</v>
      </c>
      <c r="Y108" s="59">
        <v>0</v>
      </c>
      <c r="Z108" s="59">
        <v>0</v>
      </c>
      <c r="AA108" s="59">
        <v>0</v>
      </c>
      <c r="AB108" s="59">
        <v>0</v>
      </c>
      <c r="AC108" s="70">
        <v>0</v>
      </c>
      <c r="AD108" s="70">
        <v>0</v>
      </c>
      <c r="AE108" s="70">
        <v>12687860.833333334</v>
      </c>
      <c r="AF108" s="70">
        <v>0</v>
      </c>
    </row>
    <row r="109" spans="1:32" s="10" customFormat="1" x14ac:dyDescent="0.3">
      <c r="A109" s="181"/>
      <c r="B109" s="16">
        <f t="shared" si="1"/>
        <v>39873</v>
      </c>
      <c r="C109" s="126"/>
      <c r="D109" s="76">
        <v>22131249.618556701</v>
      </c>
      <c r="E109" s="133">
        <v>0</v>
      </c>
      <c r="F109" s="133">
        <v>123072.8793103448</v>
      </c>
      <c r="G109" s="59">
        <v>28463</v>
      </c>
      <c r="H109" s="81">
        <v>3445.92</v>
      </c>
      <c r="I109" s="59">
        <v>0</v>
      </c>
      <c r="J109" s="59">
        <v>14114.788999999992</v>
      </c>
      <c r="K109" s="59">
        <v>3746.2949999999987</v>
      </c>
      <c r="L109" s="59">
        <v>104992.9432586253</v>
      </c>
      <c r="M109" s="59">
        <v>1922.4890135889073</v>
      </c>
      <c r="N109" s="59">
        <v>24708.989930955122</v>
      </c>
      <c r="O109" s="59">
        <v>3597838.1579745961</v>
      </c>
      <c r="P109" s="59">
        <v>281.76416666666665</v>
      </c>
      <c r="Q109" s="59">
        <v>158.01965208333331</v>
      </c>
      <c r="R109" s="59">
        <v>9.7743749999999991</v>
      </c>
      <c r="S109" s="59">
        <v>16.764306249999997</v>
      </c>
      <c r="T109" s="81">
        <v>10</v>
      </c>
      <c r="U109" s="59">
        <v>0</v>
      </c>
      <c r="V109" s="59">
        <v>0</v>
      </c>
      <c r="W109" s="59">
        <v>0</v>
      </c>
      <c r="X109" s="59">
        <v>0</v>
      </c>
      <c r="Y109" s="59">
        <v>0</v>
      </c>
      <c r="Z109" s="59">
        <v>0</v>
      </c>
      <c r="AA109" s="59">
        <v>0</v>
      </c>
      <c r="AB109" s="59">
        <v>0</v>
      </c>
      <c r="AC109" s="70">
        <v>0</v>
      </c>
      <c r="AD109" s="70">
        <v>0</v>
      </c>
      <c r="AE109" s="70">
        <v>12687860.833333334</v>
      </c>
      <c r="AF109" s="70">
        <v>0</v>
      </c>
    </row>
    <row r="110" spans="1:32" s="10" customFormat="1" x14ac:dyDescent="0.3">
      <c r="A110" s="181"/>
      <c r="B110" s="16">
        <f t="shared" si="1"/>
        <v>39904</v>
      </c>
      <c r="C110" s="126"/>
      <c r="D110" s="76">
        <v>22966174.494845361</v>
      </c>
      <c r="E110" s="133">
        <v>0</v>
      </c>
      <c r="F110" s="133">
        <v>108480.16896551722</v>
      </c>
      <c r="G110" s="59">
        <v>17661</v>
      </c>
      <c r="H110" s="81">
        <v>3445.92</v>
      </c>
      <c r="I110" s="59">
        <v>0</v>
      </c>
      <c r="J110" s="59">
        <v>14114.788999999992</v>
      </c>
      <c r="K110" s="59">
        <v>3746.2949999999987</v>
      </c>
      <c r="L110" s="59">
        <v>104992.9432586253</v>
      </c>
      <c r="M110" s="59">
        <v>1922.4890135889073</v>
      </c>
      <c r="N110" s="59">
        <v>24708.989930955122</v>
      </c>
      <c r="O110" s="59">
        <v>3597838.1579745961</v>
      </c>
      <c r="P110" s="59">
        <v>281.76416666666665</v>
      </c>
      <c r="Q110" s="59">
        <v>158.01965208333331</v>
      </c>
      <c r="R110" s="59">
        <v>9.7743749999999991</v>
      </c>
      <c r="S110" s="59">
        <v>16.764306249999997</v>
      </c>
      <c r="T110" s="81">
        <v>10</v>
      </c>
      <c r="U110" s="59">
        <v>0</v>
      </c>
      <c r="V110" s="59">
        <v>0</v>
      </c>
      <c r="W110" s="59">
        <v>0</v>
      </c>
      <c r="X110" s="59">
        <v>0</v>
      </c>
      <c r="Y110" s="59">
        <v>0</v>
      </c>
      <c r="Z110" s="59">
        <v>0</v>
      </c>
      <c r="AA110" s="59">
        <v>0</v>
      </c>
      <c r="AB110" s="59">
        <v>0</v>
      </c>
      <c r="AC110" s="70">
        <v>0</v>
      </c>
      <c r="AD110" s="70">
        <v>0</v>
      </c>
      <c r="AE110" s="70">
        <v>12687860.833333334</v>
      </c>
      <c r="AF110" s="70">
        <v>0</v>
      </c>
    </row>
    <row r="111" spans="1:32" s="10" customFormat="1" x14ac:dyDescent="0.3">
      <c r="A111" s="181"/>
      <c r="B111" s="16">
        <f t="shared" si="1"/>
        <v>39934</v>
      </c>
      <c r="C111" s="126"/>
      <c r="D111" s="76">
        <v>25179607.278350517</v>
      </c>
      <c r="E111" s="133">
        <v>0</v>
      </c>
      <c r="F111" s="133">
        <v>76284.219540229882</v>
      </c>
      <c r="G111" s="59">
        <v>6614</v>
      </c>
      <c r="H111" s="81">
        <v>3445.92</v>
      </c>
      <c r="I111" s="59">
        <v>0</v>
      </c>
      <c r="J111" s="59">
        <v>14114.788999999992</v>
      </c>
      <c r="K111" s="59">
        <v>3746.2949999999987</v>
      </c>
      <c r="L111" s="59">
        <v>104992.9432586253</v>
      </c>
      <c r="M111" s="59">
        <v>1922.4890135889073</v>
      </c>
      <c r="N111" s="59">
        <v>24708.989930955122</v>
      </c>
      <c r="O111" s="59">
        <v>3597838.1579745961</v>
      </c>
      <c r="P111" s="59">
        <v>281.76416666666665</v>
      </c>
      <c r="Q111" s="59">
        <v>158.01965208333331</v>
      </c>
      <c r="R111" s="59">
        <v>9.7743749999999991</v>
      </c>
      <c r="S111" s="59">
        <v>16.764306249999997</v>
      </c>
      <c r="T111" s="81">
        <v>10</v>
      </c>
      <c r="U111" s="59">
        <v>0</v>
      </c>
      <c r="V111" s="59">
        <v>0</v>
      </c>
      <c r="W111" s="59">
        <v>0</v>
      </c>
      <c r="X111" s="59">
        <v>0</v>
      </c>
      <c r="Y111" s="59">
        <v>0</v>
      </c>
      <c r="Z111" s="59">
        <v>0</v>
      </c>
      <c r="AA111" s="59">
        <v>0</v>
      </c>
      <c r="AB111" s="59">
        <v>0</v>
      </c>
      <c r="AC111" s="70">
        <v>0</v>
      </c>
      <c r="AD111" s="70">
        <v>0</v>
      </c>
      <c r="AE111" s="70">
        <v>12687860.833333334</v>
      </c>
      <c r="AF111" s="70">
        <v>0</v>
      </c>
    </row>
    <row r="112" spans="1:32" s="12" customFormat="1" ht="15" thickBot="1" x14ac:dyDescent="0.35">
      <c r="A112" s="182"/>
      <c r="B112" s="17">
        <f t="shared" si="1"/>
        <v>39965</v>
      </c>
      <c r="C112" s="127"/>
      <c r="D112" s="77">
        <v>29021899.597938143</v>
      </c>
      <c r="E112" s="134">
        <v>0</v>
      </c>
      <c r="F112" s="134">
        <v>63874.311494252863</v>
      </c>
      <c r="G112" s="60">
        <v>5163</v>
      </c>
      <c r="H112" s="82">
        <v>3445.92</v>
      </c>
      <c r="I112" s="60">
        <v>0</v>
      </c>
      <c r="J112" s="60">
        <v>14114.788999999992</v>
      </c>
      <c r="K112" s="60">
        <v>3746.2949999999987</v>
      </c>
      <c r="L112" s="60">
        <v>104992.9432586253</v>
      </c>
      <c r="M112" s="60">
        <v>1922.4890135889073</v>
      </c>
      <c r="N112" s="60">
        <v>24708.989930955122</v>
      </c>
      <c r="O112" s="60">
        <v>3597838.1579745961</v>
      </c>
      <c r="P112" s="60">
        <v>281.76416666666665</v>
      </c>
      <c r="Q112" s="60">
        <v>158.01965208333331</v>
      </c>
      <c r="R112" s="60">
        <v>9.7743749999999991</v>
      </c>
      <c r="S112" s="60">
        <v>16.764306249999997</v>
      </c>
      <c r="T112" s="82">
        <v>10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71">
        <v>0</v>
      </c>
      <c r="AD112" s="71">
        <v>0</v>
      </c>
      <c r="AE112" s="71">
        <v>12687860.833333334</v>
      </c>
      <c r="AF112" s="71">
        <v>0</v>
      </c>
    </row>
    <row r="113" spans="1:32" x14ac:dyDescent="0.3">
      <c r="A113" s="175" t="s">
        <v>43</v>
      </c>
      <c r="B113" s="18">
        <f t="shared" si="1"/>
        <v>39995</v>
      </c>
      <c r="D113" s="74">
        <v>29849840.546391752</v>
      </c>
      <c r="E113" s="135">
        <v>0</v>
      </c>
      <c r="F113" s="135">
        <v>66211.365517241386</v>
      </c>
      <c r="G113" s="57">
        <v>6969</v>
      </c>
      <c r="H113" s="79">
        <v>3445.92</v>
      </c>
      <c r="I113" s="57">
        <v>0</v>
      </c>
      <c r="J113" s="57">
        <v>13746.966250000025</v>
      </c>
      <c r="K113" s="57">
        <v>3994.0450000000014</v>
      </c>
      <c r="L113" s="57">
        <v>112090.15927601809</v>
      </c>
      <c r="M113" s="57">
        <v>1917.1025896099616</v>
      </c>
      <c r="N113" s="57">
        <v>24639.760356731873</v>
      </c>
      <c r="O113" s="57">
        <v>3470240.1882017599</v>
      </c>
      <c r="P113" s="57">
        <v>288.02333333333337</v>
      </c>
      <c r="Q113" s="57">
        <v>143.73163871354168</v>
      </c>
      <c r="R113" s="57">
        <v>9.798810937499999</v>
      </c>
      <c r="S113" s="57">
        <v>16.806217015624998</v>
      </c>
      <c r="T113" s="79">
        <v>10</v>
      </c>
      <c r="U113" s="57">
        <v>0</v>
      </c>
      <c r="V113" s="57">
        <v>0</v>
      </c>
      <c r="W113" s="57">
        <v>0</v>
      </c>
      <c r="X113" s="57">
        <v>0</v>
      </c>
      <c r="Y113" s="57">
        <v>0</v>
      </c>
      <c r="Z113" s="57">
        <v>0</v>
      </c>
      <c r="AA113" s="57">
        <v>0</v>
      </c>
      <c r="AB113" s="57">
        <v>0</v>
      </c>
      <c r="AC113" s="72">
        <v>0</v>
      </c>
      <c r="AD113" s="72">
        <v>0</v>
      </c>
      <c r="AE113" s="72">
        <v>12687860.833333334</v>
      </c>
      <c r="AF113" s="72">
        <v>0</v>
      </c>
    </row>
    <row r="114" spans="1:32" x14ac:dyDescent="0.3">
      <c r="A114" s="175"/>
      <c r="B114" s="18">
        <f t="shared" si="1"/>
        <v>40026</v>
      </c>
      <c r="D114" s="74">
        <v>30392048.35395189</v>
      </c>
      <c r="E114" s="135">
        <v>0</v>
      </c>
      <c r="F114" s="135">
        <v>59309.194252873574</v>
      </c>
      <c r="G114" s="57">
        <v>3922</v>
      </c>
      <c r="H114" s="79">
        <v>3445.92</v>
      </c>
      <c r="I114" s="57">
        <v>0</v>
      </c>
      <c r="J114" s="57">
        <v>13746.966250000025</v>
      </c>
      <c r="K114" s="57">
        <v>3994.0450000000014</v>
      </c>
      <c r="L114" s="57">
        <v>112090.15927601809</v>
      </c>
      <c r="M114" s="57">
        <v>1917.1025896099616</v>
      </c>
      <c r="N114" s="57">
        <v>24639.760356731873</v>
      </c>
      <c r="O114" s="57">
        <v>3470240.1882017599</v>
      </c>
      <c r="P114" s="57">
        <v>288.02333333333337</v>
      </c>
      <c r="Q114" s="57">
        <v>143.73163871354168</v>
      </c>
      <c r="R114" s="57">
        <v>9.798810937499999</v>
      </c>
      <c r="S114" s="57">
        <v>16.806217015624998</v>
      </c>
      <c r="T114" s="79">
        <v>10</v>
      </c>
      <c r="U114" s="57">
        <v>0</v>
      </c>
      <c r="V114" s="57">
        <v>0</v>
      </c>
      <c r="W114" s="57">
        <v>0</v>
      </c>
      <c r="X114" s="57">
        <v>0</v>
      </c>
      <c r="Y114" s="57">
        <v>0</v>
      </c>
      <c r="Z114" s="57">
        <v>0</v>
      </c>
      <c r="AA114" s="57">
        <v>0</v>
      </c>
      <c r="AB114" s="57">
        <v>0</v>
      </c>
      <c r="AC114" s="72">
        <v>0</v>
      </c>
      <c r="AD114" s="72">
        <v>0</v>
      </c>
      <c r="AE114" s="72">
        <v>12687860.833333334</v>
      </c>
      <c r="AF114" s="72">
        <v>0</v>
      </c>
    </row>
    <row r="115" spans="1:32" x14ac:dyDescent="0.3">
      <c r="A115" s="175"/>
      <c r="B115" s="18">
        <f t="shared" si="1"/>
        <v>40057</v>
      </c>
      <c r="D115" s="74">
        <v>31952251.917525772</v>
      </c>
      <c r="E115" s="135">
        <v>0</v>
      </c>
      <c r="F115" s="135">
        <v>68019.803448275867</v>
      </c>
      <c r="G115" s="57">
        <v>5996</v>
      </c>
      <c r="H115" s="79">
        <v>3445.92</v>
      </c>
      <c r="I115" s="57">
        <v>0</v>
      </c>
      <c r="J115" s="57">
        <v>13746.966250000025</v>
      </c>
      <c r="K115" s="57">
        <v>3994.0450000000014</v>
      </c>
      <c r="L115" s="57">
        <v>112090.15927601809</v>
      </c>
      <c r="M115" s="57">
        <v>1917.1025896099616</v>
      </c>
      <c r="N115" s="57">
        <v>24639.760356731873</v>
      </c>
      <c r="O115" s="57">
        <v>3470240.1882017599</v>
      </c>
      <c r="P115" s="57">
        <v>288.02333333333337</v>
      </c>
      <c r="Q115" s="57">
        <v>143.73163871354168</v>
      </c>
      <c r="R115" s="57">
        <v>9.798810937499999</v>
      </c>
      <c r="S115" s="57">
        <v>16.806217015624998</v>
      </c>
      <c r="T115" s="79">
        <v>10</v>
      </c>
      <c r="U115" s="57">
        <v>0</v>
      </c>
      <c r="V115" s="57">
        <v>0</v>
      </c>
      <c r="W115" s="57">
        <v>0</v>
      </c>
      <c r="X115" s="57">
        <v>0</v>
      </c>
      <c r="Y115" s="57">
        <v>0</v>
      </c>
      <c r="Z115" s="57">
        <v>0</v>
      </c>
      <c r="AA115" s="57">
        <v>0</v>
      </c>
      <c r="AB115" s="57">
        <v>0</v>
      </c>
      <c r="AC115" s="72">
        <v>0</v>
      </c>
      <c r="AD115" s="72">
        <v>0</v>
      </c>
      <c r="AE115" s="72">
        <v>12687860.833333334</v>
      </c>
      <c r="AF115" s="72">
        <v>0</v>
      </c>
    </row>
    <row r="116" spans="1:32" x14ac:dyDescent="0.3">
      <c r="A116" s="175"/>
      <c r="B116" s="18">
        <f t="shared" si="1"/>
        <v>40087</v>
      </c>
      <c r="D116" s="74">
        <v>30710466.020618558</v>
      </c>
      <c r="E116" s="135">
        <v>0</v>
      </c>
      <c r="F116" s="135">
        <v>84470.134482758629</v>
      </c>
      <c r="G116" s="57">
        <v>15020</v>
      </c>
      <c r="H116" s="79">
        <v>3445.92</v>
      </c>
      <c r="I116" s="57">
        <v>0</v>
      </c>
      <c r="J116" s="57">
        <v>13746.966250000025</v>
      </c>
      <c r="K116" s="57">
        <v>3994.0450000000014</v>
      </c>
      <c r="L116" s="57">
        <v>112090.15927601809</v>
      </c>
      <c r="M116" s="57">
        <v>1917.1025896099616</v>
      </c>
      <c r="N116" s="57">
        <v>24639.760356731873</v>
      </c>
      <c r="O116" s="57">
        <v>3470240.1882017599</v>
      </c>
      <c r="P116" s="57">
        <v>288.02333333333337</v>
      </c>
      <c r="Q116" s="57">
        <v>143.73163871354168</v>
      </c>
      <c r="R116" s="57">
        <v>9.798810937499999</v>
      </c>
      <c r="S116" s="57">
        <v>16.806217015624998</v>
      </c>
      <c r="T116" s="79">
        <v>10</v>
      </c>
      <c r="U116" s="57">
        <v>0</v>
      </c>
      <c r="V116" s="57">
        <v>0</v>
      </c>
      <c r="W116" s="57">
        <v>0</v>
      </c>
      <c r="X116" s="57">
        <v>0</v>
      </c>
      <c r="Y116" s="57">
        <v>0</v>
      </c>
      <c r="Z116" s="57">
        <v>0</v>
      </c>
      <c r="AA116" s="57">
        <v>0</v>
      </c>
      <c r="AB116" s="57">
        <v>0</v>
      </c>
      <c r="AC116" s="72">
        <v>0</v>
      </c>
      <c r="AD116" s="72">
        <v>0</v>
      </c>
      <c r="AE116" s="72">
        <v>12687860.833333334</v>
      </c>
      <c r="AF116" s="72">
        <v>0</v>
      </c>
    </row>
    <row r="117" spans="1:32" x14ac:dyDescent="0.3">
      <c r="A117" s="175"/>
      <c r="B117" s="18">
        <f t="shared" si="1"/>
        <v>40118</v>
      </c>
      <c r="D117" s="74">
        <v>25052918.329896908</v>
      </c>
      <c r="E117" s="135">
        <v>0</v>
      </c>
      <c r="F117" s="135">
        <v>96045.298850574705</v>
      </c>
      <c r="G117" s="57">
        <v>23940</v>
      </c>
      <c r="H117" s="79">
        <v>3445.92</v>
      </c>
      <c r="I117" s="57">
        <v>0</v>
      </c>
      <c r="J117" s="57">
        <v>13746.966250000025</v>
      </c>
      <c r="K117" s="57">
        <v>3994.0450000000014</v>
      </c>
      <c r="L117" s="57">
        <v>112090.15927601809</v>
      </c>
      <c r="M117" s="57">
        <v>1917.1025896099616</v>
      </c>
      <c r="N117" s="57">
        <v>24639.760356731873</v>
      </c>
      <c r="O117" s="57">
        <v>3470240.1882017599</v>
      </c>
      <c r="P117" s="57">
        <v>288.02333333333337</v>
      </c>
      <c r="Q117" s="57">
        <v>143.73163871354168</v>
      </c>
      <c r="R117" s="57">
        <v>9.798810937499999</v>
      </c>
      <c r="S117" s="57">
        <v>16.806217015624998</v>
      </c>
      <c r="T117" s="79">
        <v>10</v>
      </c>
      <c r="U117" s="57">
        <v>0</v>
      </c>
      <c r="V117" s="57">
        <v>0</v>
      </c>
      <c r="W117" s="57">
        <v>0</v>
      </c>
      <c r="X117" s="57">
        <v>0</v>
      </c>
      <c r="Y117" s="57">
        <v>0</v>
      </c>
      <c r="Z117" s="57">
        <v>0</v>
      </c>
      <c r="AA117" s="57">
        <v>0</v>
      </c>
      <c r="AB117" s="57">
        <v>0</v>
      </c>
      <c r="AC117" s="72">
        <v>0</v>
      </c>
      <c r="AD117" s="72">
        <v>0</v>
      </c>
      <c r="AE117" s="72">
        <v>12687860.833333334</v>
      </c>
      <c r="AF117" s="72">
        <v>0</v>
      </c>
    </row>
    <row r="118" spans="1:32" x14ac:dyDescent="0.3">
      <c r="A118" s="175"/>
      <c r="B118" s="18">
        <f t="shared" si="1"/>
        <v>40148</v>
      </c>
      <c r="D118" s="74">
        <v>24051806.051546391</v>
      </c>
      <c r="E118" s="135">
        <v>0</v>
      </c>
      <c r="F118" s="135">
        <v>102793.34137931034</v>
      </c>
      <c r="G118" s="57">
        <v>30405</v>
      </c>
      <c r="H118" s="79">
        <v>3445.92</v>
      </c>
      <c r="I118" s="57">
        <v>0</v>
      </c>
      <c r="J118" s="57">
        <v>13746.966250000025</v>
      </c>
      <c r="K118" s="57">
        <v>3994.0450000000014</v>
      </c>
      <c r="L118" s="57">
        <v>112090.15927601809</v>
      </c>
      <c r="M118" s="57">
        <v>1917.1025896099616</v>
      </c>
      <c r="N118" s="57">
        <v>24639.760356731873</v>
      </c>
      <c r="O118" s="57">
        <v>3470240.1882017599</v>
      </c>
      <c r="P118" s="57">
        <v>288.02333333333337</v>
      </c>
      <c r="Q118" s="57">
        <v>143.73163871354168</v>
      </c>
      <c r="R118" s="57">
        <v>9.798810937499999</v>
      </c>
      <c r="S118" s="57">
        <v>16.806217015624998</v>
      </c>
      <c r="T118" s="79">
        <v>10</v>
      </c>
      <c r="U118" s="57">
        <v>0</v>
      </c>
      <c r="V118" s="57">
        <v>0</v>
      </c>
      <c r="W118" s="57">
        <v>0</v>
      </c>
      <c r="X118" s="57">
        <v>0</v>
      </c>
      <c r="Y118" s="57">
        <v>0</v>
      </c>
      <c r="Z118" s="57">
        <v>0</v>
      </c>
      <c r="AA118" s="57">
        <v>0</v>
      </c>
      <c r="AB118" s="57">
        <v>0</v>
      </c>
      <c r="AC118" s="72">
        <v>0</v>
      </c>
      <c r="AD118" s="72">
        <v>0</v>
      </c>
      <c r="AE118" s="72">
        <v>12687860.833333334</v>
      </c>
      <c r="AF118" s="72">
        <v>0</v>
      </c>
    </row>
    <row r="119" spans="1:32" x14ac:dyDescent="0.3">
      <c r="A119" s="175"/>
      <c r="B119" s="18">
        <f t="shared" si="1"/>
        <v>40179</v>
      </c>
      <c r="D119" s="74">
        <v>27214158.37113402</v>
      </c>
      <c r="E119" s="135">
        <v>0</v>
      </c>
      <c r="F119" s="135">
        <v>167885.45632183907</v>
      </c>
      <c r="G119" s="57">
        <v>39703</v>
      </c>
      <c r="H119" s="79">
        <v>3445.92</v>
      </c>
      <c r="I119" s="57">
        <v>0</v>
      </c>
      <c r="J119" s="57">
        <v>13746.966250000025</v>
      </c>
      <c r="K119" s="57">
        <v>3994.0450000000014</v>
      </c>
      <c r="L119" s="57">
        <v>112090.15927601809</v>
      </c>
      <c r="M119" s="57">
        <v>1917.1025896099616</v>
      </c>
      <c r="N119" s="57">
        <v>24639.760356731873</v>
      </c>
      <c r="O119" s="57">
        <v>3470240.1882017599</v>
      </c>
      <c r="P119" s="57">
        <v>288.02333333333337</v>
      </c>
      <c r="Q119" s="57">
        <v>143.73163871354168</v>
      </c>
      <c r="R119" s="57">
        <v>9.798810937499999</v>
      </c>
      <c r="S119" s="57">
        <v>16.806217015624998</v>
      </c>
      <c r="T119" s="79">
        <v>10</v>
      </c>
      <c r="U119" s="57">
        <v>0</v>
      </c>
      <c r="V119" s="57">
        <v>0</v>
      </c>
      <c r="W119" s="57">
        <v>0</v>
      </c>
      <c r="X119" s="57">
        <v>0</v>
      </c>
      <c r="Y119" s="57">
        <v>0</v>
      </c>
      <c r="Z119" s="57">
        <v>0</v>
      </c>
      <c r="AA119" s="57">
        <v>0</v>
      </c>
      <c r="AB119" s="57">
        <v>0</v>
      </c>
      <c r="AC119" s="72">
        <v>0</v>
      </c>
      <c r="AD119" s="72">
        <v>0</v>
      </c>
      <c r="AE119" s="72">
        <v>12687860.833333334</v>
      </c>
      <c r="AF119" s="72">
        <v>0</v>
      </c>
    </row>
    <row r="120" spans="1:32" x14ac:dyDescent="0.3">
      <c r="A120" s="175"/>
      <c r="B120" s="18">
        <f t="shared" si="1"/>
        <v>40210</v>
      </c>
      <c r="D120" s="74">
        <v>22023317.340206183</v>
      </c>
      <c r="E120" s="135">
        <v>0</v>
      </c>
      <c r="F120" s="135">
        <v>162295.47011494252</v>
      </c>
      <c r="G120" s="57">
        <v>46525</v>
      </c>
      <c r="H120" s="79">
        <v>3445.92</v>
      </c>
      <c r="I120" s="57">
        <v>0</v>
      </c>
      <c r="J120" s="57">
        <v>13746.966250000025</v>
      </c>
      <c r="K120" s="57">
        <v>3994.0450000000014</v>
      </c>
      <c r="L120" s="57">
        <v>112090.15927601809</v>
      </c>
      <c r="M120" s="57">
        <v>1917.1025896099616</v>
      </c>
      <c r="N120" s="57">
        <v>24639.760356731873</v>
      </c>
      <c r="O120" s="57">
        <v>3470240.1882017599</v>
      </c>
      <c r="P120" s="57">
        <v>288.02333333333337</v>
      </c>
      <c r="Q120" s="57">
        <v>143.73163871354168</v>
      </c>
      <c r="R120" s="57">
        <v>9.798810937499999</v>
      </c>
      <c r="S120" s="57">
        <v>16.806217015624998</v>
      </c>
      <c r="T120" s="79">
        <v>10</v>
      </c>
      <c r="U120" s="57">
        <v>0</v>
      </c>
      <c r="V120" s="57">
        <v>0</v>
      </c>
      <c r="W120" s="57">
        <v>0</v>
      </c>
      <c r="X120" s="57">
        <v>0</v>
      </c>
      <c r="Y120" s="57">
        <v>0</v>
      </c>
      <c r="Z120" s="57">
        <v>0</v>
      </c>
      <c r="AA120" s="57">
        <v>0</v>
      </c>
      <c r="AB120" s="57">
        <v>0</v>
      </c>
      <c r="AC120" s="72">
        <v>0</v>
      </c>
      <c r="AD120" s="72">
        <v>0</v>
      </c>
      <c r="AE120" s="72">
        <v>12687860.833333334</v>
      </c>
      <c r="AF120" s="72">
        <v>0</v>
      </c>
    </row>
    <row r="121" spans="1:32" x14ac:dyDescent="0.3">
      <c r="A121" s="175"/>
      <c r="B121" s="18">
        <f t="shared" si="1"/>
        <v>40238</v>
      </c>
      <c r="D121" s="74">
        <v>22712062.381443299</v>
      </c>
      <c r="E121" s="135">
        <v>0</v>
      </c>
      <c r="F121" s="135">
        <v>115148.9620689655</v>
      </c>
      <c r="G121" s="57">
        <v>35360</v>
      </c>
      <c r="H121" s="79">
        <v>3445.92</v>
      </c>
      <c r="I121" s="57">
        <v>0</v>
      </c>
      <c r="J121" s="57">
        <v>13746.966250000025</v>
      </c>
      <c r="K121" s="57">
        <v>3994.0450000000014</v>
      </c>
      <c r="L121" s="57">
        <v>112090.15927601809</v>
      </c>
      <c r="M121" s="57">
        <v>1917.1025896099616</v>
      </c>
      <c r="N121" s="57">
        <v>24639.760356731873</v>
      </c>
      <c r="O121" s="57">
        <v>3470240.1882017599</v>
      </c>
      <c r="P121" s="57">
        <v>288.02333333333337</v>
      </c>
      <c r="Q121" s="57">
        <v>143.73163871354168</v>
      </c>
      <c r="R121" s="57">
        <v>9.798810937499999</v>
      </c>
      <c r="S121" s="57">
        <v>16.806217015624998</v>
      </c>
      <c r="T121" s="79">
        <v>10</v>
      </c>
      <c r="U121" s="57">
        <v>0</v>
      </c>
      <c r="V121" s="57">
        <v>0</v>
      </c>
      <c r="W121" s="57">
        <v>0</v>
      </c>
      <c r="X121" s="57">
        <v>0</v>
      </c>
      <c r="Y121" s="57">
        <v>0</v>
      </c>
      <c r="Z121" s="57">
        <v>0</v>
      </c>
      <c r="AA121" s="57">
        <v>0</v>
      </c>
      <c r="AB121" s="57">
        <v>0</v>
      </c>
      <c r="AC121" s="72">
        <v>0</v>
      </c>
      <c r="AD121" s="72">
        <v>0</v>
      </c>
      <c r="AE121" s="72">
        <v>12687860.833333334</v>
      </c>
      <c r="AF121" s="72">
        <v>0</v>
      </c>
    </row>
    <row r="122" spans="1:32" x14ac:dyDescent="0.3">
      <c r="A122" s="175"/>
      <c r="B122" s="18">
        <f t="shared" si="1"/>
        <v>40269</v>
      </c>
      <c r="D122" s="74">
        <v>24240039.75257732</v>
      </c>
      <c r="E122" s="135">
        <v>0</v>
      </c>
      <c r="F122" s="135">
        <v>95956.881609195407</v>
      </c>
      <c r="G122" s="57">
        <v>13666</v>
      </c>
      <c r="H122" s="79">
        <v>3445.92</v>
      </c>
      <c r="I122" s="57">
        <v>0</v>
      </c>
      <c r="J122" s="57">
        <v>13746.966250000025</v>
      </c>
      <c r="K122" s="57">
        <v>3994.0450000000014</v>
      </c>
      <c r="L122" s="57">
        <v>112090.15927601809</v>
      </c>
      <c r="M122" s="57">
        <v>1917.1025896099616</v>
      </c>
      <c r="N122" s="57">
        <v>24639.760356731873</v>
      </c>
      <c r="O122" s="57">
        <v>3470240.1882017599</v>
      </c>
      <c r="P122" s="57">
        <v>288.02333333333337</v>
      </c>
      <c r="Q122" s="57">
        <v>143.73163871354168</v>
      </c>
      <c r="R122" s="57">
        <v>9.798810937499999</v>
      </c>
      <c r="S122" s="57">
        <v>16.806217015624998</v>
      </c>
      <c r="T122" s="79">
        <v>10</v>
      </c>
      <c r="U122" s="57">
        <v>0</v>
      </c>
      <c r="V122" s="57">
        <v>0</v>
      </c>
      <c r="W122" s="57">
        <v>0</v>
      </c>
      <c r="X122" s="57">
        <v>0</v>
      </c>
      <c r="Y122" s="57">
        <v>0</v>
      </c>
      <c r="Z122" s="57">
        <v>0</v>
      </c>
      <c r="AA122" s="57">
        <v>0</v>
      </c>
      <c r="AB122" s="57">
        <v>0</v>
      </c>
      <c r="AC122" s="72">
        <v>0</v>
      </c>
      <c r="AD122" s="72">
        <v>0</v>
      </c>
      <c r="AE122" s="72">
        <v>12687860.833333334</v>
      </c>
      <c r="AF122" s="72">
        <v>0</v>
      </c>
    </row>
    <row r="123" spans="1:32" x14ac:dyDescent="0.3">
      <c r="A123" s="175"/>
      <c r="B123" s="18">
        <f t="shared" si="1"/>
        <v>40299</v>
      </c>
      <c r="D123" s="74">
        <v>26005437.907216497</v>
      </c>
      <c r="E123" s="135">
        <v>0</v>
      </c>
      <c r="F123" s="135">
        <v>75478.825335713977</v>
      </c>
      <c r="G123" s="57">
        <v>6891</v>
      </c>
      <c r="H123" s="79">
        <v>3445.92</v>
      </c>
      <c r="I123" s="57">
        <v>0</v>
      </c>
      <c r="J123" s="57">
        <v>13746.966250000025</v>
      </c>
      <c r="K123" s="57">
        <v>3994.0450000000014</v>
      </c>
      <c r="L123" s="57">
        <v>112090.15927601809</v>
      </c>
      <c r="M123" s="57">
        <v>1917.1025896099616</v>
      </c>
      <c r="N123" s="57">
        <v>24639.760356731873</v>
      </c>
      <c r="O123" s="57">
        <v>3470240.1882017599</v>
      </c>
      <c r="P123" s="57">
        <v>288.02333333333337</v>
      </c>
      <c r="Q123" s="57">
        <v>143.73163871354168</v>
      </c>
      <c r="R123" s="57">
        <v>9.798810937499999</v>
      </c>
      <c r="S123" s="57">
        <v>16.806217015624998</v>
      </c>
      <c r="T123" s="79">
        <v>10</v>
      </c>
      <c r="U123" s="57">
        <v>0</v>
      </c>
      <c r="V123" s="57">
        <v>0</v>
      </c>
      <c r="W123" s="57">
        <v>0</v>
      </c>
      <c r="X123" s="57">
        <v>0</v>
      </c>
      <c r="Y123" s="57">
        <v>0</v>
      </c>
      <c r="Z123" s="57">
        <v>0</v>
      </c>
      <c r="AA123" s="57">
        <v>0</v>
      </c>
      <c r="AB123" s="57">
        <v>0</v>
      </c>
      <c r="AC123" s="72">
        <v>0</v>
      </c>
      <c r="AD123" s="72">
        <v>0</v>
      </c>
      <c r="AE123" s="72">
        <v>12687860.833333334</v>
      </c>
      <c r="AF123" s="72">
        <v>0</v>
      </c>
    </row>
    <row r="124" spans="1:32" ht="15" thickBot="1" x14ac:dyDescent="0.35">
      <c r="A124" s="175"/>
      <c r="B124" s="18">
        <f t="shared" si="1"/>
        <v>40330</v>
      </c>
      <c r="D124" s="74">
        <v>30269350.093839336</v>
      </c>
      <c r="E124" s="135">
        <v>0</v>
      </c>
      <c r="F124" s="135">
        <v>53977.688505747123</v>
      </c>
      <c r="G124" s="57">
        <v>4891</v>
      </c>
      <c r="H124" s="79">
        <v>3445.92</v>
      </c>
      <c r="I124" s="57">
        <v>0</v>
      </c>
      <c r="J124" s="57">
        <v>13746.966250000025</v>
      </c>
      <c r="K124" s="57">
        <v>3994.0450000000014</v>
      </c>
      <c r="L124" s="57">
        <v>112090.15927601809</v>
      </c>
      <c r="M124" s="57">
        <v>1917.1025896099616</v>
      </c>
      <c r="N124" s="57">
        <v>24639.760356731873</v>
      </c>
      <c r="O124" s="57">
        <v>3470240.1882017599</v>
      </c>
      <c r="P124" s="57">
        <v>288.02333333333337</v>
      </c>
      <c r="Q124" s="57">
        <v>143.73163871354168</v>
      </c>
      <c r="R124" s="57">
        <v>9.798810937499999</v>
      </c>
      <c r="S124" s="57">
        <v>16.806217015624998</v>
      </c>
      <c r="T124" s="79">
        <v>10</v>
      </c>
      <c r="U124" s="57">
        <v>0</v>
      </c>
      <c r="V124" s="57">
        <v>0</v>
      </c>
      <c r="W124" s="57">
        <v>0</v>
      </c>
      <c r="X124" s="57">
        <v>0</v>
      </c>
      <c r="Y124" s="57">
        <v>0</v>
      </c>
      <c r="Z124" s="57">
        <v>0</v>
      </c>
      <c r="AA124" s="57">
        <v>0</v>
      </c>
      <c r="AB124" s="57">
        <v>0</v>
      </c>
      <c r="AC124" s="72">
        <v>0</v>
      </c>
      <c r="AD124" s="72">
        <v>0</v>
      </c>
      <c r="AE124" s="72">
        <v>12687860.833333334</v>
      </c>
      <c r="AF124" s="72">
        <v>0</v>
      </c>
    </row>
    <row r="125" spans="1:32" s="8" customFormat="1" x14ac:dyDescent="0.3">
      <c r="A125" s="180" t="s">
        <v>44</v>
      </c>
      <c r="B125" s="15">
        <f t="shared" si="1"/>
        <v>40360</v>
      </c>
      <c r="C125" s="125">
        <v>31800118.886597939</v>
      </c>
      <c r="D125" s="58">
        <f t="shared" ref="D125:D136" si="2">C125-E125</f>
        <v>18836334.886597939</v>
      </c>
      <c r="E125" s="136">
        <v>12963784</v>
      </c>
      <c r="F125" s="132">
        <v>54554.612643678163</v>
      </c>
      <c r="G125" s="58">
        <v>4497</v>
      </c>
      <c r="H125" s="80">
        <v>3445.92</v>
      </c>
      <c r="I125" s="58">
        <v>0</v>
      </c>
      <c r="J125" s="58">
        <v>15984.109499999999</v>
      </c>
      <c r="K125" s="58">
        <v>4245.3234999999995</v>
      </c>
      <c r="L125" s="58">
        <v>112090.15927601809</v>
      </c>
      <c r="M125" s="58">
        <v>1894.906808041547</v>
      </c>
      <c r="N125" s="58">
        <v>24354.486766398157</v>
      </c>
      <c r="O125" s="58">
        <v>3940512.6460419646</v>
      </c>
      <c r="P125" s="58">
        <v>277.10166666666669</v>
      </c>
      <c r="Q125" s="58">
        <v>119.23595947699219</v>
      </c>
      <c r="R125" s="58">
        <v>9.8233079648437478</v>
      </c>
      <c r="S125" s="58">
        <v>16.84823255816406</v>
      </c>
      <c r="T125" s="80">
        <v>10</v>
      </c>
      <c r="U125" s="58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0</v>
      </c>
      <c r="AA125" s="58">
        <v>0</v>
      </c>
      <c r="AB125" s="58">
        <v>0</v>
      </c>
      <c r="AC125" s="69">
        <v>0</v>
      </c>
      <c r="AD125" s="69">
        <v>0</v>
      </c>
      <c r="AE125" s="69">
        <v>13166666.666666666</v>
      </c>
      <c r="AF125" s="69">
        <v>0</v>
      </c>
    </row>
    <row r="126" spans="1:32" s="10" customFormat="1" x14ac:dyDescent="0.3">
      <c r="A126" s="181"/>
      <c r="B126" s="16">
        <f t="shared" si="1"/>
        <v>40391</v>
      </c>
      <c r="C126" s="126">
        <v>31672636.948453609</v>
      </c>
      <c r="D126" s="59">
        <f t="shared" si="2"/>
        <v>21702053.948453609</v>
      </c>
      <c r="E126" s="137">
        <v>9970583</v>
      </c>
      <c r="F126" s="133">
        <v>50521.81149425287</v>
      </c>
      <c r="G126" s="59">
        <v>4606</v>
      </c>
      <c r="H126" s="81">
        <v>3445.92</v>
      </c>
      <c r="I126" s="59">
        <v>0</v>
      </c>
      <c r="J126" s="59">
        <v>15984.109499999999</v>
      </c>
      <c r="K126" s="59">
        <v>4245.3234999999995</v>
      </c>
      <c r="L126" s="59">
        <v>112090.15927601809</v>
      </c>
      <c r="M126" s="59">
        <v>1894.906808041547</v>
      </c>
      <c r="N126" s="59">
        <v>24354.486766398157</v>
      </c>
      <c r="O126" s="59">
        <v>3940512.6460419646</v>
      </c>
      <c r="P126" s="59">
        <v>277.10166666666669</v>
      </c>
      <c r="Q126" s="59">
        <v>119.23595947699219</v>
      </c>
      <c r="R126" s="59">
        <v>9.8233079648437478</v>
      </c>
      <c r="S126" s="59">
        <v>16.84823255816406</v>
      </c>
      <c r="T126" s="81">
        <v>10</v>
      </c>
      <c r="U126" s="59">
        <v>0</v>
      </c>
      <c r="V126" s="59">
        <v>0</v>
      </c>
      <c r="W126" s="59">
        <v>0</v>
      </c>
      <c r="X126" s="59">
        <v>0</v>
      </c>
      <c r="Y126" s="59">
        <v>0</v>
      </c>
      <c r="Z126" s="59">
        <v>0</v>
      </c>
      <c r="AA126" s="59">
        <v>0</v>
      </c>
      <c r="AB126" s="59">
        <v>0</v>
      </c>
      <c r="AC126" s="70">
        <v>0</v>
      </c>
      <c r="AD126" s="70">
        <v>0</v>
      </c>
      <c r="AE126" s="70">
        <v>13166666.666666666</v>
      </c>
      <c r="AF126" s="70">
        <v>0</v>
      </c>
    </row>
    <row r="127" spans="1:32" s="10" customFormat="1" x14ac:dyDescent="0.3">
      <c r="A127" s="181"/>
      <c r="B127" s="16">
        <f t="shared" si="1"/>
        <v>40422</v>
      </c>
      <c r="C127" s="126">
        <v>31714455.134020619</v>
      </c>
      <c r="D127" s="59">
        <f t="shared" si="2"/>
        <v>23578948.134020619</v>
      </c>
      <c r="E127" s="137">
        <v>8135507</v>
      </c>
      <c r="F127" s="133">
        <v>60553.995402298853</v>
      </c>
      <c r="G127" s="59">
        <v>7622</v>
      </c>
      <c r="H127" s="81">
        <v>3445.92</v>
      </c>
      <c r="I127" s="59">
        <v>0</v>
      </c>
      <c r="J127" s="59">
        <v>15984.109499999999</v>
      </c>
      <c r="K127" s="59">
        <v>4245.3234999999995</v>
      </c>
      <c r="L127" s="59">
        <v>112090.15927601809</v>
      </c>
      <c r="M127" s="59">
        <v>1894.906808041547</v>
      </c>
      <c r="N127" s="59">
        <v>24354.486766398157</v>
      </c>
      <c r="O127" s="59">
        <v>3940512.6460419646</v>
      </c>
      <c r="P127" s="59">
        <v>277.10166666666669</v>
      </c>
      <c r="Q127" s="59">
        <v>119.23595947699219</v>
      </c>
      <c r="R127" s="59">
        <v>9.8233079648437478</v>
      </c>
      <c r="S127" s="59">
        <v>16.84823255816406</v>
      </c>
      <c r="T127" s="81">
        <v>10</v>
      </c>
      <c r="U127" s="59">
        <v>0</v>
      </c>
      <c r="V127" s="59">
        <v>0</v>
      </c>
      <c r="W127" s="59">
        <v>0</v>
      </c>
      <c r="X127" s="59">
        <v>0</v>
      </c>
      <c r="Y127" s="59">
        <v>0</v>
      </c>
      <c r="Z127" s="59">
        <v>0</v>
      </c>
      <c r="AA127" s="59">
        <v>0</v>
      </c>
      <c r="AB127" s="59">
        <v>0</v>
      </c>
      <c r="AC127" s="70">
        <v>0</v>
      </c>
      <c r="AD127" s="70">
        <v>0</v>
      </c>
      <c r="AE127" s="70">
        <v>13166666.666666666</v>
      </c>
      <c r="AF127" s="70">
        <v>0</v>
      </c>
    </row>
    <row r="128" spans="1:32" s="10" customFormat="1" x14ac:dyDescent="0.3">
      <c r="A128" s="181"/>
      <c r="B128" s="16">
        <f t="shared" si="1"/>
        <v>40452</v>
      </c>
      <c r="C128" s="126">
        <v>18616381.18556701</v>
      </c>
      <c r="D128" s="59">
        <f t="shared" si="2"/>
        <v>14475295.18556701</v>
      </c>
      <c r="E128" s="137">
        <v>4141086</v>
      </c>
      <c r="F128" s="133">
        <v>68147.821839080454</v>
      </c>
      <c r="G128" s="59">
        <v>10360</v>
      </c>
      <c r="H128" s="81">
        <v>3445.92</v>
      </c>
      <c r="I128" s="59">
        <v>0</v>
      </c>
      <c r="J128" s="59">
        <v>15984.109499999999</v>
      </c>
      <c r="K128" s="59">
        <v>4245.3234999999995</v>
      </c>
      <c r="L128" s="59">
        <v>112090.15927601809</v>
      </c>
      <c r="M128" s="59">
        <v>1894.906808041547</v>
      </c>
      <c r="N128" s="59">
        <v>24354.486766398157</v>
      </c>
      <c r="O128" s="59">
        <v>3940512.6460419646</v>
      </c>
      <c r="P128" s="59">
        <v>277.10166666666669</v>
      </c>
      <c r="Q128" s="59">
        <v>119.23595947699219</v>
      </c>
      <c r="R128" s="59">
        <v>9.8233079648437478</v>
      </c>
      <c r="S128" s="59">
        <v>16.84823255816406</v>
      </c>
      <c r="T128" s="81">
        <v>10</v>
      </c>
      <c r="U128" s="59">
        <v>0</v>
      </c>
      <c r="V128" s="59">
        <v>0</v>
      </c>
      <c r="W128" s="59">
        <v>0</v>
      </c>
      <c r="X128" s="59">
        <v>0</v>
      </c>
      <c r="Y128" s="59">
        <v>0</v>
      </c>
      <c r="Z128" s="59">
        <v>0</v>
      </c>
      <c r="AA128" s="59">
        <v>0</v>
      </c>
      <c r="AB128" s="59">
        <v>0</v>
      </c>
      <c r="AC128" s="70">
        <v>0</v>
      </c>
      <c r="AD128" s="70">
        <v>0</v>
      </c>
      <c r="AE128" s="70">
        <v>13166666.666666666</v>
      </c>
      <c r="AF128" s="70">
        <v>0</v>
      </c>
    </row>
    <row r="129" spans="1:32" s="10" customFormat="1" x14ac:dyDescent="0.3">
      <c r="A129" s="181"/>
      <c r="B129" s="16">
        <f t="shared" si="1"/>
        <v>40483</v>
      </c>
      <c r="C129" s="126">
        <v>23835681.010309279</v>
      </c>
      <c r="D129" s="59">
        <f t="shared" si="2"/>
        <v>20707208.010309279</v>
      </c>
      <c r="E129" s="137">
        <v>3128473</v>
      </c>
      <c r="F129" s="133">
        <v>87521.754022988491</v>
      </c>
      <c r="G129" s="59">
        <v>16662</v>
      </c>
      <c r="H129" s="81">
        <v>3445.92</v>
      </c>
      <c r="I129" s="59">
        <v>0</v>
      </c>
      <c r="J129" s="59">
        <v>15984.109499999999</v>
      </c>
      <c r="K129" s="59">
        <v>4245.3234999999995</v>
      </c>
      <c r="L129" s="59">
        <v>112090.15927601809</v>
      </c>
      <c r="M129" s="59">
        <v>1894.906808041547</v>
      </c>
      <c r="N129" s="59">
        <v>24354.486766398157</v>
      </c>
      <c r="O129" s="59">
        <v>3940512.6460419646</v>
      </c>
      <c r="P129" s="59">
        <v>277.10166666666669</v>
      </c>
      <c r="Q129" s="59">
        <v>119.23595947699219</v>
      </c>
      <c r="R129" s="59">
        <v>9.8233079648437478</v>
      </c>
      <c r="S129" s="59">
        <v>16.84823255816406</v>
      </c>
      <c r="T129" s="81">
        <v>10</v>
      </c>
      <c r="U129" s="59">
        <v>0</v>
      </c>
      <c r="V129" s="59">
        <v>0</v>
      </c>
      <c r="W129" s="59">
        <v>0</v>
      </c>
      <c r="X129" s="59">
        <v>0</v>
      </c>
      <c r="Y129" s="59">
        <v>0</v>
      </c>
      <c r="Z129" s="59">
        <v>0</v>
      </c>
      <c r="AA129" s="59">
        <v>0</v>
      </c>
      <c r="AB129" s="59">
        <v>0</v>
      </c>
      <c r="AC129" s="70">
        <v>0</v>
      </c>
      <c r="AD129" s="70">
        <v>0</v>
      </c>
      <c r="AE129" s="70">
        <v>13166666.666666666</v>
      </c>
      <c r="AF129" s="70">
        <v>0</v>
      </c>
    </row>
    <row r="130" spans="1:32" s="10" customFormat="1" x14ac:dyDescent="0.3">
      <c r="A130" s="181"/>
      <c r="B130" s="16">
        <f t="shared" si="1"/>
        <v>40513</v>
      </c>
      <c r="C130" s="126">
        <v>27833230.865979381</v>
      </c>
      <c r="D130" s="59">
        <f t="shared" si="2"/>
        <v>25967511.865979381</v>
      </c>
      <c r="E130" s="137">
        <v>1865719</v>
      </c>
      <c r="F130" s="133">
        <v>135011.96781609193</v>
      </c>
      <c r="G130" s="78">
        <v>35473</v>
      </c>
      <c r="H130" s="81">
        <v>3445.92</v>
      </c>
      <c r="I130" s="59">
        <v>0</v>
      </c>
      <c r="J130" s="59">
        <v>15984.109499999999</v>
      </c>
      <c r="K130" s="59">
        <v>4245.3234999999995</v>
      </c>
      <c r="L130" s="59">
        <v>112090.15927601809</v>
      </c>
      <c r="M130" s="59">
        <v>1894.906808041547</v>
      </c>
      <c r="N130" s="59">
        <v>24354.486766398157</v>
      </c>
      <c r="O130" s="59">
        <v>3940512.6460419646</v>
      </c>
      <c r="P130" s="59">
        <v>277.10166666666669</v>
      </c>
      <c r="Q130" s="59">
        <v>119.23595947699219</v>
      </c>
      <c r="R130" s="59">
        <v>9.8233079648437478</v>
      </c>
      <c r="S130" s="59">
        <v>16.84823255816406</v>
      </c>
      <c r="T130" s="81">
        <v>10</v>
      </c>
      <c r="U130" s="59">
        <v>0</v>
      </c>
      <c r="V130" s="59">
        <v>0</v>
      </c>
      <c r="W130" s="59">
        <v>0</v>
      </c>
      <c r="X130" s="59">
        <v>0</v>
      </c>
      <c r="Y130" s="59">
        <v>0</v>
      </c>
      <c r="Z130" s="59">
        <v>0</v>
      </c>
      <c r="AA130" s="59">
        <v>0</v>
      </c>
      <c r="AB130" s="59">
        <v>0</v>
      </c>
      <c r="AC130" s="70">
        <v>0</v>
      </c>
      <c r="AD130" s="70">
        <v>0</v>
      </c>
      <c r="AE130" s="70">
        <v>13166666.666666666</v>
      </c>
      <c r="AF130" s="70">
        <v>0</v>
      </c>
    </row>
    <row r="131" spans="1:32" s="10" customFormat="1" x14ac:dyDescent="0.3">
      <c r="A131" s="181"/>
      <c r="B131" s="16">
        <f t="shared" si="1"/>
        <v>40544</v>
      </c>
      <c r="C131" s="126">
        <v>23599544.484536082</v>
      </c>
      <c r="D131" s="59">
        <f t="shared" si="2"/>
        <v>22073603.484536082</v>
      </c>
      <c r="E131" s="137">
        <v>1525941</v>
      </c>
      <c r="F131" s="133">
        <v>158288.84712643677</v>
      </c>
      <c r="G131" s="59">
        <v>35547</v>
      </c>
      <c r="H131" s="81">
        <v>3445.92</v>
      </c>
      <c r="I131" s="59">
        <v>0</v>
      </c>
      <c r="J131" s="59">
        <v>15984.109499999999</v>
      </c>
      <c r="K131" s="59">
        <v>4245.3234999999995</v>
      </c>
      <c r="L131" s="59">
        <v>112090.15927601809</v>
      </c>
      <c r="M131" s="59">
        <v>1894.906808041547</v>
      </c>
      <c r="N131" s="59">
        <v>24354.486766398157</v>
      </c>
      <c r="O131" s="59">
        <v>3940512.6460419646</v>
      </c>
      <c r="P131" s="59">
        <v>277.10166666666669</v>
      </c>
      <c r="Q131" s="59">
        <v>119.23595947699219</v>
      </c>
      <c r="R131" s="59">
        <v>9.8233079648437478</v>
      </c>
      <c r="S131" s="59">
        <v>16.84823255816406</v>
      </c>
      <c r="T131" s="81">
        <v>10</v>
      </c>
      <c r="U131" s="59">
        <v>0</v>
      </c>
      <c r="V131" s="59">
        <v>0</v>
      </c>
      <c r="W131" s="59">
        <v>0</v>
      </c>
      <c r="X131" s="59">
        <v>0</v>
      </c>
      <c r="Y131" s="59">
        <v>0</v>
      </c>
      <c r="Z131" s="59">
        <v>0</v>
      </c>
      <c r="AA131" s="59">
        <v>0</v>
      </c>
      <c r="AB131" s="59">
        <v>0</v>
      </c>
      <c r="AC131" s="70">
        <v>0</v>
      </c>
      <c r="AD131" s="70">
        <v>0</v>
      </c>
      <c r="AE131" s="70">
        <v>13166666.666666666</v>
      </c>
      <c r="AF131" s="70">
        <v>0</v>
      </c>
    </row>
    <row r="132" spans="1:32" s="10" customFormat="1" x14ac:dyDescent="0.3">
      <c r="A132" s="181"/>
      <c r="B132" s="16">
        <f t="shared" si="1"/>
        <v>40575</v>
      </c>
      <c r="C132" s="126">
        <v>28510949.268041234</v>
      </c>
      <c r="D132" s="59">
        <f t="shared" si="2"/>
        <v>26927999.268041234</v>
      </c>
      <c r="E132" s="137">
        <v>1582950</v>
      </c>
      <c r="F132" s="133">
        <v>158502.14137931037</v>
      </c>
      <c r="G132" s="59">
        <v>32820</v>
      </c>
      <c r="H132" s="81">
        <v>3445.92</v>
      </c>
      <c r="I132" s="59">
        <v>0</v>
      </c>
      <c r="J132" s="59">
        <v>15984.109499999999</v>
      </c>
      <c r="K132" s="59">
        <v>4245.3234999999995</v>
      </c>
      <c r="L132" s="59">
        <v>112090.15927601809</v>
      </c>
      <c r="M132" s="59">
        <v>1894.906808041547</v>
      </c>
      <c r="N132" s="59">
        <v>24354.486766398157</v>
      </c>
      <c r="O132" s="59">
        <v>3940512.6460419646</v>
      </c>
      <c r="P132" s="59">
        <v>277.10166666666669</v>
      </c>
      <c r="Q132" s="59">
        <v>119.23595947699219</v>
      </c>
      <c r="R132" s="59">
        <v>9.8233079648437478</v>
      </c>
      <c r="S132" s="59">
        <v>16.84823255816406</v>
      </c>
      <c r="T132" s="81">
        <v>10</v>
      </c>
      <c r="U132" s="59">
        <v>0</v>
      </c>
      <c r="V132" s="59">
        <v>0</v>
      </c>
      <c r="W132" s="59">
        <v>0</v>
      </c>
      <c r="X132" s="59">
        <v>0</v>
      </c>
      <c r="Y132" s="59">
        <v>0</v>
      </c>
      <c r="Z132" s="59">
        <v>0</v>
      </c>
      <c r="AA132" s="59">
        <v>0</v>
      </c>
      <c r="AB132" s="59">
        <v>0</v>
      </c>
      <c r="AC132" s="70">
        <v>0</v>
      </c>
      <c r="AD132" s="70">
        <v>0</v>
      </c>
      <c r="AE132" s="70">
        <v>13166666.666666666</v>
      </c>
      <c r="AF132" s="70">
        <v>0</v>
      </c>
    </row>
    <row r="133" spans="1:32" s="10" customFormat="1" x14ac:dyDescent="0.3">
      <c r="A133" s="181"/>
      <c r="B133" s="16">
        <f t="shared" si="1"/>
        <v>40603</v>
      </c>
      <c r="C133" s="126">
        <v>22816146.226804122</v>
      </c>
      <c r="D133" s="59">
        <f t="shared" si="2"/>
        <v>20061624.226804122</v>
      </c>
      <c r="E133" s="137">
        <v>2754522</v>
      </c>
      <c r="F133" s="133">
        <v>116731.27356321839</v>
      </c>
      <c r="G133" s="59">
        <v>26019</v>
      </c>
      <c r="H133" s="81">
        <v>3445.92</v>
      </c>
      <c r="I133" s="59">
        <v>0</v>
      </c>
      <c r="J133" s="59">
        <v>15984.109499999999</v>
      </c>
      <c r="K133" s="59">
        <v>4245.3234999999995</v>
      </c>
      <c r="L133" s="59">
        <v>112090.15927601809</v>
      </c>
      <c r="M133" s="59">
        <v>1894.906808041547</v>
      </c>
      <c r="N133" s="59">
        <v>24354.486766398157</v>
      </c>
      <c r="O133" s="59">
        <v>3940512.6460419646</v>
      </c>
      <c r="P133" s="59">
        <v>277.10166666666669</v>
      </c>
      <c r="Q133" s="59">
        <v>119.23595947699219</v>
      </c>
      <c r="R133" s="59">
        <v>9.8233079648437478</v>
      </c>
      <c r="S133" s="59">
        <v>16.84823255816406</v>
      </c>
      <c r="T133" s="81">
        <v>10</v>
      </c>
      <c r="U133" s="59">
        <v>0</v>
      </c>
      <c r="V133" s="59">
        <v>0</v>
      </c>
      <c r="W133" s="59">
        <v>0</v>
      </c>
      <c r="X133" s="59">
        <v>0</v>
      </c>
      <c r="Y133" s="59">
        <v>0</v>
      </c>
      <c r="Z133" s="59">
        <v>0</v>
      </c>
      <c r="AA133" s="59">
        <v>0</v>
      </c>
      <c r="AB133" s="59">
        <v>0</v>
      </c>
      <c r="AC133" s="70">
        <v>0</v>
      </c>
      <c r="AD133" s="70">
        <v>0</v>
      </c>
      <c r="AE133" s="70">
        <v>13166666.666666666</v>
      </c>
      <c r="AF133" s="70">
        <v>0</v>
      </c>
    </row>
    <row r="134" spans="1:32" s="10" customFormat="1" x14ac:dyDescent="0.3">
      <c r="A134" s="181"/>
      <c r="B134" s="16">
        <f t="shared" si="1"/>
        <v>40634</v>
      </c>
      <c r="C134" s="126">
        <v>26960919.144329898</v>
      </c>
      <c r="D134" s="59">
        <f t="shared" si="2"/>
        <v>23010583.144329898</v>
      </c>
      <c r="E134" s="137">
        <v>3950336</v>
      </c>
      <c r="F134" s="133">
        <v>114635.38390804599</v>
      </c>
      <c r="G134" s="59">
        <v>12757</v>
      </c>
      <c r="H134" s="81">
        <v>3445.92</v>
      </c>
      <c r="I134" s="59">
        <v>0</v>
      </c>
      <c r="J134" s="59">
        <v>15984.109499999999</v>
      </c>
      <c r="K134" s="59">
        <v>4245.3234999999995</v>
      </c>
      <c r="L134" s="59">
        <v>112090.15927601809</v>
      </c>
      <c r="M134" s="59">
        <v>1894.906808041547</v>
      </c>
      <c r="N134" s="59">
        <v>24354.486766398157</v>
      </c>
      <c r="O134" s="59">
        <v>3940512.6460419646</v>
      </c>
      <c r="P134" s="59">
        <v>277.10166666666669</v>
      </c>
      <c r="Q134" s="59">
        <v>119.23595947699219</v>
      </c>
      <c r="R134" s="59">
        <v>9.8233079648437478</v>
      </c>
      <c r="S134" s="59">
        <v>16.84823255816406</v>
      </c>
      <c r="T134" s="81">
        <v>10</v>
      </c>
      <c r="U134" s="59">
        <v>0</v>
      </c>
      <c r="V134" s="59">
        <v>0</v>
      </c>
      <c r="W134" s="59">
        <v>0</v>
      </c>
      <c r="X134" s="59">
        <v>0</v>
      </c>
      <c r="Y134" s="59">
        <v>0</v>
      </c>
      <c r="Z134" s="59">
        <v>0</v>
      </c>
      <c r="AA134" s="59">
        <v>0</v>
      </c>
      <c r="AB134" s="59">
        <v>0</v>
      </c>
      <c r="AC134" s="70">
        <v>0</v>
      </c>
      <c r="AD134" s="70">
        <v>0</v>
      </c>
      <c r="AE134" s="70">
        <v>13166666.666666666</v>
      </c>
      <c r="AF134" s="70">
        <v>0</v>
      </c>
    </row>
    <row r="135" spans="1:32" s="10" customFormat="1" x14ac:dyDescent="0.3">
      <c r="A135" s="181"/>
      <c r="B135" s="16">
        <f t="shared" ref="B135:B198" si="3">DATE(YEAR(B134),MONTH(B134)+1,DAY(B134))</f>
        <v>40664</v>
      </c>
      <c r="C135" s="126">
        <v>29022512.896907218</v>
      </c>
      <c r="D135" s="59">
        <f t="shared" si="2"/>
        <v>22022034.896907218</v>
      </c>
      <c r="E135" s="137">
        <v>7000478</v>
      </c>
      <c r="F135" s="133">
        <v>80267.667816091955</v>
      </c>
      <c r="G135" s="59">
        <v>9076</v>
      </c>
      <c r="H135" s="81">
        <v>3445.92</v>
      </c>
      <c r="I135" s="59">
        <v>0</v>
      </c>
      <c r="J135" s="59">
        <v>15984.109499999999</v>
      </c>
      <c r="K135" s="59">
        <v>4245.3234999999995</v>
      </c>
      <c r="L135" s="59">
        <v>112090.15927601809</v>
      </c>
      <c r="M135" s="59">
        <v>1894.906808041547</v>
      </c>
      <c r="N135" s="59">
        <v>24354.486766398157</v>
      </c>
      <c r="O135" s="59">
        <v>3940512.6460419646</v>
      </c>
      <c r="P135" s="59">
        <v>277.10166666666669</v>
      </c>
      <c r="Q135" s="59">
        <v>119.23595947699219</v>
      </c>
      <c r="R135" s="59">
        <v>9.8233079648437478</v>
      </c>
      <c r="S135" s="59">
        <v>16.84823255816406</v>
      </c>
      <c r="T135" s="81">
        <v>10</v>
      </c>
      <c r="U135" s="59">
        <v>0</v>
      </c>
      <c r="V135" s="59">
        <v>0</v>
      </c>
      <c r="W135" s="59">
        <v>0</v>
      </c>
      <c r="X135" s="59">
        <v>0</v>
      </c>
      <c r="Y135" s="59">
        <v>0</v>
      </c>
      <c r="Z135" s="59">
        <v>0</v>
      </c>
      <c r="AA135" s="59">
        <v>0</v>
      </c>
      <c r="AB135" s="59">
        <v>0</v>
      </c>
      <c r="AC135" s="70">
        <v>0</v>
      </c>
      <c r="AD135" s="70">
        <v>0</v>
      </c>
      <c r="AE135" s="70">
        <v>13166666.666666666</v>
      </c>
      <c r="AF135" s="70">
        <v>0</v>
      </c>
    </row>
    <row r="136" spans="1:32" s="12" customFormat="1" ht="15" thickBot="1" x14ac:dyDescent="0.35">
      <c r="A136" s="182"/>
      <c r="B136" s="17">
        <f t="shared" si="3"/>
        <v>40695</v>
      </c>
      <c r="C136" s="127">
        <v>30969903.010309279</v>
      </c>
      <c r="D136" s="60">
        <f t="shared" si="2"/>
        <v>22009915.010309279</v>
      </c>
      <c r="E136" s="138">
        <v>8959988</v>
      </c>
      <c r="F136" s="134">
        <v>53162.263218390806</v>
      </c>
      <c r="G136" s="60">
        <v>4485</v>
      </c>
      <c r="H136" s="82">
        <v>3445.92</v>
      </c>
      <c r="I136" s="60">
        <v>0</v>
      </c>
      <c r="J136" s="60">
        <v>15984.109499999999</v>
      </c>
      <c r="K136" s="60">
        <v>4245.3234999999995</v>
      </c>
      <c r="L136" s="60">
        <v>112090.15927601809</v>
      </c>
      <c r="M136" s="60">
        <v>1894.906808041547</v>
      </c>
      <c r="N136" s="60">
        <v>24354.486766398157</v>
      </c>
      <c r="O136" s="60">
        <v>3940512.6460419646</v>
      </c>
      <c r="P136" s="60">
        <v>277.10166666666669</v>
      </c>
      <c r="Q136" s="60">
        <v>119.23595947699219</v>
      </c>
      <c r="R136" s="60">
        <v>9.8233079648437478</v>
      </c>
      <c r="S136" s="60">
        <v>16.84823255816406</v>
      </c>
      <c r="T136" s="82">
        <v>10</v>
      </c>
      <c r="U136" s="60">
        <v>0</v>
      </c>
      <c r="V136" s="60">
        <v>0</v>
      </c>
      <c r="W136" s="60">
        <v>0</v>
      </c>
      <c r="X136" s="60">
        <v>0</v>
      </c>
      <c r="Y136" s="60">
        <v>0</v>
      </c>
      <c r="Z136" s="60">
        <v>0</v>
      </c>
      <c r="AA136" s="60">
        <v>0</v>
      </c>
      <c r="AB136" s="60">
        <v>0</v>
      </c>
      <c r="AC136" s="71">
        <v>0</v>
      </c>
      <c r="AD136" s="71">
        <v>0</v>
      </c>
      <c r="AE136" s="71">
        <v>13166666.666666666</v>
      </c>
      <c r="AF136" s="71">
        <v>0</v>
      </c>
    </row>
    <row r="137" spans="1:32" x14ac:dyDescent="0.3">
      <c r="A137" s="175" t="s">
        <v>45</v>
      </c>
      <c r="B137" s="18">
        <f t="shared" si="3"/>
        <v>40725</v>
      </c>
      <c r="C137" s="124">
        <v>34985055.567010313</v>
      </c>
      <c r="D137" s="57">
        <f t="shared" ref="D137:D168" si="4">C137-E137</f>
        <v>22021271.567010313</v>
      </c>
      <c r="E137" s="135">
        <v>12963784</v>
      </c>
      <c r="F137" s="135">
        <v>51460.22873563219</v>
      </c>
      <c r="G137" s="79">
        <v>5125</v>
      </c>
      <c r="H137" s="79">
        <v>3445.92</v>
      </c>
      <c r="I137" s="57">
        <v>0</v>
      </c>
      <c r="J137" s="79">
        <v>16143.950595</v>
      </c>
      <c r="K137" s="79">
        <v>4287.7767350000004</v>
      </c>
      <c r="L137" s="79">
        <v>112090.15927601809</v>
      </c>
      <c r="M137" s="79">
        <v>1907.0726966836485</v>
      </c>
      <c r="N137" s="79">
        <v>24510.850115074794</v>
      </c>
      <c r="O137" s="57">
        <v>2731603.4724931722</v>
      </c>
      <c r="P137" s="79">
        <v>277.79442083333333</v>
      </c>
      <c r="Q137" s="79">
        <v>119.53404937568466</v>
      </c>
      <c r="R137" s="79">
        <v>9.8478662347558572</v>
      </c>
      <c r="S137" s="79">
        <v>16.890353139559469</v>
      </c>
      <c r="T137" s="79">
        <v>10</v>
      </c>
      <c r="U137" s="57">
        <v>0</v>
      </c>
      <c r="V137" s="57">
        <v>0</v>
      </c>
      <c r="W137" s="57">
        <v>0</v>
      </c>
      <c r="X137" s="57">
        <v>0</v>
      </c>
      <c r="Y137" s="57">
        <v>0</v>
      </c>
      <c r="Z137" s="57">
        <v>0</v>
      </c>
      <c r="AA137" s="57">
        <v>0</v>
      </c>
      <c r="AB137" s="57">
        <v>0</v>
      </c>
      <c r="AC137" s="72">
        <v>0</v>
      </c>
      <c r="AD137" s="72">
        <v>0</v>
      </c>
      <c r="AE137" s="72">
        <v>13166666.666666666</v>
      </c>
      <c r="AF137" s="72">
        <v>0</v>
      </c>
    </row>
    <row r="138" spans="1:32" x14ac:dyDescent="0.3">
      <c r="A138" s="175"/>
      <c r="B138" s="18">
        <f t="shared" si="3"/>
        <v>40756</v>
      </c>
      <c r="C138" s="124">
        <v>31150689.24742268</v>
      </c>
      <c r="D138" s="57">
        <f t="shared" si="4"/>
        <v>21180106.24742268</v>
      </c>
      <c r="E138" s="135">
        <v>9970583</v>
      </c>
      <c r="F138" s="135">
        <v>52461.855172413794</v>
      </c>
      <c r="G138" s="79">
        <v>4755</v>
      </c>
      <c r="H138" s="79">
        <v>3445.92</v>
      </c>
      <c r="I138" s="57">
        <v>0</v>
      </c>
      <c r="J138" s="79">
        <v>16143.950595</v>
      </c>
      <c r="K138" s="79">
        <v>4287.7767350000004</v>
      </c>
      <c r="L138" s="79">
        <v>112090.15927601809</v>
      </c>
      <c r="M138" s="79">
        <v>1907.0726966836485</v>
      </c>
      <c r="N138" s="79">
        <v>24510.850115074794</v>
      </c>
      <c r="O138" s="57">
        <v>2992906.904885768</v>
      </c>
      <c r="P138" s="79">
        <v>277.79442083333333</v>
      </c>
      <c r="Q138" s="79">
        <v>119.53404937568466</v>
      </c>
      <c r="R138" s="79">
        <v>9.8478662347558572</v>
      </c>
      <c r="S138" s="79">
        <v>16.890353139559469</v>
      </c>
      <c r="T138" s="79">
        <v>10</v>
      </c>
      <c r="U138" s="57">
        <v>0</v>
      </c>
      <c r="V138" s="57">
        <v>0</v>
      </c>
      <c r="W138" s="57">
        <v>0</v>
      </c>
      <c r="X138" s="57">
        <v>0</v>
      </c>
      <c r="Y138" s="57">
        <v>0</v>
      </c>
      <c r="Z138" s="57">
        <v>0</v>
      </c>
      <c r="AA138" s="57">
        <v>0</v>
      </c>
      <c r="AB138" s="57">
        <v>0</v>
      </c>
      <c r="AC138" s="72">
        <v>0</v>
      </c>
      <c r="AD138" s="72">
        <v>0</v>
      </c>
      <c r="AE138" s="72">
        <v>13166666.666666666</v>
      </c>
      <c r="AF138" s="72">
        <v>0</v>
      </c>
    </row>
    <row r="139" spans="1:32" x14ac:dyDescent="0.3">
      <c r="A139" s="175"/>
      <c r="B139" s="18">
        <f t="shared" si="3"/>
        <v>40787</v>
      </c>
      <c r="C139" s="124">
        <v>29895162.103092782</v>
      </c>
      <c r="D139" s="57">
        <f t="shared" si="4"/>
        <v>21759655.103092782</v>
      </c>
      <c r="E139" s="135">
        <v>8135507</v>
      </c>
      <c r="F139" s="135">
        <v>60072.019540229878</v>
      </c>
      <c r="G139" s="79">
        <v>7229</v>
      </c>
      <c r="H139" s="79">
        <v>3445.92</v>
      </c>
      <c r="I139" s="57">
        <v>0</v>
      </c>
      <c r="J139" s="79">
        <v>16143.950595</v>
      </c>
      <c r="K139" s="79">
        <v>4287.7767350000004</v>
      </c>
      <c r="L139" s="79">
        <v>112090.15927601809</v>
      </c>
      <c r="M139" s="79">
        <v>1907.0726966836485</v>
      </c>
      <c r="N139" s="79">
        <v>24510.850115074794</v>
      </c>
      <c r="O139" s="57">
        <v>4307616.9506221013</v>
      </c>
      <c r="P139" s="79">
        <v>277.79442083333333</v>
      </c>
      <c r="Q139" s="79">
        <v>119.53404937568466</v>
      </c>
      <c r="R139" s="79">
        <v>9.8478662347558572</v>
      </c>
      <c r="S139" s="79">
        <v>16.890353139559469</v>
      </c>
      <c r="T139" s="79">
        <v>10</v>
      </c>
      <c r="U139" s="57">
        <v>0</v>
      </c>
      <c r="V139" s="57">
        <v>0</v>
      </c>
      <c r="W139" s="57">
        <v>0</v>
      </c>
      <c r="X139" s="57">
        <v>0</v>
      </c>
      <c r="Y139" s="57">
        <v>0</v>
      </c>
      <c r="Z139" s="57">
        <v>0</v>
      </c>
      <c r="AA139" s="57">
        <v>0</v>
      </c>
      <c r="AB139" s="57">
        <v>0</v>
      </c>
      <c r="AC139" s="72">
        <v>0</v>
      </c>
      <c r="AD139" s="72">
        <v>0</v>
      </c>
      <c r="AE139" s="72">
        <v>13166666.666666666</v>
      </c>
      <c r="AF139" s="72">
        <v>0</v>
      </c>
    </row>
    <row r="140" spans="1:32" x14ac:dyDescent="0.3">
      <c r="A140" s="175"/>
      <c r="B140" s="18">
        <f t="shared" si="3"/>
        <v>40817</v>
      </c>
      <c r="C140" s="124">
        <v>25080597.886597939</v>
      </c>
      <c r="D140" s="57">
        <f t="shared" si="4"/>
        <v>20939511.886597939</v>
      </c>
      <c r="E140" s="135">
        <v>4141086</v>
      </c>
      <c r="F140" s="135">
        <v>65100.752873563237</v>
      </c>
      <c r="G140" s="79">
        <v>13042</v>
      </c>
      <c r="H140" s="79">
        <v>3445.92</v>
      </c>
      <c r="I140" s="57">
        <v>0</v>
      </c>
      <c r="J140" s="79">
        <v>16143.950595</v>
      </c>
      <c r="K140" s="79">
        <v>4287.7767350000004</v>
      </c>
      <c r="L140" s="79">
        <v>112090.15927601809</v>
      </c>
      <c r="M140" s="79">
        <v>1907.0726966836485</v>
      </c>
      <c r="N140" s="79">
        <v>24510.850115074794</v>
      </c>
      <c r="O140" s="57">
        <v>4114791.4683313826</v>
      </c>
      <c r="P140" s="79">
        <v>277.79442083333333</v>
      </c>
      <c r="Q140" s="79">
        <v>119.53404937568466</v>
      </c>
      <c r="R140" s="79">
        <v>9.8478662347558572</v>
      </c>
      <c r="S140" s="79">
        <v>16.890353139559469</v>
      </c>
      <c r="T140" s="79">
        <v>10</v>
      </c>
      <c r="U140" s="57">
        <v>0</v>
      </c>
      <c r="V140" s="57">
        <v>0</v>
      </c>
      <c r="W140" s="57">
        <v>0</v>
      </c>
      <c r="X140" s="57">
        <v>0</v>
      </c>
      <c r="Y140" s="57">
        <v>0</v>
      </c>
      <c r="Z140" s="57">
        <v>0</v>
      </c>
      <c r="AA140" s="57">
        <v>0</v>
      </c>
      <c r="AB140" s="57">
        <v>0</v>
      </c>
      <c r="AC140" s="72">
        <v>0</v>
      </c>
      <c r="AD140" s="72">
        <v>0</v>
      </c>
      <c r="AE140" s="72">
        <v>13166666.666666666</v>
      </c>
      <c r="AF140" s="72">
        <v>0</v>
      </c>
    </row>
    <row r="141" spans="1:32" x14ac:dyDescent="0.3">
      <c r="A141" s="175"/>
      <c r="B141" s="18">
        <f t="shared" si="3"/>
        <v>40848</v>
      </c>
      <c r="C141" s="124">
        <v>25774817.268041238</v>
      </c>
      <c r="D141" s="57">
        <f t="shared" si="4"/>
        <v>22646344.268041238</v>
      </c>
      <c r="E141" s="135">
        <v>3128473</v>
      </c>
      <c r="F141" s="135">
        <v>105295.60459770114</v>
      </c>
      <c r="G141" s="79">
        <v>23575</v>
      </c>
      <c r="H141" s="79">
        <v>3445.92</v>
      </c>
      <c r="I141" s="57">
        <v>0</v>
      </c>
      <c r="J141" s="79">
        <v>16143.950595</v>
      </c>
      <c r="K141" s="79">
        <v>4287.7767350000004</v>
      </c>
      <c r="L141" s="79">
        <v>112090.15927601809</v>
      </c>
      <c r="M141" s="79">
        <v>1907.0726966836485</v>
      </c>
      <c r="N141" s="79">
        <v>24510.850115074794</v>
      </c>
      <c r="O141" s="57">
        <v>3614443.2284215549</v>
      </c>
      <c r="P141" s="79">
        <v>277.79442083333333</v>
      </c>
      <c r="Q141" s="79">
        <v>119.53404937568466</v>
      </c>
      <c r="R141" s="79">
        <v>9.8478662347558572</v>
      </c>
      <c r="S141" s="79">
        <v>16.890353139559469</v>
      </c>
      <c r="T141" s="79">
        <v>10</v>
      </c>
      <c r="U141" s="57">
        <v>0</v>
      </c>
      <c r="V141" s="57">
        <v>0</v>
      </c>
      <c r="W141" s="57">
        <v>0</v>
      </c>
      <c r="X141" s="57">
        <v>0</v>
      </c>
      <c r="Y141" s="57">
        <v>0</v>
      </c>
      <c r="Z141" s="57">
        <v>0</v>
      </c>
      <c r="AA141" s="57">
        <v>0</v>
      </c>
      <c r="AB141" s="57">
        <v>0</v>
      </c>
      <c r="AC141" s="72">
        <v>0</v>
      </c>
      <c r="AD141" s="72">
        <v>0</v>
      </c>
      <c r="AE141" s="72">
        <v>13166666.666666666</v>
      </c>
      <c r="AF141" s="72">
        <v>0</v>
      </c>
    </row>
    <row r="142" spans="1:32" x14ac:dyDescent="0.3">
      <c r="A142" s="175"/>
      <c r="B142" s="18">
        <f t="shared" si="3"/>
        <v>40878</v>
      </c>
      <c r="C142" s="124">
        <v>25728963.556701031</v>
      </c>
      <c r="D142" s="57">
        <f t="shared" si="4"/>
        <v>23863244.556701031</v>
      </c>
      <c r="E142" s="135">
        <v>1865719</v>
      </c>
      <c r="F142" s="135">
        <v>96097.808045976999</v>
      </c>
      <c r="G142" s="79">
        <v>29950</v>
      </c>
      <c r="H142" s="79">
        <v>3445.92</v>
      </c>
      <c r="I142" s="57">
        <v>0</v>
      </c>
      <c r="J142" s="79">
        <v>16143.950595</v>
      </c>
      <c r="K142" s="79">
        <v>4287.7767350000004</v>
      </c>
      <c r="L142" s="79">
        <v>112090.15927601809</v>
      </c>
      <c r="M142" s="79">
        <v>1907.0726966836485</v>
      </c>
      <c r="N142" s="79">
        <v>24510.850115074794</v>
      </c>
      <c r="O142" s="57">
        <v>2980166.8931807345</v>
      </c>
      <c r="P142" s="79">
        <v>277.79442083333333</v>
      </c>
      <c r="Q142" s="79">
        <v>119.53404937568466</v>
      </c>
      <c r="R142" s="79">
        <v>9.8478662347558572</v>
      </c>
      <c r="S142" s="79">
        <v>16.890353139559469</v>
      </c>
      <c r="T142" s="79">
        <v>10</v>
      </c>
      <c r="U142" s="57">
        <v>0</v>
      </c>
      <c r="V142" s="57">
        <v>0</v>
      </c>
      <c r="W142" s="57">
        <v>0</v>
      </c>
      <c r="X142" s="57">
        <v>0</v>
      </c>
      <c r="Y142" s="57">
        <v>0</v>
      </c>
      <c r="Z142" s="57">
        <v>0</v>
      </c>
      <c r="AA142" s="57">
        <v>0</v>
      </c>
      <c r="AB142" s="57">
        <v>0</v>
      </c>
      <c r="AC142" s="72">
        <v>0</v>
      </c>
      <c r="AD142" s="72">
        <v>0</v>
      </c>
      <c r="AE142" s="72">
        <v>13166666.666666666</v>
      </c>
      <c r="AF142" s="72">
        <v>0</v>
      </c>
    </row>
    <row r="143" spans="1:32" x14ac:dyDescent="0.3">
      <c r="A143" s="175"/>
      <c r="B143" s="18">
        <f t="shared" si="3"/>
        <v>40909</v>
      </c>
      <c r="C143" s="124">
        <v>22920222.659793817</v>
      </c>
      <c r="D143" s="57">
        <f t="shared" si="4"/>
        <v>21394281.659793817</v>
      </c>
      <c r="E143" s="135">
        <v>1525941</v>
      </c>
      <c r="F143" s="135">
        <v>127248.55287356324</v>
      </c>
      <c r="G143" s="79">
        <v>38929</v>
      </c>
      <c r="H143" s="79">
        <v>3445.92</v>
      </c>
      <c r="I143" s="57">
        <v>0</v>
      </c>
      <c r="J143" s="79">
        <v>16143.950595</v>
      </c>
      <c r="K143" s="79">
        <v>4287.7767350000004</v>
      </c>
      <c r="L143" s="79">
        <v>112090.15927601809</v>
      </c>
      <c r="M143" s="79">
        <v>1907.0726966836485</v>
      </c>
      <c r="N143" s="79">
        <v>24510.850115074794</v>
      </c>
      <c r="O143" s="57">
        <v>4308193.6670423923</v>
      </c>
      <c r="P143" s="79">
        <v>277.79442083333333</v>
      </c>
      <c r="Q143" s="79">
        <v>119.53404937568466</v>
      </c>
      <c r="R143" s="79">
        <v>9.8478662347558572</v>
      </c>
      <c r="S143" s="79">
        <v>16.890353139559469</v>
      </c>
      <c r="T143" s="79">
        <v>10</v>
      </c>
      <c r="U143" s="57">
        <v>0</v>
      </c>
      <c r="V143" s="57">
        <v>0</v>
      </c>
      <c r="W143" s="57">
        <v>0</v>
      </c>
      <c r="X143" s="57">
        <v>0</v>
      </c>
      <c r="Y143" s="57">
        <v>0</v>
      </c>
      <c r="Z143" s="57">
        <v>0</v>
      </c>
      <c r="AA143" s="57">
        <v>0</v>
      </c>
      <c r="AB143" s="57">
        <v>0</v>
      </c>
      <c r="AC143" s="72">
        <v>0</v>
      </c>
      <c r="AD143" s="72">
        <v>0</v>
      </c>
      <c r="AE143" s="72">
        <v>13166666.666666666</v>
      </c>
      <c r="AF143" s="72">
        <v>0</v>
      </c>
    </row>
    <row r="144" spans="1:32" x14ac:dyDescent="0.3">
      <c r="A144" s="175"/>
      <c r="B144" s="18">
        <f t="shared" si="3"/>
        <v>40940</v>
      </c>
      <c r="C144" s="124">
        <v>22243062.680412371</v>
      </c>
      <c r="D144" s="57">
        <f t="shared" si="4"/>
        <v>20660112.680412371</v>
      </c>
      <c r="E144" s="135">
        <v>1582950</v>
      </c>
      <c r="F144" s="135">
        <v>141447.30574712646</v>
      </c>
      <c r="G144" s="79">
        <v>36342</v>
      </c>
      <c r="H144" s="79">
        <v>3445.92</v>
      </c>
      <c r="I144" s="57">
        <v>0</v>
      </c>
      <c r="J144" s="79">
        <v>16143.950595</v>
      </c>
      <c r="K144" s="79">
        <v>4287.7767350000004</v>
      </c>
      <c r="L144" s="79">
        <v>112090.15927601809</v>
      </c>
      <c r="M144" s="79">
        <v>1907.0726966836485</v>
      </c>
      <c r="N144" s="79">
        <v>24510.850115074794</v>
      </c>
      <c r="O144" s="57">
        <v>6455221.6739129024</v>
      </c>
      <c r="P144" s="79">
        <v>277.79442083333333</v>
      </c>
      <c r="Q144" s="79">
        <v>119.53404937568466</v>
      </c>
      <c r="R144" s="79">
        <v>9.8478662347558572</v>
      </c>
      <c r="S144" s="79">
        <v>16.890353139559469</v>
      </c>
      <c r="T144" s="79">
        <v>10</v>
      </c>
      <c r="U144" s="57">
        <v>0</v>
      </c>
      <c r="V144" s="57">
        <v>0</v>
      </c>
      <c r="W144" s="57">
        <v>0</v>
      </c>
      <c r="X144" s="57">
        <v>0</v>
      </c>
      <c r="Y144" s="57">
        <v>0</v>
      </c>
      <c r="Z144" s="57">
        <v>0</v>
      </c>
      <c r="AA144" s="57">
        <v>0</v>
      </c>
      <c r="AB144" s="57">
        <v>0</v>
      </c>
      <c r="AC144" s="72">
        <v>0</v>
      </c>
      <c r="AD144" s="72">
        <v>0</v>
      </c>
      <c r="AE144" s="72">
        <v>13166666.666666666</v>
      </c>
      <c r="AF144" s="72">
        <v>0</v>
      </c>
    </row>
    <row r="145" spans="1:32" x14ac:dyDescent="0.3">
      <c r="A145" s="175"/>
      <c r="B145" s="18">
        <f t="shared" si="3"/>
        <v>40969</v>
      </c>
      <c r="C145" s="124">
        <v>22517254.618556701</v>
      </c>
      <c r="D145" s="57">
        <f t="shared" si="4"/>
        <v>19762732.618556701</v>
      </c>
      <c r="E145" s="135">
        <v>2754522</v>
      </c>
      <c r="F145" s="135">
        <v>96165.312643678189</v>
      </c>
      <c r="G145" s="79">
        <v>28463</v>
      </c>
      <c r="H145" s="79">
        <v>3445.92</v>
      </c>
      <c r="I145" s="57">
        <v>0</v>
      </c>
      <c r="J145" s="79">
        <v>16143.950595</v>
      </c>
      <c r="K145" s="79">
        <v>4287.7767350000004</v>
      </c>
      <c r="L145" s="79">
        <v>112090.15927601809</v>
      </c>
      <c r="M145" s="79">
        <v>1907.0726966836485</v>
      </c>
      <c r="N145" s="79">
        <v>24510.850115074794</v>
      </c>
      <c r="O145" s="57">
        <v>4992438.0418349896</v>
      </c>
      <c r="P145" s="79">
        <v>277.79442083333333</v>
      </c>
      <c r="Q145" s="79">
        <v>119.53404937568466</v>
      </c>
      <c r="R145" s="79">
        <v>9.8478662347558572</v>
      </c>
      <c r="S145" s="79">
        <v>16.890353139559469</v>
      </c>
      <c r="T145" s="79">
        <v>10</v>
      </c>
      <c r="U145" s="57">
        <v>0</v>
      </c>
      <c r="V145" s="57">
        <v>0</v>
      </c>
      <c r="W145" s="57">
        <v>0</v>
      </c>
      <c r="X145" s="57">
        <v>0</v>
      </c>
      <c r="Y145" s="57">
        <v>0</v>
      </c>
      <c r="Z145" s="57">
        <v>0</v>
      </c>
      <c r="AA145" s="57">
        <v>0</v>
      </c>
      <c r="AB145" s="57">
        <v>0</v>
      </c>
      <c r="AC145" s="72">
        <v>0</v>
      </c>
      <c r="AD145" s="72">
        <v>0</v>
      </c>
      <c r="AE145" s="72">
        <v>13166666.666666666</v>
      </c>
      <c r="AF145" s="72">
        <v>0</v>
      </c>
    </row>
    <row r="146" spans="1:32" x14ac:dyDescent="0.3">
      <c r="A146" s="175"/>
      <c r="B146" s="18">
        <f t="shared" si="3"/>
        <v>41000</v>
      </c>
      <c r="C146" s="124">
        <v>26049790.917525772</v>
      </c>
      <c r="D146" s="57">
        <f t="shared" si="4"/>
        <v>22099454.917525772</v>
      </c>
      <c r="E146" s="135">
        <v>3950336</v>
      </c>
      <c r="F146" s="135">
        <v>91448.91609195403</v>
      </c>
      <c r="G146" s="79">
        <v>17661</v>
      </c>
      <c r="H146" s="79">
        <v>3445.92</v>
      </c>
      <c r="I146" s="57">
        <v>0</v>
      </c>
      <c r="J146" s="79">
        <v>16143.950595</v>
      </c>
      <c r="K146" s="79">
        <v>4287.7767350000004</v>
      </c>
      <c r="L146" s="79">
        <v>112090.15927601809</v>
      </c>
      <c r="M146" s="79">
        <v>1907.0726966836485</v>
      </c>
      <c r="N146" s="79">
        <v>24510.850115074794</v>
      </c>
      <c r="O146" s="57">
        <v>4877021.7535766019</v>
      </c>
      <c r="P146" s="79">
        <v>277.79442083333333</v>
      </c>
      <c r="Q146" s="79">
        <v>119.53404937568466</v>
      </c>
      <c r="R146" s="79">
        <v>9.8478662347558572</v>
      </c>
      <c r="S146" s="79">
        <v>16.890353139559469</v>
      </c>
      <c r="T146" s="79">
        <v>10</v>
      </c>
      <c r="U146" s="57">
        <v>0</v>
      </c>
      <c r="V146" s="57">
        <v>0</v>
      </c>
      <c r="W146" s="57">
        <v>0</v>
      </c>
      <c r="X146" s="57">
        <v>0</v>
      </c>
      <c r="Y146" s="57">
        <v>0</v>
      </c>
      <c r="Z146" s="57">
        <v>0</v>
      </c>
      <c r="AA146" s="57">
        <v>0</v>
      </c>
      <c r="AB146" s="57">
        <v>0</v>
      </c>
      <c r="AC146" s="72">
        <v>0</v>
      </c>
      <c r="AD146" s="72">
        <v>0</v>
      </c>
      <c r="AE146" s="72">
        <v>13166666.666666666</v>
      </c>
      <c r="AF146" s="72">
        <v>0</v>
      </c>
    </row>
    <row r="147" spans="1:32" x14ac:dyDescent="0.3">
      <c r="A147" s="175"/>
      <c r="B147" s="18">
        <f t="shared" si="3"/>
        <v>41030</v>
      </c>
      <c r="C147" s="124">
        <v>28023598.659793817</v>
      </c>
      <c r="D147" s="57">
        <f t="shared" si="4"/>
        <v>21023120.659793817</v>
      </c>
      <c r="E147" s="135">
        <v>7000478</v>
      </c>
      <c r="F147" s="135">
        <v>99973.250574712642</v>
      </c>
      <c r="G147" s="79">
        <v>6614</v>
      </c>
      <c r="H147" s="79">
        <v>3445.92</v>
      </c>
      <c r="I147" s="57">
        <v>0</v>
      </c>
      <c r="J147" s="79">
        <v>16143.950595</v>
      </c>
      <c r="K147" s="79">
        <v>4287.7767350000004</v>
      </c>
      <c r="L147" s="79">
        <v>112090.15927601809</v>
      </c>
      <c r="M147" s="79">
        <v>1907.0726966836485</v>
      </c>
      <c r="N147" s="79">
        <v>24510.850115074794</v>
      </c>
      <c r="O147" s="57">
        <v>4831450.6529414058</v>
      </c>
      <c r="P147" s="79">
        <v>277.79442083333333</v>
      </c>
      <c r="Q147" s="79">
        <v>119.53404937568466</v>
      </c>
      <c r="R147" s="79">
        <v>9.8478662347558572</v>
      </c>
      <c r="S147" s="79">
        <v>16.890353139559469</v>
      </c>
      <c r="T147" s="79">
        <v>10</v>
      </c>
      <c r="U147" s="57">
        <v>0</v>
      </c>
      <c r="V147" s="57">
        <v>0</v>
      </c>
      <c r="W147" s="57">
        <v>0</v>
      </c>
      <c r="X147" s="57">
        <v>0</v>
      </c>
      <c r="Y147" s="57">
        <v>0</v>
      </c>
      <c r="Z147" s="57">
        <v>0</v>
      </c>
      <c r="AA147" s="57">
        <v>0</v>
      </c>
      <c r="AB147" s="57">
        <v>0</v>
      </c>
      <c r="AC147" s="72">
        <v>0</v>
      </c>
      <c r="AD147" s="72">
        <v>0</v>
      </c>
      <c r="AE147" s="72">
        <v>13166666.666666666</v>
      </c>
      <c r="AF147" s="72">
        <v>0</v>
      </c>
    </row>
    <row r="148" spans="1:32" ht="15" thickBot="1" x14ac:dyDescent="0.35">
      <c r="A148" s="175"/>
      <c r="B148" s="18">
        <f t="shared" si="3"/>
        <v>41061</v>
      </c>
      <c r="C148" s="124">
        <v>28832205.69072165</v>
      </c>
      <c r="D148" s="57">
        <f t="shared" si="4"/>
        <v>19872217.69072165</v>
      </c>
      <c r="E148" s="135">
        <v>8959988</v>
      </c>
      <c r="F148" s="135">
        <v>62002.941379310359</v>
      </c>
      <c r="G148" s="79">
        <v>5163</v>
      </c>
      <c r="H148" s="79">
        <v>3445.92</v>
      </c>
      <c r="I148" s="57">
        <v>0</v>
      </c>
      <c r="J148" s="79">
        <v>16143.950595</v>
      </c>
      <c r="K148" s="79">
        <v>4287.7767350000004</v>
      </c>
      <c r="L148" s="79">
        <v>112090.15927601809</v>
      </c>
      <c r="M148" s="79">
        <v>1907.0726966836485</v>
      </c>
      <c r="N148" s="79">
        <v>24510.850115074794</v>
      </c>
      <c r="O148" s="57">
        <v>3522856.6257650875</v>
      </c>
      <c r="P148" s="79">
        <v>277.79442083333333</v>
      </c>
      <c r="Q148" s="79">
        <v>119.53404937568466</v>
      </c>
      <c r="R148" s="79">
        <v>9.8478662347558572</v>
      </c>
      <c r="S148" s="79">
        <v>16.890353139559469</v>
      </c>
      <c r="T148" s="79">
        <v>10</v>
      </c>
      <c r="U148" s="57">
        <v>0</v>
      </c>
      <c r="V148" s="57">
        <v>0</v>
      </c>
      <c r="W148" s="57">
        <v>0</v>
      </c>
      <c r="X148" s="57">
        <v>0</v>
      </c>
      <c r="Y148" s="57">
        <v>0</v>
      </c>
      <c r="Z148" s="57">
        <v>0</v>
      </c>
      <c r="AA148" s="57">
        <v>0</v>
      </c>
      <c r="AB148" s="57">
        <v>0</v>
      </c>
      <c r="AC148" s="72">
        <v>0</v>
      </c>
      <c r="AD148" s="72">
        <v>0</v>
      </c>
      <c r="AE148" s="72">
        <v>13166666.666666666</v>
      </c>
      <c r="AF148" s="72">
        <v>0</v>
      </c>
    </row>
    <row r="149" spans="1:32" s="8" customFormat="1" x14ac:dyDescent="0.3">
      <c r="A149" s="180" t="s">
        <v>46</v>
      </c>
      <c r="B149" s="15">
        <f t="shared" si="3"/>
        <v>41091</v>
      </c>
      <c r="C149" s="125">
        <v>37265322.989690721</v>
      </c>
      <c r="D149" s="58">
        <f t="shared" si="4"/>
        <v>25394785.989690721</v>
      </c>
      <c r="E149" s="132">
        <v>11870537</v>
      </c>
      <c r="F149" s="132">
        <v>55239.507010839079</v>
      </c>
      <c r="G149" s="80">
        <v>5125</v>
      </c>
      <c r="H149" s="80">
        <v>3445.92</v>
      </c>
      <c r="I149" s="58">
        <v>0</v>
      </c>
      <c r="J149" s="80">
        <v>16305.390100949999</v>
      </c>
      <c r="K149" s="80">
        <v>4330.6545023500003</v>
      </c>
      <c r="L149" s="80">
        <v>112090.15927601809</v>
      </c>
      <c r="M149" s="80">
        <v>1919.2385853257504</v>
      </c>
      <c r="N149" s="80">
        <v>24667.213463751439</v>
      </c>
      <c r="O149" s="58">
        <v>2611698.1827040799</v>
      </c>
      <c r="P149" s="80">
        <v>278.48890688541667</v>
      </c>
      <c r="Q149" s="80">
        <v>119.83288449912386</v>
      </c>
      <c r="R149" s="80">
        <v>9.8724859003427472</v>
      </c>
      <c r="S149" s="80">
        <v>16.932579022408365</v>
      </c>
      <c r="T149" s="80">
        <v>10</v>
      </c>
      <c r="U149" s="58">
        <v>0</v>
      </c>
      <c r="V149" s="58">
        <v>0</v>
      </c>
      <c r="W149" s="58">
        <v>0</v>
      </c>
      <c r="X149" s="58">
        <v>0</v>
      </c>
      <c r="Y149" s="58">
        <v>0</v>
      </c>
      <c r="Z149" s="58">
        <v>0</v>
      </c>
      <c r="AA149" s="58">
        <v>0</v>
      </c>
      <c r="AB149" s="58">
        <v>0</v>
      </c>
      <c r="AC149" s="69">
        <v>0</v>
      </c>
      <c r="AD149" s="69">
        <v>0</v>
      </c>
      <c r="AE149" s="69">
        <v>13166666.666666666</v>
      </c>
      <c r="AF149" s="69">
        <v>0</v>
      </c>
    </row>
    <row r="150" spans="1:32" s="10" customFormat="1" x14ac:dyDescent="0.3">
      <c r="A150" s="181"/>
      <c r="B150" s="16">
        <f t="shared" si="3"/>
        <v>41122</v>
      </c>
      <c r="C150" s="126">
        <v>29563905.701030929</v>
      </c>
      <c r="D150" s="59">
        <f t="shared" si="4"/>
        <v>20523992.701030929</v>
      </c>
      <c r="E150" s="133">
        <v>9039913</v>
      </c>
      <c r="F150" s="133">
        <v>56215.92873563218</v>
      </c>
      <c r="G150" s="81">
        <v>4755</v>
      </c>
      <c r="H150" s="81">
        <v>3445.92</v>
      </c>
      <c r="I150" s="59">
        <v>0</v>
      </c>
      <c r="J150" s="81">
        <v>16305.390100949999</v>
      </c>
      <c r="K150" s="81">
        <v>4330.6545023500003</v>
      </c>
      <c r="L150" s="81">
        <v>112090.15927601809</v>
      </c>
      <c r="M150" s="81">
        <v>1919.2385853257504</v>
      </c>
      <c r="N150" s="81">
        <v>24667.213463751439</v>
      </c>
      <c r="O150" s="59">
        <v>3240975.1280244407</v>
      </c>
      <c r="P150" s="81">
        <v>278.48890688541667</v>
      </c>
      <c r="Q150" s="81">
        <v>119.83288449912386</v>
      </c>
      <c r="R150" s="81">
        <v>9.8724859003427472</v>
      </c>
      <c r="S150" s="81">
        <v>16.932579022408365</v>
      </c>
      <c r="T150" s="81">
        <v>10</v>
      </c>
      <c r="U150" s="59">
        <v>0</v>
      </c>
      <c r="V150" s="59">
        <v>0</v>
      </c>
      <c r="W150" s="59">
        <v>0</v>
      </c>
      <c r="X150" s="59">
        <v>0</v>
      </c>
      <c r="Y150" s="59">
        <v>0</v>
      </c>
      <c r="Z150" s="59">
        <v>0</v>
      </c>
      <c r="AA150" s="59">
        <v>0</v>
      </c>
      <c r="AB150" s="59">
        <v>0</v>
      </c>
      <c r="AC150" s="70">
        <v>0</v>
      </c>
      <c r="AD150" s="70">
        <v>0</v>
      </c>
      <c r="AE150" s="70">
        <v>13166666.666666666</v>
      </c>
      <c r="AF150" s="70">
        <v>0</v>
      </c>
    </row>
    <row r="151" spans="1:32" s="10" customFormat="1" x14ac:dyDescent="0.3">
      <c r="A151" s="181"/>
      <c r="B151" s="16">
        <f t="shared" si="3"/>
        <v>41153</v>
      </c>
      <c r="C151" s="126">
        <v>25812565.092783503</v>
      </c>
      <c r="D151" s="59">
        <f t="shared" si="4"/>
        <v>19960457.092783503</v>
      </c>
      <c r="E151" s="133">
        <v>5852108</v>
      </c>
      <c r="F151" s="133">
        <v>61544.355172413794</v>
      </c>
      <c r="G151" s="81">
        <v>7229</v>
      </c>
      <c r="H151" s="81">
        <v>3445.92</v>
      </c>
      <c r="I151" s="59">
        <v>0</v>
      </c>
      <c r="J151" s="81">
        <v>16305.390100949999</v>
      </c>
      <c r="K151" s="81">
        <v>4330.6545023500003</v>
      </c>
      <c r="L151" s="81">
        <v>112090.15927601809</v>
      </c>
      <c r="M151" s="81">
        <v>1919.2385853257504</v>
      </c>
      <c r="N151" s="81">
        <v>24667.213463751439</v>
      </c>
      <c r="O151" s="59">
        <v>3569419.5732553839</v>
      </c>
      <c r="P151" s="81">
        <v>278.48890688541667</v>
      </c>
      <c r="Q151" s="81">
        <v>119.83288449912386</v>
      </c>
      <c r="R151" s="81">
        <v>9.8724859003427472</v>
      </c>
      <c r="S151" s="81">
        <v>16.932579022408365</v>
      </c>
      <c r="T151" s="81">
        <v>10</v>
      </c>
      <c r="U151" s="59">
        <v>0</v>
      </c>
      <c r="V151" s="59">
        <v>0</v>
      </c>
      <c r="W151" s="59">
        <v>0</v>
      </c>
      <c r="X151" s="59">
        <v>0</v>
      </c>
      <c r="Y151" s="59">
        <v>0</v>
      </c>
      <c r="Z151" s="59">
        <v>0</v>
      </c>
      <c r="AA151" s="59">
        <v>0</v>
      </c>
      <c r="AB151" s="59">
        <v>0</v>
      </c>
      <c r="AC151" s="70">
        <v>0</v>
      </c>
      <c r="AD151" s="70">
        <v>0</v>
      </c>
      <c r="AE151" s="70">
        <v>13166666.666666666</v>
      </c>
      <c r="AF151" s="70">
        <v>0</v>
      </c>
    </row>
    <row r="152" spans="1:32" s="10" customFormat="1" x14ac:dyDescent="0.3">
      <c r="A152" s="181"/>
      <c r="B152" s="16">
        <f t="shared" si="3"/>
        <v>41183</v>
      </c>
      <c r="C152" s="126">
        <v>27941663.237113401</v>
      </c>
      <c r="D152" s="59">
        <f t="shared" si="4"/>
        <v>23629993.237113401</v>
      </c>
      <c r="E152" s="133">
        <v>4311670</v>
      </c>
      <c r="F152" s="133">
        <v>77449.337931034475</v>
      </c>
      <c r="G152" s="81">
        <v>13042</v>
      </c>
      <c r="H152" s="81">
        <v>3445.92</v>
      </c>
      <c r="I152" s="59">
        <v>0</v>
      </c>
      <c r="J152" s="81">
        <v>16305.390100949999</v>
      </c>
      <c r="K152" s="81">
        <v>4330.6545023500003</v>
      </c>
      <c r="L152" s="81">
        <v>112090.15927601809</v>
      </c>
      <c r="M152" s="81">
        <v>1919.2385853257504</v>
      </c>
      <c r="N152" s="81">
        <v>24667.213463751439</v>
      </c>
      <c r="O152" s="59">
        <v>3698616.9355197004</v>
      </c>
      <c r="P152" s="81">
        <v>278.48890688541667</v>
      </c>
      <c r="Q152" s="81">
        <v>119.83288449912386</v>
      </c>
      <c r="R152" s="81">
        <v>9.8724859003427472</v>
      </c>
      <c r="S152" s="81">
        <v>16.932579022408365</v>
      </c>
      <c r="T152" s="81">
        <v>10</v>
      </c>
      <c r="U152" s="59">
        <v>0</v>
      </c>
      <c r="V152" s="59">
        <v>0</v>
      </c>
      <c r="W152" s="59">
        <v>0</v>
      </c>
      <c r="X152" s="59">
        <v>0</v>
      </c>
      <c r="Y152" s="59">
        <v>0</v>
      </c>
      <c r="Z152" s="59">
        <v>0</v>
      </c>
      <c r="AA152" s="59">
        <v>0</v>
      </c>
      <c r="AB152" s="59">
        <v>0</v>
      </c>
      <c r="AC152" s="70">
        <v>0</v>
      </c>
      <c r="AD152" s="70">
        <v>0</v>
      </c>
      <c r="AE152" s="70">
        <v>13166666.666666666</v>
      </c>
      <c r="AF152" s="70">
        <v>0</v>
      </c>
    </row>
    <row r="153" spans="1:32" s="10" customFormat="1" x14ac:dyDescent="0.3">
      <c r="A153" s="181"/>
      <c r="B153" s="16">
        <f t="shared" si="3"/>
        <v>41214</v>
      </c>
      <c r="C153" s="126">
        <v>23673804.577319589</v>
      </c>
      <c r="D153" s="59">
        <f t="shared" si="4"/>
        <v>21759929.577319589</v>
      </c>
      <c r="E153" s="133">
        <v>1913875</v>
      </c>
      <c r="F153" s="133">
        <v>117338.43333333333</v>
      </c>
      <c r="G153" s="81">
        <v>23575</v>
      </c>
      <c r="H153" s="81">
        <v>3445.92</v>
      </c>
      <c r="I153" s="59">
        <v>0</v>
      </c>
      <c r="J153" s="81">
        <v>16305.390100949999</v>
      </c>
      <c r="K153" s="81">
        <v>4330.6545023500003</v>
      </c>
      <c r="L153" s="81">
        <v>112090.15927601809</v>
      </c>
      <c r="M153" s="81">
        <v>1919.2385853257504</v>
      </c>
      <c r="N153" s="81">
        <v>24667.213463751439</v>
      </c>
      <c r="O153" s="59">
        <v>3286415.3422599104</v>
      </c>
      <c r="P153" s="81">
        <v>278.48890688541667</v>
      </c>
      <c r="Q153" s="81">
        <v>119.83288449912386</v>
      </c>
      <c r="R153" s="81">
        <v>9.8724859003427472</v>
      </c>
      <c r="S153" s="81">
        <v>16.932579022408365</v>
      </c>
      <c r="T153" s="81">
        <v>10</v>
      </c>
      <c r="U153" s="59">
        <v>0</v>
      </c>
      <c r="V153" s="59">
        <v>0</v>
      </c>
      <c r="W153" s="59">
        <v>0</v>
      </c>
      <c r="X153" s="59">
        <v>0</v>
      </c>
      <c r="Y153" s="59">
        <v>0</v>
      </c>
      <c r="Z153" s="59">
        <v>0</v>
      </c>
      <c r="AA153" s="59">
        <v>0</v>
      </c>
      <c r="AB153" s="59">
        <v>0</v>
      </c>
      <c r="AC153" s="70">
        <v>0</v>
      </c>
      <c r="AD153" s="70">
        <v>0</v>
      </c>
      <c r="AE153" s="70">
        <v>13166666.666666666</v>
      </c>
      <c r="AF153" s="70">
        <v>0</v>
      </c>
    </row>
    <row r="154" spans="1:32" s="10" customFormat="1" x14ac:dyDescent="0.3">
      <c r="A154" s="181"/>
      <c r="B154" s="16">
        <f t="shared" si="3"/>
        <v>41244</v>
      </c>
      <c r="C154" s="126">
        <v>25030763.484536082</v>
      </c>
      <c r="D154" s="59">
        <f t="shared" si="4"/>
        <v>23194560.070738357</v>
      </c>
      <c r="E154" s="133">
        <v>1836203.4137977262</v>
      </c>
      <c r="F154" s="133">
        <v>122481.60689655169</v>
      </c>
      <c r="G154" s="81">
        <v>29950</v>
      </c>
      <c r="H154" s="81">
        <v>3445.92</v>
      </c>
      <c r="I154" s="59">
        <v>0</v>
      </c>
      <c r="J154" s="81">
        <v>16305.390100949999</v>
      </c>
      <c r="K154" s="81">
        <v>4330.6545023500003</v>
      </c>
      <c r="L154" s="81">
        <v>112090.15927601809</v>
      </c>
      <c r="M154" s="81">
        <v>1919.2385853257504</v>
      </c>
      <c r="N154" s="81">
        <v>24667.213463751439</v>
      </c>
      <c r="O154" s="59">
        <v>2098632.206888177</v>
      </c>
      <c r="P154" s="81">
        <v>278.48890688541667</v>
      </c>
      <c r="Q154" s="81">
        <v>119.83288449912386</v>
      </c>
      <c r="R154" s="81">
        <v>9.8724859003427472</v>
      </c>
      <c r="S154" s="81">
        <v>16.932579022408365</v>
      </c>
      <c r="T154" s="81">
        <v>10</v>
      </c>
      <c r="U154" s="59">
        <v>0</v>
      </c>
      <c r="V154" s="59">
        <v>0</v>
      </c>
      <c r="W154" s="59">
        <v>0</v>
      </c>
      <c r="X154" s="59">
        <v>0</v>
      </c>
      <c r="Y154" s="59">
        <v>0</v>
      </c>
      <c r="Z154" s="59">
        <v>0</v>
      </c>
      <c r="AA154" s="59">
        <v>0</v>
      </c>
      <c r="AB154" s="59">
        <v>0</v>
      </c>
      <c r="AC154" s="70">
        <v>0</v>
      </c>
      <c r="AD154" s="70">
        <v>0</v>
      </c>
      <c r="AE154" s="70">
        <v>13166666.666666666</v>
      </c>
      <c r="AF154" s="70">
        <v>0</v>
      </c>
    </row>
    <row r="155" spans="1:32" s="10" customFormat="1" x14ac:dyDescent="0.3">
      <c r="A155" s="181"/>
      <c r="B155" s="16">
        <f t="shared" si="3"/>
        <v>41275</v>
      </c>
      <c r="C155" s="126">
        <v>22263755.597938143</v>
      </c>
      <c r="D155" s="59">
        <f t="shared" si="4"/>
        <v>20858343.678278495</v>
      </c>
      <c r="E155" s="133">
        <v>1405411.9196596465</v>
      </c>
      <c r="F155" s="133">
        <v>145462.76666666663</v>
      </c>
      <c r="G155" s="81">
        <v>38929</v>
      </c>
      <c r="H155" s="81">
        <v>3445.92</v>
      </c>
      <c r="I155" s="59">
        <v>0</v>
      </c>
      <c r="J155" s="81">
        <v>16305.390100949999</v>
      </c>
      <c r="K155" s="81">
        <v>4330.6545023500003</v>
      </c>
      <c r="L155" s="81">
        <v>112090.15927601809</v>
      </c>
      <c r="M155" s="81">
        <v>1919.2385853257504</v>
      </c>
      <c r="N155" s="81">
        <v>24667.213463751439</v>
      </c>
      <c r="O155" s="59">
        <v>5091696.9494376676</v>
      </c>
      <c r="P155" s="81">
        <v>278.48890688541667</v>
      </c>
      <c r="Q155" s="81">
        <v>119.83288449912386</v>
      </c>
      <c r="R155" s="81">
        <v>9.8724859003427472</v>
      </c>
      <c r="S155" s="81">
        <v>16.932579022408365</v>
      </c>
      <c r="T155" s="81">
        <v>10</v>
      </c>
      <c r="U155" s="59">
        <v>0</v>
      </c>
      <c r="V155" s="59">
        <v>0</v>
      </c>
      <c r="W155" s="59">
        <v>0</v>
      </c>
      <c r="X155" s="59">
        <v>0</v>
      </c>
      <c r="Y155" s="59">
        <v>0</v>
      </c>
      <c r="Z155" s="59">
        <v>0</v>
      </c>
      <c r="AA155" s="59">
        <v>0</v>
      </c>
      <c r="AB155" s="59">
        <v>0</v>
      </c>
      <c r="AC155" s="70">
        <v>0</v>
      </c>
      <c r="AD155" s="70">
        <v>0</v>
      </c>
      <c r="AE155" s="70">
        <v>13166666.666666666</v>
      </c>
      <c r="AF155" s="70">
        <v>0</v>
      </c>
    </row>
    <row r="156" spans="1:32" s="10" customFormat="1" x14ac:dyDescent="0.3">
      <c r="A156" s="181"/>
      <c r="B156" s="16">
        <f t="shared" si="3"/>
        <v>41306</v>
      </c>
      <c r="C156" s="126">
        <v>20463303.288659792</v>
      </c>
      <c r="D156" s="59">
        <f t="shared" si="4"/>
        <v>19729276.84757084</v>
      </c>
      <c r="E156" s="133">
        <v>734026.44108895131</v>
      </c>
      <c r="F156" s="133">
        <v>136551.67816091955</v>
      </c>
      <c r="G156" s="81">
        <v>36342</v>
      </c>
      <c r="H156" s="81">
        <v>3445.92</v>
      </c>
      <c r="I156" s="59">
        <v>0</v>
      </c>
      <c r="J156" s="81">
        <v>16305.390100949999</v>
      </c>
      <c r="K156" s="81">
        <v>4330.6545023500003</v>
      </c>
      <c r="L156" s="81">
        <v>112090.15927601809</v>
      </c>
      <c r="M156" s="81">
        <v>1919.2385853257504</v>
      </c>
      <c r="N156" s="81">
        <v>24667.213463751439</v>
      </c>
      <c r="O156" s="59">
        <v>4299791.6747245118</v>
      </c>
      <c r="P156" s="81">
        <v>278.48890688541667</v>
      </c>
      <c r="Q156" s="81">
        <v>119.83288449912386</v>
      </c>
      <c r="R156" s="81">
        <v>9.8724859003427472</v>
      </c>
      <c r="S156" s="81">
        <v>16.932579022408365</v>
      </c>
      <c r="T156" s="81">
        <v>10</v>
      </c>
      <c r="U156" s="59">
        <v>0</v>
      </c>
      <c r="V156" s="59">
        <v>0</v>
      </c>
      <c r="W156" s="59">
        <v>0</v>
      </c>
      <c r="X156" s="59">
        <v>0</v>
      </c>
      <c r="Y156" s="59">
        <v>0</v>
      </c>
      <c r="Z156" s="59">
        <v>0</v>
      </c>
      <c r="AA156" s="59">
        <v>0</v>
      </c>
      <c r="AB156" s="59">
        <v>0</v>
      </c>
      <c r="AC156" s="70">
        <v>0</v>
      </c>
      <c r="AD156" s="70">
        <v>0</v>
      </c>
      <c r="AE156" s="70">
        <v>13166666.666666666</v>
      </c>
      <c r="AF156" s="70">
        <v>0</v>
      </c>
    </row>
    <row r="157" spans="1:32" s="10" customFormat="1" x14ac:dyDescent="0.3">
      <c r="A157" s="181"/>
      <c r="B157" s="16">
        <f t="shared" si="3"/>
        <v>41334</v>
      </c>
      <c r="C157" s="126">
        <v>21875035.206185568</v>
      </c>
      <c r="D157" s="59">
        <f t="shared" si="4"/>
        <v>20740094.206185568</v>
      </c>
      <c r="E157" s="133">
        <v>1134941</v>
      </c>
      <c r="F157" s="133">
        <v>130331.17356321841</v>
      </c>
      <c r="G157" s="81">
        <v>28463</v>
      </c>
      <c r="H157" s="81">
        <v>3445.92</v>
      </c>
      <c r="I157" s="59">
        <v>0</v>
      </c>
      <c r="J157" s="81">
        <v>16305.390100949999</v>
      </c>
      <c r="K157" s="81">
        <v>4330.6545023500003</v>
      </c>
      <c r="L157" s="81">
        <v>112090.15927601809</v>
      </c>
      <c r="M157" s="81">
        <v>1919.2385853257504</v>
      </c>
      <c r="N157" s="81">
        <v>24667.213463751439</v>
      </c>
      <c r="O157" s="59">
        <v>4855718.6898486931</v>
      </c>
      <c r="P157" s="81">
        <v>278.48890688541667</v>
      </c>
      <c r="Q157" s="81">
        <v>119.83288449912386</v>
      </c>
      <c r="R157" s="81">
        <v>9.8724859003427472</v>
      </c>
      <c r="S157" s="81">
        <v>16.932579022408365</v>
      </c>
      <c r="T157" s="81">
        <v>10</v>
      </c>
      <c r="U157" s="59">
        <v>0</v>
      </c>
      <c r="V157" s="59">
        <v>0</v>
      </c>
      <c r="W157" s="59">
        <v>0</v>
      </c>
      <c r="X157" s="59">
        <v>0</v>
      </c>
      <c r="Y157" s="59">
        <v>0</v>
      </c>
      <c r="Z157" s="59">
        <v>0</v>
      </c>
      <c r="AA157" s="59">
        <v>0</v>
      </c>
      <c r="AB157" s="59">
        <v>0</v>
      </c>
      <c r="AC157" s="70">
        <v>0</v>
      </c>
      <c r="AD157" s="70">
        <v>0</v>
      </c>
      <c r="AE157" s="70">
        <v>13166666.666666666</v>
      </c>
      <c r="AF157" s="70">
        <v>0</v>
      </c>
    </row>
    <row r="158" spans="1:32" s="10" customFormat="1" x14ac:dyDescent="0.3">
      <c r="A158" s="181"/>
      <c r="B158" s="16">
        <f t="shared" si="3"/>
        <v>41365</v>
      </c>
      <c r="C158" s="126">
        <v>24807058.680412371</v>
      </c>
      <c r="D158" s="59">
        <f t="shared" si="4"/>
        <v>21715698.680412371</v>
      </c>
      <c r="E158" s="133">
        <v>3091360</v>
      </c>
      <c r="F158" s="133">
        <v>86842.041379310336</v>
      </c>
      <c r="G158" s="81">
        <v>17661</v>
      </c>
      <c r="H158" s="81">
        <v>3445.92</v>
      </c>
      <c r="I158" s="59">
        <v>0</v>
      </c>
      <c r="J158" s="81">
        <v>16305.390100949999</v>
      </c>
      <c r="K158" s="81">
        <v>4330.6545023500003</v>
      </c>
      <c r="L158" s="81">
        <v>112090.15927601809</v>
      </c>
      <c r="M158" s="81">
        <v>1919.2385853257504</v>
      </c>
      <c r="N158" s="81">
        <v>24667.213463751439</v>
      </c>
      <c r="O158" s="59">
        <v>5780930.3478482198</v>
      </c>
      <c r="P158" s="81">
        <v>278.48890688541667</v>
      </c>
      <c r="Q158" s="81">
        <v>119.83288449912386</v>
      </c>
      <c r="R158" s="81">
        <v>9.8724859003427472</v>
      </c>
      <c r="S158" s="81">
        <v>16.932579022408365</v>
      </c>
      <c r="T158" s="81">
        <v>10</v>
      </c>
      <c r="U158" s="59">
        <v>0</v>
      </c>
      <c r="V158" s="59">
        <v>0</v>
      </c>
      <c r="W158" s="59">
        <v>0</v>
      </c>
      <c r="X158" s="59">
        <v>0</v>
      </c>
      <c r="Y158" s="59">
        <v>0</v>
      </c>
      <c r="Z158" s="59">
        <v>0</v>
      </c>
      <c r="AA158" s="59">
        <v>0</v>
      </c>
      <c r="AB158" s="59">
        <v>0</v>
      </c>
      <c r="AC158" s="70">
        <v>0</v>
      </c>
      <c r="AD158" s="70">
        <v>0</v>
      </c>
      <c r="AE158" s="70">
        <v>13166666.666666666</v>
      </c>
      <c r="AF158" s="70">
        <v>0</v>
      </c>
    </row>
    <row r="159" spans="1:32" s="10" customFormat="1" x14ac:dyDescent="0.3">
      <c r="A159" s="181"/>
      <c r="B159" s="16">
        <f t="shared" si="3"/>
        <v>41395</v>
      </c>
      <c r="C159" s="126">
        <v>28863365.443298969</v>
      </c>
      <c r="D159" s="59">
        <f t="shared" si="4"/>
        <v>22047376.443298969</v>
      </c>
      <c r="E159" s="133">
        <v>6815989</v>
      </c>
      <c r="F159" s="133">
        <v>69167.335632183909</v>
      </c>
      <c r="G159" s="81">
        <v>6614</v>
      </c>
      <c r="H159" s="81">
        <v>3445.92</v>
      </c>
      <c r="I159" s="59">
        <v>0</v>
      </c>
      <c r="J159" s="81">
        <v>16305.390100949999</v>
      </c>
      <c r="K159" s="81">
        <v>4330.6545023500003</v>
      </c>
      <c r="L159" s="81">
        <v>112090.15927601809</v>
      </c>
      <c r="M159" s="81">
        <v>1919.2385853257504</v>
      </c>
      <c r="N159" s="81">
        <v>24667.213463751439</v>
      </c>
      <c r="O159" s="59">
        <v>4382608.0297249397</v>
      </c>
      <c r="P159" s="81">
        <v>278.48890688541667</v>
      </c>
      <c r="Q159" s="81">
        <v>119.83288449912386</v>
      </c>
      <c r="R159" s="81">
        <v>9.8724859003427472</v>
      </c>
      <c r="S159" s="81">
        <v>16.932579022408365</v>
      </c>
      <c r="T159" s="81">
        <v>10</v>
      </c>
      <c r="U159" s="59">
        <v>0</v>
      </c>
      <c r="V159" s="59">
        <v>0</v>
      </c>
      <c r="W159" s="59">
        <v>0</v>
      </c>
      <c r="X159" s="59">
        <v>0</v>
      </c>
      <c r="Y159" s="59">
        <v>0</v>
      </c>
      <c r="Z159" s="59">
        <v>0</v>
      </c>
      <c r="AA159" s="59">
        <v>0</v>
      </c>
      <c r="AB159" s="59">
        <v>0</v>
      </c>
      <c r="AC159" s="70">
        <v>0</v>
      </c>
      <c r="AD159" s="70">
        <v>0</v>
      </c>
      <c r="AE159" s="70">
        <v>13166666.666666666</v>
      </c>
      <c r="AF159" s="70">
        <v>0</v>
      </c>
    </row>
    <row r="160" spans="1:32" s="12" customFormat="1" ht="15" thickBot="1" x14ac:dyDescent="0.35">
      <c r="A160" s="182"/>
      <c r="B160" s="17">
        <f t="shared" si="3"/>
        <v>41426</v>
      </c>
      <c r="C160" s="127">
        <v>28678743.670103092</v>
      </c>
      <c r="D160" s="60">
        <f t="shared" si="4"/>
        <v>18749504.670103092</v>
      </c>
      <c r="E160" s="134">
        <v>9929239</v>
      </c>
      <c r="F160" s="134">
        <v>59358.218390804614</v>
      </c>
      <c r="G160" s="82">
        <v>5163</v>
      </c>
      <c r="H160" s="82">
        <v>3445.92</v>
      </c>
      <c r="I160" s="60">
        <v>0</v>
      </c>
      <c r="J160" s="82">
        <v>16305.390100949999</v>
      </c>
      <c r="K160" s="82">
        <v>4330.6545023500003</v>
      </c>
      <c r="L160" s="82">
        <v>112090.15927601809</v>
      </c>
      <c r="M160" s="82">
        <v>1919.2385853257504</v>
      </c>
      <c r="N160" s="82">
        <v>24667.213463751439</v>
      </c>
      <c r="O160" s="60">
        <v>4028320.8832922298</v>
      </c>
      <c r="P160" s="82">
        <v>278.48890688541667</v>
      </c>
      <c r="Q160" s="82">
        <v>119.83288449912386</v>
      </c>
      <c r="R160" s="82">
        <v>9.8724859003427472</v>
      </c>
      <c r="S160" s="82">
        <v>16.932579022408365</v>
      </c>
      <c r="T160" s="82">
        <v>10</v>
      </c>
      <c r="U160" s="60">
        <v>0</v>
      </c>
      <c r="V160" s="60">
        <v>0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71">
        <v>0</v>
      </c>
      <c r="AD160" s="71">
        <v>0</v>
      </c>
      <c r="AE160" s="71">
        <v>13166666.666666666</v>
      </c>
      <c r="AF160" s="71">
        <v>0</v>
      </c>
    </row>
    <row r="161" spans="1:32" x14ac:dyDescent="0.3">
      <c r="A161" s="175" t="s">
        <v>47</v>
      </c>
      <c r="B161" s="18">
        <f t="shared" si="3"/>
        <v>41456</v>
      </c>
      <c r="C161" s="124">
        <v>33175404.144329898</v>
      </c>
      <c r="D161" s="57">
        <f t="shared" si="4"/>
        <v>19449084.528823901</v>
      </c>
      <c r="E161" s="135">
        <v>13726319.615505997</v>
      </c>
      <c r="F161" s="135">
        <v>55640.867816091952</v>
      </c>
      <c r="G161" s="79">
        <v>5125</v>
      </c>
      <c r="H161" s="79">
        <v>3445.92</v>
      </c>
      <c r="I161" s="57">
        <v>0</v>
      </c>
      <c r="J161" s="79">
        <v>16468.444001959499</v>
      </c>
      <c r="K161" s="79">
        <v>4373.9610473735002</v>
      </c>
      <c r="L161" s="79">
        <v>112090.15927601809</v>
      </c>
      <c r="M161" s="79">
        <v>1931.404473967852</v>
      </c>
      <c r="N161" s="79">
        <v>24823.576812428077</v>
      </c>
      <c r="O161" s="57">
        <v>2721990.7020593663</v>
      </c>
      <c r="P161" s="79">
        <v>279.18512915263017</v>
      </c>
      <c r="Q161" s="79">
        <v>120.13246671037167</v>
      </c>
      <c r="R161" s="79">
        <v>9.8971671150936036</v>
      </c>
      <c r="S161" s="79">
        <v>16.974910469964389</v>
      </c>
      <c r="T161" s="79">
        <v>10</v>
      </c>
      <c r="U161" s="57">
        <v>0</v>
      </c>
      <c r="V161" s="57">
        <v>0</v>
      </c>
      <c r="W161" s="57">
        <v>0</v>
      </c>
      <c r="X161" s="57">
        <v>0</v>
      </c>
      <c r="Y161" s="57">
        <v>0</v>
      </c>
      <c r="Z161" s="57">
        <v>0</v>
      </c>
      <c r="AA161" s="57">
        <v>0</v>
      </c>
      <c r="AB161" s="57">
        <v>0</v>
      </c>
      <c r="AC161" s="72">
        <v>0</v>
      </c>
      <c r="AD161" s="72">
        <v>0</v>
      </c>
      <c r="AE161" s="72">
        <v>13166666.666666666</v>
      </c>
      <c r="AF161" s="72">
        <v>0</v>
      </c>
    </row>
    <row r="162" spans="1:32" x14ac:dyDescent="0.3">
      <c r="A162" s="175"/>
      <c r="B162" s="18">
        <f t="shared" si="3"/>
        <v>41487</v>
      </c>
      <c r="C162" s="124">
        <v>29442239.87628866</v>
      </c>
      <c r="D162" s="57">
        <f t="shared" si="4"/>
        <v>19328092.87628866</v>
      </c>
      <c r="E162" s="135">
        <v>10114147</v>
      </c>
      <c r="F162" s="135">
        <v>59972.396551724138</v>
      </c>
      <c r="G162" s="79">
        <v>4755</v>
      </c>
      <c r="H162" s="79">
        <v>3445.92</v>
      </c>
      <c r="I162" s="57">
        <v>0</v>
      </c>
      <c r="J162" s="79">
        <v>16468.444001959499</v>
      </c>
      <c r="K162" s="79">
        <v>4373.9610473735002</v>
      </c>
      <c r="L162" s="79">
        <v>112090.15927601809</v>
      </c>
      <c r="M162" s="79">
        <v>1931.404473967852</v>
      </c>
      <c r="N162" s="79">
        <v>24823.576812428077</v>
      </c>
      <c r="O162" s="57">
        <v>4047105.762648643</v>
      </c>
      <c r="P162" s="79">
        <v>279.18512915263017</v>
      </c>
      <c r="Q162" s="79">
        <v>120.13246671037167</v>
      </c>
      <c r="R162" s="79">
        <v>9.8971671150936036</v>
      </c>
      <c r="S162" s="79">
        <v>16.974910469964389</v>
      </c>
      <c r="T162" s="79">
        <v>10</v>
      </c>
      <c r="U162" s="57">
        <v>0</v>
      </c>
      <c r="V162" s="57">
        <v>0</v>
      </c>
      <c r="W162" s="57">
        <v>0</v>
      </c>
      <c r="X162" s="57">
        <v>0</v>
      </c>
      <c r="Y162" s="57">
        <v>0</v>
      </c>
      <c r="Z162" s="57">
        <v>0</v>
      </c>
      <c r="AA162" s="57">
        <v>0</v>
      </c>
      <c r="AB162" s="57">
        <v>0</v>
      </c>
      <c r="AC162" s="72">
        <v>0</v>
      </c>
      <c r="AD162" s="72">
        <v>0</v>
      </c>
      <c r="AE162" s="72">
        <v>13166666.666666666</v>
      </c>
      <c r="AF162" s="72">
        <v>0</v>
      </c>
    </row>
    <row r="163" spans="1:32" x14ac:dyDescent="0.3">
      <c r="A163" s="175"/>
      <c r="B163" s="18">
        <f t="shared" si="3"/>
        <v>41518</v>
      </c>
      <c r="C163" s="124">
        <v>30669484.020618558</v>
      </c>
      <c r="D163" s="57">
        <f t="shared" si="4"/>
        <v>22892279.020618558</v>
      </c>
      <c r="E163" s="135">
        <v>7777205</v>
      </c>
      <c r="F163" s="135">
        <v>63491.249425287358</v>
      </c>
      <c r="G163" s="79">
        <v>7229</v>
      </c>
      <c r="H163" s="79">
        <v>3445.92</v>
      </c>
      <c r="I163" s="57">
        <v>0</v>
      </c>
      <c r="J163" s="79">
        <v>16468.444001959499</v>
      </c>
      <c r="K163" s="79">
        <v>4373.9610473735002</v>
      </c>
      <c r="L163" s="79">
        <v>112090.15927601809</v>
      </c>
      <c r="M163" s="79">
        <v>1931.404473967852</v>
      </c>
      <c r="N163" s="79">
        <v>24823.576812428077</v>
      </c>
      <c r="O163" s="57">
        <v>4786065.700374498</v>
      </c>
      <c r="P163" s="79">
        <v>279.18512915263017</v>
      </c>
      <c r="Q163" s="79">
        <v>120.13246671037167</v>
      </c>
      <c r="R163" s="79">
        <v>9.8971671150936036</v>
      </c>
      <c r="S163" s="79">
        <v>16.974910469964389</v>
      </c>
      <c r="T163" s="79">
        <v>10</v>
      </c>
      <c r="U163" s="57">
        <v>0</v>
      </c>
      <c r="V163" s="57">
        <v>0</v>
      </c>
      <c r="W163" s="57">
        <v>0</v>
      </c>
      <c r="X163" s="57">
        <v>0</v>
      </c>
      <c r="Y163" s="57">
        <v>0</v>
      </c>
      <c r="Z163" s="57">
        <v>0</v>
      </c>
      <c r="AA163" s="57">
        <v>0</v>
      </c>
      <c r="AB163" s="57">
        <v>0</v>
      </c>
      <c r="AC163" s="72">
        <v>0</v>
      </c>
      <c r="AD163" s="72">
        <v>0</v>
      </c>
      <c r="AE163" s="72">
        <v>13166666.666666666</v>
      </c>
      <c r="AF163" s="72">
        <v>0</v>
      </c>
    </row>
    <row r="164" spans="1:32" x14ac:dyDescent="0.3">
      <c r="A164" s="175"/>
      <c r="B164" s="18">
        <f t="shared" si="3"/>
        <v>41548</v>
      </c>
      <c r="C164" s="124">
        <v>24040952.45313336</v>
      </c>
      <c r="D164" s="57">
        <f t="shared" si="4"/>
        <v>20548546.45313336</v>
      </c>
      <c r="E164" s="135">
        <v>3492406</v>
      </c>
      <c r="F164" s="135">
        <v>76995.945977011506</v>
      </c>
      <c r="G164" s="79">
        <v>13042</v>
      </c>
      <c r="H164" s="79">
        <v>3445.92</v>
      </c>
      <c r="I164" s="57">
        <v>0</v>
      </c>
      <c r="J164" s="79">
        <v>16468.444001959499</v>
      </c>
      <c r="K164" s="79">
        <v>4373.9610473735002</v>
      </c>
      <c r="L164" s="79">
        <v>112090.15927601809</v>
      </c>
      <c r="M164" s="79">
        <v>1931.404473967852</v>
      </c>
      <c r="N164" s="79">
        <v>24823.576812428077</v>
      </c>
      <c r="O164" s="57">
        <v>4754511.1028627641</v>
      </c>
      <c r="P164" s="79">
        <v>279.18512915263017</v>
      </c>
      <c r="Q164" s="79">
        <v>120.13246671037167</v>
      </c>
      <c r="R164" s="79">
        <v>9.8971671150936036</v>
      </c>
      <c r="S164" s="79">
        <v>16.974910469964389</v>
      </c>
      <c r="T164" s="79">
        <v>10</v>
      </c>
      <c r="U164" s="57">
        <v>0</v>
      </c>
      <c r="V164" s="57">
        <v>0</v>
      </c>
      <c r="W164" s="57">
        <v>0</v>
      </c>
      <c r="X164" s="57">
        <v>0</v>
      </c>
      <c r="Y164" s="57">
        <v>0</v>
      </c>
      <c r="Z164" s="57">
        <v>0</v>
      </c>
      <c r="AA164" s="57">
        <v>0</v>
      </c>
      <c r="AB164" s="57">
        <v>0</v>
      </c>
      <c r="AC164" s="72">
        <v>0</v>
      </c>
      <c r="AD164" s="72">
        <v>0</v>
      </c>
      <c r="AE164" s="72">
        <v>13166666.666666666</v>
      </c>
      <c r="AF164" s="72">
        <v>0</v>
      </c>
    </row>
    <row r="165" spans="1:32" x14ac:dyDescent="0.3">
      <c r="A165" s="175"/>
      <c r="B165" s="18">
        <f t="shared" si="3"/>
        <v>41579</v>
      </c>
      <c r="C165" s="124">
        <v>22425533.824742269</v>
      </c>
      <c r="D165" s="57">
        <f t="shared" si="4"/>
        <v>20710532.824742269</v>
      </c>
      <c r="E165" s="135">
        <v>1715001</v>
      </c>
      <c r="F165" s="135">
        <v>123012.54022988505</v>
      </c>
      <c r="G165" s="79">
        <v>23575</v>
      </c>
      <c r="H165" s="79">
        <v>3445.92</v>
      </c>
      <c r="I165" s="57">
        <v>0</v>
      </c>
      <c r="J165" s="79">
        <v>16468.444001959499</v>
      </c>
      <c r="K165" s="79">
        <v>4373.9610473735002</v>
      </c>
      <c r="L165" s="79">
        <v>112090.15927601809</v>
      </c>
      <c r="M165" s="79">
        <v>1931.404473967852</v>
      </c>
      <c r="N165" s="79">
        <v>24823.576812428077</v>
      </c>
      <c r="O165" s="57">
        <v>3620582.2853196291</v>
      </c>
      <c r="P165" s="79">
        <v>279.18512915263017</v>
      </c>
      <c r="Q165" s="79">
        <v>120.13246671037167</v>
      </c>
      <c r="R165" s="79">
        <v>9.8971671150936036</v>
      </c>
      <c r="S165" s="79">
        <v>16.974910469964389</v>
      </c>
      <c r="T165" s="79">
        <v>10</v>
      </c>
      <c r="U165" s="57">
        <v>0</v>
      </c>
      <c r="V165" s="57">
        <v>0</v>
      </c>
      <c r="W165" s="57">
        <v>0</v>
      </c>
      <c r="X165" s="57">
        <v>0</v>
      </c>
      <c r="Y165" s="57">
        <v>0</v>
      </c>
      <c r="Z165" s="57">
        <v>0</v>
      </c>
      <c r="AA165" s="57">
        <v>0</v>
      </c>
      <c r="AB165" s="57">
        <v>0</v>
      </c>
      <c r="AC165" s="72">
        <v>0</v>
      </c>
      <c r="AD165" s="72">
        <v>0</v>
      </c>
      <c r="AE165" s="72">
        <v>13166666.666666666</v>
      </c>
      <c r="AF165" s="72">
        <v>0</v>
      </c>
    </row>
    <row r="166" spans="1:32" x14ac:dyDescent="0.3">
      <c r="A166" s="175"/>
      <c r="B166" s="18">
        <f t="shared" si="3"/>
        <v>41609</v>
      </c>
      <c r="C166" s="124">
        <v>24244373.31443299</v>
      </c>
      <c r="D166" s="57">
        <f t="shared" si="4"/>
        <v>22101323.31443299</v>
      </c>
      <c r="E166" s="135">
        <v>2143050</v>
      </c>
      <c r="F166" s="135">
        <v>145506.73218390805</v>
      </c>
      <c r="G166" s="79">
        <v>29950</v>
      </c>
      <c r="H166" s="79">
        <v>3445.92</v>
      </c>
      <c r="I166" s="57">
        <v>0</v>
      </c>
      <c r="J166" s="79">
        <v>16468.444001959499</v>
      </c>
      <c r="K166" s="79">
        <v>4373.9610473735002</v>
      </c>
      <c r="L166" s="79">
        <v>112090.15927601809</v>
      </c>
      <c r="M166" s="79">
        <v>1931.404473967852</v>
      </c>
      <c r="N166" s="79">
        <v>24823.576812428077</v>
      </c>
      <c r="O166" s="57">
        <v>3694668.0269720764</v>
      </c>
      <c r="P166" s="79">
        <v>279.18512915263017</v>
      </c>
      <c r="Q166" s="79">
        <v>120.13246671037167</v>
      </c>
      <c r="R166" s="79">
        <v>9.8971671150936036</v>
      </c>
      <c r="S166" s="79">
        <v>16.974910469964389</v>
      </c>
      <c r="T166" s="79">
        <v>10</v>
      </c>
      <c r="U166" s="57">
        <v>0</v>
      </c>
      <c r="V166" s="57">
        <v>0</v>
      </c>
      <c r="W166" s="57">
        <v>0</v>
      </c>
      <c r="X166" s="57">
        <v>0</v>
      </c>
      <c r="Y166" s="57">
        <v>0</v>
      </c>
      <c r="Z166" s="57">
        <v>0</v>
      </c>
      <c r="AA166" s="57">
        <v>0</v>
      </c>
      <c r="AB166" s="57">
        <v>0</v>
      </c>
      <c r="AC166" s="72">
        <v>0</v>
      </c>
      <c r="AD166" s="72">
        <v>0</v>
      </c>
      <c r="AE166" s="72">
        <v>13166666.666666666</v>
      </c>
      <c r="AF166" s="72">
        <v>0</v>
      </c>
    </row>
    <row r="167" spans="1:32" x14ac:dyDescent="0.3">
      <c r="A167" s="175"/>
      <c r="B167" s="18">
        <f t="shared" si="3"/>
        <v>41640</v>
      </c>
      <c r="C167" s="124">
        <v>21716658.608247422</v>
      </c>
      <c r="D167" s="57">
        <f t="shared" si="4"/>
        <v>20320543.608247422</v>
      </c>
      <c r="E167" s="135">
        <v>1396115</v>
      </c>
      <c r="F167" s="135">
        <v>178630.02528735634</v>
      </c>
      <c r="G167" s="79">
        <v>38929</v>
      </c>
      <c r="H167" s="79">
        <v>3445.92</v>
      </c>
      <c r="I167" s="57">
        <v>0</v>
      </c>
      <c r="J167" s="79">
        <v>16468.444001959499</v>
      </c>
      <c r="K167" s="79">
        <v>4373.9610473735002</v>
      </c>
      <c r="L167" s="79">
        <v>112090.15927601809</v>
      </c>
      <c r="M167" s="79">
        <v>1931.404473967852</v>
      </c>
      <c r="N167" s="79">
        <v>24823.576812428077</v>
      </c>
      <c r="O167" s="57">
        <v>4774567.9607231114</v>
      </c>
      <c r="P167" s="79">
        <v>279.18512915263017</v>
      </c>
      <c r="Q167" s="79">
        <v>120.13246671037167</v>
      </c>
      <c r="R167" s="79">
        <v>9.8971671150936036</v>
      </c>
      <c r="S167" s="79">
        <v>16.974910469964389</v>
      </c>
      <c r="T167" s="79">
        <v>10</v>
      </c>
      <c r="U167" s="57">
        <v>0</v>
      </c>
      <c r="V167" s="57">
        <v>0</v>
      </c>
      <c r="W167" s="57">
        <v>0</v>
      </c>
      <c r="X167" s="57">
        <v>0</v>
      </c>
      <c r="Y167" s="57">
        <v>0</v>
      </c>
      <c r="Z167" s="57">
        <v>0</v>
      </c>
      <c r="AA167" s="57">
        <v>0</v>
      </c>
      <c r="AB167" s="57">
        <v>0</v>
      </c>
      <c r="AC167" s="72">
        <v>0</v>
      </c>
      <c r="AD167" s="72">
        <v>0</v>
      </c>
      <c r="AE167" s="72">
        <v>13166666.666666666</v>
      </c>
      <c r="AF167" s="72">
        <v>0</v>
      </c>
    </row>
    <row r="168" spans="1:32" x14ac:dyDescent="0.3">
      <c r="A168" s="175"/>
      <c r="B168" s="18">
        <f t="shared" si="3"/>
        <v>41671</v>
      </c>
      <c r="C168" s="124">
        <v>21332719.164948452</v>
      </c>
      <c r="D168" s="57">
        <f t="shared" si="4"/>
        <v>20429780.164948452</v>
      </c>
      <c r="E168" s="135">
        <v>902939</v>
      </c>
      <c r="F168" s="135">
        <v>155217.06896551725</v>
      </c>
      <c r="G168" s="79">
        <v>36342</v>
      </c>
      <c r="H168" s="79">
        <v>3445.92</v>
      </c>
      <c r="I168" s="57">
        <v>0</v>
      </c>
      <c r="J168" s="79">
        <v>16468.444001959499</v>
      </c>
      <c r="K168" s="79">
        <v>4373.9610473735002</v>
      </c>
      <c r="L168" s="79">
        <v>112090.15927601809</v>
      </c>
      <c r="M168" s="79">
        <v>1931.404473967852</v>
      </c>
      <c r="N168" s="79">
        <v>24823.576812428077</v>
      </c>
      <c r="O168" s="57">
        <v>6399842.5076949764</v>
      </c>
      <c r="P168" s="79">
        <v>279.18512915263017</v>
      </c>
      <c r="Q168" s="79">
        <v>120.13246671037167</v>
      </c>
      <c r="R168" s="79">
        <v>9.8971671150936036</v>
      </c>
      <c r="S168" s="79">
        <v>16.974910469964389</v>
      </c>
      <c r="T168" s="79">
        <v>10</v>
      </c>
      <c r="U168" s="57">
        <v>0</v>
      </c>
      <c r="V168" s="57">
        <v>0</v>
      </c>
      <c r="W168" s="57">
        <v>0</v>
      </c>
      <c r="X168" s="57">
        <v>0</v>
      </c>
      <c r="Y168" s="57">
        <v>0</v>
      </c>
      <c r="Z168" s="57">
        <v>0</v>
      </c>
      <c r="AA168" s="57">
        <v>0</v>
      </c>
      <c r="AB168" s="57">
        <v>0</v>
      </c>
      <c r="AC168" s="72">
        <v>0</v>
      </c>
      <c r="AD168" s="72">
        <v>0</v>
      </c>
      <c r="AE168" s="72">
        <v>13166666.666666666</v>
      </c>
      <c r="AF168" s="72">
        <v>0</v>
      </c>
    </row>
    <row r="169" spans="1:32" x14ac:dyDescent="0.3">
      <c r="A169" s="175"/>
      <c r="B169" s="18">
        <f t="shared" si="3"/>
        <v>41699</v>
      </c>
      <c r="C169" s="124">
        <v>24312398</v>
      </c>
      <c r="D169" s="57">
        <f t="shared" ref="D169:D200" si="5">C169-E169</f>
        <v>21557876</v>
      </c>
      <c r="E169" s="139">
        <v>2754522</v>
      </c>
      <c r="F169" s="135">
        <v>149940.99999999997</v>
      </c>
      <c r="G169" s="79">
        <v>28463</v>
      </c>
      <c r="H169" s="79">
        <v>3445.92</v>
      </c>
      <c r="I169" s="57">
        <v>0</v>
      </c>
      <c r="J169" s="79">
        <v>16468.444001959499</v>
      </c>
      <c r="K169" s="79">
        <v>4373.9610473735002</v>
      </c>
      <c r="L169" s="79">
        <v>112090.15927601809</v>
      </c>
      <c r="M169" s="79">
        <v>1931.404473967852</v>
      </c>
      <c r="N169" s="79">
        <v>24823.576812428077</v>
      </c>
      <c r="O169" s="57">
        <v>4648758.409199289</v>
      </c>
      <c r="P169" s="79">
        <v>279.18512915263017</v>
      </c>
      <c r="Q169" s="79">
        <v>120.13246671037167</v>
      </c>
      <c r="R169" s="79">
        <v>9.8971671150936036</v>
      </c>
      <c r="S169" s="79">
        <v>16.974910469964389</v>
      </c>
      <c r="T169" s="79">
        <v>10</v>
      </c>
      <c r="U169" s="57">
        <v>0</v>
      </c>
      <c r="V169" s="57">
        <v>0</v>
      </c>
      <c r="W169" s="57">
        <v>0</v>
      </c>
      <c r="X169" s="57">
        <v>0</v>
      </c>
      <c r="Y169" s="57">
        <v>0</v>
      </c>
      <c r="Z169" s="57">
        <v>0</v>
      </c>
      <c r="AA169" s="57">
        <v>0</v>
      </c>
      <c r="AB169" s="57">
        <v>0</v>
      </c>
      <c r="AC169" s="72">
        <v>0</v>
      </c>
      <c r="AD169" s="72">
        <v>0</v>
      </c>
      <c r="AE169" s="72">
        <v>13166666.666666666</v>
      </c>
      <c r="AF169" s="72">
        <v>0</v>
      </c>
    </row>
    <row r="170" spans="1:32" x14ac:dyDescent="0.3">
      <c r="A170" s="175"/>
      <c r="B170" s="18">
        <f t="shared" si="3"/>
        <v>41730</v>
      </c>
      <c r="C170" s="124">
        <v>23063426.515463918</v>
      </c>
      <c r="D170" s="57">
        <f t="shared" si="5"/>
        <v>19113090.515463918</v>
      </c>
      <c r="E170" s="139">
        <v>3950336</v>
      </c>
      <c r="F170" s="135">
        <v>95371.563218390802</v>
      </c>
      <c r="G170" s="79">
        <v>17661</v>
      </c>
      <c r="H170" s="79">
        <v>3445.92</v>
      </c>
      <c r="I170" s="57">
        <v>0</v>
      </c>
      <c r="J170" s="79">
        <v>16468.444001959499</v>
      </c>
      <c r="K170" s="79">
        <v>4373.9610473735002</v>
      </c>
      <c r="L170" s="79">
        <v>112090.15927601809</v>
      </c>
      <c r="M170" s="79">
        <v>1931.404473967852</v>
      </c>
      <c r="N170" s="79">
        <v>24823.576812428077</v>
      </c>
      <c r="O170" s="57">
        <v>6839309.4127975032</v>
      </c>
      <c r="P170" s="79">
        <v>279.18512915263017</v>
      </c>
      <c r="Q170" s="79">
        <v>120.13246671037167</v>
      </c>
      <c r="R170" s="79">
        <v>9.8971671150936036</v>
      </c>
      <c r="S170" s="79">
        <v>16.974910469964389</v>
      </c>
      <c r="T170" s="79">
        <v>10</v>
      </c>
      <c r="U170" s="57">
        <v>0</v>
      </c>
      <c r="V170" s="57">
        <v>0</v>
      </c>
      <c r="W170" s="57">
        <v>0</v>
      </c>
      <c r="X170" s="57">
        <v>0</v>
      </c>
      <c r="Y170" s="57">
        <v>0</v>
      </c>
      <c r="Z170" s="57">
        <v>0</v>
      </c>
      <c r="AA170" s="57">
        <v>0</v>
      </c>
      <c r="AB170" s="57">
        <v>0</v>
      </c>
      <c r="AC170" s="72">
        <v>0</v>
      </c>
      <c r="AD170" s="72">
        <v>0</v>
      </c>
      <c r="AE170" s="72">
        <v>13166666.666666666</v>
      </c>
      <c r="AF170" s="72">
        <v>0</v>
      </c>
    </row>
    <row r="171" spans="1:32" x14ac:dyDescent="0.3">
      <c r="A171" s="175"/>
      <c r="B171" s="18">
        <f t="shared" si="3"/>
        <v>41760</v>
      </c>
      <c r="C171" s="124">
        <v>27178719.62886598</v>
      </c>
      <c r="D171" s="57">
        <f t="shared" si="5"/>
        <v>20178241.62886598</v>
      </c>
      <c r="E171" s="139">
        <v>7000478</v>
      </c>
      <c r="F171" s="135">
        <v>76813.722988505746</v>
      </c>
      <c r="G171" s="79">
        <v>6614</v>
      </c>
      <c r="H171" s="79">
        <v>3445.92</v>
      </c>
      <c r="I171" s="57">
        <v>0</v>
      </c>
      <c r="J171" s="79">
        <v>16468.444001959499</v>
      </c>
      <c r="K171" s="79">
        <v>4373.9610473735002</v>
      </c>
      <c r="L171" s="79">
        <v>112090.15927601809</v>
      </c>
      <c r="M171" s="79">
        <v>1931.404473967852</v>
      </c>
      <c r="N171" s="79">
        <v>24823.576812428077</v>
      </c>
      <c r="O171" s="57">
        <v>5156455.4645164097</v>
      </c>
      <c r="P171" s="79">
        <v>279.18512915263017</v>
      </c>
      <c r="Q171" s="79">
        <v>120.13246671037167</v>
      </c>
      <c r="R171" s="79">
        <v>9.8971671150936036</v>
      </c>
      <c r="S171" s="79">
        <v>16.974910469964389</v>
      </c>
      <c r="T171" s="79">
        <v>10</v>
      </c>
      <c r="U171" s="57">
        <v>0</v>
      </c>
      <c r="V171" s="57">
        <v>0</v>
      </c>
      <c r="W171" s="57">
        <v>0</v>
      </c>
      <c r="X171" s="57">
        <v>0</v>
      </c>
      <c r="Y171" s="57">
        <v>0</v>
      </c>
      <c r="Z171" s="57">
        <v>0</v>
      </c>
      <c r="AA171" s="57">
        <v>0</v>
      </c>
      <c r="AB171" s="57">
        <v>0</v>
      </c>
      <c r="AC171" s="72">
        <v>0</v>
      </c>
      <c r="AD171" s="72">
        <v>0</v>
      </c>
      <c r="AE171" s="72">
        <v>13166666.666666666</v>
      </c>
      <c r="AF171" s="72">
        <v>0</v>
      </c>
    </row>
    <row r="172" spans="1:32" ht="15" thickBot="1" x14ac:dyDescent="0.35">
      <c r="A172" s="175"/>
      <c r="B172" s="18">
        <f t="shared" si="3"/>
        <v>41791</v>
      </c>
      <c r="C172" s="124">
        <v>27432381.381443299</v>
      </c>
      <c r="D172" s="57">
        <f t="shared" si="5"/>
        <v>18472393.381443299</v>
      </c>
      <c r="E172" s="139">
        <v>8959988</v>
      </c>
      <c r="F172" s="135">
        <v>62202.105747126428</v>
      </c>
      <c r="G172" s="79">
        <v>5163</v>
      </c>
      <c r="H172" s="79">
        <v>3445.92</v>
      </c>
      <c r="I172" s="57">
        <v>0</v>
      </c>
      <c r="J172" s="79">
        <v>16468.444001959499</v>
      </c>
      <c r="K172" s="79">
        <v>4373.9610473735002</v>
      </c>
      <c r="L172" s="79">
        <v>112090.15927601809</v>
      </c>
      <c r="M172" s="79">
        <v>1931.404473967852</v>
      </c>
      <c r="N172" s="79">
        <v>24823.576812428077</v>
      </c>
      <c r="O172" s="57">
        <v>3366002.1589283394</v>
      </c>
      <c r="P172" s="79">
        <v>279.18512915263017</v>
      </c>
      <c r="Q172" s="79">
        <v>120.13246671037167</v>
      </c>
      <c r="R172" s="79">
        <v>9.8971671150936036</v>
      </c>
      <c r="S172" s="79">
        <v>16.974910469964389</v>
      </c>
      <c r="T172" s="79">
        <v>10</v>
      </c>
      <c r="U172" s="57">
        <v>0</v>
      </c>
      <c r="V172" s="57">
        <v>0</v>
      </c>
      <c r="W172" s="57">
        <v>0</v>
      </c>
      <c r="X172" s="57">
        <v>0</v>
      </c>
      <c r="Y172" s="57">
        <v>0</v>
      </c>
      <c r="Z172" s="57">
        <v>0</v>
      </c>
      <c r="AA172" s="57">
        <v>0</v>
      </c>
      <c r="AB172" s="57">
        <v>0</v>
      </c>
      <c r="AC172" s="72">
        <v>0</v>
      </c>
      <c r="AD172" s="72">
        <v>0</v>
      </c>
      <c r="AE172" s="72">
        <v>13166666.666666666</v>
      </c>
      <c r="AF172" s="72">
        <v>0</v>
      </c>
    </row>
    <row r="173" spans="1:32" s="8" customFormat="1" x14ac:dyDescent="0.3">
      <c r="A173" s="180" t="s">
        <v>48</v>
      </c>
      <c r="B173" s="15">
        <f t="shared" si="3"/>
        <v>41821</v>
      </c>
      <c r="C173" s="125">
        <v>31528459.505154639</v>
      </c>
      <c r="D173" s="58">
        <f t="shared" si="5"/>
        <v>19657922.505154639</v>
      </c>
      <c r="E173" s="136">
        <v>11870537</v>
      </c>
      <c r="F173" s="132">
        <v>59533.147126436786</v>
      </c>
      <c r="G173" s="80">
        <v>5125</v>
      </c>
      <c r="H173" s="80">
        <v>3445.92</v>
      </c>
      <c r="I173" s="58">
        <v>0</v>
      </c>
      <c r="J173" s="80">
        <v>16633.128441979094</v>
      </c>
      <c r="K173" s="80">
        <v>4417.7006578472356</v>
      </c>
      <c r="L173" s="80">
        <v>112090.15927601809</v>
      </c>
      <c r="M173" s="80">
        <v>1943.5703626099537</v>
      </c>
      <c r="N173" s="80">
        <v>24979.940161104718</v>
      </c>
      <c r="O173" s="58">
        <v>3416321.0235401224</v>
      </c>
      <c r="P173" s="80">
        <v>279.88309197551172</v>
      </c>
      <c r="Q173" s="80">
        <v>120.43279787714761</v>
      </c>
      <c r="R173" s="80">
        <v>9.9219100328813372</v>
      </c>
      <c r="S173" s="80">
        <v>17.017347746139297</v>
      </c>
      <c r="T173" s="80">
        <v>10</v>
      </c>
      <c r="U173" s="58">
        <v>0</v>
      </c>
      <c r="V173" s="58">
        <v>0</v>
      </c>
      <c r="W173" s="58">
        <v>0</v>
      </c>
      <c r="X173" s="58">
        <v>0</v>
      </c>
      <c r="Y173" s="58">
        <v>0</v>
      </c>
      <c r="Z173" s="58">
        <v>0</v>
      </c>
      <c r="AA173" s="58">
        <v>0</v>
      </c>
      <c r="AB173" s="58">
        <v>0</v>
      </c>
      <c r="AC173" s="69">
        <v>0</v>
      </c>
      <c r="AD173" s="69">
        <v>0</v>
      </c>
      <c r="AE173" s="69">
        <v>13166666.666666666</v>
      </c>
      <c r="AF173" s="69">
        <v>0</v>
      </c>
    </row>
    <row r="174" spans="1:32" s="10" customFormat="1" x14ac:dyDescent="0.3">
      <c r="A174" s="181"/>
      <c r="B174" s="16">
        <f t="shared" si="3"/>
        <v>41852</v>
      </c>
      <c r="C174" s="126">
        <v>25103125.474226803</v>
      </c>
      <c r="D174" s="59">
        <f t="shared" si="5"/>
        <v>16063212.474226803</v>
      </c>
      <c r="E174" s="137">
        <v>9039913</v>
      </c>
      <c r="F174" s="133">
        <v>63123.962886597932</v>
      </c>
      <c r="G174" s="81">
        <v>4755</v>
      </c>
      <c r="H174" s="81">
        <v>3445.92</v>
      </c>
      <c r="I174" s="59">
        <v>0</v>
      </c>
      <c r="J174" s="81">
        <v>16633.128441979094</v>
      </c>
      <c r="K174" s="81">
        <v>4417.7006578472356</v>
      </c>
      <c r="L174" s="81">
        <v>112090.15927601809</v>
      </c>
      <c r="M174" s="81">
        <v>1943.5703626099537</v>
      </c>
      <c r="N174" s="81">
        <v>24979.940161104718</v>
      </c>
      <c r="O174" s="59">
        <v>4114334.5872892016</v>
      </c>
      <c r="P174" s="81">
        <v>279.88309197551172</v>
      </c>
      <c r="Q174" s="81">
        <v>120.43279787714761</v>
      </c>
      <c r="R174" s="81">
        <v>9.9219100328813372</v>
      </c>
      <c r="S174" s="81">
        <v>17.017347746139297</v>
      </c>
      <c r="T174" s="81">
        <v>10</v>
      </c>
      <c r="U174" s="59">
        <v>0</v>
      </c>
      <c r="V174" s="59">
        <v>0</v>
      </c>
      <c r="W174" s="59">
        <v>0</v>
      </c>
      <c r="X174" s="59">
        <v>0</v>
      </c>
      <c r="Y174" s="59">
        <v>0</v>
      </c>
      <c r="Z174" s="59">
        <v>0</v>
      </c>
      <c r="AA174" s="59">
        <v>0</v>
      </c>
      <c r="AB174" s="59">
        <v>0</v>
      </c>
      <c r="AC174" s="70">
        <v>0</v>
      </c>
      <c r="AD174" s="70">
        <v>0</v>
      </c>
      <c r="AE174" s="70">
        <v>13166666.666666666</v>
      </c>
      <c r="AF174" s="70">
        <v>0</v>
      </c>
    </row>
    <row r="175" spans="1:32" s="10" customFormat="1" x14ac:dyDescent="0.3">
      <c r="A175" s="181"/>
      <c r="B175" s="16">
        <f t="shared" si="3"/>
        <v>41883</v>
      </c>
      <c r="C175" s="126">
        <v>24827331.979381442</v>
      </c>
      <c r="D175" s="59">
        <f t="shared" si="5"/>
        <v>18975223.979381442</v>
      </c>
      <c r="E175" s="137">
        <v>5852108</v>
      </c>
      <c r="F175" s="133">
        <v>65366.027835051536</v>
      </c>
      <c r="G175" s="81">
        <v>7229</v>
      </c>
      <c r="H175" s="81">
        <v>3445.92</v>
      </c>
      <c r="I175" s="59">
        <v>0</v>
      </c>
      <c r="J175" s="81">
        <v>16633.128441979094</v>
      </c>
      <c r="K175" s="81">
        <v>4417.7006578472356</v>
      </c>
      <c r="L175" s="81">
        <v>112090.15927601809</v>
      </c>
      <c r="M175" s="81">
        <v>1943.5703626099537</v>
      </c>
      <c r="N175" s="81">
        <v>24979.940161104718</v>
      </c>
      <c r="O175" s="59">
        <v>5782394.8822993888</v>
      </c>
      <c r="P175" s="81">
        <v>279.88309197551172</v>
      </c>
      <c r="Q175" s="81">
        <v>120.43279787714761</v>
      </c>
      <c r="R175" s="81">
        <v>9.9219100328813372</v>
      </c>
      <c r="S175" s="81">
        <v>17.017347746139297</v>
      </c>
      <c r="T175" s="81">
        <v>10</v>
      </c>
      <c r="U175" s="59">
        <v>0</v>
      </c>
      <c r="V175" s="59">
        <v>0</v>
      </c>
      <c r="W175" s="59">
        <v>0</v>
      </c>
      <c r="X175" s="59">
        <v>0</v>
      </c>
      <c r="Y175" s="59">
        <v>0</v>
      </c>
      <c r="Z175" s="59">
        <v>0</v>
      </c>
      <c r="AA175" s="59">
        <v>0</v>
      </c>
      <c r="AB175" s="59">
        <v>0</v>
      </c>
      <c r="AC175" s="70">
        <v>0</v>
      </c>
      <c r="AD175" s="70">
        <v>0</v>
      </c>
      <c r="AE175" s="70">
        <v>13166666.666666666</v>
      </c>
      <c r="AF175" s="70">
        <v>0</v>
      </c>
    </row>
    <row r="176" spans="1:32" s="10" customFormat="1" x14ac:dyDescent="0.3">
      <c r="A176" s="181"/>
      <c r="B176" s="16">
        <f t="shared" si="3"/>
        <v>41913</v>
      </c>
      <c r="C176" s="126">
        <v>22839766.402061857</v>
      </c>
      <c r="D176" s="59">
        <f t="shared" si="5"/>
        <v>18528096.402061857</v>
      </c>
      <c r="E176" s="137">
        <v>4311670</v>
      </c>
      <c r="F176" s="133">
        <v>79141.861855670111</v>
      </c>
      <c r="G176" s="81">
        <v>13042</v>
      </c>
      <c r="H176" s="81">
        <v>3445.92</v>
      </c>
      <c r="I176" s="59">
        <v>0</v>
      </c>
      <c r="J176" s="81">
        <v>16633.128441979094</v>
      </c>
      <c r="K176" s="81">
        <v>4417.7006578472356</v>
      </c>
      <c r="L176" s="81">
        <v>112090.15927601809</v>
      </c>
      <c r="M176" s="81">
        <v>1943.5703626099537</v>
      </c>
      <c r="N176" s="81">
        <v>24979.940161104718</v>
      </c>
      <c r="O176" s="59">
        <v>3891302.2987384577</v>
      </c>
      <c r="P176" s="81">
        <v>279.88309197551172</v>
      </c>
      <c r="Q176" s="81">
        <v>120.43279787714761</v>
      </c>
      <c r="R176" s="81">
        <v>9.9219100328813372</v>
      </c>
      <c r="S176" s="81">
        <v>17.017347746139297</v>
      </c>
      <c r="T176" s="81">
        <v>10</v>
      </c>
      <c r="U176" s="59">
        <v>0</v>
      </c>
      <c r="V176" s="59">
        <v>0</v>
      </c>
      <c r="W176" s="59">
        <v>0</v>
      </c>
      <c r="X176" s="59">
        <v>0</v>
      </c>
      <c r="Y176" s="59">
        <v>0</v>
      </c>
      <c r="Z176" s="59">
        <v>0</v>
      </c>
      <c r="AA176" s="59">
        <v>0</v>
      </c>
      <c r="AB176" s="59">
        <v>0</v>
      </c>
      <c r="AC176" s="70">
        <v>0</v>
      </c>
      <c r="AD176" s="70">
        <v>0</v>
      </c>
      <c r="AE176" s="70">
        <v>13166666.666666666</v>
      </c>
      <c r="AF176" s="70">
        <v>0</v>
      </c>
    </row>
    <row r="177" spans="1:32" s="10" customFormat="1" x14ac:dyDescent="0.3">
      <c r="A177" s="181"/>
      <c r="B177" s="16">
        <f t="shared" si="3"/>
        <v>41944</v>
      </c>
      <c r="C177" s="126">
        <v>20680918.072164949</v>
      </c>
      <c r="D177" s="59">
        <f t="shared" si="5"/>
        <v>18767043.072164949</v>
      </c>
      <c r="E177" s="137">
        <v>1913875</v>
      </c>
      <c r="F177" s="133">
        <v>120148.22268041238</v>
      </c>
      <c r="G177" s="81">
        <v>23575</v>
      </c>
      <c r="H177" s="81">
        <v>3445.92</v>
      </c>
      <c r="I177" s="59">
        <v>0</v>
      </c>
      <c r="J177" s="81">
        <v>16633.128441979094</v>
      </c>
      <c r="K177" s="81">
        <v>4417.7006578472356</v>
      </c>
      <c r="L177" s="81">
        <v>112090.15927601809</v>
      </c>
      <c r="M177" s="81">
        <v>1943.5703626099537</v>
      </c>
      <c r="N177" s="81">
        <v>24979.940161104718</v>
      </c>
      <c r="O177" s="59">
        <v>3184121.6879091347</v>
      </c>
      <c r="P177" s="81">
        <v>279.88309197551172</v>
      </c>
      <c r="Q177" s="81">
        <v>120.43279787714761</v>
      </c>
      <c r="R177" s="81">
        <v>9.9219100328813372</v>
      </c>
      <c r="S177" s="81">
        <v>17.017347746139297</v>
      </c>
      <c r="T177" s="81">
        <v>10</v>
      </c>
      <c r="U177" s="59">
        <v>0</v>
      </c>
      <c r="V177" s="59">
        <v>0</v>
      </c>
      <c r="W177" s="59">
        <v>0</v>
      </c>
      <c r="X177" s="59">
        <v>0</v>
      </c>
      <c r="Y177" s="59">
        <v>0</v>
      </c>
      <c r="Z177" s="59">
        <v>0</v>
      </c>
      <c r="AA177" s="59">
        <v>0</v>
      </c>
      <c r="AB177" s="59">
        <v>0</v>
      </c>
      <c r="AC177" s="70">
        <v>0</v>
      </c>
      <c r="AD177" s="70">
        <v>0</v>
      </c>
      <c r="AE177" s="70">
        <v>13166666.666666666</v>
      </c>
      <c r="AF177" s="70">
        <v>0</v>
      </c>
    </row>
    <row r="178" spans="1:32" s="10" customFormat="1" x14ac:dyDescent="0.3">
      <c r="A178" s="181"/>
      <c r="B178" s="16">
        <f t="shared" si="3"/>
        <v>41974</v>
      </c>
      <c r="C178" s="126">
        <v>21124989.18556701</v>
      </c>
      <c r="D178" s="59">
        <f t="shared" si="5"/>
        <v>19288785.771769285</v>
      </c>
      <c r="E178" s="137">
        <v>1836203.4137977262</v>
      </c>
      <c r="F178" s="133">
        <v>139378.41030927838</v>
      </c>
      <c r="G178" s="81">
        <v>29950</v>
      </c>
      <c r="H178" s="81">
        <v>3445.92</v>
      </c>
      <c r="I178" s="59">
        <v>0</v>
      </c>
      <c r="J178" s="81">
        <v>16633.128441979094</v>
      </c>
      <c r="K178" s="81">
        <v>4417.7006578472356</v>
      </c>
      <c r="L178" s="81">
        <v>112090.15927601809</v>
      </c>
      <c r="M178" s="81">
        <v>1943.5703626099537</v>
      </c>
      <c r="N178" s="81">
        <v>24979.940161104718</v>
      </c>
      <c r="O178" s="59">
        <v>3485582.6407855377</v>
      </c>
      <c r="P178" s="81">
        <v>279.88309197551172</v>
      </c>
      <c r="Q178" s="81">
        <v>120.43279787714761</v>
      </c>
      <c r="R178" s="81">
        <v>9.9219100328813372</v>
      </c>
      <c r="S178" s="81">
        <v>17.017347746139297</v>
      </c>
      <c r="T178" s="81">
        <v>10</v>
      </c>
      <c r="U178" s="59">
        <v>0</v>
      </c>
      <c r="V178" s="59">
        <v>0</v>
      </c>
      <c r="W178" s="59">
        <v>0</v>
      </c>
      <c r="X178" s="59">
        <v>0</v>
      </c>
      <c r="Y178" s="59">
        <v>0</v>
      </c>
      <c r="Z178" s="59">
        <v>0</v>
      </c>
      <c r="AA178" s="59">
        <v>0</v>
      </c>
      <c r="AB178" s="59">
        <v>0</v>
      </c>
      <c r="AC178" s="70">
        <v>0</v>
      </c>
      <c r="AD178" s="70">
        <v>0</v>
      </c>
      <c r="AE178" s="70">
        <v>13166666.666666666</v>
      </c>
      <c r="AF178" s="70">
        <v>0</v>
      </c>
    </row>
    <row r="179" spans="1:32" s="10" customFormat="1" x14ac:dyDescent="0.3">
      <c r="A179" s="181"/>
      <c r="B179" s="16">
        <f t="shared" si="3"/>
        <v>42005</v>
      </c>
      <c r="C179" s="126">
        <v>20448088.835051544</v>
      </c>
      <c r="D179" s="59">
        <f t="shared" si="5"/>
        <v>19042676.915391896</v>
      </c>
      <c r="E179" s="137">
        <v>1405411.9196596465</v>
      </c>
      <c r="F179" s="133">
        <v>172244.92680412371</v>
      </c>
      <c r="G179" s="81">
        <v>38929</v>
      </c>
      <c r="H179" s="81">
        <v>3445.92</v>
      </c>
      <c r="I179" s="59">
        <v>0</v>
      </c>
      <c r="J179" s="81">
        <v>16633.128441979094</v>
      </c>
      <c r="K179" s="81">
        <v>4417.7006578472356</v>
      </c>
      <c r="L179" s="81">
        <v>112090.15927601809</v>
      </c>
      <c r="M179" s="81">
        <v>1943.5703626099537</v>
      </c>
      <c r="N179" s="81">
        <v>24979.940161104718</v>
      </c>
      <c r="O179" s="59">
        <v>5767220.2367017819</v>
      </c>
      <c r="P179" s="81">
        <v>279.88309197551172</v>
      </c>
      <c r="Q179" s="81">
        <v>120.43279787714761</v>
      </c>
      <c r="R179" s="81">
        <v>9.9219100328813372</v>
      </c>
      <c r="S179" s="81">
        <v>17.017347746139297</v>
      </c>
      <c r="T179" s="81">
        <v>10</v>
      </c>
      <c r="U179" s="59">
        <v>0</v>
      </c>
      <c r="V179" s="59">
        <v>0</v>
      </c>
      <c r="W179" s="59">
        <v>0</v>
      </c>
      <c r="X179" s="59">
        <v>0</v>
      </c>
      <c r="Y179" s="59">
        <v>0</v>
      </c>
      <c r="Z179" s="59">
        <v>0</v>
      </c>
      <c r="AA179" s="59">
        <v>0</v>
      </c>
      <c r="AB179" s="59">
        <v>0</v>
      </c>
      <c r="AC179" s="70">
        <v>0</v>
      </c>
      <c r="AD179" s="70">
        <v>0</v>
      </c>
      <c r="AE179" s="70">
        <v>13166666.666666666</v>
      </c>
      <c r="AF179" s="70">
        <v>0</v>
      </c>
    </row>
    <row r="180" spans="1:32" s="10" customFormat="1" x14ac:dyDescent="0.3">
      <c r="A180" s="181"/>
      <c r="B180" s="16">
        <f t="shared" si="3"/>
        <v>42036</v>
      </c>
      <c r="C180" s="126">
        <v>22146747.237113401</v>
      </c>
      <c r="D180" s="59">
        <f t="shared" si="5"/>
        <v>21412720.796024449</v>
      </c>
      <c r="E180" s="137">
        <v>734026.44108895131</v>
      </c>
      <c r="F180" s="133">
        <v>174627.21134020618</v>
      </c>
      <c r="G180" s="81">
        <v>36342</v>
      </c>
      <c r="H180" s="81">
        <v>3445.92</v>
      </c>
      <c r="I180" s="59">
        <v>0</v>
      </c>
      <c r="J180" s="81">
        <v>16633.128441979094</v>
      </c>
      <c r="K180" s="81">
        <v>4417.7006578472356</v>
      </c>
      <c r="L180" s="81">
        <v>112090.15927601809</v>
      </c>
      <c r="M180" s="81">
        <v>1943.5703626099537</v>
      </c>
      <c r="N180" s="81">
        <v>24979.940161104718</v>
      </c>
      <c r="O180" s="59">
        <v>4998074.1665582871</v>
      </c>
      <c r="P180" s="81">
        <v>279.88309197551172</v>
      </c>
      <c r="Q180" s="81">
        <v>120.43279787714761</v>
      </c>
      <c r="R180" s="81">
        <v>9.9219100328813372</v>
      </c>
      <c r="S180" s="81">
        <v>17.017347746139297</v>
      </c>
      <c r="T180" s="81">
        <v>10</v>
      </c>
      <c r="U180" s="59">
        <v>0</v>
      </c>
      <c r="V180" s="59">
        <v>0</v>
      </c>
      <c r="W180" s="59">
        <v>0</v>
      </c>
      <c r="X180" s="59">
        <v>0</v>
      </c>
      <c r="Y180" s="59">
        <v>0</v>
      </c>
      <c r="Z180" s="59">
        <v>0</v>
      </c>
      <c r="AA180" s="59">
        <v>0</v>
      </c>
      <c r="AB180" s="59">
        <v>0</v>
      </c>
      <c r="AC180" s="70">
        <v>0</v>
      </c>
      <c r="AD180" s="70">
        <v>0</v>
      </c>
      <c r="AE180" s="70">
        <v>13166666.666666666</v>
      </c>
      <c r="AF180" s="70">
        <v>0</v>
      </c>
    </row>
    <row r="181" spans="1:32" s="10" customFormat="1" x14ac:dyDescent="0.3">
      <c r="A181" s="181"/>
      <c r="B181" s="16">
        <f t="shared" si="3"/>
        <v>42064</v>
      </c>
      <c r="C181" s="126">
        <v>21792945.618556701</v>
      </c>
      <c r="D181" s="59">
        <f t="shared" si="5"/>
        <v>20658004.618556701</v>
      </c>
      <c r="E181" s="137">
        <v>1134941</v>
      </c>
      <c r="F181" s="133">
        <v>150342.67525773199</v>
      </c>
      <c r="G181" s="81">
        <v>28463</v>
      </c>
      <c r="H181" s="81">
        <v>3445.92</v>
      </c>
      <c r="I181" s="59">
        <v>0</v>
      </c>
      <c r="J181" s="81">
        <v>16633.128441979094</v>
      </c>
      <c r="K181" s="81">
        <v>4417.7006578472356</v>
      </c>
      <c r="L181" s="81">
        <v>112090.15927601809</v>
      </c>
      <c r="M181" s="81">
        <v>1943.5703626099537</v>
      </c>
      <c r="N181" s="81">
        <v>24979.940161104718</v>
      </c>
      <c r="O181" s="59">
        <v>5763645.7233276982</v>
      </c>
      <c r="P181" s="81">
        <v>279.88309197551172</v>
      </c>
      <c r="Q181" s="81">
        <v>120.43279787714761</v>
      </c>
      <c r="R181" s="81">
        <v>9.9219100328813372</v>
      </c>
      <c r="S181" s="81">
        <v>17.017347746139297</v>
      </c>
      <c r="T181" s="81">
        <v>10</v>
      </c>
      <c r="U181" s="59">
        <v>0</v>
      </c>
      <c r="V181" s="59">
        <v>0</v>
      </c>
      <c r="W181" s="59">
        <v>0</v>
      </c>
      <c r="X181" s="59">
        <v>0</v>
      </c>
      <c r="Y181" s="59">
        <v>0</v>
      </c>
      <c r="Z181" s="59">
        <v>0</v>
      </c>
      <c r="AA181" s="59">
        <v>0</v>
      </c>
      <c r="AB181" s="59">
        <v>0</v>
      </c>
      <c r="AC181" s="70">
        <v>0</v>
      </c>
      <c r="AD181" s="70">
        <v>0</v>
      </c>
      <c r="AE181" s="70">
        <v>13166666.666666666</v>
      </c>
      <c r="AF181" s="70">
        <v>0</v>
      </c>
    </row>
    <row r="182" spans="1:32" s="10" customFormat="1" x14ac:dyDescent="0.3">
      <c r="A182" s="181"/>
      <c r="B182" s="16">
        <f t="shared" si="3"/>
        <v>42095</v>
      </c>
      <c r="C182" s="126">
        <v>23580914.608247422</v>
      </c>
      <c r="D182" s="59">
        <f t="shared" si="5"/>
        <v>20489554.608247422</v>
      </c>
      <c r="E182" s="137">
        <v>3091360</v>
      </c>
      <c r="F182" s="133">
        <v>93928.574226804136</v>
      </c>
      <c r="G182" s="81">
        <v>17661</v>
      </c>
      <c r="H182" s="81">
        <v>3445.92</v>
      </c>
      <c r="I182" s="59">
        <v>0</v>
      </c>
      <c r="J182" s="81">
        <v>16633.128441979094</v>
      </c>
      <c r="K182" s="81">
        <v>4417.7006578472356</v>
      </c>
      <c r="L182" s="81">
        <v>112090.15927601809</v>
      </c>
      <c r="M182" s="81">
        <v>1943.5703626099537</v>
      </c>
      <c r="N182" s="81">
        <v>24979.940161104718</v>
      </c>
      <c r="O182" s="59">
        <v>6170986.921793038</v>
      </c>
      <c r="P182" s="81">
        <v>279.88309197551172</v>
      </c>
      <c r="Q182" s="81">
        <v>120.43279787714761</v>
      </c>
      <c r="R182" s="81">
        <v>9.9219100328813372</v>
      </c>
      <c r="S182" s="81">
        <v>17.017347746139297</v>
      </c>
      <c r="T182" s="81">
        <v>10</v>
      </c>
      <c r="U182" s="59">
        <v>0</v>
      </c>
      <c r="V182" s="59">
        <v>0</v>
      </c>
      <c r="W182" s="59">
        <v>0</v>
      </c>
      <c r="X182" s="59">
        <v>0</v>
      </c>
      <c r="Y182" s="59">
        <v>0</v>
      </c>
      <c r="Z182" s="59">
        <v>0</v>
      </c>
      <c r="AA182" s="59">
        <v>0</v>
      </c>
      <c r="AB182" s="59">
        <v>0</v>
      </c>
      <c r="AC182" s="70">
        <v>0</v>
      </c>
      <c r="AD182" s="70">
        <v>0</v>
      </c>
      <c r="AE182" s="70">
        <v>13166666.666666666</v>
      </c>
      <c r="AF182" s="70">
        <v>0</v>
      </c>
    </row>
    <row r="183" spans="1:32" s="10" customFormat="1" x14ac:dyDescent="0.3">
      <c r="A183" s="181"/>
      <c r="B183" s="16">
        <f t="shared" si="3"/>
        <v>42125</v>
      </c>
      <c r="C183" s="126">
        <v>28495759.587628864</v>
      </c>
      <c r="D183" s="59">
        <f t="shared" si="5"/>
        <v>21679770.587628864</v>
      </c>
      <c r="E183" s="137">
        <v>6815989</v>
      </c>
      <c r="F183" s="133">
        <v>68900.205154639159</v>
      </c>
      <c r="G183" s="81">
        <v>6614</v>
      </c>
      <c r="H183" s="81">
        <v>3445.92</v>
      </c>
      <c r="I183" s="59">
        <v>0</v>
      </c>
      <c r="J183" s="81">
        <v>16633.128441979094</v>
      </c>
      <c r="K183" s="81">
        <v>4417.7006578472356</v>
      </c>
      <c r="L183" s="81">
        <v>112090.15927601809</v>
      </c>
      <c r="M183" s="81">
        <v>1943.5703626099537</v>
      </c>
      <c r="N183" s="81">
        <v>24979.940161104718</v>
      </c>
      <c r="O183" s="59">
        <v>4286436.2552564275</v>
      </c>
      <c r="P183" s="81">
        <v>279.88309197551172</v>
      </c>
      <c r="Q183" s="81">
        <v>120.43279787714761</v>
      </c>
      <c r="R183" s="81">
        <v>9.9219100328813372</v>
      </c>
      <c r="S183" s="81">
        <v>17.017347746139297</v>
      </c>
      <c r="T183" s="81">
        <v>10</v>
      </c>
      <c r="U183" s="59">
        <v>0</v>
      </c>
      <c r="V183" s="59">
        <v>0</v>
      </c>
      <c r="W183" s="59">
        <v>0</v>
      </c>
      <c r="X183" s="59">
        <v>0</v>
      </c>
      <c r="Y183" s="59">
        <v>0</v>
      </c>
      <c r="Z183" s="59">
        <v>0</v>
      </c>
      <c r="AA183" s="59">
        <v>0</v>
      </c>
      <c r="AB183" s="59">
        <v>0</v>
      </c>
      <c r="AC183" s="70">
        <v>0</v>
      </c>
      <c r="AD183" s="70">
        <v>0</v>
      </c>
      <c r="AE183" s="70">
        <v>13166666.666666666</v>
      </c>
      <c r="AF183" s="70">
        <v>0</v>
      </c>
    </row>
    <row r="184" spans="1:32" s="12" customFormat="1" ht="15" thickBot="1" x14ac:dyDescent="0.35">
      <c r="A184" s="182"/>
      <c r="B184" s="17">
        <f t="shared" si="3"/>
        <v>42156</v>
      </c>
      <c r="C184" s="127">
        <v>27817902.845360823</v>
      </c>
      <c r="D184" s="60">
        <f t="shared" si="5"/>
        <v>17888663.845360823</v>
      </c>
      <c r="E184" s="138">
        <v>9929239</v>
      </c>
      <c r="F184" s="134">
        <v>62304.284536082472</v>
      </c>
      <c r="G184" s="82">
        <v>5163</v>
      </c>
      <c r="H184" s="82">
        <v>3445.92</v>
      </c>
      <c r="I184" s="60">
        <v>0</v>
      </c>
      <c r="J184" s="82">
        <v>16633.128441979094</v>
      </c>
      <c r="K184" s="82">
        <v>4417.7006578472356</v>
      </c>
      <c r="L184" s="82">
        <v>112090.15927601809</v>
      </c>
      <c r="M184" s="82">
        <v>1943.5703626099537</v>
      </c>
      <c r="N184" s="82">
        <v>24979.940161104718</v>
      </c>
      <c r="O184" s="60">
        <v>3901857.025187498</v>
      </c>
      <c r="P184" s="82">
        <v>279.88309197551172</v>
      </c>
      <c r="Q184" s="82">
        <v>120.43279787714761</v>
      </c>
      <c r="R184" s="82">
        <v>9.9219100328813372</v>
      </c>
      <c r="S184" s="82">
        <v>17.017347746139297</v>
      </c>
      <c r="T184" s="82">
        <v>10</v>
      </c>
      <c r="U184" s="60">
        <v>0</v>
      </c>
      <c r="V184" s="60">
        <v>0</v>
      </c>
      <c r="W184" s="60">
        <v>0</v>
      </c>
      <c r="X184" s="60">
        <v>0</v>
      </c>
      <c r="Y184" s="60">
        <v>0</v>
      </c>
      <c r="Z184" s="60">
        <v>0</v>
      </c>
      <c r="AA184" s="60">
        <v>0</v>
      </c>
      <c r="AB184" s="60">
        <v>0</v>
      </c>
      <c r="AC184" s="71">
        <v>0</v>
      </c>
      <c r="AD184" s="71">
        <v>0</v>
      </c>
      <c r="AE184" s="71">
        <v>13166666.666666666</v>
      </c>
      <c r="AF184" s="71">
        <v>0</v>
      </c>
    </row>
    <row r="185" spans="1:32" x14ac:dyDescent="0.3">
      <c r="A185" s="175" t="s">
        <v>49</v>
      </c>
      <c r="B185" s="18">
        <f t="shared" si="3"/>
        <v>42186</v>
      </c>
      <c r="C185" s="124">
        <v>30114702.577319589</v>
      </c>
      <c r="D185" s="57">
        <f t="shared" si="5"/>
        <v>18113184.753701076</v>
      </c>
      <c r="E185" s="135">
        <v>12001517.823618511</v>
      </c>
      <c r="F185" s="135">
        <v>58562.264367816089</v>
      </c>
      <c r="G185" s="57">
        <v>5125</v>
      </c>
      <c r="H185" s="57">
        <v>3445.92</v>
      </c>
      <c r="I185" s="57">
        <v>0</v>
      </c>
      <c r="J185" s="57">
        <v>16633.128441979094</v>
      </c>
      <c r="K185" s="57">
        <v>4417.7006578472356</v>
      </c>
      <c r="L185" s="57">
        <v>112090.15927601809</v>
      </c>
      <c r="M185" s="57">
        <v>1943.5703626099537</v>
      </c>
      <c r="N185" s="57">
        <v>24979.940161104718</v>
      </c>
      <c r="O185" s="57">
        <v>3483425.932579177</v>
      </c>
      <c r="P185" s="57">
        <v>279.88309197551172</v>
      </c>
      <c r="Q185" s="57">
        <v>120.43279787714761</v>
      </c>
      <c r="R185" s="57">
        <v>9.9219100328813372</v>
      </c>
      <c r="S185" s="57">
        <v>17.017347746139297</v>
      </c>
      <c r="T185" s="57">
        <v>10</v>
      </c>
      <c r="U185" s="57">
        <v>0</v>
      </c>
      <c r="V185" s="57">
        <v>0</v>
      </c>
      <c r="W185" s="57">
        <v>0</v>
      </c>
      <c r="X185" s="57">
        <v>0</v>
      </c>
      <c r="Y185" s="57">
        <v>0</v>
      </c>
      <c r="Z185" s="57">
        <v>0</v>
      </c>
      <c r="AA185" s="57">
        <v>0</v>
      </c>
      <c r="AB185" s="57">
        <v>0</v>
      </c>
      <c r="AC185" s="72">
        <v>0</v>
      </c>
      <c r="AD185" s="72">
        <v>0</v>
      </c>
      <c r="AE185" s="72">
        <v>13166666.666666666</v>
      </c>
      <c r="AF185" s="72">
        <v>0</v>
      </c>
    </row>
    <row r="186" spans="1:32" x14ac:dyDescent="0.3">
      <c r="A186" s="175"/>
      <c r="B186" s="18">
        <f>DATE(YEAR(B185),MONTH(B185)+1,DAY(B185))</f>
        <v>42217</v>
      </c>
      <c r="C186" s="124">
        <v>29052899.417525772</v>
      </c>
      <c r="D186" s="57">
        <f t="shared" si="5"/>
        <v>18221922.989220887</v>
      </c>
      <c r="E186" s="135">
        <v>10830976.428304885</v>
      </c>
      <c r="F186" s="135">
        <v>59643.458762886585</v>
      </c>
      <c r="G186" s="57">
        <v>4755</v>
      </c>
      <c r="H186" s="57">
        <v>3445.92</v>
      </c>
      <c r="I186" s="57">
        <v>0</v>
      </c>
      <c r="J186" s="57">
        <v>16633.128441979094</v>
      </c>
      <c r="K186" s="57">
        <v>4417.7006578472356</v>
      </c>
      <c r="L186" s="57">
        <v>112090.15927601809</v>
      </c>
      <c r="M186" s="57">
        <v>1943.5703626099537</v>
      </c>
      <c r="N186" s="57">
        <v>24979.940161104718</v>
      </c>
      <c r="O186" s="57">
        <v>4133823.7583108735</v>
      </c>
      <c r="P186" s="57">
        <v>279.88309197551172</v>
      </c>
      <c r="Q186" s="57">
        <v>120.43279787714761</v>
      </c>
      <c r="R186" s="57">
        <v>9.9219100328813372</v>
      </c>
      <c r="S186" s="57">
        <v>17.017347746139297</v>
      </c>
      <c r="T186" s="57">
        <v>10</v>
      </c>
      <c r="U186" s="57">
        <v>0</v>
      </c>
      <c r="V186" s="57">
        <v>0</v>
      </c>
      <c r="W186" s="57">
        <v>0</v>
      </c>
      <c r="X186" s="57">
        <v>0</v>
      </c>
      <c r="Y186" s="57">
        <v>0</v>
      </c>
      <c r="Z186" s="57">
        <v>0</v>
      </c>
      <c r="AA186" s="57">
        <v>0</v>
      </c>
      <c r="AB186" s="57">
        <v>0</v>
      </c>
      <c r="AC186" s="72">
        <v>0</v>
      </c>
      <c r="AD186" s="72">
        <v>0</v>
      </c>
      <c r="AE186" s="72">
        <v>13166666.666666666</v>
      </c>
      <c r="AF186" s="72">
        <v>0</v>
      </c>
    </row>
    <row r="187" spans="1:32" x14ac:dyDescent="0.3">
      <c r="A187" s="175"/>
      <c r="B187" s="18">
        <f t="shared" si="3"/>
        <v>42248</v>
      </c>
      <c r="C187" s="124">
        <v>31924070.530927837</v>
      </c>
      <c r="D187" s="57">
        <f t="shared" si="5"/>
        <v>22309327.150326297</v>
      </c>
      <c r="E187" s="135">
        <v>9614743.3806015421</v>
      </c>
      <c r="F187" s="135">
        <v>60358.246391752575</v>
      </c>
      <c r="G187" s="57">
        <v>7229</v>
      </c>
      <c r="H187" s="57">
        <v>3445.92</v>
      </c>
      <c r="I187" s="57">
        <v>0</v>
      </c>
      <c r="J187" s="57">
        <v>16633.128441979094</v>
      </c>
      <c r="K187" s="57">
        <v>4417.7006578472356</v>
      </c>
      <c r="L187" s="57">
        <v>112090.15927601809</v>
      </c>
      <c r="M187" s="57">
        <v>1943.5703626099537</v>
      </c>
      <c r="N187" s="57">
        <v>24979.940161104718</v>
      </c>
      <c r="O187" s="57">
        <v>5359993.9875738313</v>
      </c>
      <c r="P187" s="57">
        <v>279.88309197551172</v>
      </c>
      <c r="Q187" s="57">
        <v>120.43279787714761</v>
      </c>
      <c r="R187" s="57">
        <v>9.9219100328813372</v>
      </c>
      <c r="S187" s="57">
        <v>17.017347746139297</v>
      </c>
      <c r="T187" s="57">
        <v>10</v>
      </c>
      <c r="U187" s="57">
        <v>0</v>
      </c>
      <c r="V187" s="57">
        <v>0</v>
      </c>
      <c r="W187" s="57">
        <v>0</v>
      </c>
      <c r="X187" s="57">
        <v>0</v>
      </c>
      <c r="Y187" s="57">
        <v>0</v>
      </c>
      <c r="Z187" s="57">
        <v>0</v>
      </c>
      <c r="AA187" s="57">
        <v>0</v>
      </c>
      <c r="AB187" s="57">
        <v>0</v>
      </c>
      <c r="AC187" s="72">
        <v>0</v>
      </c>
      <c r="AD187" s="72">
        <v>0</v>
      </c>
      <c r="AE187" s="72">
        <v>13166666.666666666</v>
      </c>
      <c r="AF187" s="72">
        <v>0</v>
      </c>
    </row>
    <row r="188" spans="1:32" x14ac:dyDescent="0.3">
      <c r="A188" s="175"/>
      <c r="B188" s="18">
        <f t="shared" si="3"/>
        <v>42278</v>
      </c>
      <c r="C188" s="124">
        <v>21397620.020618558</v>
      </c>
      <c r="D188" s="57">
        <f t="shared" si="5"/>
        <v>16928142.241910331</v>
      </c>
      <c r="E188" s="135">
        <v>4469477.778708227</v>
      </c>
      <c r="F188" s="135">
        <v>85932.960824742273</v>
      </c>
      <c r="G188" s="57">
        <v>13042</v>
      </c>
      <c r="H188" s="57">
        <v>3445.92</v>
      </c>
      <c r="I188" s="57">
        <v>0</v>
      </c>
      <c r="J188" s="57">
        <v>16633.128441979094</v>
      </c>
      <c r="K188" s="57">
        <v>4417.7006578472356</v>
      </c>
      <c r="L188" s="57">
        <v>112090.15927601809</v>
      </c>
      <c r="M188" s="57">
        <v>1943.5703626099537</v>
      </c>
      <c r="N188" s="57">
        <v>24979.940161104718</v>
      </c>
      <c r="O188" s="57">
        <v>4635977.9379738551</v>
      </c>
      <c r="P188" s="57">
        <v>279.88309197551172</v>
      </c>
      <c r="Q188" s="57">
        <v>120.43279787714761</v>
      </c>
      <c r="R188" s="57">
        <v>9.9219100328813372</v>
      </c>
      <c r="S188" s="57">
        <v>17.017347746139297</v>
      </c>
      <c r="T188" s="57">
        <v>10</v>
      </c>
      <c r="U188" s="57">
        <v>0</v>
      </c>
      <c r="V188" s="57">
        <v>0</v>
      </c>
      <c r="W188" s="57">
        <v>0</v>
      </c>
      <c r="X188" s="57">
        <v>0</v>
      </c>
      <c r="Y188" s="57">
        <v>0</v>
      </c>
      <c r="Z188" s="57">
        <v>0</v>
      </c>
      <c r="AA188" s="57">
        <v>0</v>
      </c>
      <c r="AB188" s="57">
        <v>0</v>
      </c>
      <c r="AC188" s="72">
        <v>0</v>
      </c>
      <c r="AD188" s="72">
        <v>0</v>
      </c>
      <c r="AE188" s="72">
        <v>13166666.666666666</v>
      </c>
      <c r="AF188" s="72">
        <v>0</v>
      </c>
    </row>
    <row r="189" spans="1:32" x14ac:dyDescent="0.3">
      <c r="A189" s="175"/>
      <c r="B189" s="18">
        <f t="shared" si="3"/>
        <v>42309</v>
      </c>
      <c r="C189" s="124">
        <v>26045790.958762884</v>
      </c>
      <c r="D189" s="57">
        <f t="shared" si="5"/>
        <v>22280079.188234862</v>
      </c>
      <c r="E189" s="135">
        <v>3765711.7705280208</v>
      </c>
      <c r="F189" s="135">
        <v>97754.017525773204</v>
      </c>
      <c r="G189" s="57">
        <v>23575</v>
      </c>
      <c r="H189" s="57">
        <v>3445.92</v>
      </c>
      <c r="I189" s="57">
        <v>0</v>
      </c>
      <c r="J189" s="57">
        <v>16633.128441979094</v>
      </c>
      <c r="K189" s="57">
        <v>4417.7006578472356</v>
      </c>
      <c r="L189" s="57">
        <v>112090.15927601809</v>
      </c>
      <c r="M189" s="57">
        <v>1943.5703626099537</v>
      </c>
      <c r="N189" s="57">
        <v>24979.940161104718</v>
      </c>
      <c r="O189" s="57">
        <v>3906296.220034257</v>
      </c>
      <c r="P189" s="57">
        <v>279.88309197551172</v>
      </c>
      <c r="Q189" s="57">
        <v>120.43279787714761</v>
      </c>
      <c r="R189" s="57">
        <v>9.9219100328813372</v>
      </c>
      <c r="S189" s="57">
        <v>17.017347746139297</v>
      </c>
      <c r="T189" s="57">
        <v>10</v>
      </c>
      <c r="U189" s="57">
        <v>0</v>
      </c>
      <c r="V189" s="57">
        <v>0</v>
      </c>
      <c r="W189" s="57">
        <v>0</v>
      </c>
      <c r="X189" s="57">
        <v>0</v>
      </c>
      <c r="Y189" s="57">
        <v>0</v>
      </c>
      <c r="Z189" s="57">
        <v>0</v>
      </c>
      <c r="AA189" s="57">
        <v>0</v>
      </c>
      <c r="AB189" s="57">
        <v>0</v>
      </c>
      <c r="AC189" s="72">
        <v>0</v>
      </c>
      <c r="AD189" s="72">
        <v>0</v>
      </c>
      <c r="AE189" s="72">
        <v>13166666.666666666</v>
      </c>
      <c r="AF189" s="72">
        <v>0</v>
      </c>
    </row>
    <row r="190" spans="1:32" x14ac:dyDescent="0.3">
      <c r="A190" s="175"/>
      <c r="B190" s="18">
        <f t="shared" si="3"/>
        <v>42339</v>
      </c>
      <c r="C190" s="124">
        <v>22399184.237113401</v>
      </c>
      <c r="D190" s="57">
        <f t="shared" si="5"/>
        <v>18965823.04192137</v>
      </c>
      <c r="E190" s="135">
        <v>3433361.1951920311</v>
      </c>
      <c r="F190" s="135">
        <v>104477.36597938146</v>
      </c>
      <c r="G190" s="57">
        <v>29950</v>
      </c>
      <c r="H190" s="57">
        <v>3445.92</v>
      </c>
      <c r="I190" s="57">
        <v>0</v>
      </c>
      <c r="J190" s="57">
        <v>16633.128441979094</v>
      </c>
      <c r="K190" s="57">
        <v>4417.7006578472356</v>
      </c>
      <c r="L190" s="57">
        <v>112090.15927601809</v>
      </c>
      <c r="M190" s="57">
        <v>1943.5703626099537</v>
      </c>
      <c r="N190" s="57">
        <v>24979.940161104718</v>
      </c>
      <c r="O190" s="57">
        <v>2961702.331967623</v>
      </c>
      <c r="P190" s="57">
        <v>279.88309197551172</v>
      </c>
      <c r="Q190" s="57">
        <v>120.43279787714761</v>
      </c>
      <c r="R190" s="57">
        <v>9.9219100328813372</v>
      </c>
      <c r="S190" s="57">
        <v>17.017347746139297</v>
      </c>
      <c r="T190" s="57">
        <v>10</v>
      </c>
      <c r="U190" s="57">
        <v>0</v>
      </c>
      <c r="V190" s="57">
        <v>0</v>
      </c>
      <c r="W190" s="57">
        <v>0</v>
      </c>
      <c r="X190" s="57">
        <v>0</v>
      </c>
      <c r="Y190" s="57">
        <v>0</v>
      </c>
      <c r="Z190" s="57">
        <v>0</v>
      </c>
      <c r="AA190" s="57">
        <v>0</v>
      </c>
      <c r="AB190" s="57">
        <v>0</v>
      </c>
      <c r="AC190" s="72">
        <v>0</v>
      </c>
      <c r="AD190" s="72">
        <v>0</v>
      </c>
      <c r="AE190" s="72">
        <v>13166666.666666666</v>
      </c>
      <c r="AF190" s="72">
        <v>0</v>
      </c>
    </row>
    <row r="191" spans="1:32" x14ac:dyDescent="0.3">
      <c r="A191" s="175"/>
      <c r="B191" s="18">
        <f t="shared" si="3"/>
        <v>42370</v>
      </c>
      <c r="C191" s="124">
        <v>22885444.721649483</v>
      </c>
      <c r="D191" s="57">
        <f t="shared" si="5"/>
        <v>20939358.655126091</v>
      </c>
      <c r="E191" s="135">
        <v>1946086.0665233934</v>
      </c>
      <c r="F191" s="135">
        <v>154001.06494845363</v>
      </c>
      <c r="G191" s="57">
        <v>38929</v>
      </c>
      <c r="H191" s="57">
        <v>3445.92</v>
      </c>
      <c r="I191" s="57">
        <v>0</v>
      </c>
      <c r="J191" s="57">
        <v>16633.128441979094</v>
      </c>
      <c r="K191" s="57">
        <v>4417.7006578472356</v>
      </c>
      <c r="L191" s="57">
        <v>112090.15927601809</v>
      </c>
      <c r="M191" s="57">
        <v>1943.5703626099537</v>
      </c>
      <c r="N191" s="57">
        <v>24979.940161104718</v>
      </c>
      <c r="O191" s="57">
        <v>7503387.2718399782</v>
      </c>
      <c r="P191" s="57">
        <v>279.88309197551172</v>
      </c>
      <c r="Q191" s="57">
        <v>120.43279787714761</v>
      </c>
      <c r="R191" s="57">
        <v>9.9219100328813372</v>
      </c>
      <c r="S191" s="57">
        <v>17.017347746139297</v>
      </c>
      <c r="T191" s="57">
        <v>10</v>
      </c>
      <c r="U191" s="57">
        <v>0</v>
      </c>
      <c r="V191" s="57">
        <v>0</v>
      </c>
      <c r="W191" s="57">
        <v>0</v>
      </c>
      <c r="X191" s="57">
        <v>0</v>
      </c>
      <c r="Y191" s="57">
        <v>0</v>
      </c>
      <c r="Z191" s="57">
        <v>0</v>
      </c>
      <c r="AA191" s="57">
        <v>0</v>
      </c>
      <c r="AB191" s="57">
        <v>0</v>
      </c>
      <c r="AC191" s="72">
        <v>0</v>
      </c>
      <c r="AD191" s="72">
        <v>0</v>
      </c>
      <c r="AE191" s="72">
        <v>13166666.666666666</v>
      </c>
      <c r="AF191" s="72">
        <v>0</v>
      </c>
    </row>
    <row r="192" spans="1:32" x14ac:dyDescent="0.3">
      <c r="A192" s="175"/>
      <c r="B192" s="18">
        <f t="shared" si="3"/>
        <v>42401</v>
      </c>
      <c r="C192" s="124">
        <v>21088010.12371134</v>
      </c>
      <c r="D192" s="57">
        <f t="shared" si="5"/>
        <v>19146492.951204401</v>
      </c>
      <c r="E192" s="135">
        <v>1941517.172506941</v>
      </c>
      <c r="F192" s="135">
        <v>138530.17113402064</v>
      </c>
      <c r="G192" s="57">
        <v>36342</v>
      </c>
      <c r="H192" s="57">
        <v>3445.92</v>
      </c>
      <c r="I192" s="57">
        <v>0</v>
      </c>
      <c r="J192" s="57">
        <v>16633.128441979094</v>
      </c>
      <c r="K192" s="57">
        <v>4417.7006578472356</v>
      </c>
      <c r="L192" s="57">
        <v>112090.15927601809</v>
      </c>
      <c r="M192" s="57">
        <v>1943.5703626099537</v>
      </c>
      <c r="N192" s="57">
        <v>24979.940161104718</v>
      </c>
      <c r="O192" s="57">
        <v>8614807.5123251025</v>
      </c>
      <c r="P192" s="57">
        <v>279.88309197551172</v>
      </c>
      <c r="Q192" s="57">
        <v>120.43279787714761</v>
      </c>
      <c r="R192" s="57">
        <v>9.9219100328813372</v>
      </c>
      <c r="S192" s="57">
        <v>17.017347746139297</v>
      </c>
      <c r="T192" s="57">
        <v>10</v>
      </c>
      <c r="U192" s="57">
        <v>0</v>
      </c>
      <c r="V192" s="57">
        <v>0</v>
      </c>
      <c r="W192" s="57">
        <v>0</v>
      </c>
      <c r="X192" s="57">
        <v>0</v>
      </c>
      <c r="Y192" s="57">
        <v>0</v>
      </c>
      <c r="Z192" s="57">
        <v>0</v>
      </c>
      <c r="AA192" s="57">
        <v>0</v>
      </c>
      <c r="AB192" s="57">
        <v>0</v>
      </c>
      <c r="AC192" s="72">
        <v>0</v>
      </c>
      <c r="AD192" s="72">
        <v>0</v>
      </c>
      <c r="AE192" s="72">
        <v>13166666.666666666</v>
      </c>
      <c r="AF192" s="72">
        <v>0</v>
      </c>
    </row>
    <row r="193" spans="1:32" x14ac:dyDescent="0.3">
      <c r="A193" s="175"/>
      <c r="B193" s="18">
        <f t="shared" si="3"/>
        <v>42430</v>
      </c>
      <c r="C193" s="124">
        <v>22363882.350515462</v>
      </c>
      <c r="D193" s="57">
        <f t="shared" si="5"/>
        <v>19418730.278740913</v>
      </c>
      <c r="E193" s="135">
        <v>2945152.0717745502</v>
      </c>
      <c r="F193" s="135">
        <v>115270.37319587632</v>
      </c>
      <c r="G193" s="57">
        <v>28463</v>
      </c>
      <c r="H193" s="57">
        <v>3445.92</v>
      </c>
      <c r="I193" s="57">
        <v>0</v>
      </c>
      <c r="J193" s="57">
        <v>16633.128441979094</v>
      </c>
      <c r="K193" s="57">
        <v>4417.7006578472356</v>
      </c>
      <c r="L193" s="57">
        <v>112090.15927601809</v>
      </c>
      <c r="M193" s="57">
        <v>1943.5703626099537</v>
      </c>
      <c r="N193" s="57">
        <v>24979.940161104718</v>
      </c>
      <c r="O193" s="57">
        <v>7553731.3653841913</v>
      </c>
      <c r="P193" s="57">
        <v>279.88309197551172</v>
      </c>
      <c r="Q193" s="57">
        <v>120.43279787714761</v>
      </c>
      <c r="R193" s="57">
        <v>9.9219100328813372</v>
      </c>
      <c r="S193" s="57">
        <v>17.017347746139297</v>
      </c>
      <c r="T193" s="57">
        <v>10</v>
      </c>
      <c r="U193" s="57">
        <v>0</v>
      </c>
      <c r="V193" s="57">
        <v>0</v>
      </c>
      <c r="W193" s="57">
        <v>0</v>
      </c>
      <c r="X193" s="57">
        <v>0</v>
      </c>
      <c r="Y193" s="57">
        <v>0</v>
      </c>
      <c r="Z193" s="57">
        <v>0</v>
      </c>
      <c r="AA193" s="57">
        <v>0</v>
      </c>
      <c r="AB193" s="57">
        <v>0</v>
      </c>
      <c r="AC193" s="72">
        <v>0</v>
      </c>
      <c r="AD193" s="72">
        <v>0</v>
      </c>
      <c r="AE193" s="72">
        <v>13166666.666666666</v>
      </c>
      <c r="AF193" s="72">
        <v>0</v>
      </c>
    </row>
    <row r="194" spans="1:32" x14ac:dyDescent="0.3">
      <c r="A194" s="175"/>
      <c r="B194" s="18">
        <f t="shared" si="3"/>
        <v>42461</v>
      </c>
      <c r="C194" s="124">
        <v>25427931.226804122</v>
      </c>
      <c r="D194" s="57">
        <f t="shared" si="5"/>
        <v>21794143.52110618</v>
      </c>
      <c r="E194" s="135">
        <v>3633787.7056979435</v>
      </c>
      <c r="F194" s="135">
        <v>100491.34409793816</v>
      </c>
      <c r="G194" s="57">
        <v>17661</v>
      </c>
      <c r="H194" s="57">
        <v>3445.92</v>
      </c>
      <c r="I194" s="57">
        <v>0</v>
      </c>
      <c r="J194" s="57">
        <v>16633.128441979094</v>
      </c>
      <c r="K194" s="57">
        <v>4417.7006578472356</v>
      </c>
      <c r="L194" s="57">
        <v>112090.15927601809</v>
      </c>
      <c r="M194" s="57">
        <v>1943.5703626099537</v>
      </c>
      <c r="N194" s="57">
        <v>24979.940161104718</v>
      </c>
      <c r="O194" s="57">
        <v>8930374.7707206719</v>
      </c>
      <c r="P194" s="57">
        <v>279.88309197551172</v>
      </c>
      <c r="Q194" s="57">
        <v>120.43279787714761</v>
      </c>
      <c r="R194" s="57">
        <v>9.9219100328813372</v>
      </c>
      <c r="S194" s="57">
        <v>17.017347746139297</v>
      </c>
      <c r="T194" s="57">
        <v>10</v>
      </c>
      <c r="U194" s="57">
        <v>0</v>
      </c>
      <c r="V194" s="57">
        <v>0</v>
      </c>
      <c r="W194" s="57">
        <v>0</v>
      </c>
      <c r="X194" s="57">
        <v>0</v>
      </c>
      <c r="Y194" s="57">
        <v>0</v>
      </c>
      <c r="Z194" s="57">
        <v>0</v>
      </c>
      <c r="AA194" s="57">
        <v>0</v>
      </c>
      <c r="AB194" s="57">
        <v>0</v>
      </c>
      <c r="AC194" s="72">
        <v>0</v>
      </c>
      <c r="AD194" s="72">
        <v>0</v>
      </c>
      <c r="AE194" s="72">
        <v>13166666.666666666</v>
      </c>
      <c r="AF194" s="72">
        <v>0</v>
      </c>
    </row>
    <row r="195" spans="1:32" x14ac:dyDescent="0.3">
      <c r="A195" s="175"/>
      <c r="B195" s="18">
        <f t="shared" si="3"/>
        <v>42491</v>
      </c>
      <c r="C195" s="124">
        <v>24629077.474226803</v>
      </c>
      <c r="D195" s="57">
        <f t="shared" si="5"/>
        <v>19082841.472242482</v>
      </c>
      <c r="E195" s="135">
        <v>5546236.0019843187</v>
      </c>
      <c r="F195" s="135">
        <v>81376.91443298971</v>
      </c>
      <c r="G195" s="57">
        <v>6614</v>
      </c>
      <c r="H195" s="57">
        <v>3445.92</v>
      </c>
      <c r="I195" s="57">
        <v>0</v>
      </c>
      <c r="J195" s="57">
        <v>16633.128441979094</v>
      </c>
      <c r="K195" s="57">
        <v>4417.7006578472356</v>
      </c>
      <c r="L195" s="57">
        <v>112090.15927601809</v>
      </c>
      <c r="M195" s="57">
        <v>1943.5703626099537</v>
      </c>
      <c r="N195" s="57">
        <v>24979.940161104718</v>
      </c>
      <c r="O195" s="57">
        <v>8017165.7170101004</v>
      </c>
      <c r="P195" s="57">
        <v>279.88309197551172</v>
      </c>
      <c r="Q195" s="57">
        <v>120.43279787714761</v>
      </c>
      <c r="R195" s="57">
        <v>9.9219100328813372</v>
      </c>
      <c r="S195" s="57">
        <v>17.017347746139297</v>
      </c>
      <c r="T195" s="57">
        <v>10</v>
      </c>
      <c r="U195" s="57">
        <v>0</v>
      </c>
      <c r="V195" s="57">
        <v>0</v>
      </c>
      <c r="W195" s="57">
        <v>0</v>
      </c>
      <c r="X195" s="57">
        <v>0</v>
      </c>
      <c r="Y195" s="57">
        <v>0</v>
      </c>
      <c r="Z195" s="57">
        <v>0</v>
      </c>
      <c r="AA195" s="57">
        <v>0</v>
      </c>
      <c r="AB195" s="57">
        <v>0</v>
      </c>
      <c r="AC195" s="72">
        <v>0</v>
      </c>
      <c r="AD195" s="72">
        <v>0</v>
      </c>
      <c r="AE195" s="72">
        <v>13166666.666666666</v>
      </c>
      <c r="AF195" s="72">
        <v>0</v>
      </c>
    </row>
    <row r="196" spans="1:32" ht="15" thickBot="1" x14ac:dyDescent="0.35">
      <c r="A196" s="175"/>
      <c r="B196" s="18">
        <f t="shared" si="3"/>
        <v>42522</v>
      </c>
      <c r="C196" s="124">
        <v>25153203.288659792</v>
      </c>
      <c r="D196" s="57">
        <f t="shared" si="5"/>
        <v>15971233.484062105</v>
      </c>
      <c r="E196" s="135">
        <v>9181969.804597687</v>
      </c>
      <c r="F196" s="135">
        <v>101408.51164089347</v>
      </c>
      <c r="G196" s="57">
        <v>5163</v>
      </c>
      <c r="H196" s="57">
        <v>3445.92</v>
      </c>
      <c r="I196" s="57">
        <v>0</v>
      </c>
      <c r="J196" s="57">
        <v>16633.128441979094</v>
      </c>
      <c r="K196" s="57">
        <v>4417.7006578472356</v>
      </c>
      <c r="L196" s="57">
        <v>112090.15927601809</v>
      </c>
      <c r="M196" s="57">
        <v>1943.5703626099537</v>
      </c>
      <c r="N196" s="57">
        <v>24979.940161104718</v>
      </c>
      <c r="O196" s="57">
        <v>5377273.972722888</v>
      </c>
      <c r="P196" s="57">
        <v>279.88309197551172</v>
      </c>
      <c r="Q196" s="57">
        <v>120.43279787714761</v>
      </c>
      <c r="R196" s="57">
        <v>9.9219100328813372</v>
      </c>
      <c r="S196" s="57">
        <v>17.017347746139297</v>
      </c>
      <c r="T196" s="57">
        <v>10</v>
      </c>
      <c r="U196" s="57">
        <v>0</v>
      </c>
      <c r="V196" s="57">
        <v>0</v>
      </c>
      <c r="W196" s="57">
        <v>0</v>
      </c>
      <c r="X196" s="57">
        <v>0</v>
      </c>
      <c r="Y196" s="57">
        <v>0</v>
      </c>
      <c r="Z196" s="57">
        <v>0</v>
      </c>
      <c r="AA196" s="57">
        <v>0</v>
      </c>
      <c r="AB196" s="57">
        <v>0</v>
      </c>
      <c r="AC196" s="72">
        <v>0</v>
      </c>
      <c r="AD196" s="72">
        <v>0</v>
      </c>
      <c r="AE196" s="72">
        <v>13166666.666666666</v>
      </c>
      <c r="AF196" s="72">
        <v>0</v>
      </c>
    </row>
    <row r="197" spans="1:32" s="8" customFormat="1" x14ac:dyDescent="0.3">
      <c r="A197" s="180" t="s">
        <v>50</v>
      </c>
      <c r="B197" s="15">
        <f t="shared" si="3"/>
        <v>42552</v>
      </c>
      <c r="C197" s="128">
        <v>30443644</v>
      </c>
      <c r="D197" s="58">
        <f t="shared" si="5"/>
        <v>19891779</v>
      </c>
      <c r="E197" s="132">
        <v>10551865</v>
      </c>
      <c r="F197" s="132">
        <v>107885.65252873562</v>
      </c>
      <c r="G197" s="58">
        <v>5125</v>
      </c>
      <c r="H197" s="58">
        <v>3445.92</v>
      </c>
      <c r="I197" s="58">
        <v>0</v>
      </c>
      <c r="J197" s="58">
        <v>16633.128441979094</v>
      </c>
      <c r="K197" s="58">
        <v>4417.7006578472356</v>
      </c>
      <c r="L197" s="58">
        <v>112090.15927601809</v>
      </c>
      <c r="M197" s="58">
        <v>1943.5703626099537</v>
      </c>
      <c r="N197" s="58">
        <v>24979.940161104718</v>
      </c>
      <c r="O197" s="58">
        <v>4482275.5242362497</v>
      </c>
      <c r="P197" s="58">
        <v>279.88309197551172</v>
      </c>
      <c r="Q197" s="58">
        <v>120.43279787714761</v>
      </c>
      <c r="R197" s="58">
        <v>9.9219100328813372</v>
      </c>
      <c r="S197" s="58">
        <v>17.017347746139297</v>
      </c>
      <c r="T197" s="58">
        <v>10</v>
      </c>
      <c r="U197" s="58">
        <v>0</v>
      </c>
      <c r="V197" s="58">
        <v>0</v>
      </c>
      <c r="W197" s="58">
        <v>0</v>
      </c>
      <c r="X197" s="58">
        <v>0</v>
      </c>
      <c r="Y197" s="58">
        <v>0</v>
      </c>
      <c r="Z197" s="58">
        <v>0</v>
      </c>
      <c r="AA197" s="58">
        <v>0</v>
      </c>
      <c r="AB197" s="58">
        <v>0</v>
      </c>
      <c r="AC197" s="69">
        <v>0</v>
      </c>
      <c r="AD197" s="69">
        <v>0</v>
      </c>
      <c r="AE197" s="69">
        <v>13166666.666666666</v>
      </c>
      <c r="AF197" s="69">
        <v>0</v>
      </c>
    </row>
    <row r="198" spans="1:32" s="10" customFormat="1" x14ac:dyDescent="0.3">
      <c r="A198" s="181"/>
      <c r="B198" s="16">
        <f t="shared" si="3"/>
        <v>42583</v>
      </c>
      <c r="C198" s="129">
        <v>27275879.5</v>
      </c>
      <c r="D198" s="59">
        <f t="shared" si="5"/>
        <v>17737941.5</v>
      </c>
      <c r="E198" s="133">
        <v>9537938</v>
      </c>
      <c r="F198" s="133">
        <v>110567.25998247424</v>
      </c>
      <c r="G198" s="59">
        <v>4755</v>
      </c>
      <c r="H198" s="59">
        <v>3445.92</v>
      </c>
      <c r="I198" s="59">
        <v>0</v>
      </c>
      <c r="J198" s="59">
        <v>16633.128441979094</v>
      </c>
      <c r="K198" s="59">
        <v>4417.7006578472356</v>
      </c>
      <c r="L198" s="59">
        <v>112090.15927601809</v>
      </c>
      <c r="M198" s="59">
        <v>1943.5703626099537</v>
      </c>
      <c r="N198" s="59">
        <v>24979.940161104718</v>
      </c>
      <c r="O198" s="59">
        <v>6225791.6827133503</v>
      </c>
      <c r="P198" s="59">
        <v>279.88309197551172</v>
      </c>
      <c r="Q198" s="59">
        <v>120.43279787714761</v>
      </c>
      <c r="R198" s="59">
        <v>9.9219100328813372</v>
      </c>
      <c r="S198" s="59">
        <v>17.017347746139297</v>
      </c>
      <c r="T198" s="59">
        <v>10</v>
      </c>
      <c r="U198" s="59">
        <v>0</v>
      </c>
      <c r="V198" s="59">
        <v>0</v>
      </c>
      <c r="W198" s="59">
        <v>0</v>
      </c>
      <c r="X198" s="59">
        <v>0</v>
      </c>
      <c r="Y198" s="59">
        <v>0</v>
      </c>
      <c r="Z198" s="59">
        <v>0</v>
      </c>
      <c r="AA198" s="59">
        <v>0</v>
      </c>
      <c r="AB198" s="59">
        <v>0</v>
      </c>
      <c r="AC198" s="70">
        <v>0</v>
      </c>
      <c r="AD198" s="70">
        <v>0</v>
      </c>
      <c r="AE198" s="70">
        <v>13166666.666666666</v>
      </c>
      <c r="AF198" s="70">
        <v>0</v>
      </c>
    </row>
    <row r="199" spans="1:32" s="10" customFormat="1" x14ac:dyDescent="0.3">
      <c r="A199" s="181"/>
      <c r="B199" s="16">
        <f t="shared" ref="B199:B262" si="6">DATE(YEAR(B198),MONTH(B198)+1,DAY(B198))</f>
        <v>42614</v>
      </c>
      <c r="C199" s="129">
        <v>28418722</v>
      </c>
      <c r="D199" s="59">
        <f t="shared" si="5"/>
        <v>21097758</v>
      </c>
      <c r="E199" s="133">
        <v>7320964</v>
      </c>
      <c r="F199" s="133">
        <v>112160.1237113402</v>
      </c>
      <c r="G199" s="59">
        <v>7229</v>
      </c>
      <c r="H199" s="59">
        <v>3445.92</v>
      </c>
      <c r="I199" s="59">
        <v>0</v>
      </c>
      <c r="J199" s="59">
        <v>16633.128441979094</v>
      </c>
      <c r="K199" s="59">
        <v>4417.7006578472356</v>
      </c>
      <c r="L199" s="59">
        <v>112090.15927601809</v>
      </c>
      <c r="M199" s="59">
        <v>1943.5703626099537</v>
      </c>
      <c r="N199" s="59">
        <v>24979.940161104718</v>
      </c>
      <c r="O199" s="59">
        <v>8542199.1983238794</v>
      </c>
      <c r="P199" s="59">
        <v>279.88309197551172</v>
      </c>
      <c r="Q199" s="59">
        <v>120.43279787714761</v>
      </c>
      <c r="R199" s="59">
        <v>9.9219100328813372</v>
      </c>
      <c r="S199" s="59">
        <v>17.017347746139297</v>
      </c>
      <c r="T199" s="59">
        <v>10</v>
      </c>
      <c r="U199" s="59">
        <v>0</v>
      </c>
      <c r="V199" s="59">
        <v>0</v>
      </c>
      <c r="W199" s="59">
        <v>0</v>
      </c>
      <c r="X199" s="59">
        <v>0</v>
      </c>
      <c r="Y199" s="59">
        <v>0</v>
      </c>
      <c r="Z199" s="59">
        <v>0</v>
      </c>
      <c r="AA199" s="59">
        <v>0</v>
      </c>
      <c r="AB199" s="59">
        <v>0</v>
      </c>
      <c r="AC199" s="70">
        <v>0</v>
      </c>
      <c r="AD199" s="70">
        <v>0</v>
      </c>
      <c r="AE199" s="70">
        <v>13166666.666666666</v>
      </c>
      <c r="AF199" s="70">
        <v>0</v>
      </c>
    </row>
    <row r="200" spans="1:32" s="10" customFormat="1" x14ac:dyDescent="0.3">
      <c r="A200" s="181"/>
      <c r="B200" s="16">
        <f t="shared" si="6"/>
        <v>42644</v>
      </c>
      <c r="C200" s="129">
        <v>23741873</v>
      </c>
      <c r="D200" s="59">
        <f t="shared" si="5"/>
        <v>20154514</v>
      </c>
      <c r="E200" s="133">
        <v>3587359</v>
      </c>
      <c r="F200" s="133">
        <v>109432.42371134022</v>
      </c>
      <c r="G200" s="59">
        <v>13042</v>
      </c>
      <c r="H200" s="59">
        <v>3445.92</v>
      </c>
      <c r="I200" s="59">
        <v>0</v>
      </c>
      <c r="J200" s="59">
        <v>16633.128441979094</v>
      </c>
      <c r="K200" s="59">
        <v>4417.7006578472356</v>
      </c>
      <c r="L200" s="59">
        <v>112090.15927601809</v>
      </c>
      <c r="M200" s="59">
        <v>1943.5703626099537</v>
      </c>
      <c r="N200" s="59">
        <v>24979.940161104718</v>
      </c>
      <c r="O200" s="59">
        <v>5858202.0450099492</v>
      </c>
      <c r="P200" s="59">
        <v>279.88309197551172</v>
      </c>
      <c r="Q200" s="59">
        <v>120.43279787714761</v>
      </c>
      <c r="R200" s="59">
        <v>9.9219100328813372</v>
      </c>
      <c r="S200" s="59">
        <v>17.017347746139297</v>
      </c>
      <c r="T200" s="59">
        <v>10</v>
      </c>
      <c r="U200" s="59">
        <v>0</v>
      </c>
      <c r="V200" s="59">
        <v>0</v>
      </c>
      <c r="W200" s="59">
        <v>0</v>
      </c>
      <c r="X200" s="59">
        <v>0</v>
      </c>
      <c r="Y200" s="59">
        <v>0</v>
      </c>
      <c r="Z200" s="59">
        <v>0</v>
      </c>
      <c r="AA200" s="59">
        <v>0</v>
      </c>
      <c r="AB200" s="59">
        <v>0</v>
      </c>
      <c r="AC200" s="70">
        <v>0</v>
      </c>
      <c r="AD200" s="70">
        <v>0</v>
      </c>
      <c r="AE200" s="70">
        <v>13166666.666666666</v>
      </c>
      <c r="AF200" s="70">
        <v>0</v>
      </c>
    </row>
    <row r="201" spans="1:32" s="10" customFormat="1" x14ac:dyDescent="0.3">
      <c r="A201" s="181"/>
      <c r="B201" s="16">
        <f t="shared" si="6"/>
        <v>42675</v>
      </c>
      <c r="C201" s="129">
        <v>23651599</v>
      </c>
      <c r="D201" s="59">
        <f t="shared" ref="D201:D206" si="7">C201-E201</f>
        <v>20815080</v>
      </c>
      <c r="E201" s="133">
        <v>2836519</v>
      </c>
      <c r="F201" s="133">
        <v>107660.26288659793</v>
      </c>
      <c r="G201" s="59">
        <v>23575</v>
      </c>
      <c r="H201" s="59">
        <v>3445.92</v>
      </c>
      <c r="I201" s="59">
        <v>0</v>
      </c>
      <c r="J201" s="59">
        <v>16633.128441979094</v>
      </c>
      <c r="K201" s="59">
        <v>4417.7006578472356</v>
      </c>
      <c r="L201" s="59">
        <v>112090.15927601809</v>
      </c>
      <c r="M201" s="59">
        <v>1943.5703626099537</v>
      </c>
      <c r="N201" s="59">
        <v>24979.940161104718</v>
      </c>
      <c r="O201" s="59">
        <v>5109630.3083327198</v>
      </c>
      <c r="P201" s="59">
        <v>279.88309197551172</v>
      </c>
      <c r="Q201" s="59">
        <v>120.43279787714761</v>
      </c>
      <c r="R201" s="59">
        <v>9.9219100328813372</v>
      </c>
      <c r="S201" s="59">
        <v>17.017347746139297</v>
      </c>
      <c r="T201" s="59">
        <v>10</v>
      </c>
      <c r="U201" s="59">
        <v>0</v>
      </c>
      <c r="V201" s="59">
        <v>0</v>
      </c>
      <c r="W201" s="59">
        <v>0</v>
      </c>
      <c r="X201" s="59">
        <v>0</v>
      </c>
      <c r="Y201" s="59">
        <v>0</v>
      </c>
      <c r="Z201" s="59">
        <v>0</v>
      </c>
      <c r="AA201" s="59">
        <v>0</v>
      </c>
      <c r="AB201" s="59">
        <v>0</v>
      </c>
      <c r="AC201" s="70">
        <v>0</v>
      </c>
      <c r="AD201" s="70">
        <v>0</v>
      </c>
      <c r="AE201" s="70">
        <v>13166666.666666666</v>
      </c>
      <c r="AF201" s="70">
        <v>0</v>
      </c>
    </row>
    <row r="202" spans="1:32" s="10" customFormat="1" x14ac:dyDescent="0.3">
      <c r="A202" s="181"/>
      <c r="B202" s="16">
        <f t="shared" si="6"/>
        <v>42705</v>
      </c>
      <c r="C202" s="129">
        <v>22824937</v>
      </c>
      <c r="D202" s="59">
        <f t="shared" si="7"/>
        <v>21082015</v>
      </c>
      <c r="E202" s="133">
        <v>1742922</v>
      </c>
      <c r="F202" s="133">
        <v>144958.27871993126</v>
      </c>
      <c r="G202" s="59">
        <v>29950</v>
      </c>
      <c r="H202" s="59">
        <v>3445.92</v>
      </c>
      <c r="I202" s="59">
        <v>0</v>
      </c>
      <c r="J202" s="59">
        <v>16633.128441979094</v>
      </c>
      <c r="K202" s="59">
        <v>4417.7006578472356</v>
      </c>
      <c r="L202" s="59">
        <v>112090.15927601809</v>
      </c>
      <c r="M202" s="59">
        <v>1943.5703626099537</v>
      </c>
      <c r="N202" s="59">
        <v>24979.940161104718</v>
      </c>
      <c r="O202" s="59">
        <v>4478329.8510909742</v>
      </c>
      <c r="P202" s="59">
        <v>279.88309197551172</v>
      </c>
      <c r="Q202" s="59">
        <v>120.43279787714761</v>
      </c>
      <c r="R202" s="59">
        <v>9.9219100328813372</v>
      </c>
      <c r="S202" s="59">
        <v>17.017347746139297</v>
      </c>
      <c r="T202" s="59">
        <v>10</v>
      </c>
      <c r="U202" s="59">
        <v>0</v>
      </c>
      <c r="V202" s="59">
        <v>0</v>
      </c>
      <c r="W202" s="59">
        <v>0</v>
      </c>
      <c r="X202" s="59">
        <v>0</v>
      </c>
      <c r="Y202" s="59">
        <v>0</v>
      </c>
      <c r="Z202" s="59">
        <v>0</v>
      </c>
      <c r="AA202" s="59">
        <v>0</v>
      </c>
      <c r="AB202" s="59">
        <v>0</v>
      </c>
      <c r="AC202" s="70">
        <v>0</v>
      </c>
      <c r="AD202" s="70">
        <v>0</v>
      </c>
      <c r="AE202" s="70">
        <v>13166666.666666666</v>
      </c>
      <c r="AF202" s="70">
        <v>0</v>
      </c>
    </row>
    <row r="203" spans="1:32" s="10" customFormat="1" x14ac:dyDescent="0.3">
      <c r="A203" s="181"/>
      <c r="B203" s="16">
        <f t="shared" si="6"/>
        <v>42736</v>
      </c>
      <c r="C203" s="129">
        <v>21217325</v>
      </c>
      <c r="D203" s="59">
        <f t="shared" si="7"/>
        <v>19544604</v>
      </c>
      <c r="E203" s="133">
        <v>1672721</v>
      </c>
      <c r="F203" s="133">
        <v>149236.75154639175</v>
      </c>
      <c r="G203" s="59">
        <v>38929</v>
      </c>
      <c r="H203" s="59">
        <v>3445.92</v>
      </c>
      <c r="I203" s="59">
        <v>0</v>
      </c>
      <c r="J203" s="59">
        <v>16633.128441979094</v>
      </c>
      <c r="K203" s="59">
        <v>4417.7006578472356</v>
      </c>
      <c r="L203" s="59">
        <v>112090.15927601809</v>
      </c>
      <c r="M203" s="59">
        <v>1943.5703626099537</v>
      </c>
      <c r="N203" s="59">
        <v>24979.940161104718</v>
      </c>
      <c r="O203" s="59">
        <v>9242251.5331877302</v>
      </c>
      <c r="P203" s="59">
        <v>279.88309197551172</v>
      </c>
      <c r="Q203" s="59">
        <v>120.43279787714761</v>
      </c>
      <c r="R203" s="59">
        <v>9.9219100328813372</v>
      </c>
      <c r="S203" s="59">
        <v>17.017347746139297</v>
      </c>
      <c r="T203" s="59">
        <v>10</v>
      </c>
      <c r="U203" s="59">
        <v>0</v>
      </c>
      <c r="V203" s="59">
        <v>0</v>
      </c>
      <c r="W203" s="59">
        <v>0</v>
      </c>
      <c r="X203" s="59">
        <v>0</v>
      </c>
      <c r="Y203" s="59">
        <v>0</v>
      </c>
      <c r="Z203" s="59">
        <v>0</v>
      </c>
      <c r="AA203" s="59">
        <v>0</v>
      </c>
      <c r="AB203" s="59">
        <v>0</v>
      </c>
      <c r="AC203" s="70">
        <v>0</v>
      </c>
      <c r="AD203" s="70">
        <v>0</v>
      </c>
      <c r="AE203" s="70">
        <v>13166666.666666666</v>
      </c>
      <c r="AF203" s="70">
        <v>0</v>
      </c>
    </row>
    <row r="204" spans="1:32" s="10" customFormat="1" x14ac:dyDescent="0.3">
      <c r="A204" s="181"/>
      <c r="B204" s="16">
        <f t="shared" si="6"/>
        <v>42767</v>
      </c>
      <c r="C204" s="129">
        <v>20827575</v>
      </c>
      <c r="D204" s="59">
        <f t="shared" si="7"/>
        <v>18509315</v>
      </c>
      <c r="E204" s="133">
        <v>2318260</v>
      </c>
      <c r="F204" s="133">
        <v>123272.03402061855</v>
      </c>
      <c r="G204" s="59">
        <v>36342</v>
      </c>
      <c r="H204" s="59">
        <v>3445.92</v>
      </c>
      <c r="I204" s="59">
        <v>0</v>
      </c>
      <c r="J204" s="59">
        <v>16633.128441979094</v>
      </c>
      <c r="K204" s="59">
        <v>4417.7006578472356</v>
      </c>
      <c r="L204" s="59">
        <v>112090.15927601809</v>
      </c>
      <c r="M204" s="59">
        <v>1943.5703626099537</v>
      </c>
      <c r="N204" s="59">
        <v>24979.940161104718</v>
      </c>
      <c r="O204" s="59">
        <v>8842662.8804315533</v>
      </c>
      <c r="P204" s="59">
        <v>279.88309197551172</v>
      </c>
      <c r="Q204" s="59">
        <v>120.43279787714761</v>
      </c>
      <c r="R204" s="59">
        <v>9.9219100328813372</v>
      </c>
      <c r="S204" s="59">
        <v>17.017347746139297</v>
      </c>
      <c r="T204" s="59">
        <v>10</v>
      </c>
      <c r="U204" s="59">
        <v>0</v>
      </c>
      <c r="V204" s="59">
        <v>0</v>
      </c>
      <c r="W204" s="59">
        <v>0</v>
      </c>
      <c r="X204" s="59">
        <v>0</v>
      </c>
      <c r="Y204" s="59">
        <v>0</v>
      </c>
      <c r="Z204" s="59">
        <v>0</v>
      </c>
      <c r="AA204" s="59">
        <v>0</v>
      </c>
      <c r="AB204" s="59">
        <v>0</v>
      </c>
      <c r="AC204" s="70">
        <v>0</v>
      </c>
      <c r="AD204" s="70">
        <v>0</v>
      </c>
      <c r="AE204" s="70">
        <v>13166666.666666666</v>
      </c>
      <c r="AF204" s="70">
        <v>0</v>
      </c>
    </row>
    <row r="205" spans="1:32" s="10" customFormat="1" x14ac:dyDescent="0.3">
      <c r="A205" s="181"/>
      <c r="B205" s="16">
        <f t="shared" si="6"/>
        <v>42795</v>
      </c>
      <c r="C205" s="129">
        <v>19231604</v>
      </c>
      <c r="D205" s="59">
        <f t="shared" si="7"/>
        <v>17347951</v>
      </c>
      <c r="E205" s="133">
        <v>1883653</v>
      </c>
      <c r="F205" s="133">
        <v>142229.69072164947</v>
      </c>
      <c r="G205" s="59">
        <v>28463</v>
      </c>
      <c r="H205" s="59">
        <v>3445.92</v>
      </c>
      <c r="I205" s="59">
        <v>0</v>
      </c>
      <c r="J205" s="59">
        <v>16633.128441979094</v>
      </c>
      <c r="K205" s="59">
        <v>4417.7006578472356</v>
      </c>
      <c r="L205" s="59">
        <v>112090.15927601809</v>
      </c>
      <c r="M205" s="59">
        <v>1943.5703626099537</v>
      </c>
      <c r="N205" s="59">
        <v>24979.940161104718</v>
      </c>
      <c r="O205" s="59">
        <v>9120452.8691805489</v>
      </c>
      <c r="P205" s="59">
        <v>279.88309197551172</v>
      </c>
      <c r="Q205" s="59">
        <v>120.43279787714761</v>
      </c>
      <c r="R205" s="59">
        <v>9.9219100328813372</v>
      </c>
      <c r="S205" s="59">
        <v>17.017347746139297</v>
      </c>
      <c r="T205" s="59">
        <v>10</v>
      </c>
      <c r="U205" s="59">
        <v>0</v>
      </c>
      <c r="V205" s="59">
        <v>0</v>
      </c>
      <c r="W205" s="59">
        <v>0</v>
      </c>
      <c r="X205" s="59">
        <v>0</v>
      </c>
      <c r="Y205" s="59">
        <v>0</v>
      </c>
      <c r="Z205" s="59">
        <v>0</v>
      </c>
      <c r="AA205" s="59">
        <v>0</v>
      </c>
      <c r="AB205" s="59">
        <v>0</v>
      </c>
      <c r="AC205" s="70">
        <v>0</v>
      </c>
      <c r="AD205" s="70">
        <v>0</v>
      </c>
      <c r="AE205" s="70">
        <v>13166666.666666666</v>
      </c>
      <c r="AF205" s="70">
        <v>0</v>
      </c>
    </row>
    <row r="206" spans="1:32" s="10" customFormat="1" x14ac:dyDescent="0.3">
      <c r="A206" s="181"/>
      <c r="B206" s="16">
        <f t="shared" si="6"/>
        <v>42826</v>
      </c>
      <c r="C206" s="129">
        <v>23031217</v>
      </c>
      <c r="D206" s="59">
        <f t="shared" si="7"/>
        <v>18968567</v>
      </c>
      <c r="E206" s="133">
        <v>4062650</v>
      </c>
      <c r="F206" s="133">
        <v>88158.230896628345</v>
      </c>
      <c r="G206" s="59">
        <v>17661</v>
      </c>
      <c r="H206" s="59">
        <v>3445.92</v>
      </c>
      <c r="I206" s="59">
        <v>0</v>
      </c>
      <c r="J206" s="59">
        <v>16633.128441979094</v>
      </c>
      <c r="K206" s="59">
        <v>4417.7006578472356</v>
      </c>
      <c r="L206" s="59">
        <v>112090.15927601809</v>
      </c>
      <c r="M206" s="59">
        <v>1943.5703626099537</v>
      </c>
      <c r="N206" s="59">
        <v>24979.940161104718</v>
      </c>
      <c r="O206" s="59">
        <v>9019680.2300088182</v>
      </c>
      <c r="P206" s="59">
        <v>279.88309197551172</v>
      </c>
      <c r="Q206" s="59">
        <v>120.43279787714761</v>
      </c>
      <c r="R206" s="59">
        <v>9.9219100328813372</v>
      </c>
      <c r="S206" s="59">
        <v>17.017347746139297</v>
      </c>
      <c r="T206" s="59">
        <v>10</v>
      </c>
      <c r="U206" s="59">
        <v>0</v>
      </c>
      <c r="V206" s="59">
        <v>0</v>
      </c>
      <c r="W206" s="59">
        <v>0</v>
      </c>
      <c r="X206" s="59">
        <v>0</v>
      </c>
      <c r="Y206" s="59">
        <v>0</v>
      </c>
      <c r="Z206" s="59">
        <v>0</v>
      </c>
      <c r="AA206" s="59">
        <v>0</v>
      </c>
      <c r="AB206" s="59">
        <v>0</v>
      </c>
      <c r="AC206" s="70">
        <v>0</v>
      </c>
      <c r="AD206" s="70">
        <v>0</v>
      </c>
      <c r="AE206" s="70">
        <v>13166666.666666666</v>
      </c>
      <c r="AF206" s="70">
        <v>0</v>
      </c>
    </row>
    <row r="207" spans="1:32" s="10" customFormat="1" x14ac:dyDescent="0.3">
      <c r="A207" s="181"/>
      <c r="B207" s="16">
        <f t="shared" si="6"/>
        <v>42856</v>
      </c>
      <c r="C207" s="129">
        <v>25373077</v>
      </c>
      <c r="D207" s="59">
        <f t="shared" ref="D207" si="8">C207-E207</f>
        <v>20142469.699999999</v>
      </c>
      <c r="E207" s="133">
        <v>5230607.3</v>
      </c>
      <c r="F207" s="133">
        <v>82954.398479381445</v>
      </c>
      <c r="G207" s="59">
        <v>6614</v>
      </c>
      <c r="H207" s="59">
        <v>3445.92</v>
      </c>
      <c r="I207" s="59">
        <v>0</v>
      </c>
      <c r="J207" s="59">
        <v>16633.128441979094</v>
      </c>
      <c r="K207" s="59">
        <v>4417.7006578472356</v>
      </c>
      <c r="L207" s="59">
        <v>112090.15927601809</v>
      </c>
      <c r="M207" s="59">
        <v>1943.5703626099537</v>
      </c>
      <c r="N207" s="59">
        <v>24979.940161104718</v>
      </c>
      <c r="O207" s="59">
        <v>7420793.4795349408</v>
      </c>
      <c r="P207" s="59">
        <v>279.88309197551172</v>
      </c>
      <c r="Q207" s="59">
        <v>120.43279787714761</v>
      </c>
      <c r="R207" s="59">
        <v>9.9219100328813372</v>
      </c>
      <c r="S207" s="59">
        <v>17.017347746139297</v>
      </c>
      <c r="T207" s="59">
        <v>10</v>
      </c>
      <c r="U207" s="59">
        <v>0</v>
      </c>
      <c r="V207" s="59">
        <v>0</v>
      </c>
      <c r="W207" s="59">
        <v>0</v>
      </c>
      <c r="X207" s="59">
        <v>0</v>
      </c>
      <c r="Y207" s="59">
        <v>0</v>
      </c>
      <c r="Z207" s="59">
        <v>0</v>
      </c>
      <c r="AA207" s="59">
        <v>0</v>
      </c>
      <c r="AB207" s="59">
        <v>0</v>
      </c>
      <c r="AC207" s="70">
        <v>0</v>
      </c>
      <c r="AD207" s="70">
        <v>0</v>
      </c>
      <c r="AE207" s="70">
        <v>13166666.666666666</v>
      </c>
      <c r="AF207" s="70">
        <v>0</v>
      </c>
    </row>
    <row r="208" spans="1:32" s="12" customFormat="1" ht="15" thickBot="1" x14ac:dyDescent="0.35">
      <c r="A208" s="182"/>
      <c r="B208" s="17">
        <f t="shared" si="6"/>
        <v>42887</v>
      </c>
      <c r="C208" s="130">
        <v>25887951</v>
      </c>
      <c r="D208" s="60">
        <v>18559702.93</v>
      </c>
      <c r="E208" s="134">
        <v>7328248.0700000003</v>
      </c>
      <c r="F208" s="134">
        <v>63656.617158333327</v>
      </c>
      <c r="G208" s="60">
        <v>5163</v>
      </c>
      <c r="H208" s="60">
        <v>3445.92</v>
      </c>
      <c r="I208" s="60">
        <v>33803</v>
      </c>
      <c r="J208" s="60">
        <v>10380</v>
      </c>
      <c r="K208" s="60">
        <v>3984</v>
      </c>
      <c r="L208" s="60">
        <v>112090.15927601809</v>
      </c>
      <c r="M208" s="60">
        <v>1943.5703626099537</v>
      </c>
      <c r="N208" s="60">
        <v>24979.940161104718</v>
      </c>
      <c r="O208" s="60">
        <v>6853789.3752417127</v>
      </c>
      <c r="P208" s="60">
        <v>279.88309197551172</v>
      </c>
      <c r="Q208" s="60">
        <v>120.43279787714761</v>
      </c>
      <c r="R208" s="60">
        <v>9.9219100328813372</v>
      </c>
      <c r="S208" s="60">
        <v>17.017347746139297</v>
      </c>
      <c r="T208" s="60">
        <v>10</v>
      </c>
      <c r="U208" s="60">
        <v>0</v>
      </c>
      <c r="V208" s="60">
        <v>0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71">
        <v>0</v>
      </c>
      <c r="AD208" s="71">
        <v>0</v>
      </c>
      <c r="AE208" s="71">
        <v>13166666.666666666</v>
      </c>
      <c r="AF208" s="71">
        <v>0</v>
      </c>
    </row>
    <row r="209" spans="1:32" x14ac:dyDescent="0.3">
      <c r="A209" s="175" t="s">
        <v>51</v>
      </c>
      <c r="B209" s="18">
        <f t="shared" si="6"/>
        <v>42917</v>
      </c>
      <c r="D209" s="57">
        <v>18209319.949999999</v>
      </c>
      <c r="E209" s="135">
        <v>8476636.0500000007</v>
      </c>
      <c r="F209" s="135">
        <v>54634.403374999994</v>
      </c>
      <c r="G209" s="57">
        <v>5125</v>
      </c>
      <c r="H209" s="57">
        <v>3445.92</v>
      </c>
      <c r="I209" s="57">
        <v>60100.9</v>
      </c>
      <c r="J209" s="57">
        <v>11341</v>
      </c>
      <c r="K209" s="57">
        <v>3221</v>
      </c>
      <c r="L209" s="57">
        <v>112090.15927601809</v>
      </c>
      <c r="M209" s="57">
        <v>1943.5703626099537</v>
      </c>
      <c r="N209" s="57">
        <v>24979.940161104718</v>
      </c>
      <c r="O209" s="57">
        <v>5382986.8243399998</v>
      </c>
      <c r="P209" s="57">
        <v>279.88309197551172</v>
      </c>
      <c r="Q209" s="57">
        <v>120.43279787714761</v>
      </c>
      <c r="R209" s="57">
        <v>9.9219100328813372</v>
      </c>
      <c r="S209" s="57">
        <v>17.017347746139297</v>
      </c>
      <c r="T209" s="57">
        <v>10</v>
      </c>
      <c r="U209" s="57">
        <v>0</v>
      </c>
      <c r="V209" s="57">
        <v>0</v>
      </c>
      <c r="W209" s="57">
        <v>0</v>
      </c>
      <c r="X209" s="57">
        <v>0</v>
      </c>
      <c r="Y209" s="57">
        <v>0</v>
      </c>
      <c r="Z209" s="57">
        <v>0</v>
      </c>
      <c r="AA209" s="57">
        <v>0</v>
      </c>
      <c r="AB209" s="57">
        <v>0</v>
      </c>
      <c r="AC209" s="72">
        <v>0</v>
      </c>
      <c r="AD209" s="72">
        <v>0</v>
      </c>
      <c r="AE209" s="72">
        <v>13166666.666666666</v>
      </c>
      <c r="AF209" s="72">
        <v>0</v>
      </c>
    </row>
    <row r="210" spans="1:32" x14ac:dyDescent="0.3">
      <c r="A210" s="175"/>
      <c r="B210" s="18">
        <f t="shared" si="6"/>
        <v>42948</v>
      </c>
      <c r="D210" s="57">
        <v>18098535.009999998</v>
      </c>
      <c r="E210" s="135">
        <v>6337593.9900000002</v>
      </c>
      <c r="F210" s="135">
        <v>59547.64529166666</v>
      </c>
      <c r="G210" s="57">
        <v>4755</v>
      </c>
      <c r="H210" s="57">
        <v>3445.92</v>
      </c>
      <c r="I210" s="57">
        <v>54824.800000000003</v>
      </c>
      <c r="J210" s="57">
        <v>13323</v>
      </c>
      <c r="K210" s="57">
        <v>3242</v>
      </c>
      <c r="L210" s="57">
        <v>112090.15927601809</v>
      </c>
      <c r="M210" s="57">
        <v>1943.5703626099537</v>
      </c>
      <c r="N210" s="57">
        <v>24979.940161104718</v>
      </c>
      <c r="O210" s="57">
        <v>6561625.7860399829</v>
      </c>
      <c r="P210" s="57">
        <v>279.88309197551172</v>
      </c>
      <c r="Q210" s="57">
        <v>120.43279787714761</v>
      </c>
      <c r="R210" s="57">
        <v>9.9219100328813372</v>
      </c>
      <c r="S210" s="57">
        <v>17.017347746139297</v>
      </c>
      <c r="T210" s="57">
        <v>10</v>
      </c>
      <c r="U210" s="57">
        <v>0</v>
      </c>
      <c r="V210" s="57">
        <v>0</v>
      </c>
      <c r="W210" s="57">
        <v>0</v>
      </c>
      <c r="X210" s="57">
        <v>0</v>
      </c>
      <c r="Y210" s="57">
        <v>0</v>
      </c>
      <c r="Z210" s="57">
        <v>0</v>
      </c>
      <c r="AA210" s="57">
        <v>0</v>
      </c>
      <c r="AB210" s="57">
        <v>0</v>
      </c>
      <c r="AC210" s="72">
        <v>0</v>
      </c>
      <c r="AD210" s="72">
        <v>0</v>
      </c>
      <c r="AE210" s="72">
        <v>13166666.666666666</v>
      </c>
      <c r="AF210" s="72">
        <v>0</v>
      </c>
    </row>
    <row r="211" spans="1:32" x14ac:dyDescent="0.3">
      <c r="A211" s="175"/>
      <c r="B211" s="18">
        <f t="shared" si="6"/>
        <v>42979</v>
      </c>
      <c r="D211" s="57">
        <v>20596739.670000002</v>
      </c>
      <c r="E211" s="135">
        <v>5648921.3300000001</v>
      </c>
      <c r="F211" s="135">
        <v>64054.888025</v>
      </c>
      <c r="G211" s="57">
        <v>7229</v>
      </c>
      <c r="H211" s="57">
        <v>3445.92</v>
      </c>
      <c r="I211" s="57">
        <v>45352.5</v>
      </c>
      <c r="J211" s="57">
        <v>11113</v>
      </c>
      <c r="K211" s="57">
        <v>3171</v>
      </c>
      <c r="L211" s="57">
        <v>112090.15927601809</v>
      </c>
      <c r="M211" s="57">
        <v>1943.5703626099537</v>
      </c>
      <c r="N211" s="57">
        <v>24979.940161104718</v>
      </c>
      <c r="O211" s="57">
        <v>8787377.6350099854</v>
      </c>
      <c r="P211" s="57">
        <v>279.88309197551172</v>
      </c>
      <c r="Q211" s="57">
        <v>120.43279787714761</v>
      </c>
      <c r="R211" s="57">
        <v>9.9219100328813372</v>
      </c>
      <c r="S211" s="57">
        <v>17.017347746139297</v>
      </c>
      <c r="T211" s="57">
        <v>10</v>
      </c>
      <c r="U211" s="57">
        <v>0</v>
      </c>
      <c r="V211" s="57">
        <v>0</v>
      </c>
      <c r="W211" s="57">
        <v>0</v>
      </c>
      <c r="X211" s="57">
        <v>0</v>
      </c>
      <c r="Y211" s="57">
        <v>0</v>
      </c>
      <c r="Z211" s="57">
        <v>0</v>
      </c>
      <c r="AA211" s="57">
        <v>0</v>
      </c>
      <c r="AB211" s="57">
        <v>0</v>
      </c>
      <c r="AC211" s="72">
        <v>0</v>
      </c>
      <c r="AD211" s="72">
        <v>0</v>
      </c>
      <c r="AE211" s="72">
        <v>13166666.666666666</v>
      </c>
      <c r="AF211" s="72">
        <v>0</v>
      </c>
    </row>
    <row r="212" spans="1:32" x14ac:dyDescent="0.3">
      <c r="A212" s="175"/>
      <c r="B212" s="18">
        <f t="shared" si="6"/>
        <v>43009</v>
      </c>
      <c r="D212" s="57">
        <v>17803292.189999998</v>
      </c>
      <c r="E212" s="135">
        <v>4388705.8100000005</v>
      </c>
      <c r="F212" s="135">
        <v>76343.91899999998</v>
      </c>
      <c r="G212" s="57">
        <v>13042</v>
      </c>
      <c r="H212" s="57">
        <v>3445.92</v>
      </c>
      <c r="I212" s="57">
        <v>33080.400000000001</v>
      </c>
      <c r="J212" s="57">
        <v>12536</v>
      </c>
      <c r="K212" s="57">
        <v>3546</v>
      </c>
      <c r="L212" s="57">
        <v>112090.15927601809</v>
      </c>
      <c r="M212" s="57">
        <v>1943.5703626099537</v>
      </c>
      <c r="N212" s="57">
        <v>24979.940161104718</v>
      </c>
      <c r="O212" s="57">
        <v>6887836.1270150002</v>
      </c>
      <c r="P212" s="57">
        <v>279.88309197551172</v>
      </c>
      <c r="Q212" s="57">
        <v>120.43279787714761</v>
      </c>
      <c r="R212" s="57">
        <v>9.9219100328813372</v>
      </c>
      <c r="S212" s="57">
        <v>17.017347746139297</v>
      </c>
      <c r="T212" s="57">
        <v>10</v>
      </c>
      <c r="U212" s="57">
        <v>0</v>
      </c>
      <c r="V212" s="57">
        <v>0</v>
      </c>
      <c r="W212" s="57">
        <v>0</v>
      </c>
      <c r="X212" s="57">
        <v>0</v>
      </c>
      <c r="Y212" s="57">
        <v>0</v>
      </c>
      <c r="Z212" s="57">
        <v>0</v>
      </c>
      <c r="AA212" s="57">
        <v>0</v>
      </c>
      <c r="AB212" s="57">
        <v>0</v>
      </c>
      <c r="AC212" s="72">
        <v>0</v>
      </c>
      <c r="AD212" s="72">
        <v>0</v>
      </c>
      <c r="AE212" s="72">
        <v>13166666.666666666</v>
      </c>
      <c r="AF212" s="72">
        <v>0</v>
      </c>
    </row>
    <row r="213" spans="1:32" x14ac:dyDescent="0.3">
      <c r="A213" s="175"/>
      <c r="B213" s="18">
        <f t="shared" si="6"/>
        <v>43040</v>
      </c>
      <c r="D213" s="57">
        <v>20878934.190000001</v>
      </c>
      <c r="E213" s="135">
        <v>3047535.8099999996</v>
      </c>
      <c r="F213" s="135">
        <v>107532.44083333334</v>
      </c>
      <c r="G213" s="57">
        <v>23575</v>
      </c>
      <c r="H213" s="57">
        <v>3445.92</v>
      </c>
      <c r="I213" s="57">
        <v>584</v>
      </c>
      <c r="J213" s="57">
        <v>10731</v>
      </c>
      <c r="K213" s="57">
        <v>3308</v>
      </c>
      <c r="L213" s="57">
        <v>112090.15927601809</v>
      </c>
      <c r="M213" s="57">
        <v>1943.5703626099537</v>
      </c>
      <c r="N213" s="57">
        <v>24979.940161104718</v>
      </c>
      <c r="O213" s="57">
        <v>4450901.9072683332</v>
      </c>
      <c r="P213" s="57">
        <v>279.88309197551172</v>
      </c>
      <c r="Q213" s="57">
        <v>120.43279787714761</v>
      </c>
      <c r="R213" s="57">
        <v>9.9219100328813372</v>
      </c>
      <c r="S213" s="57">
        <v>17.017347746139297</v>
      </c>
      <c r="T213" s="57">
        <v>10</v>
      </c>
      <c r="U213" s="57">
        <v>0</v>
      </c>
      <c r="V213" s="57">
        <v>0</v>
      </c>
      <c r="W213" s="57">
        <v>0</v>
      </c>
      <c r="X213" s="57">
        <v>0</v>
      </c>
      <c r="Y213" s="57">
        <v>0</v>
      </c>
      <c r="Z213" s="57">
        <v>0</v>
      </c>
      <c r="AA213" s="57">
        <v>0</v>
      </c>
      <c r="AB213" s="57">
        <v>0</v>
      </c>
      <c r="AC213" s="72">
        <v>0</v>
      </c>
      <c r="AD213" s="72">
        <v>0</v>
      </c>
      <c r="AE213" s="72">
        <v>13166666.666666666</v>
      </c>
      <c r="AF213" s="72">
        <v>0</v>
      </c>
    </row>
    <row r="214" spans="1:32" x14ac:dyDescent="0.3">
      <c r="A214" s="175"/>
      <c r="B214" s="18">
        <f t="shared" si="6"/>
        <v>43070</v>
      </c>
      <c r="D214" s="57">
        <v>21822605.030000001</v>
      </c>
      <c r="E214" s="135">
        <v>2202067.9700000002</v>
      </c>
      <c r="F214" s="135">
        <v>146652.97416666665</v>
      </c>
      <c r="G214" s="57">
        <v>29950</v>
      </c>
      <c r="H214" s="57">
        <v>3445.92</v>
      </c>
      <c r="I214" s="57">
        <v>0</v>
      </c>
      <c r="J214" s="57">
        <v>9561</v>
      </c>
      <c r="K214" s="57">
        <v>3068</v>
      </c>
      <c r="L214" s="57">
        <v>112090.15927601809</v>
      </c>
      <c r="M214" s="57">
        <v>1943.5703626099537</v>
      </c>
      <c r="N214" s="57">
        <v>24979.940161104718</v>
      </c>
      <c r="O214" s="57">
        <v>4475274.985836667</v>
      </c>
      <c r="P214" s="57">
        <v>279.88309197551172</v>
      </c>
      <c r="Q214" s="57">
        <v>120.43279787714761</v>
      </c>
      <c r="R214" s="57">
        <v>9.9219100328813372</v>
      </c>
      <c r="S214" s="57">
        <v>17.017347746139297</v>
      </c>
      <c r="T214" s="57">
        <v>10</v>
      </c>
      <c r="U214" s="57">
        <v>0</v>
      </c>
      <c r="V214" s="57">
        <v>0</v>
      </c>
      <c r="W214" s="57">
        <v>0</v>
      </c>
      <c r="X214" s="57">
        <v>0</v>
      </c>
      <c r="Y214" s="57">
        <v>0</v>
      </c>
      <c r="Z214" s="57">
        <v>0</v>
      </c>
      <c r="AA214" s="57">
        <v>0</v>
      </c>
      <c r="AB214" s="57">
        <v>0</v>
      </c>
      <c r="AC214" s="72">
        <v>0</v>
      </c>
      <c r="AD214" s="72">
        <v>0</v>
      </c>
      <c r="AE214" s="72">
        <v>13166666.666666666</v>
      </c>
      <c r="AF214" s="72">
        <v>0</v>
      </c>
    </row>
    <row r="215" spans="1:32" x14ac:dyDescent="0.3">
      <c r="A215" s="175"/>
      <c r="B215" s="18">
        <f t="shared" si="6"/>
        <v>43101</v>
      </c>
      <c r="D215" s="57">
        <v>19688379.379999999</v>
      </c>
      <c r="E215" s="135">
        <v>2082508.62</v>
      </c>
      <c r="F215" s="135">
        <v>163353.37166666667</v>
      </c>
      <c r="G215" s="57">
        <v>38929</v>
      </c>
      <c r="H215" s="57">
        <v>3445.92</v>
      </c>
      <c r="I215" s="57">
        <v>0</v>
      </c>
      <c r="J215" s="57">
        <v>11721</v>
      </c>
      <c r="K215" s="57">
        <v>4095</v>
      </c>
      <c r="L215" s="57">
        <v>112090.15927601809</v>
      </c>
      <c r="M215" s="57">
        <v>1943.5703626099537</v>
      </c>
      <c r="N215" s="57">
        <v>24979.940161104718</v>
      </c>
      <c r="O215" s="57">
        <v>10521511.468250016</v>
      </c>
      <c r="P215" s="57">
        <v>279.88309197551172</v>
      </c>
      <c r="Q215" s="57">
        <v>120.43279787714761</v>
      </c>
      <c r="R215" s="57">
        <v>9.9219100328813372</v>
      </c>
      <c r="S215" s="57">
        <v>17.017347746139297</v>
      </c>
      <c r="T215" s="57">
        <v>10</v>
      </c>
      <c r="U215" s="57">
        <v>0</v>
      </c>
      <c r="V215" s="57">
        <v>0</v>
      </c>
      <c r="W215" s="57">
        <v>0</v>
      </c>
      <c r="X215" s="57">
        <v>0</v>
      </c>
      <c r="Y215" s="57">
        <v>0</v>
      </c>
      <c r="Z215" s="57">
        <v>0</v>
      </c>
      <c r="AA215" s="57">
        <v>0</v>
      </c>
      <c r="AB215" s="57">
        <v>0</v>
      </c>
      <c r="AC215" s="72">
        <v>0</v>
      </c>
      <c r="AD215" s="72">
        <v>0</v>
      </c>
      <c r="AE215" s="72">
        <v>13166666.666666666</v>
      </c>
      <c r="AF215" s="72">
        <v>0</v>
      </c>
    </row>
    <row r="216" spans="1:32" x14ac:dyDescent="0.3">
      <c r="A216" s="175"/>
      <c r="B216" s="18">
        <f t="shared" si="6"/>
        <v>43132</v>
      </c>
      <c r="D216" s="57">
        <v>18242987.620000001</v>
      </c>
      <c r="E216" s="135">
        <v>2499924.38</v>
      </c>
      <c r="F216" s="135">
        <v>121973.87397499999</v>
      </c>
      <c r="G216" s="57">
        <v>36342</v>
      </c>
      <c r="H216" s="57">
        <v>3445.92</v>
      </c>
      <c r="I216" s="57">
        <v>0</v>
      </c>
      <c r="J216" s="57">
        <v>11031</v>
      </c>
      <c r="K216" s="57">
        <v>3036</v>
      </c>
      <c r="L216" s="57">
        <v>112090.15927601809</v>
      </c>
      <c r="M216" s="57">
        <v>1943.5703626099537</v>
      </c>
      <c r="N216" s="57">
        <v>24979.940161104718</v>
      </c>
      <c r="O216" s="57">
        <v>9819341.0195266679</v>
      </c>
      <c r="P216" s="57">
        <v>279.88309197551172</v>
      </c>
      <c r="Q216" s="57">
        <v>120.43279787714761</v>
      </c>
      <c r="R216" s="57">
        <v>9.9219100328813372</v>
      </c>
      <c r="S216" s="57">
        <v>17.017347746139297</v>
      </c>
      <c r="T216" s="57">
        <v>10</v>
      </c>
      <c r="U216" s="57">
        <v>0</v>
      </c>
      <c r="V216" s="57">
        <v>0</v>
      </c>
      <c r="W216" s="57">
        <v>0</v>
      </c>
      <c r="X216" s="57">
        <v>0</v>
      </c>
      <c r="Y216" s="57">
        <v>0</v>
      </c>
      <c r="Z216" s="57">
        <v>0</v>
      </c>
      <c r="AA216" s="57">
        <v>0</v>
      </c>
      <c r="AB216" s="57">
        <v>0</v>
      </c>
      <c r="AC216" s="72">
        <v>0</v>
      </c>
      <c r="AD216" s="72">
        <v>0</v>
      </c>
      <c r="AE216" s="72">
        <v>13166666.666666666</v>
      </c>
      <c r="AF216" s="72">
        <v>0</v>
      </c>
    </row>
    <row r="217" spans="1:32" x14ac:dyDescent="0.3">
      <c r="A217" s="175"/>
      <c r="B217" s="18">
        <f t="shared" si="6"/>
        <v>43160</v>
      </c>
      <c r="D217" s="57">
        <v>21230429.460000001</v>
      </c>
      <c r="E217" s="135">
        <v>2523487.54</v>
      </c>
      <c r="F217" s="135">
        <v>136426.87139166667</v>
      </c>
      <c r="G217" s="57">
        <v>28463</v>
      </c>
      <c r="H217" s="57">
        <v>3445.92</v>
      </c>
      <c r="I217" s="57">
        <v>0</v>
      </c>
      <c r="J217" s="57">
        <v>11109</v>
      </c>
      <c r="K217" s="57">
        <v>4261</v>
      </c>
      <c r="L217" s="57">
        <v>112090.15927601809</v>
      </c>
      <c r="M217" s="57">
        <v>1943.5703626099537</v>
      </c>
      <c r="N217" s="57">
        <v>24979.940161104718</v>
      </c>
      <c r="O217" s="57">
        <v>10424099.516418334</v>
      </c>
      <c r="P217" s="57">
        <v>279.88309197551172</v>
      </c>
      <c r="Q217" s="57">
        <v>120.43279787714761</v>
      </c>
      <c r="R217" s="57">
        <v>9.9219100328813372</v>
      </c>
      <c r="S217" s="57">
        <v>17.017347746139297</v>
      </c>
      <c r="T217" s="57">
        <v>10</v>
      </c>
      <c r="U217" s="57">
        <v>0</v>
      </c>
      <c r="V217" s="57">
        <v>0</v>
      </c>
      <c r="W217" s="57">
        <v>0</v>
      </c>
      <c r="X217" s="57">
        <v>0</v>
      </c>
      <c r="Y217" s="57">
        <v>0</v>
      </c>
      <c r="Z217" s="57">
        <v>0</v>
      </c>
      <c r="AA217" s="57">
        <v>0</v>
      </c>
      <c r="AB217" s="57">
        <v>0</v>
      </c>
      <c r="AC217" s="72">
        <v>0</v>
      </c>
      <c r="AD217" s="72">
        <v>0</v>
      </c>
      <c r="AE217" s="72">
        <v>13166666.666666666</v>
      </c>
      <c r="AF217" s="72">
        <v>0</v>
      </c>
    </row>
    <row r="218" spans="1:32" x14ac:dyDescent="0.3">
      <c r="A218" s="175"/>
      <c r="B218" s="18">
        <f t="shared" si="6"/>
        <v>43191</v>
      </c>
      <c r="D218" s="57">
        <v>16043095.030000001</v>
      </c>
      <c r="E218" s="135">
        <v>3362530.9699999997</v>
      </c>
      <c r="F218" s="135">
        <v>106128.77875833334</v>
      </c>
      <c r="G218" s="57">
        <v>17661</v>
      </c>
      <c r="H218" s="57">
        <v>3445.92</v>
      </c>
      <c r="I218" s="57">
        <v>0</v>
      </c>
      <c r="J218" s="57">
        <v>12499</v>
      </c>
      <c r="K218" s="57">
        <v>3856</v>
      </c>
      <c r="L218" s="57">
        <v>112090.15927601809</v>
      </c>
      <c r="M218" s="57">
        <v>1943.5703626099537</v>
      </c>
      <c r="N218" s="57">
        <v>24979.940161104718</v>
      </c>
      <c r="O218" s="57">
        <v>9201620.0165083334</v>
      </c>
      <c r="P218" s="57">
        <v>279.88309197551172</v>
      </c>
      <c r="Q218" s="57">
        <v>120.43279787714761</v>
      </c>
      <c r="R218" s="57">
        <v>9.9219100328813372</v>
      </c>
      <c r="S218" s="57">
        <v>17.017347746139297</v>
      </c>
      <c r="T218" s="57">
        <v>10</v>
      </c>
      <c r="U218" s="57">
        <v>0</v>
      </c>
      <c r="V218" s="57">
        <v>0</v>
      </c>
      <c r="W218" s="57">
        <v>0</v>
      </c>
      <c r="X218" s="57">
        <v>0</v>
      </c>
      <c r="Y218" s="57">
        <v>0</v>
      </c>
      <c r="Z218" s="57">
        <v>0</v>
      </c>
      <c r="AA218" s="57">
        <v>0</v>
      </c>
      <c r="AB218" s="57">
        <v>0</v>
      </c>
      <c r="AC218" s="72">
        <v>0</v>
      </c>
      <c r="AD218" s="72">
        <v>0</v>
      </c>
      <c r="AE218" s="72">
        <v>13166666.666666666</v>
      </c>
      <c r="AF218" s="72">
        <v>0</v>
      </c>
    </row>
    <row r="219" spans="1:32" x14ac:dyDescent="0.3">
      <c r="A219" s="175"/>
      <c r="B219" s="18">
        <f t="shared" si="6"/>
        <v>43221</v>
      </c>
      <c r="D219" s="57">
        <v>20300222.390000001</v>
      </c>
      <c r="E219" s="135">
        <v>8341003.6099999994</v>
      </c>
      <c r="F219" s="135">
        <v>71574.761841666666</v>
      </c>
      <c r="G219" s="57">
        <v>6614</v>
      </c>
      <c r="H219" s="57">
        <v>3445.92</v>
      </c>
      <c r="I219" s="57">
        <v>275.39999999999998</v>
      </c>
      <c r="J219" s="57">
        <v>11790</v>
      </c>
      <c r="K219" s="57">
        <v>3906</v>
      </c>
      <c r="L219" s="57">
        <v>112090.15927601809</v>
      </c>
      <c r="M219" s="57">
        <v>1943.5703626099537</v>
      </c>
      <c r="N219" s="57">
        <v>24979.940161104718</v>
      </c>
      <c r="O219" s="57">
        <v>8153710.0518266829</v>
      </c>
      <c r="P219" s="57">
        <v>279.88309197551172</v>
      </c>
      <c r="Q219" s="57">
        <v>120.43279787714761</v>
      </c>
      <c r="R219" s="57">
        <v>9.9219100328813372</v>
      </c>
      <c r="S219" s="57">
        <v>17.017347746139297</v>
      </c>
      <c r="T219" s="57">
        <v>10</v>
      </c>
      <c r="U219" s="57">
        <v>0</v>
      </c>
      <c r="V219" s="57">
        <v>0</v>
      </c>
      <c r="W219" s="57">
        <v>0</v>
      </c>
      <c r="X219" s="57">
        <v>0</v>
      </c>
      <c r="Y219" s="57">
        <v>0</v>
      </c>
      <c r="Z219" s="57">
        <v>0</v>
      </c>
      <c r="AA219" s="57">
        <v>0</v>
      </c>
      <c r="AB219" s="57">
        <v>0</v>
      </c>
      <c r="AC219" s="72">
        <v>0</v>
      </c>
      <c r="AD219" s="72">
        <v>0</v>
      </c>
      <c r="AE219" s="72">
        <v>13166666.666666666</v>
      </c>
      <c r="AF219" s="72">
        <v>0</v>
      </c>
    </row>
    <row r="220" spans="1:32" ht="15" thickBot="1" x14ac:dyDescent="0.35">
      <c r="A220" s="175"/>
      <c r="B220" s="18">
        <f t="shared" si="6"/>
        <v>43252</v>
      </c>
      <c r="D220" s="57">
        <v>18656569.850000001</v>
      </c>
      <c r="E220" s="135">
        <v>9642824.1500000004</v>
      </c>
      <c r="F220" s="135">
        <v>63571.861224999986</v>
      </c>
      <c r="G220" s="57">
        <v>5163</v>
      </c>
      <c r="H220" s="57">
        <v>3445.92</v>
      </c>
      <c r="I220" s="57">
        <v>10764.6</v>
      </c>
      <c r="J220" s="57">
        <v>10707</v>
      </c>
      <c r="K220" s="57">
        <v>3054</v>
      </c>
      <c r="L220" s="57">
        <v>112090.15927601809</v>
      </c>
      <c r="M220" s="57">
        <v>1943.5703626099537</v>
      </c>
      <c r="N220" s="57">
        <v>24979.940161104718</v>
      </c>
      <c r="O220" s="57">
        <v>6943368.8051316673</v>
      </c>
      <c r="P220" s="57">
        <v>279.88309197551172</v>
      </c>
      <c r="Q220" s="57">
        <v>120.43279787714761</v>
      </c>
      <c r="R220" s="57">
        <v>9.9219100328813372</v>
      </c>
      <c r="S220" s="57">
        <v>17.017347746139297</v>
      </c>
      <c r="T220" s="57">
        <v>10</v>
      </c>
      <c r="U220" s="57">
        <v>0</v>
      </c>
      <c r="V220" s="57">
        <v>0</v>
      </c>
      <c r="W220" s="57">
        <v>0</v>
      </c>
      <c r="X220" s="57">
        <v>0</v>
      </c>
      <c r="Y220" s="57">
        <v>0</v>
      </c>
      <c r="Z220" s="57">
        <v>0</v>
      </c>
      <c r="AA220" s="57">
        <v>0</v>
      </c>
      <c r="AB220" s="57">
        <v>0</v>
      </c>
      <c r="AC220" s="72">
        <v>0</v>
      </c>
      <c r="AD220" s="72">
        <v>0</v>
      </c>
      <c r="AE220" s="72">
        <v>13166666.666666666</v>
      </c>
      <c r="AF220" s="72">
        <v>0</v>
      </c>
    </row>
    <row r="221" spans="1:32" s="8" customFormat="1" x14ac:dyDescent="0.3">
      <c r="A221" s="180" t="s">
        <v>52</v>
      </c>
      <c r="B221" s="15">
        <f t="shared" si="6"/>
        <v>43282</v>
      </c>
      <c r="C221" s="125"/>
      <c r="D221" s="58">
        <v>17228902</v>
      </c>
      <c r="E221" s="132">
        <v>11272781</v>
      </c>
      <c r="F221" s="132">
        <v>62229.71</v>
      </c>
      <c r="G221" s="58">
        <v>5125</v>
      </c>
      <c r="H221" s="58">
        <v>3445.92</v>
      </c>
      <c r="I221" s="58">
        <v>23741.3</v>
      </c>
      <c r="J221" s="142">
        <v>11341</v>
      </c>
      <c r="K221" s="142">
        <v>3221</v>
      </c>
      <c r="L221" s="142">
        <v>112090.15927601809</v>
      </c>
      <c r="M221" s="142">
        <v>1943.5703626099537</v>
      </c>
      <c r="N221" s="142">
        <v>24979.940161104718</v>
      </c>
      <c r="O221" s="58">
        <v>8198059.3378902571</v>
      </c>
      <c r="P221" s="58">
        <f>1047.52/12</f>
        <v>87.293333333333337</v>
      </c>
      <c r="Q221" s="58">
        <v>0</v>
      </c>
      <c r="R221" s="58">
        <v>0</v>
      </c>
      <c r="S221" s="58">
        <f>368.16-P221</f>
        <v>280.86666666666667</v>
      </c>
      <c r="T221" s="142">
        <v>10</v>
      </c>
      <c r="U221" s="58">
        <v>0</v>
      </c>
      <c r="V221" s="58">
        <v>0</v>
      </c>
      <c r="W221" s="58">
        <v>0</v>
      </c>
      <c r="X221" s="58">
        <v>0</v>
      </c>
      <c r="Y221" s="58">
        <v>0</v>
      </c>
      <c r="Z221" s="58">
        <v>0</v>
      </c>
      <c r="AA221" s="58">
        <v>0</v>
      </c>
      <c r="AB221" s="58">
        <v>0</v>
      </c>
      <c r="AC221" s="69">
        <v>0</v>
      </c>
      <c r="AD221" s="69">
        <f>33422/5</f>
        <v>6684.4</v>
      </c>
      <c r="AE221" s="69">
        <v>0</v>
      </c>
      <c r="AF221" s="69">
        <v>0</v>
      </c>
    </row>
    <row r="222" spans="1:32" s="10" customFormat="1" x14ac:dyDescent="0.3">
      <c r="A222" s="181"/>
      <c r="B222" s="16">
        <f t="shared" si="6"/>
        <v>43313</v>
      </c>
      <c r="C222" s="126"/>
      <c r="D222" s="59">
        <v>21837008</v>
      </c>
      <c r="E222" s="133">
        <v>12757396.077373974</v>
      </c>
      <c r="F222" s="133">
        <v>62367.9</v>
      </c>
      <c r="G222" s="59">
        <v>4755</v>
      </c>
      <c r="H222" s="59">
        <v>3445.92</v>
      </c>
      <c r="I222" s="59">
        <v>54278.400000000001</v>
      </c>
      <c r="J222" s="143">
        <v>13323</v>
      </c>
      <c r="K222" s="143">
        <v>3242</v>
      </c>
      <c r="L222" s="143">
        <v>112090.15927601809</v>
      </c>
      <c r="M222" s="143">
        <v>1943.5703626099537</v>
      </c>
      <c r="N222" s="143">
        <v>24979.940161104718</v>
      </c>
      <c r="O222" s="59">
        <v>8198059.3378902571</v>
      </c>
      <c r="P222" s="59">
        <f t="shared" ref="P222:P232" si="9">1047.52/12</f>
        <v>87.293333333333337</v>
      </c>
      <c r="Q222" s="59">
        <v>0</v>
      </c>
      <c r="R222" s="59">
        <v>0</v>
      </c>
      <c r="S222" s="59">
        <f>447.2-P222</f>
        <v>359.90666666666664</v>
      </c>
      <c r="T222" s="143">
        <v>10</v>
      </c>
      <c r="U222" s="59">
        <v>0</v>
      </c>
      <c r="V222" s="59">
        <v>0</v>
      </c>
      <c r="W222" s="59">
        <v>0</v>
      </c>
      <c r="X222" s="59">
        <v>0</v>
      </c>
      <c r="Y222" s="59">
        <v>0</v>
      </c>
      <c r="Z222" s="59">
        <v>0</v>
      </c>
      <c r="AA222" s="59">
        <v>0</v>
      </c>
      <c r="AB222" s="59">
        <v>0</v>
      </c>
      <c r="AC222" s="70">
        <v>0</v>
      </c>
      <c r="AD222" s="70">
        <v>6684.4</v>
      </c>
      <c r="AE222" s="70">
        <v>0</v>
      </c>
      <c r="AF222" s="70">
        <v>0</v>
      </c>
    </row>
    <row r="223" spans="1:32" s="10" customFormat="1" x14ac:dyDescent="0.3">
      <c r="A223" s="181"/>
      <c r="B223" s="16">
        <f t="shared" si="6"/>
        <v>43344</v>
      </c>
      <c r="C223" s="126"/>
      <c r="D223" s="59">
        <v>17343433</v>
      </c>
      <c r="E223" s="133">
        <v>7564423</v>
      </c>
      <c r="F223" s="133">
        <v>66323.63</v>
      </c>
      <c r="G223" s="59">
        <v>7229</v>
      </c>
      <c r="H223" s="59">
        <v>3445.92</v>
      </c>
      <c r="I223" s="59">
        <v>47290.1</v>
      </c>
      <c r="J223" s="143">
        <v>11113</v>
      </c>
      <c r="K223" s="143">
        <v>3171</v>
      </c>
      <c r="L223" s="143">
        <v>112090.15927601809</v>
      </c>
      <c r="M223" s="143">
        <v>1943.5703626099537</v>
      </c>
      <c r="N223" s="143">
        <v>24979.940161104718</v>
      </c>
      <c r="O223" s="59">
        <v>8198059.3378902571</v>
      </c>
      <c r="P223" s="59">
        <f t="shared" si="9"/>
        <v>87.293333333333337</v>
      </c>
      <c r="Q223" s="59">
        <v>0</v>
      </c>
      <c r="R223" s="59">
        <v>0</v>
      </c>
      <c r="S223" s="59">
        <f>542.09-P223</f>
        <v>454.79666666666668</v>
      </c>
      <c r="T223" s="143">
        <v>10</v>
      </c>
      <c r="U223" s="59">
        <v>0</v>
      </c>
      <c r="V223" s="59">
        <v>0</v>
      </c>
      <c r="W223" s="59">
        <v>0</v>
      </c>
      <c r="X223" s="59">
        <v>0</v>
      </c>
      <c r="Y223" s="59">
        <v>0</v>
      </c>
      <c r="Z223" s="59">
        <v>0</v>
      </c>
      <c r="AA223" s="59">
        <v>0</v>
      </c>
      <c r="AB223" s="59">
        <v>0</v>
      </c>
      <c r="AC223" s="70">
        <v>0</v>
      </c>
      <c r="AD223" s="70">
        <v>6684.4</v>
      </c>
      <c r="AE223" s="70">
        <v>0</v>
      </c>
      <c r="AF223" s="70">
        <v>0</v>
      </c>
    </row>
    <row r="224" spans="1:32" s="10" customFormat="1" x14ac:dyDescent="0.3">
      <c r="A224" s="181"/>
      <c r="B224" s="16">
        <f t="shared" si="6"/>
        <v>43374</v>
      </c>
      <c r="C224" s="126"/>
      <c r="D224" s="59">
        <v>18292913.036002345</v>
      </c>
      <c r="E224" s="133">
        <v>4850875.9639976555</v>
      </c>
      <c r="F224" s="133">
        <v>82299.857341666677</v>
      </c>
      <c r="G224" s="59">
        <v>13042</v>
      </c>
      <c r="H224" s="59">
        <v>3445.92</v>
      </c>
      <c r="I224" s="59">
        <v>19678.599999999999</v>
      </c>
      <c r="J224" s="143">
        <v>12536</v>
      </c>
      <c r="K224" s="143">
        <v>3546</v>
      </c>
      <c r="L224" s="143">
        <v>112090.15927601809</v>
      </c>
      <c r="M224" s="143">
        <v>1943.5703626099537</v>
      </c>
      <c r="N224" s="143">
        <v>24979.940161104718</v>
      </c>
      <c r="O224" s="59">
        <v>8198059.3378902571</v>
      </c>
      <c r="P224" s="59">
        <f t="shared" si="9"/>
        <v>87.293333333333337</v>
      </c>
      <c r="Q224" s="59">
        <v>0</v>
      </c>
      <c r="R224" s="59">
        <v>0</v>
      </c>
      <c r="S224" s="59">
        <f>527-P224</f>
        <v>439.70666666666665</v>
      </c>
      <c r="T224" s="143">
        <v>10</v>
      </c>
      <c r="U224" s="59">
        <v>0</v>
      </c>
      <c r="V224" s="59">
        <v>0</v>
      </c>
      <c r="W224" s="59">
        <v>0</v>
      </c>
      <c r="X224" s="59">
        <v>0</v>
      </c>
      <c r="Y224" s="59">
        <v>0</v>
      </c>
      <c r="Z224" s="59">
        <v>0</v>
      </c>
      <c r="AA224" s="59">
        <v>0</v>
      </c>
      <c r="AB224" s="59">
        <v>0</v>
      </c>
      <c r="AC224" s="70">
        <v>0</v>
      </c>
      <c r="AD224" s="70"/>
      <c r="AE224" s="70">
        <v>0</v>
      </c>
      <c r="AF224" s="70">
        <v>0</v>
      </c>
    </row>
    <row r="225" spans="1:32" s="10" customFormat="1" x14ac:dyDescent="0.3">
      <c r="A225" s="181"/>
      <c r="B225" s="16">
        <f t="shared" si="6"/>
        <v>43405</v>
      </c>
      <c r="C225" s="126"/>
      <c r="D225" s="59">
        <v>20688549.086523984</v>
      </c>
      <c r="E225" s="133">
        <v>3203954.9134760154</v>
      </c>
      <c r="F225" s="133">
        <v>116218.01492500001</v>
      </c>
      <c r="G225" s="59">
        <v>23575</v>
      </c>
      <c r="H225" s="59">
        <v>3445.92</v>
      </c>
      <c r="I225" s="59">
        <v>0</v>
      </c>
      <c r="J225" s="143">
        <v>10731</v>
      </c>
      <c r="K225" s="143">
        <v>3308</v>
      </c>
      <c r="L225" s="143">
        <v>112090.15927601809</v>
      </c>
      <c r="M225" s="143">
        <v>1943.5703626099537</v>
      </c>
      <c r="N225" s="143">
        <v>24979.940161104718</v>
      </c>
      <c r="O225" s="59">
        <v>8198059.3378902571</v>
      </c>
      <c r="P225" s="59">
        <f t="shared" si="9"/>
        <v>87.293333333333337</v>
      </c>
      <c r="Q225" s="59">
        <v>0</v>
      </c>
      <c r="R225" s="59">
        <v>0</v>
      </c>
      <c r="S225" s="59">
        <f>518.49-P225</f>
        <v>431.19666666666666</v>
      </c>
      <c r="T225" s="143">
        <v>10</v>
      </c>
      <c r="U225" s="59">
        <v>0</v>
      </c>
      <c r="V225" s="59">
        <v>0</v>
      </c>
      <c r="W225" s="59">
        <v>0</v>
      </c>
      <c r="X225" s="59">
        <v>0</v>
      </c>
      <c r="Y225" s="59">
        <v>0</v>
      </c>
      <c r="Z225" s="59">
        <v>0</v>
      </c>
      <c r="AA225" s="59">
        <v>0</v>
      </c>
      <c r="AB225" s="59">
        <v>0</v>
      </c>
      <c r="AC225" s="70">
        <v>0</v>
      </c>
      <c r="AD225" s="70"/>
      <c r="AE225" s="70">
        <v>0</v>
      </c>
      <c r="AF225" s="70">
        <v>0</v>
      </c>
    </row>
    <row r="226" spans="1:32" s="10" customFormat="1" x14ac:dyDescent="0.3">
      <c r="A226" s="181"/>
      <c r="B226" s="16">
        <f t="shared" si="6"/>
        <v>43435</v>
      </c>
      <c r="C226" s="126"/>
      <c r="D226" s="59">
        <v>20532181</v>
      </c>
      <c r="E226" s="133">
        <v>2538055</v>
      </c>
      <c r="F226" s="133">
        <v>133301.20875833332</v>
      </c>
      <c r="G226" s="59">
        <v>29950</v>
      </c>
      <c r="H226" s="59">
        <v>3445.92</v>
      </c>
      <c r="I226" s="59">
        <v>0</v>
      </c>
      <c r="J226" s="143">
        <v>9561</v>
      </c>
      <c r="K226" s="143">
        <v>3068</v>
      </c>
      <c r="L226" s="143">
        <v>112090.15927601809</v>
      </c>
      <c r="M226" s="143">
        <v>1943.5703626099537</v>
      </c>
      <c r="N226" s="143">
        <v>24979.940161104718</v>
      </c>
      <c r="O226" s="59">
        <v>8198059.3378902571</v>
      </c>
      <c r="P226" s="59">
        <f t="shared" si="9"/>
        <v>87.293333333333337</v>
      </c>
      <c r="Q226" s="59">
        <v>0</v>
      </c>
      <c r="R226" s="59">
        <v>0</v>
      </c>
      <c r="S226" s="59">
        <f>416.81-P226</f>
        <v>329.51666666666665</v>
      </c>
      <c r="T226" s="143">
        <v>10</v>
      </c>
      <c r="U226" s="59">
        <v>0</v>
      </c>
      <c r="V226" s="59">
        <v>0</v>
      </c>
      <c r="W226" s="59">
        <v>0</v>
      </c>
      <c r="X226" s="59">
        <v>0</v>
      </c>
      <c r="Y226" s="59">
        <v>0</v>
      </c>
      <c r="Z226" s="59">
        <v>0</v>
      </c>
      <c r="AA226" s="59">
        <v>0</v>
      </c>
      <c r="AB226" s="59">
        <v>0</v>
      </c>
      <c r="AC226" s="70">
        <v>0</v>
      </c>
      <c r="AD226" s="70"/>
      <c r="AE226" s="70">
        <v>0</v>
      </c>
      <c r="AF226" s="70">
        <v>0</v>
      </c>
    </row>
    <row r="227" spans="1:32" s="10" customFormat="1" x14ac:dyDescent="0.3">
      <c r="A227" s="181"/>
      <c r="B227" s="16">
        <f t="shared" si="6"/>
        <v>43466</v>
      </c>
      <c r="C227" s="126"/>
      <c r="D227" s="59">
        <v>17495621.143333334</v>
      </c>
      <c r="E227" s="133">
        <v>2054102.8566666667</v>
      </c>
      <c r="F227" s="133">
        <v>158425.19985833333</v>
      </c>
      <c r="G227" s="59">
        <v>38929</v>
      </c>
      <c r="H227" s="59">
        <v>3445.92</v>
      </c>
      <c r="I227" s="59">
        <v>0</v>
      </c>
      <c r="J227" s="143">
        <v>11721</v>
      </c>
      <c r="K227" s="143">
        <v>4095</v>
      </c>
      <c r="L227" s="143">
        <v>112090.15927601809</v>
      </c>
      <c r="M227" s="143">
        <v>1943.5703626099537</v>
      </c>
      <c r="N227" s="143">
        <v>24979.940161104718</v>
      </c>
      <c r="O227" s="59">
        <v>8198059.3378902571</v>
      </c>
      <c r="P227" s="59">
        <f t="shared" si="9"/>
        <v>87.293333333333337</v>
      </c>
      <c r="Q227" s="59">
        <v>0</v>
      </c>
      <c r="R227" s="59">
        <v>0</v>
      </c>
      <c r="S227" s="59">
        <f>392.03-P227</f>
        <v>304.73666666666662</v>
      </c>
      <c r="T227" s="143">
        <v>10</v>
      </c>
      <c r="U227" s="59">
        <v>0</v>
      </c>
      <c r="V227" s="59">
        <v>0</v>
      </c>
      <c r="W227" s="59">
        <v>0</v>
      </c>
      <c r="X227" s="59">
        <v>0</v>
      </c>
      <c r="Y227" s="59">
        <v>0</v>
      </c>
      <c r="Z227" s="59">
        <v>0</v>
      </c>
      <c r="AA227" s="59">
        <v>0</v>
      </c>
      <c r="AB227" s="59">
        <v>0</v>
      </c>
      <c r="AC227" s="70">
        <v>0</v>
      </c>
      <c r="AD227" s="70"/>
      <c r="AE227" s="70">
        <v>0</v>
      </c>
      <c r="AF227" s="70">
        <v>0</v>
      </c>
    </row>
    <row r="228" spans="1:32" s="10" customFormat="1" x14ac:dyDescent="0.3">
      <c r="A228" s="181"/>
      <c r="B228" s="16">
        <f t="shared" si="6"/>
        <v>43497</v>
      </c>
      <c r="C228" s="126"/>
      <c r="D228" s="59">
        <v>15453411.439999999</v>
      </c>
      <c r="E228" s="133">
        <v>1888261.56</v>
      </c>
      <c r="F228" s="133">
        <v>135203.87187500001</v>
      </c>
      <c r="G228" s="59">
        <v>36342</v>
      </c>
      <c r="H228" s="59">
        <v>3445.92</v>
      </c>
      <c r="I228" s="59">
        <v>0</v>
      </c>
      <c r="J228" s="143">
        <v>11031</v>
      </c>
      <c r="K228" s="143">
        <v>3036</v>
      </c>
      <c r="L228" s="143">
        <v>112090.15927601809</v>
      </c>
      <c r="M228" s="143">
        <v>1943.5703626099537</v>
      </c>
      <c r="N228" s="143">
        <v>24979.940161104718</v>
      </c>
      <c r="O228" s="59">
        <v>8198059.3378902571</v>
      </c>
      <c r="P228" s="59">
        <f t="shared" si="9"/>
        <v>87.293333333333337</v>
      </c>
      <c r="Q228" s="59">
        <v>0</v>
      </c>
      <c r="R228" s="59">
        <v>0</v>
      </c>
      <c r="S228" s="59">
        <f>470.46-P228</f>
        <v>383.16666666666663</v>
      </c>
      <c r="T228" s="143">
        <v>10</v>
      </c>
      <c r="U228" s="59">
        <v>0</v>
      </c>
      <c r="V228" s="59">
        <v>0</v>
      </c>
      <c r="W228" s="59">
        <v>0</v>
      </c>
      <c r="X228" s="59">
        <v>0</v>
      </c>
      <c r="Y228" s="59">
        <v>0</v>
      </c>
      <c r="Z228" s="59">
        <v>0</v>
      </c>
      <c r="AA228" s="59">
        <v>0</v>
      </c>
      <c r="AB228" s="59">
        <v>0</v>
      </c>
      <c r="AC228" s="70">
        <v>0</v>
      </c>
      <c r="AD228" s="70"/>
      <c r="AE228" s="70">
        <v>0</v>
      </c>
      <c r="AF228" s="70">
        <v>0</v>
      </c>
    </row>
    <row r="229" spans="1:32" s="10" customFormat="1" x14ac:dyDescent="0.3">
      <c r="A229" s="181"/>
      <c r="B229" s="16">
        <f t="shared" si="6"/>
        <v>43525</v>
      </c>
      <c r="C229" s="126"/>
      <c r="D229" s="59">
        <v>18051747.199999999</v>
      </c>
      <c r="E229" s="133">
        <v>2439205.7999999998</v>
      </c>
      <c r="F229" s="133">
        <v>130856.20820000004</v>
      </c>
      <c r="G229" s="59">
        <v>28463</v>
      </c>
      <c r="H229" s="59">
        <v>3445.92</v>
      </c>
      <c r="I229" s="59">
        <v>0</v>
      </c>
      <c r="J229" s="143">
        <v>11109</v>
      </c>
      <c r="K229" s="143">
        <v>4261</v>
      </c>
      <c r="L229" s="143">
        <v>112090.15927601809</v>
      </c>
      <c r="M229" s="143">
        <v>1943.5703626099537</v>
      </c>
      <c r="N229" s="143">
        <v>24979.940161104718</v>
      </c>
      <c r="O229" s="59">
        <v>8198059.3378902571</v>
      </c>
      <c r="P229" s="59">
        <f t="shared" si="9"/>
        <v>87.293333333333337</v>
      </c>
      <c r="Q229" s="59">
        <v>0</v>
      </c>
      <c r="R229" s="59">
        <v>0</v>
      </c>
      <c r="S229" s="59">
        <f>484.74-P229</f>
        <v>397.44666666666666</v>
      </c>
      <c r="T229" s="143">
        <v>10</v>
      </c>
      <c r="U229" s="59">
        <v>0</v>
      </c>
      <c r="V229" s="59">
        <v>0</v>
      </c>
      <c r="W229" s="59">
        <v>0</v>
      </c>
      <c r="X229" s="59">
        <v>0</v>
      </c>
      <c r="Y229" s="59">
        <v>0</v>
      </c>
      <c r="Z229" s="59">
        <v>0</v>
      </c>
      <c r="AA229" s="59">
        <v>0</v>
      </c>
      <c r="AB229" s="59">
        <v>0</v>
      </c>
      <c r="AC229" s="70">
        <v>0</v>
      </c>
      <c r="AD229" s="70"/>
      <c r="AE229" s="70">
        <v>0</v>
      </c>
      <c r="AF229" s="70">
        <v>0</v>
      </c>
    </row>
    <row r="230" spans="1:32" s="10" customFormat="1" x14ac:dyDescent="0.3">
      <c r="A230" s="181"/>
      <c r="B230" s="16">
        <f t="shared" si="6"/>
        <v>43556</v>
      </c>
      <c r="C230" s="126"/>
      <c r="D230" s="59">
        <v>19231457.359999999</v>
      </c>
      <c r="E230" s="133">
        <v>5270794.6399999997</v>
      </c>
      <c r="F230" s="133">
        <v>85537.621341666672</v>
      </c>
      <c r="G230" s="59">
        <v>17661</v>
      </c>
      <c r="H230" s="59">
        <v>3445.92</v>
      </c>
      <c r="I230" s="59">
        <v>0</v>
      </c>
      <c r="J230" s="143">
        <v>12499</v>
      </c>
      <c r="K230" s="143">
        <v>3856</v>
      </c>
      <c r="L230" s="143">
        <v>112090.15927601809</v>
      </c>
      <c r="M230" s="143">
        <v>1943.5703626099537</v>
      </c>
      <c r="N230" s="143">
        <v>24979.940161104718</v>
      </c>
      <c r="O230" s="59">
        <v>8198059.3378902571</v>
      </c>
      <c r="P230" s="59">
        <f t="shared" si="9"/>
        <v>87.293333333333337</v>
      </c>
      <c r="Q230" s="59">
        <v>0</v>
      </c>
      <c r="R230" s="59">
        <v>0</v>
      </c>
      <c r="S230" s="59">
        <f>519.19-P230</f>
        <v>431.8966666666667</v>
      </c>
      <c r="T230" s="143">
        <v>10</v>
      </c>
      <c r="U230" s="59">
        <v>0</v>
      </c>
      <c r="V230" s="59">
        <v>0</v>
      </c>
      <c r="W230" s="59">
        <v>0</v>
      </c>
      <c r="X230" s="59">
        <v>0</v>
      </c>
      <c r="Y230" s="59">
        <v>0</v>
      </c>
      <c r="Z230" s="59">
        <v>0</v>
      </c>
      <c r="AA230" s="59">
        <v>0</v>
      </c>
      <c r="AB230" s="59">
        <v>0</v>
      </c>
      <c r="AC230" s="70">
        <v>0</v>
      </c>
      <c r="AD230" s="70"/>
      <c r="AE230" s="70">
        <v>0</v>
      </c>
      <c r="AF230" s="70">
        <v>0</v>
      </c>
    </row>
    <row r="231" spans="1:32" s="10" customFormat="1" x14ac:dyDescent="0.3">
      <c r="A231" s="181"/>
      <c r="B231" s="16">
        <f t="shared" si="6"/>
        <v>43586</v>
      </c>
      <c r="C231" s="126"/>
      <c r="D231" s="59">
        <v>17668301.899999999</v>
      </c>
      <c r="E231" s="133">
        <v>6664268.0999999996</v>
      </c>
      <c r="F231" s="133">
        <v>80793.181283333324</v>
      </c>
      <c r="G231" s="59">
        <v>6614</v>
      </c>
      <c r="H231" s="59">
        <v>3445.92</v>
      </c>
      <c r="I231" s="59">
        <v>6617.2</v>
      </c>
      <c r="J231" s="143">
        <v>11790</v>
      </c>
      <c r="K231" s="143">
        <v>3906</v>
      </c>
      <c r="L231" s="143">
        <v>112090.15927601809</v>
      </c>
      <c r="M231" s="143">
        <v>1943.5703626099537</v>
      </c>
      <c r="N231" s="143">
        <v>24979.940161104718</v>
      </c>
      <c r="O231" s="59">
        <v>8198059.3378902571</v>
      </c>
      <c r="P231" s="59">
        <f t="shared" si="9"/>
        <v>87.293333333333337</v>
      </c>
      <c r="Q231" s="59">
        <v>0</v>
      </c>
      <c r="R231" s="59">
        <v>0</v>
      </c>
      <c r="S231" s="59">
        <f>595.33-P231</f>
        <v>508.03666666666669</v>
      </c>
      <c r="T231" s="143">
        <v>10</v>
      </c>
      <c r="U231" s="59">
        <v>0</v>
      </c>
      <c r="V231" s="59">
        <v>0</v>
      </c>
      <c r="W231" s="59">
        <v>0</v>
      </c>
      <c r="X231" s="59">
        <v>0</v>
      </c>
      <c r="Y231" s="59">
        <v>0</v>
      </c>
      <c r="Z231" s="59">
        <v>0</v>
      </c>
      <c r="AA231" s="59">
        <v>0</v>
      </c>
      <c r="AB231" s="59">
        <v>0</v>
      </c>
      <c r="AC231" s="70">
        <v>0</v>
      </c>
      <c r="AD231" s="70">
        <v>6684.4</v>
      </c>
      <c r="AE231" s="70">
        <v>0</v>
      </c>
      <c r="AF231" s="70">
        <v>0</v>
      </c>
    </row>
    <row r="232" spans="1:32" s="12" customFormat="1" ht="15" thickBot="1" x14ac:dyDescent="0.35">
      <c r="A232" s="182"/>
      <c r="B232" s="17">
        <f t="shared" si="6"/>
        <v>43617</v>
      </c>
      <c r="C232" s="127"/>
      <c r="D232" s="60">
        <v>20337394.23</v>
      </c>
      <c r="E232" s="134">
        <v>7146657.7699999996</v>
      </c>
      <c r="F232" s="134">
        <v>63626.723399999988</v>
      </c>
      <c r="G232" s="60">
        <v>5163</v>
      </c>
      <c r="H232" s="60">
        <v>3445.92</v>
      </c>
      <c r="I232" s="60">
        <v>26432.034</v>
      </c>
      <c r="J232" s="144">
        <v>10707</v>
      </c>
      <c r="K232" s="144">
        <v>3054</v>
      </c>
      <c r="L232" s="144">
        <v>112090.15927601809</v>
      </c>
      <c r="M232" s="144">
        <v>1943.5703626099537</v>
      </c>
      <c r="N232" s="144">
        <v>24979.940161104718</v>
      </c>
      <c r="O232" s="60">
        <v>8198059.3378902571</v>
      </c>
      <c r="P232" s="60">
        <f t="shared" si="9"/>
        <v>87.293333333333337</v>
      </c>
      <c r="Q232" s="59">
        <v>0</v>
      </c>
      <c r="R232" s="60">
        <v>0</v>
      </c>
      <c r="S232" s="60">
        <f>351.94-P232</f>
        <v>264.64666666666665</v>
      </c>
      <c r="T232" s="144">
        <v>10</v>
      </c>
      <c r="U232" s="60">
        <v>0</v>
      </c>
      <c r="V232" s="60">
        <v>0</v>
      </c>
      <c r="W232" s="60">
        <v>0</v>
      </c>
      <c r="X232" s="60">
        <v>0</v>
      </c>
      <c r="Y232" s="60">
        <v>0</v>
      </c>
      <c r="Z232" s="60">
        <v>0</v>
      </c>
      <c r="AA232" s="60">
        <v>0</v>
      </c>
      <c r="AB232" s="60">
        <v>0</v>
      </c>
      <c r="AC232" s="71">
        <v>0</v>
      </c>
      <c r="AD232" s="71">
        <v>6684.4</v>
      </c>
      <c r="AE232" s="71">
        <v>0</v>
      </c>
      <c r="AF232" s="71">
        <v>0</v>
      </c>
    </row>
    <row r="233" spans="1:32" x14ac:dyDescent="0.3">
      <c r="A233" s="175" t="s">
        <v>53</v>
      </c>
      <c r="B233" s="18">
        <f t="shared" si="6"/>
        <v>43647</v>
      </c>
      <c r="D233" s="57">
        <v>19295151.1609983</v>
      </c>
      <c r="E233" s="135">
        <v>11465331.839001702</v>
      </c>
      <c r="F233" s="135">
        <v>60327.958158333335</v>
      </c>
      <c r="G233" s="145">
        <v>5125</v>
      </c>
      <c r="H233" s="145">
        <v>3445.92</v>
      </c>
      <c r="I233" s="57">
        <v>52462.6</v>
      </c>
      <c r="J233" s="145">
        <v>11341</v>
      </c>
      <c r="K233" s="145">
        <v>3221</v>
      </c>
      <c r="L233" s="145">
        <v>112090.15927601809</v>
      </c>
      <c r="M233" s="145">
        <v>1943.5703626099537</v>
      </c>
      <c r="N233" s="145">
        <v>24979.940161104718</v>
      </c>
      <c r="O233" s="57">
        <v>6229649.754961092</v>
      </c>
      <c r="P233" s="145">
        <v>87.293333333333337</v>
      </c>
      <c r="Q233" s="145">
        <v>0</v>
      </c>
      <c r="R233" s="145">
        <v>0</v>
      </c>
      <c r="S233" s="145">
        <v>280.86666666666667</v>
      </c>
      <c r="T233" s="145">
        <v>10</v>
      </c>
      <c r="U233" s="57">
        <v>0</v>
      </c>
      <c r="V233" s="57">
        <v>0</v>
      </c>
      <c r="W233" s="57">
        <v>0</v>
      </c>
      <c r="X233" s="57">
        <v>0</v>
      </c>
      <c r="Y233" s="57">
        <v>0</v>
      </c>
      <c r="Z233" s="57">
        <v>0</v>
      </c>
      <c r="AA233" s="57">
        <v>0</v>
      </c>
      <c r="AB233" s="57">
        <v>0</v>
      </c>
      <c r="AC233" s="72">
        <v>0</v>
      </c>
      <c r="AD233" s="72">
        <v>6673.8861897996303</v>
      </c>
      <c r="AE233" s="72">
        <v>0</v>
      </c>
      <c r="AF233" s="72">
        <v>0</v>
      </c>
    </row>
    <row r="234" spans="1:32" x14ac:dyDescent="0.3">
      <c r="A234" s="175"/>
      <c r="B234" s="18">
        <f t="shared" si="6"/>
        <v>43678</v>
      </c>
      <c r="D234" s="57">
        <v>18533859.759470493</v>
      </c>
      <c r="E234" s="135">
        <v>9833631.2405295074</v>
      </c>
      <c r="F234" s="135">
        <v>62412.386266666668</v>
      </c>
      <c r="G234" s="145">
        <v>4755</v>
      </c>
      <c r="H234" s="145">
        <v>3445.92</v>
      </c>
      <c r="I234" s="57">
        <v>53052.5</v>
      </c>
      <c r="J234" s="145">
        <v>13323</v>
      </c>
      <c r="K234" s="145">
        <v>3242</v>
      </c>
      <c r="L234" s="145">
        <v>112090.15927601809</v>
      </c>
      <c r="M234" s="145">
        <v>1943.5703626099537</v>
      </c>
      <c r="N234" s="145">
        <v>24979.940161104718</v>
      </c>
      <c r="O234" s="57">
        <v>6229649.754961092</v>
      </c>
      <c r="P234" s="145">
        <v>87.293333333333337</v>
      </c>
      <c r="Q234" s="145">
        <v>0</v>
      </c>
      <c r="R234" s="145">
        <v>0</v>
      </c>
      <c r="S234" s="145">
        <v>359.90666666666664</v>
      </c>
      <c r="T234" s="145">
        <v>10</v>
      </c>
      <c r="U234" s="57">
        <v>0</v>
      </c>
      <c r="V234" s="57">
        <v>0</v>
      </c>
      <c r="W234" s="57">
        <v>0</v>
      </c>
      <c r="X234" s="57">
        <v>0</v>
      </c>
      <c r="Y234" s="57">
        <v>0</v>
      </c>
      <c r="Z234" s="57">
        <v>0</v>
      </c>
      <c r="AA234" s="57">
        <v>0</v>
      </c>
      <c r="AB234" s="57">
        <v>0</v>
      </c>
      <c r="AC234" s="72">
        <v>0</v>
      </c>
      <c r="AD234" s="72">
        <v>6673.8861897996303</v>
      </c>
      <c r="AE234" s="72">
        <v>0</v>
      </c>
      <c r="AF234" s="72">
        <v>0</v>
      </c>
    </row>
    <row r="235" spans="1:32" x14ac:dyDescent="0.3">
      <c r="A235" s="175"/>
      <c r="B235" s="18">
        <f t="shared" si="6"/>
        <v>43709</v>
      </c>
      <c r="D235" s="57">
        <v>21064056.609999999</v>
      </c>
      <c r="E235" s="135">
        <v>7786855.3899999997</v>
      </c>
      <c r="F235" s="135">
        <v>63163.875683333332</v>
      </c>
      <c r="G235" s="145">
        <v>7229</v>
      </c>
      <c r="H235" s="145">
        <v>3445.92</v>
      </c>
      <c r="I235" s="57">
        <v>47405.3</v>
      </c>
      <c r="J235" s="145">
        <v>11113</v>
      </c>
      <c r="K235" s="145">
        <v>3171</v>
      </c>
      <c r="L235" s="145">
        <v>112090.15927601809</v>
      </c>
      <c r="M235" s="145">
        <v>1943.5703626099537</v>
      </c>
      <c r="N235" s="145">
        <v>24979.940161104718</v>
      </c>
      <c r="O235" s="57">
        <v>6229649.754961092</v>
      </c>
      <c r="P235" s="145">
        <v>87.293333333333337</v>
      </c>
      <c r="Q235" s="145">
        <v>0</v>
      </c>
      <c r="R235" s="145">
        <v>0</v>
      </c>
      <c r="S235" s="145">
        <v>454.79666666666668</v>
      </c>
      <c r="T235" s="145">
        <v>10</v>
      </c>
      <c r="U235" s="57">
        <v>0</v>
      </c>
      <c r="V235" s="57">
        <v>0</v>
      </c>
      <c r="W235" s="57">
        <v>0</v>
      </c>
      <c r="X235" s="57">
        <v>0</v>
      </c>
      <c r="Y235" s="57">
        <v>0</v>
      </c>
      <c r="Z235" s="57">
        <v>0</v>
      </c>
      <c r="AA235" s="57">
        <v>0</v>
      </c>
      <c r="AB235" s="57">
        <v>0</v>
      </c>
      <c r="AC235" s="72">
        <v>0</v>
      </c>
      <c r="AD235" s="72">
        <v>6673.8861897996303</v>
      </c>
      <c r="AE235" s="72">
        <v>0</v>
      </c>
      <c r="AF235" s="72">
        <v>0</v>
      </c>
    </row>
    <row r="236" spans="1:32" x14ac:dyDescent="0.3">
      <c r="A236" s="175"/>
      <c r="B236" s="18">
        <f t="shared" si="6"/>
        <v>43739</v>
      </c>
      <c r="D236" s="57">
        <v>15319970.456055462</v>
      </c>
      <c r="E236" s="135">
        <v>2792294.5439445376</v>
      </c>
      <c r="F236" s="135">
        <v>76754.234383333329</v>
      </c>
      <c r="G236" s="145">
        <v>13042</v>
      </c>
      <c r="H236" s="145">
        <v>3445.92</v>
      </c>
      <c r="I236" s="57">
        <v>36607.599999999999</v>
      </c>
      <c r="J236" s="145">
        <v>12536</v>
      </c>
      <c r="K236" s="145">
        <v>3546</v>
      </c>
      <c r="L236" s="145">
        <v>112090.15927601809</v>
      </c>
      <c r="M236" s="145">
        <v>1943.5703626099537</v>
      </c>
      <c r="N236" s="145">
        <v>24979.940161104718</v>
      </c>
      <c r="O236" s="57">
        <v>6229649.754961092</v>
      </c>
      <c r="P236" s="145">
        <v>87.293333333333337</v>
      </c>
      <c r="Q236" s="145">
        <v>0</v>
      </c>
      <c r="R236" s="145">
        <v>0</v>
      </c>
      <c r="S236" s="145">
        <v>439.70666666666665</v>
      </c>
      <c r="T236" s="145">
        <v>10</v>
      </c>
      <c r="U236" s="57">
        <v>0</v>
      </c>
      <c r="V236" s="57">
        <v>0</v>
      </c>
      <c r="W236" s="57">
        <v>0</v>
      </c>
      <c r="X236" s="57">
        <v>0</v>
      </c>
      <c r="Y236" s="57">
        <v>0</v>
      </c>
      <c r="Z236" s="57">
        <v>0</v>
      </c>
      <c r="AA236" s="57">
        <v>0</v>
      </c>
      <c r="AB236" s="57">
        <v>0</v>
      </c>
      <c r="AC236" s="72">
        <v>0</v>
      </c>
      <c r="AE236" s="72">
        <v>0</v>
      </c>
      <c r="AF236" s="72">
        <v>0</v>
      </c>
    </row>
    <row r="237" spans="1:32" x14ac:dyDescent="0.3">
      <c r="A237" s="175"/>
      <c r="B237" s="18">
        <f t="shared" si="6"/>
        <v>43770</v>
      </c>
      <c r="D237" s="57">
        <v>20588944.536615677</v>
      </c>
      <c r="E237" s="135">
        <v>2935563.4633843224</v>
      </c>
      <c r="F237" s="135">
        <v>118053.40318333333</v>
      </c>
      <c r="G237" s="145">
        <v>23575</v>
      </c>
      <c r="H237" s="145">
        <v>3445.92</v>
      </c>
      <c r="I237" s="57">
        <v>0</v>
      </c>
      <c r="J237" s="145">
        <v>10731</v>
      </c>
      <c r="K237" s="145">
        <v>3308</v>
      </c>
      <c r="L237" s="145">
        <v>112090.15927601809</v>
      </c>
      <c r="M237" s="145">
        <v>1943.5703626099537</v>
      </c>
      <c r="N237" s="145">
        <v>24979.940161104718</v>
      </c>
      <c r="O237" s="57">
        <v>6229649.754961092</v>
      </c>
      <c r="P237" s="145">
        <v>87.293333333333337</v>
      </c>
      <c r="Q237" s="145">
        <v>0</v>
      </c>
      <c r="R237" s="145">
        <v>0</v>
      </c>
      <c r="S237" s="145">
        <v>431.19666666666666</v>
      </c>
      <c r="T237" s="145">
        <v>10</v>
      </c>
      <c r="U237" s="57">
        <v>0</v>
      </c>
      <c r="V237" s="57">
        <v>0</v>
      </c>
      <c r="W237" s="57">
        <v>0</v>
      </c>
      <c r="X237" s="57">
        <v>0</v>
      </c>
      <c r="Y237" s="57">
        <v>0</v>
      </c>
      <c r="Z237" s="57">
        <v>0</v>
      </c>
      <c r="AA237" s="57">
        <v>0</v>
      </c>
      <c r="AB237" s="57">
        <v>0</v>
      </c>
      <c r="AC237" s="72">
        <v>0</v>
      </c>
      <c r="AE237" s="72">
        <v>0</v>
      </c>
      <c r="AF237" s="72">
        <v>0</v>
      </c>
    </row>
    <row r="238" spans="1:32" x14ac:dyDescent="0.3">
      <c r="A238" s="175"/>
      <c r="B238" s="18">
        <f t="shared" si="6"/>
        <v>43800</v>
      </c>
      <c r="D238" s="57">
        <v>20398380.530000001</v>
      </c>
      <c r="E238" s="135">
        <v>2792088.47</v>
      </c>
      <c r="F238" s="135">
        <v>137351.14325833332</v>
      </c>
      <c r="G238" s="145">
        <v>29950</v>
      </c>
      <c r="H238" s="145">
        <v>3445.92</v>
      </c>
      <c r="I238" s="57">
        <v>0</v>
      </c>
      <c r="J238" s="145">
        <v>9561</v>
      </c>
      <c r="K238" s="145">
        <v>3068</v>
      </c>
      <c r="L238" s="145">
        <v>112090.15927601809</v>
      </c>
      <c r="M238" s="145">
        <v>1943.5703626099537</v>
      </c>
      <c r="N238" s="145">
        <v>24979.940161104718</v>
      </c>
      <c r="O238" s="57">
        <v>6229649.754961092</v>
      </c>
      <c r="P238" s="145">
        <v>87.293333333333337</v>
      </c>
      <c r="Q238" s="145">
        <v>0</v>
      </c>
      <c r="R238" s="145">
        <v>0</v>
      </c>
      <c r="S238" s="145">
        <v>329.51666666666665</v>
      </c>
      <c r="T238" s="145">
        <v>10</v>
      </c>
      <c r="U238" s="57">
        <v>0</v>
      </c>
      <c r="V238" s="57">
        <v>0</v>
      </c>
      <c r="W238" s="57">
        <v>0</v>
      </c>
      <c r="X238" s="57">
        <v>0</v>
      </c>
      <c r="Y238" s="57">
        <v>0</v>
      </c>
      <c r="Z238" s="57">
        <v>0</v>
      </c>
      <c r="AA238" s="57">
        <v>0</v>
      </c>
      <c r="AB238" s="57">
        <v>0</v>
      </c>
      <c r="AC238" s="72">
        <v>0</v>
      </c>
      <c r="AE238" s="72">
        <v>0</v>
      </c>
      <c r="AF238" s="72">
        <v>0</v>
      </c>
    </row>
    <row r="239" spans="1:32" x14ac:dyDescent="0.3">
      <c r="A239" s="175"/>
      <c r="B239" s="18">
        <f t="shared" si="6"/>
        <v>43831</v>
      </c>
      <c r="D239" s="57">
        <v>18691170.285842229</v>
      </c>
      <c r="E239" s="135">
        <v>2512540.7141577727</v>
      </c>
      <c r="F239" s="135">
        <v>137923.50425833333</v>
      </c>
      <c r="G239" s="145">
        <v>38929</v>
      </c>
      <c r="H239" s="145">
        <v>3445.92</v>
      </c>
      <c r="I239" s="57">
        <v>0</v>
      </c>
      <c r="J239" s="145">
        <v>11721</v>
      </c>
      <c r="K239" s="145">
        <v>4095</v>
      </c>
      <c r="L239" s="145">
        <v>112090.15927601809</v>
      </c>
      <c r="M239" s="145">
        <v>1943.5703626099537</v>
      </c>
      <c r="N239" s="145">
        <v>24979.940161104718</v>
      </c>
      <c r="O239" s="57">
        <v>6229649.754961092</v>
      </c>
      <c r="P239" s="145">
        <v>87.293333333333337</v>
      </c>
      <c r="Q239" s="145">
        <v>0</v>
      </c>
      <c r="R239" s="145">
        <v>0</v>
      </c>
      <c r="S239" s="145">
        <v>304.73666666666662</v>
      </c>
      <c r="T239" s="145">
        <v>10</v>
      </c>
      <c r="U239" s="57">
        <v>0</v>
      </c>
      <c r="V239" s="57">
        <v>0</v>
      </c>
      <c r="W239" s="57">
        <v>0</v>
      </c>
      <c r="X239" s="57">
        <v>0</v>
      </c>
      <c r="Y239" s="57">
        <v>0</v>
      </c>
      <c r="Z239" s="57">
        <v>0</v>
      </c>
      <c r="AA239" s="57">
        <v>0</v>
      </c>
      <c r="AB239" s="57">
        <v>0</v>
      </c>
      <c r="AC239" s="72">
        <v>0</v>
      </c>
      <c r="AE239" s="72">
        <v>0</v>
      </c>
      <c r="AF239" s="72">
        <v>0</v>
      </c>
    </row>
    <row r="240" spans="1:32" x14ac:dyDescent="0.3">
      <c r="A240" s="175"/>
      <c r="B240" s="18">
        <f t="shared" si="6"/>
        <v>43862</v>
      </c>
      <c r="D240" s="57">
        <v>18187699.399561092</v>
      </c>
      <c r="E240" s="135">
        <v>2489969.6004389087</v>
      </c>
      <c r="F240" s="135">
        <v>126976.97475833332</v>
      </c>
      <c r="G240" s="145">
        <v>36342</v>
      </c>
      <c r="H240" s="145">
        <v>3445.92</v>
      </c>
      <c r="I240" s="57">
        <v>0</v>
      </c>
      <c r="J240" s="145">
        <v>11031</v>
      </c>
      <c r="K240" s="145">
        <v>3036</v>
      </c>
      <c r="L240" s="145">
        <v>112090.15927601809</v>
      </c>
      <c r="M240" s="145">
        <v>1943.5703626099537</v>
      </c>
      <c r="N240" s="145">
        <v>24979.940161104718</v>
      </c>
      <c r="O240" s="57">
        <v>6229649.754961092</v>
      </c>
      <c r="P240" s="145">
        <v>87.293333333333337</v>
      </c>
      <c r="Q240" s="145">
        <v>0</v>
      </c>
      <c r="R240" s="145">
        <v>0</v>
      </c>
      <c r="S240" s="145">
        <v>383.16666666666663</v>
      </c>
      <c r="T240" s="145">
        <v>10</v>
      </c>
      <c r="U240" s="57">
        <v>0</v>
      </c>
      <c r="V240" s="57">
        <v>0</v>
      </c>
      <c r="W240" s="57">
        <v>0</v>
      </c>
      <c r="X240" s="57">
        <v>0</v>
      </c>
      <c r="Y240" s="57">
        <v>0</v>
      </c>
      <c r="Z240" s="57">
        <v>0</v>
      </c>
      <c r="AA240" s="57">
        <v>0</v>
      </c>
      <c r="AB240" s="57">
        <v>0</v>
      </c>
      <c r="AC240" s="72">
        <v>0</v>
      </c>
      <c r="AE240" s="72">
        <v>0</v>
      </c>
      <c r="AF240" s="72">
        <v>0</v>
      </c>
    </row>
    <row r="241" spans="1:32" x14ac:dyDescent="0.3">
      <c r="A241" s="175"/>
      <c r="B241" s="18">
        <f t="shared" si="6"/>
        <v>43891</v>
      </c>
      <c r="D241" s="57">
        <v>17243910.243272934</v>
      </c>
      <c r="E241" s="135">
        <v>3646994.7567270664</v>
      </c>
      <c r="F241" s="135">
        <v>109887.65703333335</v>
      </c>
      <c r="G241" s="145">
        <v>28463</v>
      </c>
      <c r="H241" s="145">
        <v>3445.92</v>
      </c>
      <c r="I241" s="57">
        <v>0</v>
      </c>
      <c r="J241" s="145">
        <v>11109</v>
      </c>
      <c r="K241" s="145">
        <v>4261</v>
      </c>
      <c r="L241" s="145">
        <v>112090.15927601809</v>
      </c>
      <c r="M241" s="145">
        <v>1943.5703626099537</v>
      </c>
      <c r="N241" s="145">
        <v>24979.940161104718</v>
      </c>
      <c r="O241" s="57">
        <v>6229649.754961092</v>
      </c>
      <c r="P241" s="145">
        <v>87.293333333333337</v>
      </c>
      <c r="Q241" s="145">
        <v>0</v>
      </c>
      <c r="R241" s="145">
        <v>0</v>
      </c>
      <c r="S241" s="145">
        <v>397.44666666666666</v>
      </c>
      <c r="T241" s="145">
        <v>10</v>
      </c>
      <c r="U241" s="57">
        <v>0</v>
      </c>
      <c r="V241" s="57">
        <v>0</v>
      </c>
      <c r="W241" s="57">
        <v>0</v>
      </c>
      <c r="X241" s="57">
        <v>0</v>
      </c>
      <c r="Y241" s="57">
        <v>0</v>
      </c>
      <c r="Z241" s="57">
        <v>0</v>
      </c>
      <c r="AA241" s="57">
        <v>0</v>
      </c>
      <c r="AB241" s="57">
        <v>0</v>
      </c>
      <c r="AC241" s="72">
        <v>0</v>
      </c>
      <c r="AE241" s="72">
        <v>0</v>
      </c>
      <c r="AF241" s="72">
        <v>0</v>
      </c>
    </row>
    <row r="242" spans="1:32" x14ac:dyDescent="0.3">
      <c r="A242" s="175"/>
      <c r="B242" s="18">
        <f t="shared" si="6"/>
        <v>43922</v>
      </c>
      <c r="D242" s="57">
        <v>13788601.719999999</v>
      </c>
      <c r="E242" s="135">
        <v>3526701.2800000003</v>
      </c>
      <c r="F242" s="135">
        <v>93249.104724999983</v>
      </c>
      <c r="G242" s="145">
        <v>17661</v>
      </c>
      <c r="H242" s="145">
        <v>3445.92</v>
      </c>
      <c r="I242" s="57">
        <v>0</v>
      </c>
      <c r="J242" s="145">
        <v>12499</v>
      </c>
      <c r="K242" s="145">
        <v>3856</v>
      </c>
      <c r="L242" s="145">
        <v>112090.15927601809</v>
      </c>
      <c r="M242" s="145">
        <v>1943.5703626099537</v>
      </c>
      <c r="N242" s="145">
        <v>24979.940161104718</v>
      </c>
      <c r="O242" s="57">
        <v>6229649.754961092</v>
      </c>
      <c r="P242" s="145">
        <v>87.293333333333337</v>
      </c>
      <c r="Q242" s="145">
        <v>0</v>
      </c>
      <c r="R242" s="145">
        <v>0</v>
      </c>
      <c r="S242" s="145">
        <v>431.8966666666667</v>
      </c>
      <c r="T242" s="145">
        <v>10</v>
      </c>
      <c r="U242" s="57">
        <v>0</v>
      </c>
      <c r="V242" s="57">
        <v>0</v>
      </c>
      <c r="W242" s="57">
        <v>0</v>
      </c>
      <c r="X242" s="57">
        <v>0</v>
      </c>
      <c r="Y242" s="57">
        <v>0</v>
      </c>
      <c r="Z242" s="57">
        <v>0</v>
      </c>
      <c r="AA242" s="57">
        <v>0</v>
      </c>
      <c r="AB242" s="57">
        <v>0</v>
      </c>
      <c r="AC242" s="72">
        <v>0</v>
      </c>
      <c r="AE242" s="72">
        <v>0</v>
      </c>
      <c r="AF242" s="72">
        <v>0</v>
      </c>
    </row>
    <row r="243" spans="1:32" x14ac:dyDescent="0.3">
      <c r="A243" s="175"/>
      <c r="B243" s="18">
        <f t="shared" si="6"/>
        <v>43952</v>
      </c>
      <c r="D243" s="57">
        <v>14907081.18</v>
      </c>
      <c r="E243" s="135">
        <v>5016267.82</v>
      </c>
      <c r="F243" s="135">
        <v>77185.436625000002</v>
      </c>
      <c r="G243" s="145">
        <v>6614</v>
      </c>
      <c r="H243" s="145">
        <v>3445.92</v>
      </c>
      <c r="I243" s="57">
        <v>0</v>
      </c>
      <c r="J243" s="145">
        <v>11790</v>
      </c>
      <c r="K243" s="145">
        <v>3906</v>
      </c>
      <c r="L243" s="145">
        <v>112090.15927601809</v>
      </c>
      <c r="M243" s="145">
        <v>1943.5703626099537</v>
      </c>
      <c r="N243" s="145">
        <v>24979.940161104718</v>
      </c>
      <c r="O243" s="57">
        <v>6229649.754961092</v>
      </c>
      <c r="P243" s="145">
        <v>87.293333333333337</v>
      </c>
      <c r="Q243" s="145">
        <v>0</v>
      </c>
      <c r="R243" s="145">
        <v>0</v>
      </c>
      <c r="S243" s="145">
        <v>508.03666666666669</v>
      </c>
      <c r="T243" s="145">
        <v>10</v>
      </c>
      <c r="U243" s="57">
        <v>0</v>
      </c>
      <c r="V243" s="57">
        <v>0</v>
      </c>
      <c r="W243" s="57">
        <v>0</v>
      </c>
      <c r="X243" s="57">
        <v>0</v>
      </c>
      <c r="Y243" s="57">
        <v>0</v>
      </c>
      <c r="Z243" s="57">
        <v>0</v>
      </c>
      <c r="AA243" s="57">
        <v>0</v>
      </c>
      <c r="AB243" s="57">
        <v>0</v>
      </c>
      <c r="AC243" s="72">
        <v>0</v>
      </c>
      <c r="AD243" s="72">
        <v>6673.8861897996303</v>
      </c>
      <c r="AE243" s="72">
        <v>0</v>
      </c>
      <c r="AF243" s="72">
        <v>0</v>
      </c>
    </row>
    <row r="244" spans="1:32" ht="15" thickBot="1" x14ac:dyDescent="0.35">
      <c r="A244" s="175"/>
      <c r="B244" s="18">
        <f t="shared" si="6"/>
        <v>43983</v>
      </c>
      <c r="D244" s="57">
        <v>17551320.940000001</v>
      </c>
      <c r="E244" s="135">
        <v>9527288.0599999987</v>
      </c>
      <c r="F244" s="135">
        <v>60628.337083333332</v>
      </c>
      <c r="G244" s="145">
        <v>5163</v>
      </c>
      <c r="H244" s="145">
        <v>3445.92</v>
      </c>
      <c r="I244" s="57">
        <v>16271.7</v>
      </c>
      <c r="J244" s="145">
        <v>10707</v>
      </c>
      <c r="K244" s="145">
        <v>3054</v>
      </c>
      <c r="L244" s="145">
        <v>112090.15927601809</v>
      </c>
      <c r="M244" s="145">
        <v>1943.5703626099537</v>
      </c>
      <c r="N244" s="145">
        <v>24979.940161104718</v>
      </c>
      <c r="O244" s="57">
        <v>6229649.754961092</v>
      </c>
      <c r="P244" s="145">
        <v>87.293333333333337</v>
      </c>
      <c r="Q244" s="145">
        <v>0</v>
      </c>
      <c r="R244" s="145">
        <v>0</v>
      </c>
      <c r="S244" s="145">
        <v>264.64666666666665</v>
      </c>
      <c r="T244" s="145">
        <v>10</v>
      </c>
      <c r="U244" s="57">
        <v>0</v>
      </c>
      <c r="V244" s="57">
        <v>0</v>
      </c>
      <c r="W244" s="57">
        <v>0</v>
      </c>
      <c r="X244" s="57">
        <v>0</v>
      </c>
      <c r="Y244" s="57">
        <v>0</v>
      </c>
      <c r="Z244" s="57">
        <v>0</v>
      </c>
      <c r="AA244" s="57">
        <v>0</v>
      </c>
      <c r="AB244" s="57">
        <v>0</v>
      </c>
      <c r="AC244" s="72">
        <v>0</v>
      </c>
      <c r="AD244" s="72">
        <v>6673.8861897996303</v>
      </c>
      <c r="AE244" s="72">
        <v>0</v>
      </c>
      <c r="AF244" s="72">
        <v>0</v>
      </c>
    </row>
    <row r="245" spans="1:32" s="8" customFormat="1" x14ac:dyDescent="0.3">
      <c r="A245" s="180" t="s">
        <v>54</v>
      </c>
      <c r="B245" s="15">
        <f t="shared" si="6"/>
        <v>44013</v>
      </c>
      <c r="C245" s="125"/>
      <c r="D245" s="58"/>
      <c r="E245" s="132"/>
      <c r="F245" s="132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69"/>
      <c r="AD245" s="69"/>
      <c r="AE245" s="69"/>
      <c r="AF245" s="69"/>
    </row>
    <row r="246" spans="1:32" s="10" customFormat="1" x14ac:dyDescent="0.3">
      <c r="A246" s="181"/>
      <c r="B246" s="16">
        <f t="shared" si="6"/>
        <v>44044</v>
      </c>
      <c r="C246" s="126"/>
      <c r="D246" s="59"/>
      <c r="E246" s="133"/>
      <c r="F246" s="133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70"/>
      <c r="AD246" s="70"/>
      <c r="AE246" s="70"/>
      <c r="AF246" s="70"/>
    </row>
    <row r="247" spans="1:32" s="10" customFormat="1" x14ac:dyDescent="0.3">
      <c r="A247" s="181"/>
      <c r="B247" s="16">
        <f t="shared" si="6"/>
        <v>44075</v>
      </c>
      <c r="C247" s="126"/>
      <c r="D247" s="59"/>
      <c r="E247" s="133"/>
      <c r="F247" s="133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70"/>
      <c r="AD247" s="70"/>
      <c r="AE247" s="70"/>
      <c r="AF247" s="70"/>
    </row>
    <row r="248" spans="1:32" s="10" customFormat="1" x14ac:dyDescent="0.3">
      <c r="A248" s="181"/>
      <c r="B248" s="16">
        <f t="shared" si="6"/>
        <v>44105</v>
      </c>
      <c r="C248" s="126"/>
      <c r="D248" s="59"/>
      <c r="E248" s="133"/>
      <c r="F248" s="133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70"/>
      <c r="AD248" s="70"/>
      <c r="AE248" s="70"/>
      <c r="AF248" s="70"/>
    </row>
    <row r="249" spans="1:32" s="10" customFormat="1" x14ac:dyDescent="0.3">
      <c r="A249" s="181"/>
      <c r="B249" s="16">
        <f t="shared" si="6"/>
        <v>44136</v>
      </c>
      <c r="C249" s="126"/>
      <c r="D249" s="59"/>
      <c r="E249" s="133"/>
      <c r="F249" s="133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70"/>
      <c r="AD249" s="70"/>
      <c r="AE249" s="70"/>
      <c r="AF249" s="70"/>
    </row>
    <row r="250" spans="1:32" s="10" customFormat="1" x14ac:dyDescent="0.3">
      <c r="A250" s="181"/>
      <c r="B250" s="16">
        <f t="shared" si="6"/>
        <v>44166</v>
      </c>
      <c r="C250" s="126"/>
      <c r="D250" s="59"/>
      <c r="E250" s="133"/>
      <c r="F250" s="133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70"/>
      <c r="AD250" s="70"/>
      <c r="AE250" s="70"/>
      <c r="AF250" s="70"/>
    </row>
    <row r="251" spans="1:32" s="10" customFormat="1" x14ac:dyDescent="0.3">
      <c r="A251" s="181"/>
      <c r="B251" s="16">
        <f t="shared" si="6"/>
        <v>44197</v>
      </c>
      <c r="C251" s="126"/>
      <c r="D251" s="59"/>
      <c r="E251" s="133"/>
      <c r="F251" s="133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70"/>
      <c r="AD251" s="70"/>
      <c r="AE251" s="70"/>
      <c r="AF251" s="70"/>
    </row>
    <row r="252" spans="1:32" s="10" customFormat="1" x14ac:dyDescent="0.3">
      <c r="A252" s="181"/>
      <c r="B252" s="16">
        <f t="shared" si="6"/>
        <v>44228</v>
      </c>
      <c r="C252" s="126"/>
      <c r="D252" s="59"/>
      <c r="E252" s="133"/>
      <c r="F252" s="133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70"/>
      <c r="AD252" s="70"/>
      <c r="AE252" s="70"/>
      <c r="AF252" s="70"/>
    </row>
    <row r="253" spans="1:32" s="10" customFormat="1" x14ac:dyDescent="0.3">
      <c r="A253" s="181"/>
      <c r="B253" s="16">
        <f t="shared" si="6"/>
        <v>44256</v>
      </c>
      <c r="C253" s="126"/>
      <c r="D253" s="59"/>
      <c r="E253" s="133"/>
      <c r="F253" s="133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70"/>
      <c r="AD253" s="70"/>
      <c r="AE253" s="70"/>
      <c r="AF253" s="70"/>
    </row>
    <row r="254" spans="1:32" s="10" customFormat="1" x14ac:dyDescent="0.3">
      <c r="A254" s="181"/>
      <c r="B254" s="16">
        <f t="shared" si="6"/>
        <v>44287</v>
      </c>
      <c r="C254" s="126"/>
      <c r="D254" s="59"/>
      <c r="E254" s="133"/>
      <c r="F254" s="133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70"/>
      <c r="AD254" s="70"/>
      <c r="AE254" s="70"/>
      <c r="AF254" s="70"/>
    </row>
    <row r="255" spans="1:32" s="10" customFormat="1" x14ac:dyDescent="0.3">
      <c r="A255" s="181"/>
      <c r="B255" s="16">
        <f t="shared" si="6"/>
        <v>44317</v>
      </c>
      <c r="C255" s="126"/>
      <c r="D255" s="59"/>
      <c r="E255" s="133"/>
      <c r="F255" s="133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70"/>
      <c r="AD255" s="70"/>
      <c r="AE255" s="70"/>
      <c r="AF255" s="70"/>
    </row>
    <row r="256" spans="1:32" s="12" customFormat="1" ht="15" thickBot="1" x14ac:dyDescent="0.35">
      <c r="A256" s="182"/>
      <c r="B256" s="17">
        <f t="shared" si="6"/>
        <v>44348</v>
      </c>
      <c r="C256" s="127"/>
      <c r="D256" s="60"/>
      <c r="E256" s="134"/>
      <c r="F256" s="134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71"/>
      <c r="AD256" s="71"/>
      <c r="AE256" s="71"/>
      <c r="AF256" s="71"/>
    </row>
    <row r="257" spans="1:32" x14ac:dyDescent="0.3">
      <c r="A257" s="175" t="s">
        <v>55</v>
      </c>
      <c r="B257" s="18">
        <f t="shared" si="6"/>
        <v>44378</v>
      </c>
    </row>
    <row r="258" spans="1:32" x14ac:dyDescent="0.3">
      <c r="A258" s="175"/>
      <c r="B258" s="18">
        <f t="shared" si="6"/>
        <v>44409</v>
      </c>
    </row>
    <row r="259" spans="1:32" x14ac:dyDescent="0.3">
      <c r="A259" s="175"/>
      <c r="B259" s="18">
        <f t="shared" si="6"/>
        <v>44440</v>
      </c>
    </row>
    <row r="260" spans="1:32" x14ac:dyDescent="0.3">
      <c r="A260" s="175"/>
      <c r="B260" s="18">
        <f t="shared" si="6"/>
        <v>44470</v>
      </c>
    </row>
    <row r="261" spans="1:32" x14ac:dyDescent="0.3">
      <c r="A261" s="175"/>
      <c r="B261" s="18">
        <f t="shared" si="6"/>
        <v>44501</v>
      </c>
    </row>
    <row r="262" spans="1:32" x14ac:dyDescent="0.3">
      <c r="A262" s="175"/>
      <c r="B262" s="18">
        <f t="shared" si="6"/>
        <v>44531</v>
      </c>
    </row>
    <row r="263" spans="1:32" x14ac:dyDescent="0.3">
      <c r="A263" s="175"/>
      <c r="B263" s="18">
        <f t="shared" ref="B263:B326" si="10">DATE(YEAR(B262),MONTH(B262)+1,DAY(B262))</f>
        <v>44562</v>
      </c>
    </row>
    <row r="264" spans="1:32" x14ac:dyDescent="0.3">
      <c r="A264" s="175"/>
      <c r="B264" s="18">
        <f t="shared" si="10"/>
        <v>44593</v>
      </c>
    </row>
    <row r="265" spans="1:32" x14ac:dyDescent="0.3">
      <c r="A265" s="175"/>
      <c r="B265" s="18">
        <f t="shared" si="10"/>
        <v>44621</v>
      </c>
    </row>
    <row r="266" spans="1:32" x14ac:dyDescent="0.3">
      <c r="A266" s="175"/>
      <c r="B266" s="18">
        <f t="shared" si="10"/>
        <v>44652</v>
      </c>
    </row>
    <row r="267" spans="1:32" x14ac:dyDescent="0.3">
      <c r="A267" s="175"/>
      <c r="B267" s="18">
        <f t="shared" si="10"/>
        <v>44682</v>
      </c>
    </row>
    <row r="268" spans="1:32" ht="15" thickBot="1" x14ac:dyDescent="0.35">
      <c r="A268" s="175"/>
      <c r="B268" s="18">
        <f t="shared" si="10"/>
        <v>44713</v>
      </c>
    </row>
    <row r="269" spans="1:32" s="8" customFormat="1" x14ac:dyDescent="0.3">
      <c r="A269" s="180" t="s">
        <v>56</v>
      </c>
      <c r="B269" s="15">
        <f t="shared" si="10"/>
        <v>44743</v>
      </c>
      <c r="C269" s="125"/>
      <c r="D269" s="58"/>
      <c r="E269" s="132"/>
      <c r="F269" s="132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69"/>
      <c r="AD269" s="69"/>
      <c r="AE269" s="69"/>
      <c r="AF269" s="69"/>
    </row>
    <row r="270" spans="1:32" s="10" customFormat="1" x14ac:dyDescent="0.3">
      <c r="A270" s="181"/>
      <c r="B270" s="16">
        <f t="shared" si="10"/>
        <v>44774</v>
      </c>
      <c r="C270" s="126"/>
      <c r="D270" s="59"/>
      <c r="E270" s="133"/>
      <c r="F270" s="133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70"/>
      <c r="AD270" s="70"/>
      <c r="AE270" s="70"/>
      <c r="AF270" s="70"/>
    </row>
    <row r="271" spans="1:32" s="10" customFormat="1" x14ac:dyDescent="0.3">
      <c r="A271" s="181"/>
      <c r="B271" s="16">
        <f t="shared" si="10"/>
        <v>44805</v>
      </c>
      <c r="C271" s="126"/>
      <c r="D271" s="59"/>
      <c r="E271" s="133"/>
      <c r="F271" s="133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70"/>
      <c r="AD271" s="70"/>
      <c r="AE271" s="70"/>
      <c r="AF271" s="70"/>
    </row>
    <row r="272" spans="1:32" s="10" customFormat="1" x14ac:dyDescent="0.3">
      <c r="A272" s="181"/>
      <c r="B272" s="16">
        <f t="shared" si="10"/>
        <v>44835</v>
      </c>
      <c r="C272" s="126"/>
      <c r="D272" s="59"/>
      <c r="E272" s="133"/>
      <c r="F272" s="133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70"/>
      <c r="AD272" s="70"/>
      <c r="AE272" s="70"/>
      <c r="AF272" s="70"/>
    </row>
    <row r="273" spans="1:32" s="10" customFormat="1" x14ac:dyDescent="0.3">
      <c r="A273" s="181"/>
      <c r="B273" s="16">
        <f t="shared" si="10"/>
        <v>44866</v>
      </c>
      <c r="C273" s="126"/>
      <c r="D273" s="59"/>
      <c r="E273" s="133"/>
      <c r="F273" s="133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70"/>
      <c r="AD273" s="70"/>
      <c r="AE273" s="70"/>
      <c r="AF273" s="70"/>
    </row>
    <row r="274" spans="1:32" s="10" customFormat="1" x14ac:dyDescent="0.3">
      <c r="A274" s="181"/>
      <c r="B274" s="16">
        <f t="shared" si="10"/>
        <v>44896</v>
      </c>
      <c r="C274" s="126"/>
      <c r="D274" s="59"/>
      <c r="E274" s="133"/>
      <c r="F274" s="133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70"/>
      <c r="AD274" s="70"/>
      <c r="AE274" s="70"/>
      <c r="AF274" s="70"/>
    </row>
    <row r="275" spans="1:32" s="10" customFormat="1" x14ac:dyDescent="0.3">
      <c r="A275" s="181"/>
      <c r="B275" s="16">
        <f t="shared" si="10"/>
        <v>44927</v>
      </c>
      <c r="C275" s="126"/>
      <c r="D275" s="59"/>
      <c r="E275" s="133"/>
      <c r="F275" s="133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70"/>
      <c r="AD275" s="70"/>
      <c r="AE275" s="70"/>
      <c r="AF275" s="70"/>
    </row>
    <row r="276" spans="1:32" s="10" customFormat="1" x14ac:dyDescent="0.3">
      <c r="A276" s="181"/>
      <c r="B276" s="16">
        <f t="shared" si="10"/>
        <v>44958</v>
      </c>
      <c r="C276" s="126"/>
      <c r="D276" s="59"/>
      <c r="E276" s="133"/>
      <c r="F276" s="133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70"/>
      <c r="AD276" s="70"/>
      <c r="AE276" s="70"/>
      <c r="AF276" s="70"/>
    </row>
    <row r="277" spans="1:32" s="10" customFormat="1" x14ac:dyDescent="0.3">
      <c r="A277" s="181"/>
      <c r="B277" s="16">
        <f t="shared" si="10"/>
        <v>44986</v>
      </c>
      <c r="C277" s="126"/>
      <c r="D277" s="59"/>
      <c r="E277" s="133"/>
      <c r="F277" s="133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70"/>
      <c r="AD277" s="70"/>
      <c r="AE277" s="70"/>
      <c r="AF277" s="70"/>
    </row>
    <row r="278" spans="1:32" s="10" customFormat="1" x14ac:dyDescent="0.3">
      <c r="A278" s="181"/>
      <c r="B278" s="16">
        <f t="shared" si="10"/>
        <v>45017</v>
      </c>
      <c r="C278" s="126"/>
      <c r="D278" s="59"/>
      <c r="E278" s="133"/>
      <c r="F278" s="133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70"/>
      <c r="AD278" s="70"/>
      <c r="AE278" s="70"/>
      <c r="AF278" s="70"/>
    </row>
    <row r="279" spans="1:32" s="10" customFormat="1" x14ac:dyDescent="0.3">
      <c r="A279" s="181"/>
      <c r="B279" s="16">
        <f t="shared" si="10"/>
        <v>45047</v>
      </c>
      <c r="C279" s="126"/>
      <c r="D279" s="59"/>
      <c r="E279" s="133"/>
      <c r="F279" s="133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70"/>
      <c r="AD279" s="70"/>
      <c r="AE279" s="70"/>
      <c r="AF279" s="70"/>
    </row>
    <row r="280" spans="1:32" s="12" customFormat="1" ht="15" thickBot="1" x14ac:dyDescent="0.35">
      <c r="A280" s="182"/>
      <c r="B280" s="17">
        <f t="shared" si="10"/>
        <v>45078</v>
      </c>
      <c r="C280" s="127"/>
      <c r="D280" s="60"/>
      <c r="E280" s="134"/>
      <c r="F280" s="134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71"/>
      <c r="AD280" s="71"/>
      <c r="AE280" s="71"/>
      <c r="AF280" s="71"/>
    </row>
    <row r="281" spans="1:32" x14ac:dyDescent="0.3">
      <c r="A281" s="175" t="s">
        <v>57</v>
      </c>
      <c r="B281" s="18">
        <f t="shared" si="10"/>
        <v>45108</v>
      </c>
    </row>
    <row r="282" spans="1:32" x14ac:dyDescent="0.3">
      <c r="A282" s="175"/>
      <c r="B282" s="18">
        <f t="shared" si="10"/>
        <v>45139</v>
      </c>
    </row>
    <row r="283" spans="1:32" x14ac:dyDescent="0.3">
      <c r="A283" s="175"/>
      <c r="B283" s="18">
        <f t="shared" si="10"/>
        <v>45170</v>
      </c>
    </row>
    <row r="284" spans="1:32" x14ac:dyDescent="0.3">
      <c r="A284" s="175"/>
      <c r="B284" s="18">
        <f t="shared" si="10"/>
        <v>45200</v>
      </c>
    </row>
    <row r="285" spans="1:32" x14ac:dyDescent="0.3">
      <c r="A285" s="175"/>
      <c r="B285" s="18">
        <f t="shared" si="10"/>
        <v>45231</v>
      </c>
    </row>
    <row r="286" spans="1:32" x14ac:dyDescent="0.3">
      <c r="A286" s="175"/>
      <c r="B286" s="18">
        <f t="shared" si="10"/>
        <v>45261</v>
      </c>
    </row>
    <row r="287" spans="1:32" x14ac:dyDescent="0.3">
      <c r="A287" s="175"/>
      <c r="B287" s="18">
        <f t="shared" si="10"/>
        <v>45292</v>
      </c>
    </row>
    <row r="288" spans="1:32" x14ac:dyDescent="0.3">
      <c r="A288" s="175"/>
      <c r="B288" s="18">
        <f t="shared" si="10"/>
        <v>45323</v>
      </c>
    </row>
    <row r="289" spans="1:32" x14ac:dyDescent="0.3">
      <c r="A289" s="175"/>
      <c r="B289" s="18">
        <f t="shared" si="10"/>
        <v>45352</v>
      </c>
    </row>
    <row r="290" spans="1:32" x14ac:dyDescent="0.3">
      <c r="A290" s="175"/>
      <c r="B290" s="18">
        <f t="shared" si="10"/>
        <v>45383</v>
      </c>
    </row>
    <row r="291" spans="1:32" x14ac:dyDescent="0.3">
      <c r="A291" s="175"/>
      <c r="B291" s="18">
        <f t="shared" si="10"/>
        <v>45413</v>
      </c>
    </row>
    <row r="292" spans="1:32" ht="15" thickBot="1" x14ac:dyDescent="0.35">
      <c r="A292" s="175"/>
      <c r="B292" s="18">
        <f t="shared" si="10"/>
        <v>45444</v>
      </c>
    </row>
    <row r="293" spans="1:32" s="8" customFormat="1" x14ac:dyDescent="0.3">
      <c r="A293" s="180" t="s">
        <v>58</v>
      </c>
      <c r="B293" s="15">
        <f t="shared" si="10"/>
        <v>45474</v>
      </c>
      <c r="C293" s="125"/>
      <c r="D293" s="58"/>
      <c r="E293" s="132"/>
      <c r="F293" s="132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69"/>
      <c r="AD293" s="69"/>
      <c r="AE293" s="69"/>
      <c r="AF293" s="69"/>
    </row>
    <row r="294" spans="1:32" s="10" customFormat="1" x14ac:dyDescent="0.3">
      <c r="A294" s="181"/>
      <c r="B294" s="16">
        <f t="shared" si="10"/>
        <v>45505</v>
      </c>
      <c r="C294" s="126"/>
      <c r="D294" s="59"/>
      <c r="E294" s="133"/>
      <c r="F294" s="133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70"/>
      <c r="AD294" s="70"/>
      <c r="AE294" s="70"/>
      <c r="AF294" s="70"/>
    </row>
    <row r="295" spans="1:32" s="10" customFormat="1" x14ac:dyDescent="0.3">
      <c r="A295" s="181"/>
      <c r="B295" s="16">
        <f t="shared" si="10"/>
        <v>45536</v>
      </c>
      <c r="C295" s="126"/>
      <c r="D295" s="59"/>
      <c r="E295" s="133"/>
      <c r="F295" s="133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70"/>
      <c r="AD295" s="70"/>
      <c r="AE295" s="70"/>
      <c r="AF295" s="70"/>
    </row>
    <row r="296" spans="1:32" s="10" customFormat="1" x14ac:dyDescent="0.3">
      <c r="A296" s="181"/>
      <c r="B296" s="16">
        <f t="shared" si="10"/>
        <v>45566</v>
      </c>
      <c r="C296" s="126"/>
      <c r="D296" s="59"/>
      <c r="E296" s="133"/>
      <c r="F296" s="133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70"/>
      <c r="AD296" s="70"/>
      <c r="AE296" s="70"/>
      <c r="AF296" s="70"/>
    </row>
    <row r="297" spans="1:32" s="10" customFormat="1" x14ac:dyDescent="0.3">
      <c r="A297" s="181"/>
      <c r="B297" s="16">
        <f t="shared" si="10"/>
        <v>45597</v>
      </c>
      <c r="C297" s="126"/>
      <c r="D297" s="59"/>
      <c r="E297" s="133"/>
      <c r="F297" s="133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70"/>
      <c r="AD297" s="70"/>
      <c r="AE297" s="70"/>
      <c r="AF297" s="70"/>
    </row>
    <row r="298" spans="1:32" s="10" customFormat="1" x14ac:dyDescent="0.3">
      <c r="A298" s="181"/>
      <c r="B298" s="16">
        <f t="shared" si="10"/>
        <v>45627</v>
      </c>
      <c r="C298" s="126"/>
      <c r="D298" s="59"/>
      <c r="E298" s="133"/>
      <c r="F298" s="133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70"/>
      <c r="AD298" s="70"/>
      <c r="AE298" s="70"/>
      <c r="AF298" s="70"/>
    </row>
    <row r="299" spans="1:32" s="10" customFormat="1" x14ac:dyDescent="0.3">
      <c r="A299" s="181"/>
      <c r="B299" s="16">
        <f t="shared" si="10"/>
        <v>45658</v>
      </c>
      <c r="C299" s="126"/>
      <c r="D299" s="59"/>
      <c r="E299" s="133"/>
      <c r="F299" s="133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70"/>
      <c r="AD299" s="70"/>
      <c r="AE299" s="70"/>
      <c r="AF299" s="70"/>
    </row>
    <row r="300" spans="1:32" s="10" customFormat="1" x14ac:dyDescent="0.3">
      <c r="A300" s="181"/>
      <c r="B300" s="16">
        <f t="shared" si="10"/>
        <v>45689</v>
      </c>
      <c r="C300" s="126"/>
      <c r="D300" s="59"/>
      <c r="E300" s="133"/>
      <c r="F300" s="133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70"/>
      <c r="AD300" s="70"/>
      <c r="AE300" s="70"/>
      <c r="AF300" s="70"/>
    </row>
    <row r="301" spans="1:32" s="10" customFormat="1" x14ac:dyDescent="0.3">
      <c r="A301" s="181"/>
      <c r="B301" s="16">
        <f t="shared" si="10"/>
        <v>45717</v>
      </c>
      <c r="C301" s="126"/>
      <c r="D301" s="59"/>
      <c r="E301" s="133"/>
      <c r="F301" s="133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70"/>
      <c r="AD301" s="70"/>
      <c r="AE301" s="70"/>
      <c r="AF301" s="70"/>
    </row>
    <row r="302" spans="1:32" s="10" customFormat="1" x14ac:dyDescent="0.3">
      <c r="A302" s="181"/>
      <c r="B302" s="16">
        <f t="shared" si="10"/>
        <v>45748</v>
      </c>
      <c r="C302" s="126"/>
      <c r="D302" s="59"/>
      <c r="E302" s="133"/>
      <c r="F302" s="133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70"/>
      <c r="AD302" s="70"/>
      <c r="AE302" s="70"/>
      <c r="AF302" s="70"/>
    </row>
    <row r="303" spans="1:32" s="10" customFormat="1" x14ac:dyDescent="0.3">
      <c r="A303" s="181"/>
      <c r="B303" s="16">
        <f t="shared" si="10"/>
        <v>45778</v>
      </c>
      <c r="C303" s="126"/>
      <c r="D303" s="59"/>
      <c r="E303" s="133"/>
      <c r="F303" s="133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70"/>
      <c r="AD303" s="70"/>
      <c r="AE303" s="70"/>
      <c r="AF303" s="70"/>
    </row>
    <row r="304" spans="1:32" s="12" customFormat="1" ht="15" thickBot="1" x14ac:dyDescent="0.35">
      <c r="A304" s="182"/>
      <c r="B304" s="17">
        <f t="shared" si="10"/>
        <v>45809</v>
      </c>
      <c r="C304" s="127"/>
      <c r="D304" s="60"/>
      <c r="E304" s="134"/>
      <c r="F304" s="134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71"/>
      <c r="AD304" s="71"/>
      <c r="AE304" s="71"/>
      <c r="AF304" s="71"/>
    </row>
    <row r="305" spans="1:32" x14ac:dyDescent="0.3">
      <c r="A305" s="175" t="s">
        <v>59</v>
      </c>
      <c r="B305" s="18">
        <f t="shared" si="10"/>
        <v>45839</v>
      </c>
    </row>
    <row r="306" spans="1:32" x14ac:dyDescent="0.3">
      <c r="A306" s="175"/>
      <c r="B306" s="18">
        <f t="shared" si="10"/>
        <v>45870</v>
      </c>
    </row>
    <row r="307" spans="1:32" x14ac:dyDescent="0.3">
      <c r="A307" s="175"/>
      <c r="B307" s="18">
        <f t="shared" si="10"/>
        <v>45901</v>
      </c>
    </row>
    <row r="308" spans="1:32" x14ac:dyDescent="0.3">
      <c r="A308" s="175"/>
      <c r="B308" s="18">
        <f t="shared" si="10"/>
        <v>45931</v>
      </c>
    </row>
    <row r="309" spans="1:32" x14ac:dyDescent="0.3">
      <c r="A309" s="175"/>
      <c r="B309" s="18">
        <f t="shared" si="10"/>
        <v>45962</v>
      </c>
    </row>
    <row r="310" spans="1:32" x14ac:dyDescent="0.3">
      <c r="A310" s="175"/>
      <c r="B310" s="18">
        <f t="shared" si="10"/>
        <v>45992</v>
      </c>
    </row>
    <row r="311" spans="1:32" x14ac:dyDescent="0.3">
      <c r="A311" s="175"/>
      <c r="B311" s="18">
        <f t="shared" si="10"/>
        <v>46023</v>
      </c>
    </row>
    <row r="312" spans="1:32" x14ac:dyDescent="0.3">
      <c r="A312" s="175"/>
      <c r="B312" s="18">
        <f t="shared" si="10"/>
        <v>46054</v>
      </c>
    </row>
    <row r="313" spans="1:32" x14ac:dyDescent="0.3">
      <c r="A313" s="175"/>
      <c r="B313" s="18">
        <f t="shared" si="10"/>
        <v>46082</v>
      </c>
    </row>
    <row r="314" spans="1:32" x14ac:dyDescent="0.3">
      <c r="A314" s="175"/>
      <c r="B314" s="18">
        <f t="shared" si="10"/>
        <v>46113</v>
      </c>
    </row>
    <row r="315" spans="1:32" x14ac:dyDescent="0.3">
      <c r="A315" s="175"/>
      <c r="B315" s="18">
        <f t="shared" si="10"/>
        <v>46143</v>
      </c>
    </row>
    <row r="316" spans="1:32" ht="15" thickBot="1" x14ac:dyDescent="0.35">
      <c r="A316" s="175"/>
      <c r="B316" s="18">
        <f t="shared" si="10"/>
        <v>46174</v>
      </c>
    </row>
    <row r="317" spans="1:32" s="8" customFormat="1" x14ac:dyDescent="0.3">
      <c r="A317" s="180" t="s">
        <v>60</v>
      </c>
      <c r="B317" s="15">
        <f t="shared" si="10"/>
        <v>46204</v>
      </c>
      <c r="C317" s="125"/>
      <c r="D317" s="58"/>
      <c r="E317" s="132"/>
      <c r="F317" s="132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69"/>
      <c r="AD317" s="69"/>
      <c r="AE317" s="69"/>
      <c r="AF317" s="69"/>
    </row>
    <row r="318" spans="1:32" s="10" customFormat="1" x14ac:dyDescent="0.3">
      <c r="A318" s="181"/>
      <c r="B318" s="16">
        <f t="shared" si="10"/>
        <v>46235</v>
      </c>
      <c r="C318" s="126"/>
      <c r="D318" s="59"/>
      <c r="E318" s="133"/>
      <c r="F318" s="133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70"/>
      <c r="AD318" s="70"/>
      <c r="AE318" s="70"/>
      <c r="AF318" s="70"/>
    </row>
    <row r="319" spans="1:32" s="10" customFormat="1" x14ac:dyDescent="0.3">
      <c r="A319" s="181"/>
      <c r="B319" s="16">
        <f t="shared" si="10"/>
        <v>46266</v>
      </c>
      <c r="C319" s="126"/>
      <c r="D319" s="59"/>
      <c r="E319" s="133"/>
      <c r="F319" s="133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70"/>
      <c r="AD319" s="70"/>
      <c r="AE319" s="70"/>
      <c r="AF319" s="70"/>
    </row>
    <row r="320" spans="1:32" s="10" customFormat="1" x14ac:dyDescent="0.3">
      <c r="A320" s="181"/>
      <c r="B320" s="16">
        <f t="shared" si="10"/>
        <v>46296</v>
      </c>
      <c r="C320" s="126"/>
      <c r="D320" s="59"/>
      <c r="E320" s="133"/>
      <c r="F320" s="133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70"/>
      <c r="AD320" s="70"/>
      <c r="AE320" s="70"/>
      <c r="AF320" s="70"/>
    </row>
    <row r="321" spans="1:32" s="10" customFormat="1" x14ac:dyDescent="0.3">
      <c r="A321" s="181"/>
      <c r="B321" s="16">
        <f t="shared" si="10"/>
        <v>46327</v>
      </c>
      <c r="C321" s="126"/>
      <c r="D321" s="59"/>
      <c r="E321" s="133"/>
      <c r="F321" s="133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70"/>
      <c r="AD321" s="70"/>
      <c r="AE321" s="70"/>
      <c r="AF321" s="70"/>
    </row>
    <row r="322" spans="1:32" s="10" customFormat="1" x14ac:dyDescent="0.3">
      <c r="A322" s="181"/>
      <c r="B322" s="16">
        <f t="shared" si="10"/>
        <v>46357</v>
      </c>
      <c r="C322" s="126"/>
      <c r="D322" s="59"/>
      <c r="E322" s="133"/>
      <c r="F322" s="133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70"/>
      <c r="AD322" s="70"/>
      <c r="AE322" s="70"/>
      <c r="AF322" s="70"/>
    </row>
    <row r="323" spans="1:32" s="10" customFormat="1" x14ac:dyDescent="0.3">
      <c r="A323" s="181"/>
      <c r="B323" s="16">
        <f t="shared" si="10"/>
        <v>46388</v>
      </c>
      <c r="C323" s="126"/>
      <c r="D323" s="59"/>
      <c r="E323" s="133"/>
      <c r="F323" s="133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70"/>
      <c r="AD323" s="70"/>
      <c r="AE323" s="70"/>
      <c r="AF323" s="70"/>
    </row>
    <row r="324" spans="1:32" s="10" customFormat="1" x14ac:dyDescent="0.3">
      <c r="A324" s="181"/>
      <c r="B324" s="16">
        <f t="shared" si="10"/>
        <v>46419</v>
      </c>
      <c r="C324" s="126"/>
      <c r="D324" s="59"/>
      <c r="E324" s="133"/>
      <c r="F324" s="133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70"/>
      <c r="AD324" s="70"/>
      <c r="AE324" s="70"/>
      <c r="AF324" s="70"/>
    </row>
    <row r="325" spans="1:32" s="10" customFormat="1" x14ac:dyDescent="0.3">
      <c r="A325" s="181"/>
      <c r="B325" s="16">
        <f t="shared" si="10"/>
        <v>46447</v>
      </c>
      <c r="C325" s="126"/>
      <c r="D325" s="59"/>
      <c r="E325" s="133"/>
      <c r="F325" s="133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70"/>
      <c r="AD325" s="70"/>
      <c r="AE325" s="70"/>
      <c r="AF325" s="70"/>
    </row>
    <row r="326" spans="1:32" s="10" customFormat="1" x14ac:dyDescent="0.3">
      <c r="A326" s="181"/>
      <c r="B326" s="16">
        <f t="shared" si="10"/>
        <v>46478</v>
      </c>
      <c r="C326" s="126"/>
      <c r="D326" s="59"/>
      <c r="E326" s="133"/>
      <c r="F326" s="133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70"/>
      <c r="AD326" s="70"/>
      <c r="AE326" s="70"/>
      <c r="AF326" s="70"/>
    </row>
    <row r="327" spans="1:32" s="10" customFormat="1" x14ac:dyDescent="0.3">
      <c r="A327" s="181"/>
      <c r="B327" s="16">
        <f t="shared" ref="B327:B390" si="11">DATE(YEAR(B326),MONTH(B326)+1,DAY(B326))</f>
        <v>46508</v>
      </c>
      <c r="C327" s="126"/>
      <c r="D327" s="59"/>
      <c r="E327" s="133"/>
      <c r="F327" s="133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70"/>
      <c r="AD327" s="70"/>
      <c r="AE327" s="70"/>
      <c r="AF327" s="70"/>
    </row>
    <row r="328" spans="1:32" s="12" customFormat="1" ht="15" thickBot="1" x14ac:dyDescent="0.35">
      <c r="A328" s="182"/>
      <c r="B328" s="17">
        <f t="shared" si="11"/>
        <v>46539</v>
      </c>
      <c r="C328" s="127"/>
      <c r="D328" s="60"/>
      <c r="E328" s="134"/>
      <c r="F328" s="134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71"/>
      <c r="AD328" s="71"/>
      <c r="AE328" s="71"/>
      <c r="AF328" s="71"/>
    </row>
    <row r="329" spans="1:32" x14ac:dyDescent="0.3">
      <c r="A329" s="175" t="s">
        <v>61</v>
      </c>
      <c r="B329" s="18">
        <f t="shared" si="11"/>
        <v>46569</v>
      </c>
    </row>
    <row r="330" spans="1:32" x14ac:dyDescent="0.3">
      <c r="A330" s="175"/>
      <c r="B330" s="18">
        <f t="shared" si="11"/>
        <v>46600</v>
      </c>
    </row>
    <row r="331" spans="1:32" x14ac:dyDescent="0.3">
      <c r="A331" s="175"/>
      <c r="B331" s="18">
        <f t="shared" si="11"/>
        <v>46631</v>
      </c>
    </row>
    <row r="332" spans="1:32" x14ac:dyDescent="0.3">
      <c r="A332" s="175"/>
      <c r="B332" s="18">
        <f t="shared" si="11"/>
        <v>46661</v>
      </c>
    </row>
    <row r="333" spans="1:32" x14ac:dyDescent="0.3">
      <c r="A333" s="175"/>
      <c r="B333" s="18">
        <f t="shared" si="11"/>
        <v>46692</v>
      </c>
    </row>
    <row r="334" spans="1:32" x14ac:dyDescent="0.3">
      <c r="A334" s="175"/>
      <c r="B334" s="18">
        <f t="shared" si="11"/>
        <v>46722</v>
      </c>
    </row>
    <row r="335" spans="1:32" x14ac:dyDescent="0.3">
      <c r="A335" s="175"/>
      <c r="B335" s="18">
        <f t="shared" si="11"/>
        <v>46753</v>
      </c>
    </row>
    <row r="336" spans="1:32" x14ac:dyDescent="0.3">
      <c r="A336" s="175"/>
      <c r="B336" s="18">
        <f t="shared" si="11"/>
        <v>46784</v>
      </c>
    </row>
    <row r="337" spans="1:32" x14ac:dyDescent="0.3">
      <c r="A337" s="175"/>
      <c r="B337" s="18">
        <f t="shared" si="11"/>
        <v>46813</v>
      </c>
    </row>
    <row r="338" spans="1:32" x14ac:dyDescent="0.3">
      <c r="A338" s="175"/>
      <c r="B338" s="18">
        <f t="shared" si="11"/>
        <v>46844</v>
      </c>
    </row>
    <row r="339" spans="1:32" x14ac:dyDescent="0.3">
      <c r="A339" s="175"/>
      <c r="B339" s="18">
        <f t="shared" si="11"/>
        <v>46874</v>
      </c>
    </row>
    <row r="340" spans="1:32" ht="15" thickBot="1" x14ac:dyDescent="0.35">
      <c r="A340" s="175"/>
      <c r="B340" s="18">
        <f t="shared" si="11"/>
        <v>46905</v>
      </c>
    </row>
    <row r="341" spans="1:32" s="8" customFormat="1" x14ac:dyDescent="0.3">
      <c r="A341" s="180" t="s">
        <v>62</v>
      </c>
      <c r="B341" s="15">
        <f t="shared" si="11"/>
        <v>46935</v>
      </c>
      <c r="C341" s="125"/>
      <c r="D341" s="58"/>
      <c r="E341" s="132"/>
      <c r="F341" s="132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69"/>
      <c r="AD341" s="69"/>
      <c r="AE341" s="69"/>
      <c r="AF341" s="69"/>
    </row>
    <row r="342" spans="1:32" s="10" customFormat="1" x14ac:dyDescent="0.3">
      <c r="A342" s="181"/>
      <c r="B342" s="16">
        <f t="shared" si="11"/>
        <v>46966</v>
      </c>
      <c r="C342" s="126"/>
      <c r="D342" s="59"/>
      <c r="E342" s="133"/>
      <c r="F342" s="133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70"/>
      <c r="AD342" s="70"/>
      <c r="AE342" s="70"/>
      <c r="AF342" s="70"/>
    </row>
    <row r="343" spans="1:32" s="10" customFormat="1" x14ac:dyDescent="0.3">
      <c r="A343" s="181"/>
      <c r="B343" s="16">
        <f t="shared" si="11"/>
        <v>46997</v>
      </c>
      <c r="C343" s="126"/>
      <c r="D343" s="59"/>
      <c r="E343" s="133"/>
      <c r="F343" s="133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70"/>
      <c r="AD343" s="70"/>
      <c r="AE343" s="70"/>
      <c r="AF343" s="70"/>
    </row>
    <row r="344" spans="1:32" s="10" customFormat="1" x14ac:dyDescent="0.3">
      <c r="A344" s="181"/>
      <c r="B344" s="16">
        <f t="shared" si="11"/>
        <v>47027</v>
      </c>
      <c r="C344" s="126"/>
      <c r="D344" s="59"/>
      <c r="E344" s="133"/>
      <c r="F344" s="133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70"/>
      <c r="AD344" s="70"/>
      <c r="AE344" s="70"/>
      <c r="AF344" s="70"/>
    </row>
    <row r="345" spans="1:32" s="10" customFormat="1" x14ac:dyDescent="0.3">
      <c r="A345" s="181"/>
      <c r="B345" s="16">
        <f t="shared" si="11"/>
        <v>47058</v>
      </c>
      <c r="C345" s="126"/>
      <c r="D345" s="59"/>
      <c r="E345" s="133"/>
      <c r="F345" s="133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70"/>
      <c r="AD345" s="70"/>
      <c r="AE345" s="70"/>
      <c r="AF345" s="70"/>
    </row>
    <row r="346" spans="1:32" s="10" customFormat="1" x14ac:dyDescent="0.3">
      <c r="A346" s="181"/>
      <c r="B346" s="16">
        <f t="shared" si="11"/>
        <v>47088</v>
      </c>
      <c r="C346" s="126"/>
      <c r="D346" s="59"/>
      <c r="E346" s="133"/>
      <c r="F346" s="133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70"/>
      <c r="AD346" s="70"/>
      <c r="AE346" s="70"/>
      <c r="AF346" s="70"/>
    </row>
    <row r="347" spans="1:32" s="10" customFormat="1" x14ac:dyDescent="0.3">
      <c r="A347" s="181"/>
      <c r="B347" s="16">
        <f t="shared" si="11"/>
        <v>47119</v>
      </c>
      <c r="C347" s="126"/>
      <c r="D347" s="59"/>
      <c r="E347" s="133"/>
      <c r="F347" s="133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70"/>
      <c r="AD347" s="70"/>
      <c r="AE347" s="70"/>
      <c r="AF347" s="70"/>
    </row>
    <row r="348" spans="1:32" s="10" customFormat="1" x14ac:dyDescent="0.3">
      <c r="A348" s="181"/>
      <c r="B348" s="16">
        <f t="shared" si="11"/>
        <v>47150</v>
      </c>
      <c r="C348" s="126"/>
      <c r="D348" s="59"/>
      <c r="E348" s="133"/>
      <c r="F348" s="133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70"/>
      <c r="AD348" s="70"/>
      <c r="AE348" s="70"/>
      <c r="AF348" s="70"/>
    </row>
    <row r="349" spans="1:32" s="10" customFormat="1" x14ac:dyDescent="0.3">
      <c r="A349" s="181"/>
      <c r="B349" s="16">
        <f t="shared" si="11"/>
        <v>47178</v>
      </c>
      <c r="C349" s="126"/>
      <c r="D349" s="59"/>
      <c r="E349" s="133"/>
      <c r="F349" s="133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70"/>
      <c r="AD349" s="70"/>
      <c r="AE349" s="70"/>
      <c r="AF349" s="70"/>
    </row>
    <row r="350" spans="1:32" s="10" customFormat="1" x14ac:dyDescent="0.3">
      <c r="A350" s="181"/>
      <c r="B350" s="16">
        <f t="shared" si="11"/>
        <v>47209</v>
      </c>
      <c r="C350" s="126"/>
      <c r="D350" s="59"/>
      <c r="E350" s="133"/>
      <c r="F350" s="133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70"/>
      <c r="AD350" s="70"/>
      <c r="AE350" s="70"/>
      <c r="AF350" s="70"/>
    </row>
    <row r="351" spans="1:32" s="10" customFormat="1" x14ac:dyDescent="0.3">
      <c r="A351" s="181"/>
      <c r="B351" s="16">
        <f t="shared" si="11"/>
        <v>47239</v>
      </c>
      <c r="C351" s="126"/>
      <c r="D351" s="59"/>
      <c r="E351" s="133"/>
      <c r="F351" s="133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70"/>
      <c r="AD351" s="70"/>
      <c r="AE351" s="70"/>
      <c r="AF351" s="70"/>
    </row>
    <row r="352" spans="1:32" s="12" customFormat="1" ht="15" thickBot="1" x14ac:dyDescent="0.35">
      <c r="A352" s="182"/>
      <c r="B352" s="17">
        <f t="shared" si="11"/>
        <v>47270</v>
      </c>
      <c r="C352" s="127"/>
      <c r="D352" s="60"/>
      <c r="E352" s="134"/>
      <c r="F352" s="134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71"/>
      <c r="AD352" s="71"/>
      <c r="AE352" s="71"/>
      <c r="AF352" s="71"/>
    </row>
    <row r="353" spans="1:32" x14ac:dyDescent="0.3">
      <c r="A353" s="175" t="s">
        <v>63</v>
      </c>
      <c r="B353" s="18">
        <f t="shared" si="11"/>
        <v>47300</v>
      </c>
    </row>
    <row r="354" spans="1:32" x14ac:dyDescent="0.3">
      <c r="A354" s="175"/>
      <c r="B354" s="18">
        <f t="shared" si="11"/>
        <v>47331</v>
      </c>
    </row>
    <row r="355" spans="1:32" x14ac:dyDescent="0.3">
      <c r="A355" s="175"/>
      <c r="B355" s="18">
        <f t="shared" si="11"/>
        <v>47362</v>
      </c>
    </row>
    <row r="356" spans="1:32" x14ac:dyDescent="0.3">
      <c r="A356" s="175"/>
      <c r="B356" s="18">
        <f t="shared" si="11"/>
        <v>47392</v>
      </c>
    </row>
    <row r="357" spans="1:32" x14ac:dyDescent="0.3">
      <c r="A357" s="175"/>
      <c r="B357" s="18">
        <f t="shared" si="11"/>
        <v>47423</v>
      </c>
    </row>
    <row r="358" spans="1:32" x14ac:dyDescent="0.3">
      <c r="A358" s="175"/>
      <c r="B358" s="18">
        <f t="shared" si="11"/>
        <v>47453</v>
      </c>
    </row>
    <row r="359" spans="1:32" x14ac:dyDescent="0.3">
      <c r="A359" s="175"/>
      <c r="B359" s="18">
        <f t="shared" si="11"/>
        <v>47484</v>
      </c>
    </row>
    <row r="360" spans="1:32" x14ac:dyDescent="0.3">
      <c r="A360" s="175"/>
      <c r="B360" s="18">
        <f t="shared" si="11"/>
        <v>47515</v>
      </c>
    </row>
    <row r="361" spans="1:32" x14ac:dyDescent="0.3">
      <c r="A361" s="175"/>
      <c r="B361" s="18">
        <f t="shared" si="11"/>
        <v>47543</v>
      </c>
    </row>
    <row r="362" spans="1:32" x14ac:dyDescent="0.3">
      <c r="A362" s="175"/>
      <c r="B362" s="18">
        <f t="shared" si="11"/>
        <v>47574</v>
      </c>
    </row>
    <row r="363" spans="1:32" x14ac:dyDescent="0.3">
      <c r="A363" s="175"/>
      <c r="B363" s="18">
        <f t="shared" si="11"/>
        <v>47604</v>
      </c>
    </row>
    <row r="364" spans="1:32" ht="15" thickBot="1" x14ac:dyDescent="0.35">
      <c r="A364" s="175"/>
      <c r="B364" s="18">
        <f t="shared" si="11"/>
        <v>47635</v>
      </c>
    </row>
    <row r="365" spans="1:32" s="8" customFormat="1" x14ac:dyDescent="0.3">
      <c r="A365" s="180" t="s">
        <v>64</v>
      </c>
      <c r="B365" s="15">
        <f t="shared" si="11"/>
        <v>47665</v>
      </c>
      <c r="C365" s="125"/>
      <c r="D365" s="58"/>
      <c r="E365" s="132"/>
      <c r="F365" s="132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69"/>
      <c r="AD365" s="69"/>
      <c r="AE365" s="69"/>
      <c r="AF365" s="69"/>
    </row>
    <row r="366" spans="1:32" s="10" customFormat="1" x14ac:dyDescent="0.3">
      <c r="A366" s="181"/>
      <c r="B366" s="16">
        <f t="shared" si="11"/>
        <v>47696</v>
      </c>
      <c r="C366" s="126"/>
      <c r="D366" s="59"/>
      <c r="E366" s="133"/>
      <c r="F366" s="133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70"/>
      <c r="AD366" s="70"/>
      <c r="AE366" s="70"/>
      <c r="AF366" s="70"/>
    </row>
    <row r="367" spans="1:32" s="10" customFormat="1" x14ac:dyDescent="0.3">
      <c r="A367" s="181"/>
      <c r="B367" s="16">
        <f t="shared" si="11"/>
        <v>47727</v>
      </c>
      <c r="C367" s="126"/>
      <c r="D367" s="59"/>
      <c r="E367" s="133"/>
      <c r="F367" s="133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70"/>
      <c r="AD367" s="70"/>
      <c r="AE367" s="70"/>
      <c r="AF367" s="70"/>
    </row>
    <row r="368" spans="1:32" s="10" customFormat="1" x14ac:dyDescent="0.3">
      <c r="A368" s="181"/>
      <c r="B368" s="16">
        <f t="shared" si="11"/>
        <v>47757</v>
      </c>
      <c r="C368" s="126"/>
      <c r="D368" s="59"/>
      <c r="E368" s="133"/>
      <c r="F368" s="133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70"/>
      <c r="AD368" s="70"/>
      <c r="AE368" s="70"/>
      <c r="AF368" s="70"/>
    </row>
    <row r="369" spans="1:32" s="10" customFormat="1" x14ac:dyDescent="0.3">
      <c r="A369" s="181"/>
      <c r="B369" s="16">
        <f t="shared" si="11"/>
        <v>47788</v>
      </c>
      <c r="C369" s="126"/>
      <c r="D369" s="59"/>
      <c r="E369" s="133"/>
      <c r="F369" s="133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70"/>
      <c r="AD369" s="70"/>
      <c r="AE369" s="70"/>
      <c r="AF369" s="70"/>
    </row>
    <row r="370" spans="1:32" s="10" customFormat="1" x14ac:dyDescent="0.3">
      <c r="A370" s="181"/>
      <c r="B370" s="16">
        <f t="shared" si="11"/>
        <v>47818</v>
      </c>
      <c r="C370" s="126"/>
      <c r="D370" s="59"/>
      <c r="E370" s="133"/>
      <c r="F370" s="133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70"/>
      <c r="AD370" s="70"/>
      <c r="AE370" s="70"/>
      <c r="AF370" s="70"/>
    </row>
    <row r="371" spans="1:32" s="10" customFormat="1" x14ac:dyDescent="0.3">
      <c r="A371" s="181"/>
      <c r="B371" s="16">
        <f t="shared" si="11"/>
        <v>47849</v>
      </c>
      <c r="C371" s="126"/>
      <c r="D371" s="59"/>
      <c r="E371" s="133"/>
      <c r="F371" s="133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70"/>
      <c r="AD371" s="70"/>
      <c r="AE371" s="70"/>
      <c r="AF371" s="70"/>
    </row>
    <row r="372" spans="1:32" s="10" customFormat="1" x14ac:dyDescent="0.3">
      <c r="A372" s="181"/>
      <c r="B372" s="16">
        <f t="shared" si="11"/>
        <v>47880</v>
      </c>
      <c r="C372" s="126"/>
      <c r="D372" s="59"/>
      <c r="E372" s="133"/>
      <c r="F372" s="133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70"/>
      <c r="AD372" s="70"/>
      <c r="AE372" s="70"/>
      <c r="AF372" s="70"/>
    </row>
    <row r="373" spans="1:32" s="10" customFormat="1" x14ac:dyDescent="0.3">
      <c r="A373" s="181"/>
      <c r="B373" s="16">
        <f t="shared" si="11"/>
        <v>47908</v>
      </c>
      <c r="C373" s="126"/>
      <c r="D373" s="59"/>
      <c r="E373" s="133"/>
      <c r="F373" s="133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70"/>
      <c r="AD373" s="70"/>
      <c r="AE373" s="70"/>
      <c r="AF373" s="70"/>
    </row>
    <row r="374" spans="1:32" s="10" customFormat="1" x14ac:dyDescent="0.3">
      <c r="A374" s="181"/>
      <c r="B374" s="16">
        <f t="shared" si="11"/>
        <v>47939</v>
      </c>
      <c r="C374" s="126"/>
      <c r="D374" s="59"/>
      <c r="E374" s="133"/>
      <c r="F374" s="133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70"/>
      <c r="AD374" s="70"/>
      <c r="AE374" s="70"/>
      <c r="AF374" s="70"/>
    </row>
    <row r="375" spans="1:32" s="10" customFormat="1" x14ac:dyDescent="0.3">
      <c r="A375" s="181"/>
      <c r="B375" s="16">
        <f t="shared" si="11"/>
        <v>47969</v>
      </c>
      <c r="C375" s="126"/>
      <c r="D375" s="59"/>
      <c r="E375" s="133"/>
      <c r="F375" s="133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70"/>
      <c r="AD375" s="70"/>
      <c r="AE375" s="70"/>
      <c r="AF375" s="70"/>
    </row>
    <row r="376" spans="1:32" s="12" customFormat="1" ht="15" thickBot="1" x14ac:dyDescent="0.35">
      <c r="A376" s="182"/>
      <c r="B376" s="17">
        <f t="shared" si="11"/>
        <v>48000</v>
      </c>
      <c r="C376" s="127"/>
      <c r="D376" s="60"/>
      <c r="E376" s="134"/>
      <c r="F376" s="134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71"/>
      <c r="AD376" s="71"/>
      <c r="AE376" s="71"/>
      <c r="AF376" s="71"/>
    </row>
    <row r="377" spans="1:32" x14ac:dyDescent="0.3">
      <c r="A377" s="175" t="s">
        <v>65</v>
      </c>
      <c r="B377" s="18">
        <f t="shared" si="11"/>
        <v>48030</v>
      </c>
    </row>
    <row r="378" spans="1:32" x14ac:dyDescent="0.3">
      <c r="A378" s="175"/>
      <c r="B378" s="18">
        <f t="shared" si="11"/>
        <v>48061</v>
      </c>
    </row>
    <row r="379" spans="1:32" x14ac:dyDescent="0.3">
      <c r="A379" s="175"/>
      <c r="B379" s="18">
        <f t="shared" si="11"/>
        <v>48092</v>
      </c>
    </row>
    <row r="380" spans="1:32" x14ac:dyDescent="0.3">
      <c r="A380" s="175"/>
      <c r="B380" s="18">
        <f t="shared" si="11"/>
        <v>48122</v>
      </c>
    </row>
    <row r="381" spans="1:32" x14ac:dyDescent="0.3">
      <c r="A381" s="175"/>
      <c r="B381" s="18">
        <f t="shared" si="11"/>
        <v>48153</v>
      </c>
    </row>
    <row r="382" spans="1:32" x14ac:dyDescent="0.3">
      <c r="A382" s="175"/>
      <c r="B382" s="18">
        <f t="shared" si="11"/>
        <v>48183</v>
      </c>
    </row>
    <row r="383" spans="1:32" x14ac:dyDescent="0.3">
      <c r="A383" s="175"/>
      <c r="B383" s="18">
        <f t="shared" si="11"/>
        <v>48214</v>
      </c>
    </row>
    <row r="384" spans="1:32" x14ac:dyDescent="0.3">
      <c r="A384" s="175"/>
      <c r="B384" s="18">
        <f t="shared" si="11"/>
        <v>48245</v>
      </c>
    </row>
    <row r="385" spans="1:32" x14ac:dyDescent="0.3">
      <c r="A385" s="175"/>
      <c r="B385" s="18">
        <f t="shared" si="11"/>
        <v>48274</v>
      </c>
    </row>
    <row r="386" spans="1:32" x14ac:dyDescent="0.3">
      <c r="A386" s="175"/>
      <c r="B386" s="18">
        <f t="shared" si="11"/>
        <v>48305</v>
      </c>
    </row>
    <row r="387" spans="1:32" x14ac:dyDescent="0.3">
      <c r="A387" s="175"/>
      <c r="B387" s="18">
        <f t="shared" si="11"/>
        <v>48335</v>
      </c>
    </row>
    <row r="388" spans="1:32" ht="15" thickBot="1" x14ac:dyDescent="0.35">
      <c r="A388" s="175"/>
      <c r="B388" s="18">
        <f t="shared" si="11"/>
        <v>48366</v>
      </c>
    </row>
    <row r="389" spans="1:32" s="8" customFormat="1" x14ac:dyDescent="0.3">
      <c r="A389" s="180" t="s">
        <v>66</v>
      </c>
      <c r="B389" s="15">
        <f t="shared" si="11"/>
        <v>48396</v>
      </c>
      <c r="C389" s="125"/>
      <c r="D389" s="58"/>
      <c r="E389" s="132"/>
      <c r="F389" s="132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69"/>
      <c r="AD389" s="69"/>
      <c r="AE389" s="69"/>
      <c r="AF389" s="69"/>
    </row>
    <row r="390" spans="1:32" s="10" customFormat="1" x14ac:dyDescent="0.3">
      <c r="A390" s="181"/>
      <c r="B390" s="16">
        <f t="shared" si="11"/>
        <v>48427</v>
      </c>
      <c r="C390" s="126"/>
      <c r="D390" s="59"/>
      <c r="E390" s="133"/>
      <c r="F390" s="133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70"/>
      <c r="AD390" s="70"/>
      <c r="AE390" s="70"/>
      <c r="AF390" s="70"/>
    </row>
    <row r="391" spans="1:32" s="10" customFormat="1" x14ac:dyDescent="0.3">
      <c r="A391" s="181"/>
      <c r="B391" s="16">
        <f t="shared" ref="B391:B454" si="12">DATE(YEAR(B390),MONTH(B390)+1,DAY(B390))</f>
        <v>48458</v>
      </c>
      <c r="C391" s="126"/>
      <c r="D391" s="59"/>
      <c r="E391" s="133"/>
      <c r="F391" s="133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70"/>
      <c r="AD391" s="70"/>
      <c r="AE391" s="70"/>
      <c r="AF391" s="70"/>
    </row>
    <row r="392" spans="1:32" s="10" customFormat="1" x14ac:dyDescent="0.3">
      <c r="A392" s="181"/>
      <c r="B392" s="16">
        <f t="shared" si="12"/>
        <v>48488</v>
      </c>
      <c r="C392" s="126"/>
      <c r="D392" s="59"/>
      <c r="E392" s="133"/>
      <c r="F392" s="133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70"/>
      <c r="AD392" s="70"/>
      <c r="AE392" s="70"/>
      <c r="AF392" s="70"/>
    </row>
    <row r="393" spans="1:32" s="10" customFormat="1" x14ac:dyDescent="0.3">
      <c r="A393" s="181"/>
      <c r="B393" s="16">
        <f t="shared" si="12"/>
        <v>48519</v>
      </c>
      <c r="C393" s="126"/>
      <c r="D393" s="59"/>
      <c r="E393" s="133"/>
      <c r="F393" s="133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70"/>
      <c r="AD393" s="70"/>
      <c r="AE393" s="70"/>
      <c r="AF393" s="70"/>
    </row>
    <row r="394" spans="1:32" s="10" customFormat="1" x14ac:dyDescent="0.3">
      <c r="A394" s="181"/>
      <c r="B394" s="16">
        <f t="shared" si="12"/>
        <v>48549</v>
      </c>
      <c r="C394" s="126"/>
      <c r="D394" s="59"/>
      <c r="E394" s="133"/>
      <c r="F394" s="133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70"/>
      <c r="AD394" s="70"/>
      <c r="AE394" s="70"/>
      <c r="AF394" s="70"/>
    </row>
    <row r="395" spans="1:32" s="10" customFormat="1" x14ac:dyDescent="0.3">
      <c r="A395" s="181"/>
      <c r="B395" s="16">
        <f t="shared" si="12"/>
        <v>48580</v>
      </c>
      <c r="C395" s="126"/>
      <c r="D395" s="59"/>
      <c r="E395" s="133"/>
      <c r="F395" s="133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70"/>
      <c r="AD395" s="70"/>
      <c r="AE395" s="70"/>
      <c r="AF395" s="70"/>
    </row>
    <row r="396" spans="1:32" s="10" customFormat="1" x14ac:dyDescent="0.3">
      <c r="A396" s="181"/>
      <c r="B396" s="16">
        <f t="shared" si="12"/>
        <v>48611</v>
      </c>
      <c r="C396" s="126"/>
      <c r="D396" s="59"/>
      <c r="E396" s="133"/>
      <c r="F396" s="133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70"/>
      <c r="AD396" s="70"/>
      <c r="AE396" s="70"/>
      <c r="AF396" s="70"/>
    </row>
    <row r="397" spans="1:32" s="10" customFormat="1" x14ac:dyDescent="0.3">
      <c r="A397" s="181"/>
      <c r="B397" s="16">
        <f t="shared" si="12"/>
        <v>48639</v>
      </c>
      <c r="C397" s="126"/>
      <c r="D397" s="59"/>
      <c r="E397" s="133"/>
      <c r="F397" s="133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70"/>
      <c r="AD397" s="70"/>
      <c r="AE397" s="70"/>
      <c r="AF397" s="70"/>
    </row>
    <row r="398" spans="1:32" s="10" customFormat="1" x14ac:dyDescent="0.3">
      <c r="A398" s="181"/>
      <c r="B398" s="16">
        <f t="shared" si="12"/>
        <v>48670</v>
      </c>
      <c r="C398" s="126"/>
      <c r="D398" s="59"/>
      <c r="E398" s="133"/>
      <c r="F398" s="133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70"/>
      <c r="AD398" s="70"/>
      <c r="AE398" s="70"/>
      <c r="AF398" s="70"/>
    </row>
    <row r="399" spans="1:32" s="10" customFormat="1" x14ac:dyDescent="0.3">
      <c r="A399" s="181"/>
      <c r="B399" s="16">
        <f t="shared" si="12"/>
        <v>48700</v>
      </c>
      <c r="C399" s="126"/>
      <c r="D399" s="59"/>
      <c r="E399" s="133"/>
      <c r="F399" s="133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70"/>
      <c r="AD399" s="70"/>
      <c r="AE399" s="70"/>
      <c r="AF399" s="70"/>
    </row>
    <row r="400" spans="1:32" s="12" customFormat="1" ht="15" thickBot="1" x14ac:dyDescent="0.35">
      <c r="A400" s="182"/>
      <c r="B400" s="17">
        <f t="shared" si="12"/>
        <v>48731</v>
      </c>
      <c r="C400" s="127"/>
      <c r="D400" s="60"/>
      <c r="E400" s="134"/>
      <c r="F400" s="134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71"/>
      <c r="AD400" s="71"/>
      <c r="AE400" s="71"/>
      <c r="AF400" s="71"/>
    </row>
    <row r="401" spans="1:32" x14ac:dyDescent="0.3">
      <c r="A401" s="175" t="s">
        <v>67</v>
      </c>
      <c r="B401" s="18">
        <f t="shared" si="12"/>
        <v>48761</v>
      </c>
    </row>
    <row r="402" spans="1:32" x14ac:dyDescent="0.3">
      <c r="A402" s="175"/>
      <c r="B402" s="18">
        <f t="shared" si="12"/>
        <v>48792</v>
      </c>
    </row>
    <row r="403" spans="1:32" x14ac:dyDescent="0.3">
      <c r="A403" s="175"/>
      <c r="B403" s="18">
        <f t="shared" si="12"/>
        <v>48823</v>
      </c>
    </row>
    <row r="404" spans="1:32" x14ac:dyDescent="0.3">
      <c r="A404" s="175"/>
      <c r="B404" s="18">
        <f t="shared" si="12"/>
        <v>48853</v>
      </c>
    </row>
    <row r="405" spans="1:32" x14ac:dyDescent="0.3">
      <c r="A405" s="175"/>
      <c r="B405" s="18">
        <f t="shared" si="12"/>
        <v>48884</v>
      </c>
    </row>
    <row r="406" spans="1:32" x14ac:dyDescent="0.3">
      <c r="A406" s="175"/>
      <c r="B406" s="18">
        <f t="shared" si="12"/>
        <v>48914</v>
      </c>
    </row>
    <row r="407" spans="1:32" x14ac:dyDescent="0.3">
      <c r="A407" s="175"/>
      <c r="B407" s="18">
        <f t="shared" si="12"/>
        <v>48945</v>
      </c>
    </row>
    <row r="408" spans="1:32" x14ac:dyDescent="0.3">
      <c r="A408" s="175"/>
      <c r="B408" s="18">
        <f t="shared" si="12"/>
        <v>48976</v>
      </c>
    </row>
    <row r="409" spans="1:32" x14ac:dyDescent="0.3">
      <c r="A409" s="175"/>
      <c r="B409" s="18">
        <f t="shared" si="12"/>
        <v>49004</v>
      </c>
    </row>
    <row r="410" spans="1:32" x14ac:dyDescent="0.3">
      <c r="A410" s="175"/>
      <c r="B410" s="18">
        <f t="shared" si="12"/>
        <v>49035</v>
      </c>
    </row>
    <row r="411" spans="1:32" x14ac:dyDescent="0.3">
      <c r="A411" s="175"/>
      <c r="B411" s="18">
        <f t="shared" si="12"/>
        <v>49065</v>
      </c>
    </row>
    <row r="412" spans="1:32" ht="15" thickBot="1" x14ac:dyDescent="0.35">
      <c r="A412" s="175"/>
      <c r="B412" s="18">
        <f t="shared" si="12"/>
        <v>49096</v>
      </c>
    </row>
    <row r="413" spans="1:32" s="8" customFormat="1" x14ac:dyDescent="0.3">
      <c r="A413" s="180" t="s">
        <v>68</v>
      </c>
      <c r="B413" s="15">
        <f t="shared" si="12"/>
        <v>49126</v>
      </c>
      <c r="C413" s="125"/>
      <c r="D413" s="58"/>
      <c r="E413" s="132"/>
      <c r="F413" s="132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69"/>
      <c r="AD413" s="69"/>
      <c r="AE413" s="69"/>
      <c r="AF413" s="69"/>
    </row>
    <row r="414" spans="1:32" s="10" customFormat="1" x14ac:dyDescent="0.3">
      <c r="A414" s="181"/>
      <c r="B414" s="16">
        <f t="shared" si="12"/>
        <v>49157</v>
      </c>
      <c r="C414" s="126"/>
      <c r="D414" s="59"/>
      <c r="E414" s="133"/>
      <c r="F414" s="133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70"/>
      <c r="AD414" s="70"/>
      <c r="AE414" s="70"/>
      <c r="AF414" s="70"/>
    </row>
    <row r="415" spans="1:32" s="10" customFormat="1" x14ac:dyDescent="0.3">
      <c r="A415" s="181"/>
      <c r="B415" s="16">
        <f t="shared" si="12"/>
        <v>49188</v>
      </c>
      <c r="C415" s="126"/>
      <c r="D415" s="59"/>
      <c r="E415" s="133"/>
      <c r="F415" s="133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70"/>
      <c r="AD415" s="70"/>
      <c r="AE415" s="70"/>
      <c r="AF415" s="70"/>
    </row>
    <row r="416" spans="1:32" s="10" customFormat="1" x14ac:dyDescent="0.3">
      <c r="A416" s="181"/>
      <c r="B416" s="16">
        <f t="shared" si="12"/>
        <v>49218</v>
      </c>
      <c r="C416" s="126"/>
      <c r="D416" s="59"/>
      <c r="E416" s="133"/>
      <c r="F416" s="133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70"/>
      <c r="AD416" s="70"/>
      <c r="AE416" s="70"/>
      <c r="AF416" s="70"/>
    </row>
    <row r="417" spans="1:32" s="10" customFormat="1" x14ac:dyDescent="0.3">
      <c r="A417" s="181"/>
      <c r="B417" s="16">
        <f t="shared" si="12"/>
        <v>49249</v>
      </c>
      <c r="C417" s="126"/>
      <c r="D417" s="59"/>
      <c r="E417" s="133"/>
      <c r="F417" s="133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70"/>
      <c r="AD417" s="70"/>
      <c r="AE417" s="70"/>
      <c r="AF417" s="70"/>
    </row>
    <row r="418" spans="1:32" s="10" customFormat="1" x14ac:dyDescent="0.3">
      <c r="A418" s="181"/>
      <c r="B418" s="16">
        <f t="shared" si="12"/>
        <v>49279</v>
      </c>
      <c r="C418" s="126"/>
      <c r="D418" s="59"/>
      <c r="E418" s="133"/>
      <c r="F418" s="133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70"/>
      <c r="AD418" s="70"/>
      <c r="AE418" s="70"/>
      <c r="AF418" s="70"/>
    </row>
    <row r="419" spans="1:32" s="10" customFormat="1" x14ac:dyDescent="0.3">
      <c r="A419" s="181"/>
      <c r="B419" s="16">
        <f t="shared" si="12"/>
        <v>49310</v>
      </c>
      <c r="C419" s="126"/>
      <c r="D419" s="59"/>
      <c r="E419" s="133"/>
      <c r="F419" s="133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70"/>
      <c r="AD419" s="70"/>
      <c r="AE419" s="70"/>
      <c r="AF419" s="70"/>
    </row>
    <row r="420" spans="1:32" s="10" customFormat="1" x14ac:dyDescent="0.3">
      <c r="A420" s="181"/>
      <c r="B420" s="16">
        <f t="shared" si="12"/>
        <v>49341</v>
      </c>
      <c r="C420" s="126"/>
      <c r="D420" s="59"/>
      <c r="E420" s="133"/>
      <c r="F420" s="133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70"/>
      <c r="AD420" s="70"/>
      <c r="AE420" s="70"/>
      <c r="AF420" s="70"/>
    </row>
    <row r="421" spans="1:32" s="10" customFormat="1" x14ac:dyDescent="0.3">
      <c r="A421" s="181"/>
      <c r="B421" s="16">
        <f t="shared" si="12"/>
        <v>49369</v>
      </c>
      <c r="C421" s="126"/>
      <c r="D421" s="59"/>
      <c r="E421" s="133"/>
      <c r="F421" s="133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70"/>
      <c r="AD421" s="70"/>
      <c r="AE421" s="70"/>
      <c r="AF421" s="70"/>
    </row>
    <row r="422" spans="1:32" s="10" customFormat="1" x14ac:dyDescent="0.3">
      <c r="A422" s="181"/>
      <c r="B422" s="16">
        <f t="shared" si="12"/>
        <v>49400</v>
      </c>
      <c r="C422" s="126"/>
      <c r="D422" s="59"/>
      <c r="E422" s="133"/>
      <c r="F422" s="133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70"/>
      <c r="AD422" s="70"/>
      <c r="AE422" s="70"/>
      <c r="AF422" s="70"/>
    </row>
    <row r="423" spans="1:32" s="10" customFormat="1" x14ac:dyDescent="0.3">
      <c r="A423" s="181"/>
      <c r="B423" s="16">
        <f t="shared" si="12"/>
        <v>49430</v>
      </c>
      <c r="C423" s="126"/>
      <c r="D423" s="59"/>
      <c r="E423" s="133"/>
      <c r="F423" s="133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70"/>
      <c r="AD423" s="70"/>
      <c r="AE423" s="70"/>
      <c r="AF423" s="70"/>
    </row>
    <row r="424" spans="1:32" s="12" customFormat="1" ht="15" thickBot="1" x14ac:dyDescent="0.35">
      <c r="A424" s="182"/>
      <c r="B424" s="17">
        <f t="shared" si="12"/>
        <v>49461</v>
      </c>
      <c r="C424" s="127"/>
      <c r="D424" s="60"/>
      <c r="E424" s="134"/>
      <c r="F424" s="134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71"/>
      <c r="AD424" s="71"/>
      <c r="AE424" s="71"/>
      <c r="AF424" s="71"/>
    </row>
    <row r="425" spans="1:32" x14ac:dyDescent="0.3">
      <c r="A425" s="175" t="s">
        <v>69</v>
      </c>
      <c r="B425" s="18">
        <f t="shared" si="12"/>
        <v>49491</v>
      </c>
    </row>
    <row r="426" spans="1:32" x14ac:dyDescent="0.3">
      <c r="A426" s="175"/>
      <c r="B426" s="18">
        <f t="shared" si="12"/>
        <v>49522</v>
      </c>
    </row>
    <row r="427" spans="1:32" x14ac:dyDescent="0.3">
      <c r="A427" s="175"/>
      <c r="B427" s="18">
        <f t="shared" si="12"/>
        <v>49553</v>
      </c>
    </row>
    <row r="428" spans="1:32" x14ac:dyDescent="0.3">
      <c r="A428" s="175"/>
      <c r="B428" s="18">
        <f t="shared" si="12"/>
        <v>49583</v>
      </c>
    </row>
    <row r="429" spans="1:32" x14ac:dyDescent="0.3">
      <c r="A429" s="175"/>
      <c r="B429" s="18">
        <f t="shared" si="12"/>
        <v>49614</v>
      </c>
    </row>
    <row r="430" spans="1:32" x14ac:dyDescent="0.3">
      <c r="A430" s="175"/>
      <c r="B430" s="18">
        <f t="shared" si="12"/>
        <v>49644</v>
      </c>
    </row>
    <row r="431" spans="1:32" x14ac:dyDescent="0.3">
      <c r="A431" s="175"/>
      <c r="B431" s="18">
        <f t="shared" si="12"/>
        <v>49675</v>
      </c>
    </row>
    <row r="432" spans="1:32" x14ac:dyDescent="0.3">
      <c r="A432" s="175"/>
      <c r="B432" s="18">
        <f t="shared" si="12"/>
        <v>49706</v>
      </c>
    </row>
    <row r="433" spans="1:32" x14ac:dyDescent="0.3">
      <c r="A433" s="175"/>
      <c r="B433" s="18">
        <f t="shared" si="12"/>
        <v>49735</v>
      </c>
    </row>
    <row r="434" spans="1:32" x14ac:dyDescent="0.3">
      <c r="A434" s="175"/>
      <c r="B434" s="18">
        <f t="shared" si="12"/>
        <v>49766</v>
      </c>
    </row>
    <row r="435" spans="1:32" x14ac:dyDescent="0.3">
      <c r="A435" s="175"/>
      <c r="B435" s="18">
        <f t="shared" si="12"/>
        <v>49796</v>
      </c>
    </row>
    <row r="436" spans="1:32" ht="15" thickBot="1" x14ac:dyDescent="0.35">
      <c r="A436" s="175"/>
      <c r="B436" s="18">
        <f t="shared" si="12"/>
        <v>49827</v>
      </c>
    </row>
    <row r="437" spans="1:32" s="8" customFormat="1" x14ac:dyDescent="0.3">
      <c r="A437" s="180" t="s">
        <v>70</v>
      </c>
      <c r="B437" s="15">
        <f t="shared" si="12"/>
        <v>49857</v>
      </c>
      <c r="C437" s="125"/>
      <c r="D437" s="58"/>
      <c r="E437" s="132"/>
      <c r="F437" s="132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69"/>
      <c r="AD437" s="69"/>
      <c r="AE437" s="69"/>
      <c r="AF437" s="69"/>
    </row>
    <row r="438" spans="1:32" s="10" customFormat="1" x14ac:dyDescent="0.3">
      <c r="A438" s="181"/>
      <c r="B438" s="16">
        <f t="shared" si="12"/>
        <v>49888</v>
      </c>
      <c r="C438" s="126"/>
      <c r="D438" s="59"/>
      <c r="E438" s="133"/>
      <c r="F438" s="133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70"/>
      <c r="AD438" s="70"/>
      <c r="AE438" s="70"/>
      <c r="AF438" s="70"/>
    </row>
    <row r="439" spans="1:32" s="10" customFormat="1" x14ac:dyDescent="0.3">
      <c r="A439" s="181"/>
      <c r="B439" s="16">
        <f t="shared" si="12"/>
        <v>49919</v>
      </c>
      <c r="C439" s="126"/>
      <c r="D439" s="59"/>
      <c r="E439" s="133"/>
      <c r="F439" s="133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70"/>
      <c r="AD439" s="70"/>
      <c r="AE439" s="70"/>
      <c r="AF439" s="70"/>
    </row>
    <row r="440" spans="1:32" s="10" customFormat="1" x14ac:dyDescent="0.3">
      <c r="A440" s="181"/>
      <c r="B440" s="16">
        <f t="shared" si="12"/>
        <v>49949</v>
      </c>
      <c r="C440" s="126"/>
      <c r="D440" s="59"/>
      <c r="E440" s="133"/>
      <c r="F440" s="133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70"/>
      <c r="AD440" s="70"/>
      <c r="AE440" s="70"/>
      <c r="AF440" s="70"/>
    </row>
    <row r="441" spans="1:32" s="10" customFormat="1" x14ac:dyDescent="0.3">
      <c r="A441" s="181"/>
      <c r="B441" s="16">
        <f t="shared" si="12"/>
        <v>49980</v>
      </c>
      <c r="C441" s="126"/>
      <c r="D441" s="59"/>
      <c r="E441" s="133"/>
      <c r="F441" s="133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70"/>
      <c r="AD441" s="70"/>
      <c r="AE441" s="70"/>
      <c r="AF441" s="70"/>
    </row>
    <row r="442" spans="1:32" s="10" customFormat="1" x14ac:dyDescent="0.3">
      <c r="A442" s="181"/>
      <c r="B442" s="16">
        <f t="shared" si="12"/>
        <v>50010</v>
      </c>
      <c r="C442" s="126"/>
      <c r="D442" s="59"/>
      <c r="E442" s="133"/>
      <c r="F442" s="133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70"/>
      <c r="AD442" s="70"/>
      <c r="AE442" s="70"/>
      <c r="AF442" s="70"/>
    </row>
    <row r="443" spans="1:32" s="10" customFormat="1" x14ac:dyDescent="0.3">
      <c r="A443" s="181"/>
      <c r="B443" s="16">
        <f t="shared" si="12"/>
        <v>50041</v>
      </c>
      <c r="C443" s="126"/>
      <c r="D443" s="59"/>
      <c r="E443" s="133"/>
      <c r="F443" s="133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70"/>
      <c r="AD443" s="70"/>
      <c r="AE443" s="70"/>
      <c r="AF443" s="70"/>
    </row>
    <row r="444" spans="1:32" s="10" customFormat="1" x14ac:dyDescent="0.3">
      <c r="A444" s="181"/>
      <c r="B444" s="16">
        <f t="shared" si="12"/>
        <v>50072</v>
      </c>
      <c r="C444" s="126"/>
      <c r="D444" s="59"/>
      <c r="E444" s="133"/>
      <c r="F444" s="133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70"/>
      <c r="AD444" s="70"/>
      <c r="AE444" s="70"/>
      <c r="AF444" s="70"/>
    </row>
    <row r="445" spans="1:32" s="10" customFormat="1" x14ac:dyDescent="0.3">
      <c r="A445" s="181"/>
      <c r="B445" s="16">
        <f t="shared" si="12"/>
        <v>50100</v>
      </c>
      <c r="C445" s="126"/>
      <c r="D445" s="59"/>
      <c r="E445" s="133"/>
      <c r="F445" s="133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70"/>
      <c r="AD445" s="70"/>
      <c r="AE445" s="70"/>
      <c r="AF445" s="70"/>
    </row>
    <row r="446" spans="1:32" s="10" customFormat="1" x14ac:dyDescent="0.3">
      <c r="A446" s="181"/>
      <c r="B446" s="16">
        <f t="shared" si="12"/>
        <v>50131</v>
      </c>
      <c r="C446" s="126"/>
      <c r="D446" s="59"/>
      <c r="E446" s="133"/>
      <c r="F446" s="133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70"/>
      <c r="AD446" s="70"/>
      <c r="AE446" s="70"/>
      <c r="AF446" s="70"/>
    </row>
    <row r="447" spans="1:32" s="10" customFormat="1" x14ac:dyDescent="0.3">
      <c r="A447" s="181"/>
      <c r="B447" s="16">
        <f t="shared" si="12"/>
        <v>50161</v>
      </c>
      <c r="C447" s="126"/>
      <c r="D447" s="59"/>
      <c r="E447" s="133"/>
      <c r="F447" s="133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70"/>
      <c r="AD447" s="70"/>
      <c r="AE447" s="70"/>
      <c r="AF447" s="70"/>
    </row>
    <row r="448" spans="1:32" s="12" customFormat="1" ht="15" thickBot="1" x14ac:dyDescent="0.35">
      <c r="A448" s="182"/>
      <c r="B448" s="17">
        <f t="shared" si="12"/>
        <v>50192</v>
      </c>
      <c r="C448" s="127"/>
      <c r="D448" s="60"/>
      <c r="E448" s="134"/>
      <c r="F448" s="134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71"/>
      <c r="AD448" s="71"/>
      <c r="AE448" s="71"/>
      <c r="AF448" s="71"/>
    </row>
    <row r="449" spans="1:32" x14ac:dyDescent="0.3">
      <c r="A449" s="175" t="s">
        <v>71</v>
      </c>
      <c r="B449" s="18">
        <f t="shared" si="12"/>
        <v>50222</v>
      </c>
    </row>
    <row r="450" spans="1:32" x14ac:dyDescent="0.3">
      <c r="A450" s="175"/>
      <c r="B450" s="18">
        <f t="shared" si="12"/>
        <v>50253</v>
      </c>
    </row>
    <row r="451" spans="1:32" x14ac:dyDescent="0.3">
      <c r="A451" s="175"/>
      <c r="B451" s="18">
        <f t="shared" si="12"/>
        <v>50284</v>
      </c>
    </row>
    <row r="452" spans="1:32" x14ac:dyDescent="0.3">
      <c r="A452" s="175"/>
      <c r="B452" s="18">
        <f t="shared" si="12"/>
        <v>50314</v>
      </c>
    </row>
    <row r="453" spans="1:32" x14ac:dyDescent="0.3">
      <c r="A453" s="175"/>
      <c r="B453" s="18">
        <f t="shared" si="12"/>
        <v>50345</v>
      </c>
    </row>
    <row r="454" spans="1:32" x14ac:dyDescent="0.3">
      <c r="A454" s="175"/>
      <c r="B454" s="18">
        <f t="shared" si="12"/>
        <v>50375</v>
      </c>
    </row>
    <row r="455" spans="1:32" x14ac:dyDescent="0.3">
      <c r="A455" s="175"/>
      <c r="B455" s="18">
        <f t="shared" ref="B455:B508" si="13">DATE(YEAR(B454),MONTH(B454)+1,DAY(B454))</f>
        <v>50406</v>
      </c>
    </row>
    <row r="456" spans="1:32" x14ac:dyDescent="0.3">
      <c r="A456" s="175"/>
      <c r="B456" s="18">
        <f t="shared" si="13"/>
        <v>50437</v>
      </c>
    </row>
    <row r="457" spans="1:32" x14ac:dyDescent="0.3">
      <c r="A457" s="175"/>
      <c r="B457" s="18">
        <f t="shared" si="13"/>
        <v>50465</v>
      </c>
    </row>
    <row r="458" spans="1:32" x14ac:dyDescent="0.3">
      <c r="A458" s="175"/>
      <c r="B458" s="18">
        <f t="shared" si="13"/>
        <v>50496</v>
      </c>
    </row>
    <row r="459" spans="1:32" x14ac:dyDescent="0.3">
      <c r="A459" s="175"/>
      <c r="B459" s="18">
        <f t="shared" si="13"/>
        <v>50526</v>
      </c>
    </row>
    <row r="460" spans="1:32" ht="15" thickBot="1" x14ac:dyDescent="0.35">
      <c r="A460" s="175"/>
      <c r="B460" s="18">
        <f t="shared" si="13"/>
        <v>50557</v>
      </c>
    </row>
    <row r="461" spans="1:32" s="8" customFormat="1" x14ac:dyDescent="0.3">
      <c r="A461" s="180" t="s">
        <v>72</v>
      </c>
      <c r="B461" s="15">
        <f t="shared" si="13"/>
        <v>50587</v>
      </c>
      <c r="C461" s="125"/>
      <c r="D461" s="58"/>
      <c r="E461" s="132"/>
      <c r="F461" s="132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69"/>
      <c r="AD461" s="69"/>
      <c r="AE461" s="69"/>
      <c r="AF461" s="69"/>
    </row>
    <row r="462" spans="1:32" s="10" customFormat="1" x14ac:dyDescent="0.3">
      <c r="A462" s="181"/>
      <c r="B462" s="16">
        <f t="shared" si="13"/>
        <v>50618</v>
      </c>
      <c r="C462" s="126"/>
      <c r="D462" s="59"/>
      <c r="E462" s="133"/>
      <c r="F462" s="133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70"/>
      <c r="AD462" s="70"/>
      <c r="AE462" s="70"/>
      <c r="AF462" s="70"/>
    </row>
    <row r="463" spans="1:32" s="10" customFormat="1" x14ac:dyDescent="0.3">
      <c r="A463" s="181"/>
      <c r="B463" s="16">
        <f t="shared" si="13"/>
        <v>50649</v>
      </c>
      <c r="C463" s="126"/>
      <c r="D463" s="59"/>
      <c r="E463" s="133"/>
      <c r="F463" s="133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70"/>
      <c r="AD463" s="70"/>
      <c r="AE463" s="70"/>
      <c r="AF463" s="70"/>
    </row>
    <row r="464" spans="1:32" s="10" customFormat="1" x14ac:dyDescent="0.3">
      <c r="A464" s="181"/>
      <c r="B464" s="16">
        <f t="shared" si="13"/>
        <v>50679</v>
      </c>
      <c r="C464" s="126"/>
      <c r="D464" s="59"/>
      <c r="E464" s="133"/>
      <c r="F464" s="133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70"/>
      <c r="AD464" s="70"/>
      <c r="AE464" s="70"/>
      <c r="AF464" s="70"/>
    </row>
    <row r="465" spans="1:32" s="10" customFormat="1" x14ac:dyDescent="0.3">
      <c r="A465" s="181"/>
      <c r="B465" s="16">
        <f t="shared" si="13"/>
        <v>50710</v>
      </c>
      <c r="C465" s="126"/>
      <c r="D465" s="59"/>
      <c r="E465" s="133"/>
      <c r="F465" s="133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70"/>
      <c r="AD465" s="70"/>
      <c r="AE465" s="70"/>
      <c r="AF465" s="70"/>
    </row>
    <row r="466" spans="1:32" s="10" customFormat="1" x14ac:dyDescent="0.3">
      <c r="A466" s="181"/>
      <c r="B466" s="16">
        <f t="shared" si="13"/>
        <v>50740</v>
      </c>
      <c r="C466" s="126"/>
      <c r="D466" s="59"/>
      <c r="E466" s="133"/>
      <c r="F466" s="133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70"/>
      <c r="AD466" s="70"/>
      <c r="AE466" s="70"/>
      <c r="AF466" s="70"/>
    </row>
    <row r="467" spans="1:32" s="10" customFormat="1" x14ac:dyDescent="0.3">
      <c r="A467" s="181"/>
      <c r="B467" s="16">
        <f t="shared" si="13"/>
        <v>50771</v>
      </c>
      <c r="C467" s="126"/>
      <c r="D467" s="59"/>
      <c r="E467" s="133"/>
      <c r="F467" s="133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70"/>
      <c r="AD467" s="70"/>
      <c r="AE467" s="70"/>
      <c r="AF467" s="70"/>
    </row>
    <row r="468" spans="1:32" s="10" customFormat="1" x14ac:dyDescent="0.3">
      <c r="A468" s="181"/>
      <c r="B468" s="16">
        <f t="shared" si="13"/>
        <v>50802</v>
      </c>
      <c r="C468" s="126"/>
      <c r="D468" s="59"/>
      <c r="E468" s="133"/>
      <c r="F468" s="133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70"/>
      <c r="AD468" s="70"/>
      <c r="AE468" s="70"/>
      <c r="AF468" s="70"/>
    </row>
    <row r="469" spans="1:32" s="10" customFormat="1" x14ac:dyDescent="0.3">
      <c r="A469" s="181"/>
      <c r="B469" s="16">
        <f t="shared" si="13"/>
        <v>50830</v>
      </c>
      <c r="C469" s="126"/>
      <c r="D469" s="59"/>
      <c r="E469" s="133"/>
      <c r="F469" s="133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70"/>
      <c r="AD469" s="70"/>
      <c r="AE469" s="70"/>
      <c r="AF469" s="70"/>
    </row>
    <row r="470" spans="1:32" s="10" customFormat="1" x14ac:dyDescent="0.3">
      <c r="A470" s="181"/>
      <c r="B470" s="16">
        <f t="shared" si="13"/>
        <v>50861</v>
      </c>
      <c r="C470" s="126"/>
      <c r="D470" s="59"/>
      <c r="E470" s="133"/>
      <c r="F470" s="133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70"/>
      <c r="AD470" s="70"/>
      <c r="AE470" s="70"/>
      <c r="AF470" s="70"/>
    </row>
    <row r="471" spans="1:32" s="10" customFormat="1" x14ac:dyDescent="0.3">
      <c r="A471" s="181"/>
      <c r="B471" s="16">
        <f t="shared" si="13"/>
        <v>50891</v>
      </c>
      <c r="C471" s="126"/>
      <c r="D471" s="59"/>
      <c r="E471" s="133"/>
      <c r="F471" s="133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70"/>
      <c r="AD471" s="70"/>
      <c r="AE471" s="70"/>
      <c r="AF471" s="70"/>
    </row>
    <row r="472" spans="1:32" s="12" customFormat="1" ht="15" thickBot="1" x14ac:dyDescent="0.35">
      <c r="A472" s="182"/>
      <c r="B472" s="17">
        <f t="shared" si="13"/>
        <v>50922</v>
      </c>
      <c r="C472" s="127"/>
      <c r="D472" s="60"/>
      <c r="E472" s="134"/>
      <c r="F472" s="134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71"/>
      <c r="AD472" s="71"/>
      <c r="AE472" s="71"/>
      <c r="AF472" s="71"/>
    </row>
    <row r="473" spans="1:32" x14ac:dyDescent="0.3">
      <c r="A473" s="175" t="s">
        <v>73</v>
      </c>
      <c r="B473" s="18">
        <f t="shared" si="13"/>
        <v>50952</v>
      </c>
    </row>
    <row r="474" spans="1:32" x14ac:dyDescent="0.3">
      <c r="A474" s="175"/>
      <c r="B474" s="18">
        <f t="shared" si="13"/>
        <v>50983</v>
      </c>
    </row>
    <row r="475" spans="1:32" x14ac:dyDescent="0.3">
      <c r="A475" s="175"/>
      <c r="B475" s="18">
        <f t="shared" si="13"/>
        <v>51014</v>
      </c>
    </row>
    <row r="476" spans="1:32" x14ac:dyDescent="0.3">
      <c r="A476" s="175"/>
      <c r="B476" s="18">
        <f t="shared" si="13"/>
        <v>51044</v>
      </c>
    </row>
    <row r="477" spans="1:32" x14ac:dyDescent="0.3">
      <c r="A477" s="175"/>
      <c r="B477" s="18">
        <f t="shared" si="13"/>
        <v>51075</v>
      </c>
    </row>
    <row r="478" spans="1:32" x14ac:dyDescent="0.3">
      <c r="A478" s="175"/>
      <c r="B478" s="18">
        <f t="shared" si="13"/>
        <v>51105</v>
      </c>
    </row>
    <row r="479" spans="1:32" x14ac:dyDescent="0.3">
      <c r="A479" s="175"/>
      <c r="B479" s="18">
        <f t="shared" si="13"/>
        <v>51136</v>
      </c>
    </row>
    <row r="480" spans="1:32" x14ac:dyDescent="0.3">
      <c r="A480" s="175"/>
      <c r="B480" s="18">
        <f t="shared" si="13"/>
        <v>51167</v>
      </c>
    </row>
    <row r="481" spans="1:32" x14ac:dyDescent="0.3">
      <c r="A481" s="175"/>
      <c r="B481" s="18">
        <f t="shared" si="13"/>
        <v>51196</v>
      </c>
    </row>
    <row r="482" spans="1:32" x14ac:dyDescent="0.3">
      <c r="A482" s="175"/>
      <c r="B482" s="18">
        <f t="shared" si="13"/>
        <v>51227</v>
      </c>
    </row>
    <row r="483" spans="1:32" x14ac:dyDescent="0.3">
      <c r="A483" s="175"/>
      <c r="B483" s="18">
        <f t="shared" si="13"/>
        <v>51257</v>
      </c>
    </row>
    <row r="484" spans="1:32" ht="15" thickBot="1" x14ac:dyDescent="0.35">
      <c r="A484" s="175"/>
      <c r="B484" s="18">
        <f t="shared" si="13"/>
        <v>51288</v>
      </c>
    </row>
    <row r="485" spans="1:32" s="8" customFormat="1" x14ac:dyDescent="0.3">
      <c r="A485" s="180" t="s">
        <v>74</v>
      </c>
      <c r="B485" s="15">
        <f t="shared" si="13"/>
        <v>51318</v>
      </c>
      <c r="C485" s="125"/>
      <c r="D485" s="58"/>
      <c r="E485" s="132"/>
      <c r="F485" s="132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69"/>
      <c r="AD485" s="69"/>
      <c r="AE485" s="69"/>
      <c r="AF485" s="69"/>
    </row>
    <row r="486" spans="1:32" s="10" customFormat="1" x14ac:dyDescent="0.3">
      <c r="A486" s="181"/>
      <c r="B486" s="16">
        <f t="shared" si="13"/>
        <v>51349</v>
      </c>
      <c r="C486" s="126"/>
      <c r="D486" s="59"/>
      <c r="E486" s="133"/>
      <c r="F486" s="133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70"/>
      <c r="AD486" s="70"/>
      <c r="AE486" s="70"/>
      <c r="AF486" s="70"/>
    </row>
    <row r="487" spans="1:32" s="10" customFormat="1" x14ac:dyDescent="0.3">
      <c r="A487" s="181"/>
      <c r="B487" s="16">
        <f t="shared" si="13"/>
        <v>51380</v>
      </c>
      <c r="C487" s="126"/>
      <c r="D487" s="59"/>
      <c r="E487" s="133"/>
      <c r="F487" s="133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70"/>
      <c r="AD487" s="70"/>
      <c r="AE487" s="70"/>
      <c r="AF487" s="70"/>
    </row>
    <row r="488" spans="1:32" s="10" customFormat="1" x14ac:dyDescent="0.3">
      <c r="A488" s="181"/>
      <c r="B488" s="16">
        <f t="shared" si="13"/>
        <v>51410</v>
      </c>
      <c r="C488" s="126"/>
      <c r="D488" s="59"/>
      <c r="E488" s="133"/>
      <c r="F488" s="133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70"/>
      <c r="AD488" s="70"/>
      <c r="AE488" s="70"/>
      <c r="AF488" s="70"/>
    </row>
    <row r="489" spans="1:32" s="10" customFormat="1" x14ac:dyDescent="0.3">
      <c r="A489" s="181"/>
      <c r="B489" s="16">
        <f t="shared" si="13"/>
        <v>51441</v>
      </c>
      <c r="C489" s="126"/>
      <c r="D489" s="59"/>
      <c r="E489" s="133"/>
      <c r="F489" s="133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70"/>
      <c r="AD489" s="70"/>
      <c r="AE489" s="70"/>
      <c r="AF489" s="70"/>
    </row>
    <row r="490" spans="1:32" s="10" customFormat="1" x14ac:dyDescent="0.3">
      <c r="A490" s="181"/>
      <c r="B490" s="16">
        <f t="shared" si="13"/>
        <v>51471</v>
      </c>
      <c r="C490" s="126"/>
      <c r="D490" s="59"/>
      <c r="E490" s="133"/>
      <c r="F490" s="133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70"/>
      <c r="AD490" s="70"/>
      <c r="AE490" s="70"/>
      <c r="AF490" s="70"/>
    </row>
    <row r="491" spans="1:32" s="10" customFormat="1" x14ac:dyDescent="0.3">
      <c r="A491" s="181"/>
      <c r="B491" s="16">
        <f t="shared" si="13"/>
        <v>51502</v>
      </c>
      <c r="C491" s="126"/>
      <c r="D491" s="59"/>
      <c r="E491" s="133"/>
      <c r="F491" s="133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70"/>
      <c r="AD491" s="70"/>
      <c r="AE491" s="70"/>
      <c r="AF491" s="70"/>
    </row>
    <row r="492" spans="1:32" s="10" customFormat="1" x14ac:dyDescent="0.3">
      <c r="A492" s="181"/>
      <c r="B492" s="16">
        <f t="shared" si="13"/>
        <v>51533</v>
      </c>
      <c r="C492" s="126"/>
      <c r="D492" s="59"/>
      <c r="E492" s="133"/>
      <c r="F492" s="133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70"/>
      <c r="AD492" s="70"/>
      <c r="AE492" s="70"/>
      <c r="AF492" s="70"/>
    </row>
    <row r="493" spans="1:32" s="10" customFormat="1" x14ac:dyDescent="0.3">
      <c r="A493" s="181"/>
      <c r="B493" s="16">
        <f t="shared" si="13"/>
        <v>51561</v>
      </c>
      <c r="C493" s="126"/>
      <c r="D493" s="59"/>
      <c r="E493" s="133"/>
      <c r="F493" s="133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70"/>
      <c r="AD493" s="70"/>
      <c r="AE493" s="70"/>
      <c r="AF493" s="70"/>
    </row>
    <row r="494" spans="1:32" s="10" customFormat="1" x14ac:dyDescent="0.3">
      <c r="A494" s="181"/>
      <c r="B494" s="16">
        <f t="shared" si="13"/>
        <v>51592</v>
      </c>
      <c r="C494" s="126"/>
      <c r="D494" s="59"/>
      <c r="E494" s="133"/>
      <c r="F494" s="133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70"/>
      <c r="AD494" s="70"/>
      <c r="AE494" s="70"/>
      <c r="AF494" s="70"/>
    </row>
    <row r="495" spans="1:32" s="10" customFormat="1" x14ac:dyDescent="0.3">
      <c r="A495" s="181"/>
      <c r="B495" s="16">
        <f t="shared" si="13"/>
        <v>51622</v>
      </c>
      <c r="C495" s="126"/>
      <c r="D495" s="59"/>
      <c r="E495" s="133"/>
      <c r="F495" s="133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70"/>
      <c r="AD495" s="70"/>
      <c r="AE495" s="70"/>
      <c r="AF495" s="70"/>
    </row>
    <row r="496" spans="1:32" s="12" customFormat="1" ht="15" thickBot="1" x14ac:dyDescent="0.35">
      <c r="A496" s="182"/>
      <c r="B496" s="17">
        <f t="shared" si="13"/>
        <v>51653</v>
      </c>
      <c r="C496" s="127"/>
      <c r="D496" s="60"/>
      <c r="E496" s="134"/>
      <c r="F496" s="134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71"/>
      <c r="AD496" s="71"/>
      <c r="AE496" s="71"/>
      <c r="AF496" s="71"/>
    </row>
    <row r="497" spans="1:32" s="8" customFormat="1" x14ac:dyDescent="0.3">
      <c r="A497" s="180" t="s">
        <v>75</v>
      </c>
      <c r="B497" s="15">
        <f t="shared" si="13"/>
        <v>51683</v>
      </c>
      <c r="C497" s="125"/>
      <c r="D497" s="58"/>
      <c r="E497" s="132"/>
      <c r="F497" s="132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69"/>
      <c r="AD497" s="69"/>
      <c r="AE497" s="69"/>
      <c r="AF497" s="69"/>
    </row>
    <row r="498" spans="1:32" s="10" customFormat="1" x14ac:dyDescent="0.3">
      <c r="A498" s="181"/>
      <c r="B498" s="16">
        <f t="shared" si="13"/>
        <v>51714</v>
      </c>
      <c r="C498" s="126"/>
      <c r="D498" s="59"/>
      <c r="E498" s="133"/>
      <c r="F498" s="133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70"/>
      <c r="AD498" s="70"/>
      <c r="AE498" s="70"/>
      <c r="AF498" s="70"/>
    </row>
    <row r="499" spans="1:32" s="10" customFormat="1" x14ac:dyDescent="0.3">
      <c r="A499" s="181"/>
      <c r="B499" s="16">
        <f t="shared" si="13"/>
        <v>51745</v>
      </c>
      <c r="C499" s="126"/>
      <c r="D499" s="59"/>
      <c r="E499" s="133"/>
      <c r="F499" s="133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70"/>
      <c r="AD499" s="70"/>
      <c r="AE499" s="70"/>
      <c r="AF499" s="70"/>
    </row>
    <row r="500" spans="1:32" s="10" customFormat="1" x14ac:dyDescent="0.3">
      <c r="A500" s="181"/>
      <c r="B500" s="16">
        <f t="shared" si="13"/>
        <v>51775</v>
      </c>
      <c r="C500" s="126"/>
      <c r="D500" s="59"/>
      <c r="E500" s="133"/>
      <c r="F500" s="133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70"/>
      <c r="AD500" s="70"/>
      <c r="AE500" s="70"/>
      <c r="AF500" s="70"/>
    </row>
    <row r="501" spans="1:32" s="10" customFormat="1" x14ac:dyDescent="0.3">
      <c r="A501" s="181"/>
      <c r="B501" s="16">
        <f t="shared" si="13"/>
        <v>51806</v>
      </c>
      <c r="C501" s="126"/>
      <c r="D501" s="59"/>
      <c r="E501" s="133"/>
      <c r="F501" s="133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70"/>
      <c r="AD501" s="70"/>
      <c r="AE501" s="70"/>
      <c r="AF501" s="70"/>
    </row>
    <row r="502" spans="1:32" s="10" customFormat="1" x14ac:dyDescent="0.3">
      <c r="A502" s="181"/>
      <c r="B502" s="16">
        <f t="shared" si="13"/>
        <v>51836</v>
      </c>
      <c r="C502" s="126"/>
      <c r="D502" s="59"/>
      <c r="E502" s="133"/>
      <c r="F502" s="133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70"/>
      <c r="AD502" s="70"/>
      <c r="AE502" s="70"/>
      <c r="AF502" s="70"/>
    </row>
    <row r="503" spans="1:32" s="10" customFormat="1" x14ac:dyDescent="0.3">
      <c r="A503" s="181"/>
      <c r="B503" s="16">
        <f t="shared" si="13"/>
        <v>51867</v>
      </c>
      <c r="C503" s="126"/>
      <c r="D503" s="59"/>
      <c r="E503" s="133"/>
      <c r="F503" s="133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70"/>
      <c r="AD503" s="70"/>
      <c r="AE503" s="70"/>
      <c r="AF503" s="70"/>
    </row>
    <row r="504" spans="1:32" s="10" customFormat="1" x14ac:dyDescent="0.3">
      <c r="A504" s="181"/>
      <c r="B504" s="16">
        <f t="shared" si="13"/>
        <v>51898</v>
      </c>
      <c r="C504" s="126"/>
      <c r="D504" s="59"/>
      <c r="E504" s="133"/>
      <c r="F504" s="133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70"/>
      <c r="AD504" s="70"/>
      <c r="AE504" s="70"/>
      <c r="AF504" s="70"/>
    </row>
    <row r="505" spans="1:32" s="10" customFormat="1" x14ac:dyDescent="0.3">
      <c r="A505" s="181"/>
      <c r="B505" s="16">
        <f t="shared" si="13"/>
        <v>51926</v>
      </c>
      <c r="C505" s="126"/>
      <c r="D505" s="59"/>
      <c r="E505" s="133"/>
      <c r="F505" s="133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70"/>
      <c r="AD505" s="70"/>
      <c r="AE505" s="70"/>
      <c r="AF505" s="70"/>
    </row>
    <row r="506" spans="1:32" s="10" customFormat="1" x14ac:dyDescent="0.3">
      <c r="A506" s="181"/>
      <c r="B506" s="16">
        <f t="shared" si="13"/>
        <v>51957</v>
      </c>
      <c r="C506" s="126"/>
      <c r="D506" s="59"/>
      <c r="E506" s="133"/>
      <c r="F506" s="133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70"/>
      <c r="AD506" s="70"/>
      <c r="AE506" s="70"/>
      <c r="AF506" s="70"/>
    </row>
    <row r="507" spans="1:32" s="10" customFormat="1" x14ac:dyDescent="0.3">
      <c r="A507" s="181"/>
      <c r="B507" s="16">
        <f t="shared" si="13"/>
        <v>51987</v>
      </c>
      <c r="C507" s="126"/>
      <c r="D507" s="59"/>
      <c r="E507" s="133"/>
      <c r="F507" s="133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70"/>
      <c r="AD507" s="70"/>
      <c r="AE507" s="70"/>
      <c r="AF507" s="70"/>
    </row>
    <row r="508" spans="1:32" s="12" customFormat="1" ht="15" thickBot="1" x14ac:dyDescent="0.35">
      <c r="A508" s="182"/>
      <c r="B508" s="17">
        <f t="shared" si="13"/>
        <v>52018</v>
      </c>
      <c r="C508" s="127"/>
      <c r="D508" s="60"/>
      <c r="E508" s="134"/>
      <c r="F508" s="134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71"/>
      <c r="AD508" s="71"/>
      <c r="AE508" s="71"/>
      <c r="AF508" s="71"/>
    </row>
    <row r="509" spans="1:32" x14ac:dyDescent="0.3">
      <c r="B509" s="18"/>
    </row>
    <row r="510" spans="1:32" x14ac:dyDescent="0.3">
      <c r="B510" s="18"/>
    </row>
    <row r="511" spans="1:32" x14ac:dyDescent="0.3">
      <c r="B511" s="18"/>
    </row>
    <row r="512" spans="1:32" x14ac:dyDescent="0.3">
      <c r="B512" s="18"/>
    </row>
    <row r="513" spans="2:2" x14ac:dyDescent="0.3">
      <c r="B513" s="18"/>
    </row>
    <row r="514" spans="2:2" x14ac:dyDescent="0.3">
      <c r="B514" s="18"/>
    </row>
    <row r="515" spans="2:2" x14ac:dyDescent="0.3">
      <c r="B515" s="18"/>
    </row>
    <row r="516" spans="2:2" x14ac:dyDescent="0.3">
      <c r="B516" s="18"/>
    </row>
    <row r="517" spans="2:2" x14ac:dyDescent="0.3">
      <c r="B517" s="18"/>
    </row>
    <row r="518" spans="2:2" x14ac:dyDescent="0.3">
      <c r="B518" s="18"/>
    </row>
    <row r="519" spans="2:2" x14ac:dyDescent="0.3">
      <c r="B519" s="18"/>
    </row>
    <row r="520" spans="2:2" x14ac:dyDescent="0.3">
      <c r="B520" s="18"/>
    </row>
    <row r="521" spans="2:2" x14ac:dyDescent="0.3">
      <c r="B521" s="18"/>
    </row>
    <row r="522" spans="2:2" x14ac:dyDescent="0.3">
      <c r="B522" s="18"/>
    </row>
    <row r="523" spans="2:2" x14ac:dyDescent="0.3">
      <c r="B523" s="18"/>
    </row>
    <row r="524" spans="2:2" x14ac:dyDescent="0.3">
      <c r="B524" s="18"/>
    </row>
    <row r="525" spans="2:2" x14ac:dyDescent="0.3">
      <c r="B525" s="18"/>
    </row>
    <row r="526" spans="2:2" x14ac:dyDescent="0.3">
      <c r="B526" s="18"/>
    </row>
    <row r="527" spans="2:2" x14ac:dyDescent="0.3">
      <c r="B527" s="18"/>
    </row>
    <row r="528" spans="2:2" x14ac:dyDescent="0.3">
      <c r="B528" s="18"/>
    </row>
  </sheetData>
  <dataConsolidate/>
  <mergeCells count="53">
    <mergeCell ref="AB1:AF1"/>
    <mergeCell ref="T1:V1"/>
    <mergeCell ref="W1:AA1"/>
    <mergeCell ref="A497:A508"/>
    <mergeCell ref="A365:A376"/>
    <mergeCell ref="A377:A388"/>
    <mergeCell ref="A389:A400"/>
    <mergeCell ref="A401:A412"/>
    <mergeCell ref="A413:A424"/>
    <mergeCell ref="A425:A436"/>
    <mergeCell ref="A437:A448"/>
    <mergeCell ref="A449:A460"/>
    <mergeCell ref="A461:A472"/>
    <mergeCell ref="A473:A484"/>
    <mergeCell ref="A485:A496"/>
    <mergeCell ref="A353:A364"/>
    <mergeCell ref="A317:A328"/>
    <mergeCell ref="A329:A340"/>
    <mergeCell ref="A221:A232"/>
    <mergeCell ref="A233:A244"/>
    <mergeCell ref="A245:A256"/>
    <mergeCell ref="A257:A268"/>
    <mergeCell ref="A269:A280"/>
    <mergeCell ref="A341:A352"/>
    <mergeCell ref="A209:A220"/>
    <mergeCell ref="A77:A88"/>
    <mergeCell ref="A89:A100"/>
    <mergeCell ref="A101:A112"/>
    <mergeCell ref="A113:A124"/>
    <mergeCell ref="A125:A136"/>
    <mergeCell ref="A137:A148"/>
    <mergeCell ref="A149:A160"/>
    <mergeCell ref="A161:A172"/>
    <mergeCell ref="A173:A184"/>
    <mergeCell ref="A185:A196"/>
    <mergeCell ref="A197:A208"/>
    <mergeCell ref="A281:A292"/>
    <mergeCell ref="A293:A304"/>
    <mergeCell ref="A305:A316"/>
    <mergeCell ref="A65:A76"/>
    <mergeCell ref="D1:I1"/>
    <mergeCell ref="J1:K1"/>
    <mergeCell ref="L1:N1"/>
    <mergeCell ref="P1:S1"/>
    <mergeCell ref="A5:A16"/>
    <mergeCell ref="A17:A28"/>
    <mergeCell ref="A29:A40"/>
    <mergeCell ref="A41:A52"/>
    <mergeCell ref="A53:A64"/>
    <mergeCell ref="A3:B3"/>
    <mergeCell ref="A4:B4"/>
    <mergeCell ref="A2:B2"/>
    <mergeCell ref="A1:B1"/>
  </mergeCells>
  <dataValidations count="15">
    <dataValidation type="list" allowBlank="1" showInputMessage="1" showErrorMessage="1" sqref="D3" xr:uid="{00000000-0002-0000-0400-000000000000}">
      <formula1>"kWh, MWh, kBtu, Mbtu"</formula1>
    </dataValidation>
    <dataValidation type="list" allowBlank="1" showInputMessage="1" showErrorMessage="1" sqref="E3" xr:uid="{00000000-0002-0000-0400-000001000000}">
      <formula1>"kWh, MWh, kBtu, MBtu, Tons"</formula1>
    </dataValidation>
    <dataValidation type="list" allowBlank="1" showInputMessage="1" showErrorMessage="1" sqref="F3" xr:uid="{00000000-0002-0000-0400-000002000000}">
      <formula1>"Mlb, kBtu, MBtu"</formula1>
    </dataValidation>
    <dataValidation type="list" allowBlank="1" showInputMessage="1" showErrorMessage="1" sqref="G3" xr:uid="{00000000-0002-0000-0400-000003000000}">
      <formula1>"ccf, kBtu, MBtu"</formula1>
    </dataValidation>
    <dataValidation type="list" allowBlank="1" showInputMessage="1" showErrorMessage="1" sqref="H3 J3:M3" xr:uid="{00000000-0002-0000-0400-000004000000}">
      <formula1>"Gal, kBtu, MBtu"</formula1>
    </dataValidation>
    <dataValidation type="list" allowBlank="1" showInputMessage="1" showErrorMessage="1" sqref="N3 AB3:AC3" xr:uid="{00000000-0002-0000-0400-000005000000}">
      <formula1>"kWh, MWh, kBtu, MBtu"</formula1>
    </dataValidation>
    <dataValidation type="list" allowBlank="1" showInputMessage="1" showErrorMessage="1" sqref="O3" xr:uid="{00000000-0002-0000-0400-000006000000}">
      <formula1>"miles"</formula1>
    </dataValidation>
    <dataValidation type="list" allowBlank="1" showInputMessage="1" showErrorMessage="1" sqref="P3:S3 U3:AA3" xr:uid="{00000000-0002-0000-0400-000007000000}">
      <formula1>"lbs, short tons, kg, mtons"</formula1>
    </dataValidation>
    <dataValidation type="list" allowBlank="1" showInputMessage="1" showErrorMessage="1" sqref="T3" xr:uid="{00000000-0002-0000-0400-000008000000}">
      <formula1>"kg N, mtons N, lbs N, short tons N"</formula1>
    </dataValidation>
    <dataValidation type="list" allowBlank="1" showInputMessage="1" showErrorMessage="1" sqref="AD3:AE3" xr:uid="{00000000-0002-0000-0400-000009000000}">
      <formula1>"kWh, MWh, kBtu, Mbtu, MTCDE"</formula1>
    </dataValidation>
    <dataValidation type="list" allowBlank="1" showInputMessage="1" showErrorMessage="1" sqref="AF3" xr:uid="{00000000-0002-0000-0400-00000A000000}">
      <formula1>"lbs C, short tons C, kg C, mtons C, lbs CO2, short tons CO2, kg CO2, mtons CO2, MTCDE"</formula1>
    </dataValidation>
    <dataValidation type="list" allowBlank="1" showInputMessage="1" showErrorMessage="1" sqref="N4" xr:uid="{00000000-0002-0000-0400-00000B000000}">
      <formula1>$D$3:$E$3</formula1>
    </dataValidation>
    <dataValidation type="list" allowBlank="1" showInputMessage="1" showErrorMessage="1" sqref="L4" xr:uid="{00000000-0002-0000-0400-00000C000000}">
      <formula1>$M$3</formula1>
    </dataValidation>
    <dataValidation type="list" allowBlank="1" showInputMessage="1" showErrorMessage="1" sqref="M4" xr:uid="{00000000-0002-0000-0400-00000D000000}">
      <formula1>$N$3</formula1>
    </dataValidation>
    <dataValidation type="list" allowBlank="1" showInputMessage="1" showErrorMessage="1" sqref="I3" xr:uid="{00000000-0002-0000-0400-00000E000000}">
      <formula1>"Gal, kBtu, Mbtu, Mlb"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00000000-0002-0000-0400-00000F000000}">
          <x14:formula1>
            <xm:f>'Emissions Factors'!$B$3:$C$3</xm:f>
          </x14:formula1>
          <xm:sqref>D4</xm:sqref>
        </x14:dataValidation>
        <x14:dataValidation type="list" allowBlank="1" showInputMessage="1" showErrorMessage="1" xr:uid="{00000000-0002-0000-0400-000010000000}">
          <x14:formula1>
            <xm:f>'Emissions Factors'!$D$3:$E$3</xm:f>
          </x14:formula1>
          <xm:sqref>E4</xm:sqref>
        </x14:dataValidation>
        <x14:dataValidation type="list" allowBlank="1" showInputMessage="1" showErrorMessage="1" xr:uid="{00000000-0002-0000-0400-000011000000}">
          <x14:formula1>
            <xm:f>'Emissions Factors'!$F$3:$G$3</xm:f>
          </x14:formula1>
          <xm:sqref>F4 I4</xm:sqref>
        </x14:dataValidation>
        <x14:dataValidation type="list" allowBlank="1" showInputMessage="1" showErrorMessage="1" xr:uid="{00000000-0002-0000-0400-000012000000}">
          <x14:formula1>
            <xm:f>'Emissions Factors'!$H$3</xm:f>
          </x14:formula1>
          <xm:sqref>G4</xm:sqref>
        </x14:dataValidation>
        <x14:dataValidation type="list" allowBlank="1" showInputMessage="1" showErrorMessage="1" xr:uid="{00000000-0002-0000-0400-000013000000}">
          <x14:formula1>
            <xm:f>'Emissions Factors'!$I$3</xm:f>
          </x14:formula1>
          <xm:sqref>H4</xm:sqref>
        </x14:dataValidation>
        <x14:dataValidation type="list" allowBlank="1" showInputMessage="1" showErrorMessage="1" xr:uid="{00000000-0002-0000-0400-000014000000}">
          <x14:formula1>
            <xm:f>'Emissions Factors'!$K$3</xm:f>
          </x14:formula1>
          <xm:sqref>J4</xm:sqref>
        </x14:dataValidation>
        <x14:dataValidation type="list" allowBlank="1" showInputMessage="1" showErrorMessage="1" xr:uid="{00000000-0002-0000-0400-000015000000}">
          <x14:formula1>
            <xm:f>'Emissions Factors'!$L$3</xm:f>
          </x14:formula1>
          <xm:sqref>K4</xm:sqref>
        </x14:dataValidation>
        <x14:dataValidation type="list" allowBlank="1" showInputMessage="1" showErrorMessage="1" xr:uid="{00000000-0002-0000-0400-000016000000}">
          <x14:formula1>
            <xm:f>'Emissions Factors'!$M$3</xm:f>
          </x14:formula1>
          <xm:sqref>O4</xm:sqref>
        </x14:dataValidation>
        <x14:dataValidation type="list" allowBlank="1" showInputMessage="1" showErrorMessage="1" xr:uid="{00000000-0002-0000-0400-000017000000}">
          <x14:formula1>
            <xm:f>'Emissions Factors'!$N$3</xm:f>
          </x14:formula1>
          <xm:sqref>P4:Q4</xm:sqref>
        </x14:dataValidation>
        <x14:dataValidation type="list" allowBlank="1" showInputMessage="1" showErrorMessage="1" xr:uid="{00000000-0002-0000-0400-000018000000}">
          <x14:formula1>
            <xm:f>'Emissions Factors'!$P$3</xm:f>
          </x14:formula1>
          <xm:sqref>R4</xm:sqref>
        </x14:dataValidation>
        <x14:dataValidation type="list" allowBlank="1" showInputMessage="1" showErrorMessage="1" xr:uid="{00000000-0002-0000-0400-000019000000}">
          <x14:formula1>
            <xm:f>'Emissions Factors'!$Q$3</xm:f>
          </x14:formula1>
          <xm:sqref>S4</xm:sqref>
        </x14:dataValidation>
        <x14:dataValidation type="list" allowBlank="1" showInputMessage="1" showErrorMessage="1" xr:uid="{00000000-0002-0000-0400-00001A000000}">
          <x14:formula1>
            <xm:f>'Emissions Factors'!$R$3</xm:f>
          </x14:formula1>
          <xm:sqref>T4</xm:sqref>
        </x14:dataValidation>
        <x14:dataValidation type="list" allowBlank="1" showInputMessage="1" showErrorMessage="1" xr:uid="{00000000-0002-0000-0400-00001B000000}">
          <x14:formula1>
            <xm:f>'Emissions Factors'!$S$3</xm:f>
          </x14:formula1>
          <xm:sqref>U4</xm:sqref>
        </x14:dataValidation>
        <x14:dataValidation type="list" allowBlank="1" showInputMessage="1" showErrorMessage="1" xr:uid="{00000000-0002-0000-0400-00001C000000}">
          <x14:formula1>
            <xm:f>'Emissions Factors'!$T$3</xm:f>
          </x14:formula1>
          <xm:sqref>V4</xm:sqref>
        </x14:dataValidation>
        <x14:dataValidation type="list" allowBlank="1" showInputMessage="1" showErrorMessage="1" xr:uid="{00000000-0002-0000-0400-00001D000000}">
          <x14:formula1>
            <xm:f>'Emissions Factors'!$U$3</xm:f>
          </x14:formula1>
          <xm:sqref>W4</xm:sqref>
        </x14:dataValidation>
        <x14:dataValidation type="list" allowBlank="1" showInputMessage="1" showErrorMessage="1" xr:uid="{00000000-0002-0000-0400-00001E000000}">
          <x14:formula1>
            <xm:f>'Emissions Factors'!$V$3</xm:f>
          </x14:formula1>
          <xm:sqref>X4</xm:sqref>
        </x14:dataValidation>
        <x14:dataValidation type="list" allowBlank="1" showInputMessage="1" showErrorMessage="1" xr:uid="{00000000-0002-0000-0400-00001F000000}">
          <x14:formula1>
            <xm:f>'Emissions Factors'!$W$3</xm:f>
          </x14:formula1>
          <xm:sqref>Y4</xm:sqref>
        </x14:dataValidation>
        <x14:dataValidation type="list" allowBlank="1" showInputMessage="1" showErrorMessage="1" xr:uid="{00000000-0002-0000-0400-000020000000}">
          <x14:formula1>
            <xm:f>'Emissions Factors'!$X$3</xm:f>
          </x14:formula1>
          <xm:sqref>Z4</xm:sqref>
        </x14:dataValidation>
        <x14:dataValidation type="list" allowBlank="1" showInputMessage="1" showErrorMessage="1" xr:uid="{00000000-0002-0000-0400-000021000000}">
          <x14:formula1>
            <xm:f>'Emissions Factors'!$Y$3</xm:f>
          </x14:formula1>
          <xm:sqref>AA4</xm:sqref>
        </x14:dataValidation>
        <x14:dataValidation type="list" allowBlank="1" showInputMessage="1" showErrorMessage="1" xr:uid="{00000000-0002-0000-0400-000022000000}">
          <x14:formula1>
            <xm:f>'Emissions Factors'!$Z$3</xm:f>
          </x14:formula1>
          <xm:sqref>AB4:AD4</xm:sqref>
        </x14:dataValidation>
        <x14:dataValidation type="list" allowBlank="1" showInputMessage="1" showErrorMessage="1" xr:uid="{00000000-0002-0000-0400-000023000000}">
          <x14:formula1>
            <xm:f>'Emissions Factors'!$AA$3</xm:f>
          </x14:formula1>
          <xm:sqref>AE4</xm:sqref>
        </x14:dataValidation>
        <x14:dataValidation type="list" allowBlank="1" showInputMessage="1" showErrorMessage="1" xr:uid="{00000000-0002-0000-0400-000024000000}">
          <x14:formula1>
            <xm:f>'Emissions Factors'!$AB$3</xm:f>
          </x14:formula1>
          <xm:sqref>AF4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</sheetPr>
  <dimension ref="A1:AE509"/>
  <sheetViews>
    <sheetView zoomScale="96" workbookViewId="0">
      <pane xSplit="2" ySplit="5" topLeftCell="X169" activePane="bottomRight" state="frozen"/>
      <selection activeCell="AE3" sqref="AE3"/>
      <selection pane="topRight" activeCell="AE3" sqref="AE3"/>
      <selection pane="bottomLeft" activeCell="AE3" sqref="AE3"/>
      <selection pane="bottomRight" activeCell="AH176" sqref="AH176"/>
    </sheetView>
  </sheetViews>
  <sheetFormatPr defaultRowHeight="14.4" x14ac:dyDescent="0.3"/>
  <cols>
    <col min="3" max="31" width="11.5546875" customWidth="1"/>
  </cols>
  <sheetData>
    <row r="1" spans="1:31" s="8" customFormat="1" x14ac:dyDescent="0.3">
      <c r="A1" s="197" t="s">
        <v>76</v>
      </c>
      <c r="B1" s="198"/>
      <c r="C1" s="155" t="s">
        <v>7</v>
      </c>
      <c r="D1" s="155"/>
      <c r="E1" s="155"/>
      <c r="F1" s="155"/>
      <c r="G1" s="155"/>
      <c r="H1" s="155"/>
      <c r="I1" s="199" t="s">
        <v>8</v>
      </c>
      <c r="J1" s="199"/>
      <c r="K1" s="160" t="s">
        <v>9</v>
      </c>
      <c r="L1" s="160"/>
      <c r="M1" s="160"/>
      <c r="N1" s="45" t="s">
        <v>10</v>
      </c>
      <c r="O1" s="163" t="s">
        <v>11</v>
      </c>
      <c r="P1" s="163"/>
      <c r="Q1" s="163"/>
      <c r="R1" s="163"/>
      <c r="S1" s="166" t="s">
        <v>19</v>
      </c>
      <c r="T1" s="166"/>
      <c r="U1" s="166"/>
      <c r="V1" s="148" t="s">
        <v>25</v>
      </c>
      <c r="W1" s="148"/>
      <c r="X1" s="148"/>
      <c r="Y1" s="148"/>
      <c r="Z1" s="148"/>
      <c r="AA1" s="151" t="s">
        <v>28</v>
      </c>
      <c r="AB1" s="151"/>
      <c r="AC1" s="151"/>
      <c r="AD1" s="151"/>
      <c r="AE1" s="151"/>
    </row>
    <row r="2" spans="1:31" s="10" customFormat="1" x14ac:dyDescent="0.3">
      <c r="A2" s="200" t="s">
        <v>77</v>
      </c>
      <c r="B2" s="201"/>
      <c r="C2" s="37" t="s">
        <v>0</v>
      </c>
      <c r="D2" s="37" t="s">
        <v>167</v>
      </c>
      <c r="E2" s="37" t="s">
        <v>1</v>
      </c>
      <c r="F2" s="37" t="s">
        <v>2</v>
      </c>
      <c r="G2" s="37" t="s">
        <v>3</v>
      </c>
      <c r="H2" s="37" t="s">
        <v>168</v>
      </c>
      <c r="I2" s="38" t="s">
        <v>5</v>
      </c>
      <c r="J2" s="38" t="s">
        <v>6</v>
      </c>
      <c r="K2" s="39" t="s">
        <v>5</v>
      </c>
      <c r="L2" s="39" t="s">
        <v>6</v>
      </c>
      <c r="M2" s="39" t="s">
        <v>0</v>
      </c>
      <c r="N2" s="40" t="s">
        <v>78</v>
      </c>
      <c r="O2" s="41" t="s">
        <v>12</v>
      </c>
      <c r="P2" s="41" t="s">
        <v>13</v>
      </c>
      <c r="Q2" s="41" t="s">
        <v>14</v>
      </c>
      <c r="R2" s="41" t="s">
        <v>18</v>
      </c>
      <c r="S2" s="42" t="s">
        <v>17</v>
      </c>
      <c r="T2" s="42" t="s">
        <v>26</v>
      </c>
      <c r="U2" s="42" t="s">
        <v>117</v>
      </c>
      <c r="V2" s="43" t="s">
        <v>20</v>
      </c>
      <c r="W2" s="43" t="s">
        <v>21</v>
      </c>
      <c r="X2" s="43" t="s">
        <v>22</v>
      </c>
      <c r="Y2" s="43" t="s">
        <v>23</v>
      </c>
      <c r="Z2" s="43" t="s">
        <v>24</v>
      </c>
      <c r="AA2" s="44" t="s">
        <v>29</v>
      </c>
      <c r="AB2" s="44" t="s">
        <v>30</v>
      </c>
      <c r="AC2" s="44" t="s">
        <v>31</v>
      </c>
      <c r="AD2" s="44" t="s">
        <v>32</v>
      </c>
      <c r="AE2" s="44" t="s">
        <v>33</v>
      </c>
    </row>
    <row r="3" spans="1:31" s="10" customFormat="1" x14ac:dyDescent="0.3">
      <c r="A3" s="200" t="s">
        <v>16</v>
      </c>
      <c r="B3" s="201"/>
      <c r="C3" s="37" t="str">
        <f>'MC Inputs'!D3</f>
        <v>kWh</v>
      </c>
      <c r="D3" s="37" t="str">
        <f>'MC Inputs'!E3</f>
        <v>kWh</v>
      </c>
      <c r="E3" s="37" t="str">
        <f>'MC Inputs'!F3</f>
        <v>Mlb</v>
      </c>
      <c r="F3" s="37" t="str">
        <f>'MC Inputs'!G3</f>
        <v>ccf</v>
      </c>
      <c r="G3" s="37" t="str">
        <f>'MC Inputs'!H3</f>
        <v>Gal</v>
      </c>
      <c r="H3" s="37" t="str">
        <f>'MC Inputs'!I3</f>
        <v>Mlb</v>
      </c>
      <c r="I3" s="38" t="str">
        <f>'MC Inputs'!J3</f>
        <v>Gal</v>
      </c>
      <c r="J3" s="38" t="str">
        <f>'MC Inputs'!K3</f>
        <v>Gal</v>
      </c>
      <c r="K3" s="39" t="str">
        <f>'MC Inputs'!L3</f>
        <v>Gal</v>
      </c>
      <c r="L3" s="39" t="str">
        <f>'MC Inputs'!M3</f>
        <v>Gal</v>
      </c>
      <c r="M3" s="39" t="str">
        <f>'MC Inputs'!N3</f>
        <v>kWh</v>
      </c>
      <c r="N3" s="40" t="str">
        <f>'MC Inputs'!O3</f>
        <v>miles</v>
      </c>
      <c r="O3" s="41" t="str">
        <f>'MC Inputs'!P3</f>
        <v>short tons</v>
      </c>
      <c r="P3" s="41" t="str">
        <f>'MC Inputs'!Q3</f>
        <v>short tons</v>
      </c>
      <c r="Q3" s="41" t="str">
        <f>'MC Inputs'!R3</f>
        <v>short tons</v>
      </c>
      <c r="R3" s="41" t="str">
        <f>'MC Inputs'!S3</f>
        <v>short tons</v>
      </c>
      <c r="S3" s="42" t="str">
        <f>'MC Inputs'!T3</f>
        <v>lbs N</v>
      </c>
      <c r="T3" s="42" t="str">
        <f>'MC Inputs'!U3</f>
        <v>lbs</v>
      </c>
      <c r="U3" s="42" t="str">
        <f>'MC Inputs'!V3</f>
        <v>lbs</v>
      </c>
      <c r="V3" s="43" t="str">
        <f>'MC Inputs'!W3</f>
        <v>lbs</v>
      </c>
      <c r="W3" s="43" t="str">
        <f>'MC Inputs'!X3</f>
        <v>lbs</v>
      </c>
      <c r="X3" s="43" t="str">
        <f>'MC Inputs'!Y3</f>
        <v>lbs</v>
      </c>
      <c r="Y3" s="43" t="str">
        <f>'MC Inputs'!Z3</f>
        <v>lbs</v>
      </c>
      <c r="Z3" s="43" t="str">
        <f>'MC Inputs'!AA3</f>
        <v>lbs</v>
      </c>
      <c r="AA3" s="44" t="str">
        <f>'MC Inputs'!AB3</f>
        <v>kWh</v>
      </c>
      <c r="AB3" s="44" t="str">
        <f>'MC Inputs'!AC3</f>
        <v>kWh</v>
      </c>
      <c r="AC3" s="44" t="s">
        <v>158</v>
      </c>
      <c r="AD3" s="44" t="str">
        <f>'MC Inputs'!AE3</f>
        <v>kWh</v>
      </c>
      <c r="AE3" s="44" t="str">
        <f>'MC Inputs'!AF3</f>
        <v>lbs CO2</v>
      </c>
    </row>
    <row r="4" spans="1:31" s="10" customFormat="1" x14ac:dyDescent="0.3">
      <c r="A4" s="200" t="s">
        <v>113</v>
      </c>
      <c r="B4" s="201"/>
      <c r="C4" s="37" t="s">
        <v>114</v>
      </c>
      <c r="D4" s="37" t="s">
        <v>114</v>
      </c>
      <c r="E4" s="37" t="s">
        <v>114</v>
      </c>
      <c r="F4" s="37" t="s">
        <v>114</v>
      </c>
      <c r="G4" s="37" t="s">
        <v>114</v>
      </c>
      <c r="H4" s="37" t="s">
        <v>114</v>
      </c>
      <c r="I4" s="38" t="s">
        <v>114</v>
      </c>
      <c r="J4" s="38" t="s">
        <v>114</v>
      </c>
      <c r="K4" s="36" t="s">
        <v>114</v>
      </c>
      <c r="L4" s="36" t="s">
        <v>114</v>
      </c>
      <c r="M4" s="39" t="s">
        <v>114</v>
      </c>
      <c r="N4" s="40" t="s">
        <v>109</v>
      </c>
      <c r="O4" s="41" t="s">
        <v>110</v>
      </c>
      <c r="P4" s="41" t="s">
        <v>110</v>
      </c>
      <c r="Q4" s="41" t="s">
        <v>110</v>
      </c>
      <c r="R4" s="41" t="s">
        <v>110</v>
      </c>
      <c r="S4" s="42" t="s">
        <v>86</v>
      </c>
      <c r="T4" s="42" t="s">
        <v>115</v>
      </c>
      <c r="U4" s="42" t="s">
        <v>116</v>
      </c>
      <c r="V4" s="43" t="s">
        <v>118</v>
      </c>
      <c r="W4" s="43" t="s">
        <v>118</v>
      </c>
      <c r="X4" s="43" t="s">
        <v>118</v>
      </c>
      <c r="Y4" s="43" t="s">
        <v>118</v>
      </c>
      <c r="Z4" s="43" t="s">
        <v>118</v>
      </c>
      <c r="AA4" s="44" t="s">
        <v>114</v>
      </c>
      <c r="AB4" s="44" t="s">
        <v>114</v>
      </c>
      <c r="AC4" s="44" t="s">
        <v>158</v>
      </c>
      <c r="AD4" s="44" t="s">
        <v>114</v>
      </c>
      <c r="AE4" s="44" t="s">
        <v>119</v>
      </c>
    </row>
    <row r="5" spans="1:31" s="12" customFormat="1" ht="15" thickBot="1" x14ac:dyDescent="0.35">
      <c r="A5" s="196" t="s">
        <v>120</v>
      </c>
      <c r="B5" s="184"/>
      <c r="C5" s="46">
        <f>VLOOKUP(C3,'Unit Conversions'!$B$3:$C$6,2,FALSE)</f>
        <v>3.412141E-3</v>
      </c>
      <c r="D5" s="46">
        <f>VLOOKUP(D3,'Unit Conversions'!B9:C13,2,FALSE)</f>
        <v>3.412141E-3</v>
      </c>
      <c r="E5" s="46">
        <f>VLOOKUP(E3,'Unit Conversions'!B16:C18,2,FALSE)</f>
        <v>1.2105999999999999</v>
      </c>
      <c r="F5" s="46">
        <f>VLOOKUP(F3,'Unit Conversions'!B21:C23,2,FALSE)</f>
        <v>0.10249999999999999</v>
      </c>
      <c r="G5" s="46">
        <f>VLOOKUP(G3,'Unit Conversions'!B26:C28,2,FALSE)</f>
        <v>0.13850000000000001</v>
      </c>
      <c r="H5" s="46">
        <f>VLOOKUP(H3,'Unit Conversions'!B16:C18,2,FALSE)</f>
        <v>1.2105999999999999</v>
      </c>
      <c r="I5" s="47">
        <f>VLOOKUP(I3,'Unit Conversions'!$B$36:$C$38,2,FALSE)</f>
        <v>0.120476</v>
      </c>
      <c r="J5" s="47">
        <f>VLOOKUP(J3,'Unit Conversions'!$B$41:$C$43,2,FALSE)</f>
        <v>0.137381</v>
      </c>
      <c r="K5" s="28">
        <f>VLOOKUP(K3,'Unit Conversions'!$B$36:$C$38,2,FALSE)</f>
        <v>0.120476</v>
      </c>
      <c r="L5" s="28">
        <f>VLOOKUP(L3,'Unit Conversions'!$B$41:$C$43,2,FALSE)</f>
        <v>0.137381</v>
      </c>
      <c r="M5" s="48">
        <f>VLOOKUP(M3,'Unit Conversions'!$B$3:$C$6,2,FALSE)</f>
        <v>3.412141E-3</v>
      </c>
      <c r="N5" s="49">
        <v>1</v>
      </c>
      <c r="O5" s="50">
        <f>VLOOKUP(O3,'Unit Conversions'!$B$46:$C$49,2,FALSE)</f>
        <v>1</v>
      </c>
      <c r="P5" s="50">
        <f>VLOOKUP(P3,'Unit Conversions'!$B$46:$C$49,2,FALSE)</f>
        <v>1</v>
      </c>
      <c r="Q5" s="50">
        <f>VLOOKUP(Q3,'Unit Conversions'!$B$46:$C$49,2,FALSE)</f>
        <v>1</v>
      </c>
      <c r="R5" s="50">
        <f>VLOOKUP(R3,'Unit Conversions'!$B$46:$C$49,2,FALSE)</f>
        <v>1</v>
      </c>
      <c r="S5" s="51">
        <f>VLOOKUP(S3,'Unit Conversions'!B52:C55,2,FALSE)</f>
        <v>1</v>
      </c>
      <c r="T5" s="51">
        <f>VLOOKUP(T3,'Unit Conversions'!$B$62:$C$65,2,FALSE)</f>
        <v>0.45359249999999995</v>
      </c>
      <c r="U5" s="51">
        <f>VLOOKUP(U3,'Unit Conversions'!$B$62:$C$65,2,FALSE)</f>
        <v>0.45359249999999995</v>
      </c>
      <c r="V5" s="52">
        <f>VLOOKUP(V3,'Unit Conversions'!$B$62:$C$65,2,FALSE)</f>
        <v>0.45359249999999995</v>
      </c>
      <c r="W5" s="52">
        <f>VLOOKUP(W3,'Unit Conversions'!$B$62:$C$65,2,FALSE)</f>
        <v>0.45359249999999995</v>
      </c>
      <c r="X5" s="52">
        <f>VLOOKUP(X3,'Unit Conversions'!$B$62:$C$65,2,FALSE)</f>
        <v>0.45359249999999995</v>
      </c>
      <c r="Y5" s="52">
        <f>VLOOKUP(Y3,'Unit Conversions'!$B$62:$C$65,2,FALSE)</f>
        <v>0.45359249999999995</v>
      </c>
      <c r="Z5" s="52">
        <f>VLOOKUP(Z3,'Unit Conversions'!$B$62:$C$65,2,FALSE)</f>
        <v>0.45359249999999995</v>
      </c>
      <c r="AA5" s="53">
        <f>VLOOKUP(AA3,'Unit Conversions'!$B$3:$C$6,2,FALSE)</f>
        <v>3.412141E-3</v>
      </c>
      <c r="AB5" s="53">
        <f>VLOOKUP(AB3,'Unit Conversions'!$B$3:$C$6,2,FALSE)</f>
        <v>3.412141E-3</v>
      </c>
      <c r="AC5" s="53">
        <v>1</v>
      </c>
      <c r="AD5" s="53">
        <f>VLOOKUP(AD3,'Unit Conversions'!$B$3:$C$6,2,FALSE)</f>
        <v>3.412141E-3</v>
      </c>
      <c r="AE5" s="53">
        <f>VLOOKUP(AE3,'Unit Conversions'!B68:C75,2,FALSE)</f>
        <v>0.45359300000000002</v>
      </c>
    </row>
    <row r="6" spans="1:31" x14ac:dyDescent="0.3">
      <c r="A6" s="30" t="s">
        <v>34</v>
      </c>
      <c r="B6" s="16">
        <v>36708</v>
      </c>
      <c r="C6" s="9">
        <f>'MC Inputs'!D5*'MC Usage'!C$5</f>
        <v>0</v>
      </c>
      <c r="D6" s="9">
        <f>'MC Inputs'!E5*'MC Usage'!D$5</f>
        <v>0</v>
      </c>
      <c r="E6" s="9">
        <f>'MC Inputs'!F5*'MC Usage'!E$5</f>
        <v>0</v>
      </c>
      <c r="F6" s="9">
        <f>'MC Inputs'!G5*'MC Usage'!F$5</f>
        <v>0</v>
      </c>
      <c r="G6" s="9">
        <f>'MC Inputs'!H5*'MC Usage'!G$5</f>
        <v>0</v>
      </c>
      <c r="H6" s="9">
        <f>'MC Inputs'!I5*'MC Usage'!H$5</f>
        <v>0</v>
      </c>
      <c r="I6" s="9">
        <f>'MC Inputs'!J5*'MC Usage'!I$5</f>
        <v>0</v>
      </c>
      <c r="J6" s="9">
        <f>'MC Inputs'!K5*'MC Usage'!J$5</f>
        <v>0</v>
      </c>
      <c r="K6" s="9">
        <f>'MC Inputs'!L5*'MC Usage'!K$5</f>
        <v>0</v>
      </c>
      <c r="L6" s="9">
        <f>'MC Inputs'!M5*'MC Usage'!L$5</f>
        <v>0</v>
      </c>
      <c r="M6" s="9">
        <f>'MC Inputs'!N5*'MC Usage'!M$5</f>
        <v>0</v>
      </c>
      <c r="N6" s="9">
        <f>'MC Inputs'!O5*'MC Usage'!N$5</f>
        <v>0</v>
      </c>
      <c r="O6" s="9">
        <f>'MC Inputs'!P5*'MC Usage'!O$5</f>
        <v>0</v>
      </c>
      <c r="P6" s="9">
        <f>'MC Inputs'!Q5*'MC Usage'!P$5</f>
        <v>0</v>
      </c>
      <c r="Q6" s="9">
        <f>'MC Inputs'!R5*'MC Usage'!Q$5</f>
        <v>0</v>
      </c>
      <c r="R6" s="9">
        <f>'MC Inputs'!S5*'MC Usage'!R$5</f>
        <v>0</v>
      </c>
      <c r="S6" s="9">
        <f>'MC Inputs'!T5*'MC Usage'!S$5</f>
        <v>0</v>
      </c>
      <c r="T6" s="9">
        <f>'MC Inputs'!U5*'MC Usage'!T$5</f>
        <v>0</v>
      </c>
      <c r="U6" s="9">
        <f>'MC Inputs'!V5*'MC Usage'!U$5</f>
        <v>0</v>
      </c>
      <c r="V6" s="9">
        <f>'MC Inputs'!W5*'MC Usage'!V$5</f>
        <v>0</v>
      </c>
      <c r="W6" s="9">
        <f>'MC Inputs'!X5*'MC Usage'!W$5</f>
        <v>0</v>
      </c>
      <c r="X6" s="9">
        <f>'MC Inputs'!Y5*'MC Usage'!X$5</f>
        <v>0</v>
      </c>
      <c r="Y6" s="9">
        <f>'MC Inputs'!Z5*'MC Usage'!Y$5</f>
        <v>0</v>
      </c>
      <c r="Z6" s="9">
        <f>'MC Inputs'!AA5*'MC Usage'!Z$5</f>
        <v>0</v>
      </c>
      <c r="AA6" s="9">
        <f>'MC Inputs'!AB5*'MC Usage'!AA$5</f>
        <v>0</v>
      </c>
      <c r="AB6" s="10">
        <f>'MC Inputs'!AC5*'MC Usage'!AB$5</f>
        <v>0</v>
      </c>
      <c r="AC6" s="10">
        <f>'MC Inputs'!AD5*'MC Usage'!AC$5</f>
        <v>0</v>
      </c>
      <c r="AD6" s="10">
        <f>'MC Inputs'!AE5*'MC Usage'!AD$5</f>
        <v>0</v>
      </c>
      <c r="AE6" s="10">
        <f>'MC Inputs'!AF5*'MC Usage'!AE$5</f>
        <v>0</v>
      </c>
    </row>
    <row r="7" spans="1:31" x14ac:dyDescent="0.3">
      <c r="A7" s="30" t="s">
        <v>34</v>
      </c>
      <c r="B7" s="16">
        <f>DATE(YEAR(B6),MONTH(B6)+1,DAY(B6))</f>
        <v>36739</v>
      </c>
      <c r="C7" s="9">
        <f>'MC Inputs'!D6*'MC Usage'!C$5</f>
        <v>0</v>
      </c>
      <c r="D7" s="9">
        <f>'MC Inputs'!E6*'MC Usage'!D$5</f>
        <v>0</v>
      </c>
      <c r="E7" s="9">
        <f>'MC Inputs'!F6*'MC Usage'!E$5</f>
        <v>0</v>
      </c>
      <c r="F7" s="9">
        <f>'MC Inputs'!G6*'MC Usage'!F$5</f>
        <v>0</v>
      </c>
      <c r="G7" s="9">
        <f>'MC Inputs'!H6*'MC Usage'!G$5</f>
        <v>0</v>
      </c>
      <c r="H7" s="9">
        <f>'MC Inputs'!I6*'MC Usage'!H$5</f>
        <v>0</v>
      </c>
      <c r="I7" s="9">
        <f>'MC Inputs'!J6*'MC Usage'!I$5</f>
        <v>0</v>
      </c>
      <c r="J7" s="9">
        <f>'MC Inputs'!K6*'MC Usage'!J$5</f>
        <v>0</v>
      </c>
      <c r="K7" s="9">
        <f>'MC Inputs'!L6*'MC Usage'!K$5</f>
        <v>0</v>
      </c>
      <c r="L7" s="9">
        <f>'MC Inputs'!M6*'MC Usage'!L$5</f>
        <v>0</v>
      </c>
      <c r="M7" s="9">
        <f>'MC Inputs'!N6*'MC Usage'!M$5</f>
        <v>0</v>
      </c>
      <c r="N7" s="9">
        <f>'MC Inputs'!O6*'MC Usage'!N$5</f>
        <v>0</v>
      </c>
      <c r="O7" s="9">
        <f>'MC Inputs'!P6*'MC Usage'!O$5</f>
        <v>0</v>
      </c>
      <c r="P7" s="9">
        <f>'MC Inputs'!Q6*'MC Usage'!P$5</f>
        <v>0</v>
      </c>
      <c r="Q7" s="9">
        <f>'MC Inputs'!R6*'MC Usage'!Q$5</f>
        <v>0</v>
      </c>
      <c r="R7" s="9">
        <f>'MC Inputs'!S6*'MC Usage'!R$5</f>
        <v>0</v>
      </c>
      <c r="S7" s="9">
        <f>'MC Inputs'!T6*'MC Usage'!S$5</f>
        <v>0</v>
      </c>
      <c r="T7" s="9">
        <f>'MC Inputs'!U6*'MC Usage'!T$5</f>
        <v>0</v>
      </c>
      <c r="U7" s="9">
        <f>'MC Inputs'!V6*'MC Usage'!U$5</f>
        <v>0</v>
      </c>
      <c r="V7" s="9">
        <f>'MC Inputs'!W6*'MC Usage'!V$5</f>
        <v>0</v>
      </c>
      <c r="W7" s="9">
        <f>'MC Inputs'!X6*'MC Usage'!W$5</f>
        <v>0</v>
      </c>
      <c r="X7" s="9">
        <f>'MC Inputs'!Y6*'MC Usage'!X$5</f>
        <v>0</v>
      </c>
      <c r="Y7" s="9">
        <f>'MC Inputs'!Z6*'MC Usage'!Y$5</f>
        <v>0</v>
      </c>
      <c r="Z7" s="9">
        <f>'MC Inputs'!AA6*'MC Usage'!Z$5</f>
        <v>0</v>
      </c>
      <c r="AA7" s="9">
        <f>'MC Inputs'!AB6*'MC Usage'!AA$5</f>
        <v>0</v>
      </c>
      <c r="AB7" s="10">
        <f>'MC Inputs'!AC6*'MC Usage'!AB$5</f>
        <v>0</v>
      </c>
      <c r="AC7" s="10">
        <f>'MC Inputs'!AD6*'MC Usage'!AC$5</f>
        <v>0</v>
      </c>
      <c r="AD7" s="10">
        <f>'MC Inputs'!AE6*'MC Usage'!AD$5</f>
        <v>0</v>
      </c>
      <c r="AE7" s="10">
        <f>'MC Inputs'!AF6*'MC Usage'!AE$5</f>
        <v>0</v>
      </c>
    </row>
    <row r="8" spans="1:31" x14ac:dyDescent="0.3">
      <c r="A8" s="30" t="s">
        <v>34</v>
      </c>
      <c r="B8" s="16">
        <f t="shared" ref="B8:B71" si="0">DATE(YEAR(B7),MONTH(B7)+1,DAY(B7))</f>
        <v>36770</v>
      </c>
      <c r="C8" s="9">
        <f>'MC Inputs'!D7*'MC Usage'!C$5</f>
        <v>0</v>
      </c>
      <c r="D8" s="9">
        <f>'MC Inputs'!E7*'MC Usage'!D$5</f>
        <v>0</v>
      </c>
      <c r="E8" s="9">
        <f>'MC Inputs'!F7*'MC Usage'!E$5</f>
        <v>0</v>
      </c>
      <c r="F8" s="9">
        <f>'MC Inputs'!G7*'MC Usage'!F$5</f>
        <v>0</v>
      </c>
      <c r="G8" s="9">
        <f>'MC Inputs'!H7*'MC Usage'!G$5</f>
        <v>0</v>
      </c>
      <c r="H8" s="9">
        <f>'MC Inputs'!I7*'MC Usage'!H$5</f>
        <v>0</v>
      </c>
      <c r="I8" s="9">
        <f>'MC Inputs'!J7*'MC Usage'!I$5</f>
        <v>0</v>
      </c>
      <c r="J8" s="9">
        <f>'MC Inputs'!K7*'MC Usage'!J$5</f>
        <v>0</v>
      </c>
      <c r="K8" s="9">
        <f>'MC Inputs'!L7*'MC Usage'!K$5</f>
        <v>0</v>
      </c>
      <c r="L8" s="9">
        <f>'MC Inputs'!M7*'MC Usage'!L$5</f>
        <v>0</v>
      </c>
      <c r="M8" s="9">
        <f>'MC Inputs'!N7*'MC Usage'!M$5</f>
        <v>0</v>
      </c>
      <c r="N8" s="9">
        <f>'MC Inputs'!O7*'MC Usage'!N$5</f>
        <v>0</v>
      </c>
      <c r="O8" s="9">
        <f>'MC Inputs'!P7*'MC Usage'!O$5</f>
        <v>0</v>
      </c>
      <c r="P8" s="9">
        <f>'MC Inputs'!Q7*'MC Usage'!P$5</f>
        <v>0</v>
      </c>
      <c r="Q8" s="9">
        <f>'MC Inputs'!R7*'MC Usage'!Q$5</f>
        <v>0</v>
      </c>
      <c r="R8" s="9">
        <f>'MC Inputs'!S7*'MC Usage'!R$5</f>
        <v>0</v>
      </c>
      <c r="S8" s="9">
        <f>'MC Inputs'!T7*'MC Usage'!S$5</f>
        <v>0</v>
      </c>
      <c r="T8" s="9">
        <f>'MC Inputs'!U7*'MC Usage'!T$5</f>
        <v>0</v>
      </c>
      <c r="U8" s="9">
        <f>'MC Inputs'!V7*'MC Usage'!U$5</f>
        <v>0</v>
      </c>
      <c r="V8" s="9">
        <f>'MC Inputs'!W7*'MC Usage'!V$5</f>
        <v>0</v>
      </c>
      <c r="W8" s="9">
        <f>'MC Inputs'!X7*'MC Usage'!W$5</f>
        <v>0</v>
      </c>
      <c r="X8" s="9">
        <f>'MC Inputs'!Y7*'MC Usage'!X$5</f>
        <v>0</v>
      </c>
      <c r="Y8" s="9">
        <f>'MC Inputs'!Z7*'MC Usage'!Y$5</f>
        <v>0</v>
      </c>
      <c r="Z8" s="9">
        <f>'MC Inputs'!AA7*'MC Usage'!Z$5</f>
        <v>0</v>
      </c>
      <c r="AA8" s="9">
        <f>'MC Inputs'!AB7*'MC Usage'!AA$5</f>
        <v>0</v>
      </c>
      <c r="AB8" s="10">
        <f>'MC Inputs'!AC7*'MC Usage'!AB$5</f>
        <v>0</v>
      </c>
      <c r="AC8" s="10">
        <f>'MC Inputs'!AD7*'MC Usage'!AC$5</f>
        <v>0</v>
      </c>
      <c r="AD8" s="10">
        <f>'MC Inputs'!AE7*'MC Usage'!AD$5</f>
        <v>0</v>
      </c>
      <c r="AE8" s="10">
        <f>'MC Inputs'!AF7*'MC Usage'!AE$5</f>
        <v>0</v>
      </c>
    </row>
    <row r="9" spans="1:31" x14ac:dyDescent="0.3">
      <c r="A9" s="30" t="s">
        <v>34</v>
      </c>
      <c r="B9" s="16">
        <f t="shared" si="0"/>
        <v>36800</v>
      </c>
      <c r="C9" s="9">
        <f>'MC Inputs'!D8*'MC Usage'!C$5</f>
        <v>0</v>
      </c>
      <c r="D9" s="9">
        <f>'MC Inputs'!E8*'MC Usage'!D$5</f>
        <v>0</v>
      </c>
      <c r="E9" s="9">
        <f>'MC Inputs'!F8*'MC Usage'!E$5</f>
        <v>0</v>
      </c>
      <c r="F9" s="9">
        <f>'MC Inputs'!G8*'MC Usage'!F$5</f>
        <v>0</v>
      </c>
      <c r="G9" s="9">
        <f>'MC Inputs'!H8*'MC Usage'!G$5</f>
        <v>0</v>
      </c>
      <c r="H9" s="9">
        <f>'MC Inputs'!I8*'MC Usage'!H$5</f>
        <v>0</v>
      </c>
      <c r="I9" s="9">
        <f>'MC Inputs'!J8*'MC Usage'!I$5</f>
        <v>0</v>
      </c>
      <c r="J9" s="9">
        <f>'MC Inputs'!K8*'MC Usage'!J$5</f>
        <v>0</v>
      </c>
      <c r="K9" s="9">
        <f>'MC Inputs'!L8*'MC Usage'!K$5</f>
        <v>0</v>
      </c>
      <c r="L9" s="9">
        <f>'MC Inputs'!M8*'MC Usage'!L$5</f>
        <v>0</v>
      </c>
      <c r="M9" s="9">
        <f>'MC Inputs'!N8*'MC Usage'!M$5</f>
        <v>0</v>
      </c>
      <c r="N9" s="9">
        <f>'MC Inputs'!O8*'MC Usage'!N$5</f>
        <v>0</v>
      </c>
      <c r="O9" s="9">
        <f>'MC Inputs'!P8*'MC Usage'!O$5</f>
        <v>0</v>
      </c>
      <c r="P9" s="9">
        <f>'MC Inputs'!Q8*'MC Usage'!P$5</f>
        <v>0</v>
      </c>
      <c r="Q9" s="9">
        <f>'MC Inputs'!R8*'MC Usage'!Q$5</f>
        <v>0</v>
      </c>
      <c r="R9" s="9">
        <f>'MC Inputs'!S8*'MC Usage'!R$5</f>
        <v>0</v>
      </c>
      <c r="S9" s="9">
        <f>'MC Inputs'!T8*'MC Usage'!S$5</f>
        <v>0</v>
      </c>
      <c r="T9" s="9">
        <f>'MC Inputs'!U8*'MC Usage'!T$5</f>
        <v>0</v>
      </c>
      <c r="U9" s="9">
        <f>'MC Inputs'!V8*'MC Usage'!U$5</f>
        <v>0</v>
      </c>
      <c r="V9" s="9">
        <f>'MC Inputs'!W8*'MC Usage'!V$5</f>
        <v>0</v>
      </c>
      <c r="W9" s="9">
        <f>'MC Inputs'!X8*'MC Usage'!W$5</f>
        <v>0</v>
      </c>
      <c r="X9" s="9">
        <f>'MC Inputs'!Y8*'MC Usage'!X$5</f>
        <v>0</v>
      </c>
      <c r="Y9" s="9">
        <f>'MC Inputs'!Z8*'MC Usage'!Y$5</f>
        <v>0</v>
      </c>
      <c r="Z9" s="9">
        <f>'MC Inputs'!AA8*'MC Usage'!Z$5</f>
        <v>0</v>
      </c>
      <c r="AA9" s="9">
        <f>'MC Inputs'!AB8*'MC Usage'!AA$5</f>
        <v>0</v>
      </c>
      <c r="AB9" s="10">
        <f>'MC Inputs'!AC8*'MC Usage'!AB$5</f>
        <v>0</v>
      </c>
      <c r="AC9" s="10">
        <f>'MC Inputs'!AD8*'MC Usage'!AC$5</f>
        <v>0</v>
      </c>
      <c r="AD9" s="10">
        <f>'MC Inputs'!AE8*'MC Usage'!AD$5</f>
        <v>0</v>
      </c>
      <c r="AE9" s="10">
        <f>'MC Inputs'!AF8*'MC Usage'!AE$5</f>
        <v>0</v>
      </c>
    </row>
    <row r="10" spans="1:31" x14ac:dyDescent="0.3">
      <c r="A10" s="30" t="s">
        <v>34</v>
      </c>
      <c r="B10" s="16">
        <f t="shared" si="0"/>
        <v>36831</v>
      </c>
      <c r="C10" s="9">
        <f>'MC Inputs'!D9*'MC Usage'!C$5</f>
        <v>0</v>
      </c>
      <c r="D10" s="9">
        <f>'MC Inputs'!E9*'MC Usage'!D$5</f>
        <v>0</v>
      </c>
      <c r="E10" s="9">
        <f>'MC Inputs'!F9*'MC Usage'!E$5</f>
        <v>0</v>
      </c>
      <c r="F10" s="9">
        <f>'MC Inputs'!G9*'MC Usage'!F$5</f>
        <v>0</v>
      </c>
      <c r="G10" s="9">
        <f>'MC Inputs'!H9*'MC Usage'!G$5</f>
        <v>0</v>
      </c>
      <c r="H10" s="9">
        <f>'MC Inputs'!I9*'MC Usage'!H$5</f>
        <v>0</v>
      </c>
      <c r="I10" s="9">
        <f>'MC Inputs'!J9*'MC Usage'!I$5</f>
        <v>0</v>
      </c>
      <c r="J10" s="9">
        <f>'MC Inputs'!K9*'MC Usage'!J$5</f>
        <v>0</v>
      </c>
      <c r="K10" s="9">
        <f>'MC Inputs'!L9*'MC Usage'!K$5</f>
        <v>0</v>
      </c>
      <c r="L10" s="9">
        <f>'MC Inputs'!M9*'MC Usage'!L$5</f>
        <v>0</v>
      </c>
      <c r="M10" s="9">
        <f>'MC Inputs'!N9*'MC Usage'!M$5</f>
        <v>0</v>
      </c>
      <c r="N10" s="9">
        <f>'MC Inputs'!O9*'MC Usage'!N$5</f>
        <v>0</v>
      </c>
      <c r="O10" s="9">
        <f>'MC Inputs'!P9*'MC Usage'!O$5</f>
        <v>0</v>
      </c>
      <c r="P10" s="9">
        <f>'MC Inputs'!Q9*'MC Usage'!P$5</f>
        <v>0</v>
      </c>
      <c r="Q10" s="9">
        <f>'MC Inputs'!R9*'MC Usage'!Q$5</f>
        <v>0</v>
      </c>
      <c r="R10" s="9">
        <f>'MC Inputs'!S9*'MC Usage'!R$5</f>
        <v>0</v>
      </c>
      <c r="S10" s="9">
        <f>'MC Inputs'!T9*'MC Usage'!S$5</f>
        <v>0</v>
      </c>
      <c r="T10" s="9">
        <f>'MC Inputs'!U9*'MC Usage'!T$5</f>
        <v>0</v>
      </c>
      <c r="U10" s="9">
        <f>'MC Inputs'!V9*'MC Usage'!U$5</f>
        <v>0</v>
      </c>
      <c r="V10" s="9">
        <f>'MC Inputs'!W9*'MC Usage'!V$5</f>
        <v>0</v>
      </c>
      <c r="W10" s="9">
        <f>'MC Inputs'!X9*'MC Usage'!W$5</f>
        <v>0</v>
      </c>
      <c r="X10" s="9">
        <f>'MC Inputs'!Y9*'MC Usage'!X$5</f>
        <v>0</v>
      </c>
      <c r="Y10" s="9">
        <f>'MC Inputs'!Z9*'MC Usage'!Y$5</f>
        <v>0</v>
      </c>
      <c r="Z10" s="9">
        <f>'MC Inputs'!AA9*'MC Usage'!Z$5</f>
        <v>0</v>
      </c>
      <c r="AA10" s="9">
        <f>'MC Inputs'!AB9*'MC Usage'!AA$5</f>
        <v>0</v>
      </c>
      <c r="AB10" s="10">
        <f>'MC Inputs'!AC9*'MC Usage'!AB$5</f>
        <v>0</v>
      </c>
      <c r="AC10" s="10">
        <f>'MC Inputs'!AD9*'MC Usage'!AC$5</f>
        <v>0</v>
      </c>
      <c r="AD10" s="10">
        <f>'MC Inputs'!AE9*'MC Usage'!AD$5</f>
        <v>0</v>
      </c>
      <c r="AE10" s="10">
        <f>'MC Inputs'!AF9*'MC Usage'!AE$5</f>
        <v>0</v>
      </c>
    </row>
    <row r="11" spans="1:31" x14ac:dyDescent="0.3">
      <c r="A11" s="30" t="s">
        <v>34</v>
      </c>
      <c r="B11" s="16">
        <f t="shared" si="0"/>
        <v>36861</v>
      </c>
      <c r="C11" s="9">
        <f>'MC Inputs'!D10*'MC Usage'!C$5</f>
        <v>0</v>
      </c>
      <c r="D11" s="9">
        <f>'MC Inputs'!E10*'MC Usage'!D$5</f>
        <v>0</v>
      </c>
      <c r="E11" s="9">
        <f>'MC Inputs'!F10*'MC Usage'!E$5</f>
        <v>0</v>
      </c>
      <c r="F11" s="9">
        <f>'MC Inputs'!G10*'MC Usage'!F$5</f>
        <v>0</v>
      </c>
      <c r="G11" s="9">
        <f>'MC Inputs'!H10*'MC Usage'!G$5</f>
        <v>0</v>
      </c>
      <c r="H11" s="9">
        <f>'MC Inputs'!I10*'MC Usage'!H$5</f>
        <v>0</v>
      </c>
      <c r="I11" s="9">
        <f>'MC Inputs'!J10*'MC Usage'!I$5</f>
        <v>0</v>
      </c>
      <c r="J11" s="9">
        <f>'MC Inputs'!K10*'MC Usage'!J$5</f>
        <v>0</v>
      </c>
      <c r="K11" s="9">
        <f>'MC Inputs'!L10*'MC Usage'!K$5</f>
        <v>0</v>
      </c>
      <c r="L11" s="9">
        <f>'MC Inputs'!M10*'MC Usage'!L$5</f>
        <v>0</v>
      </c>
      <c r="M11" s="9">
        <f>'MC Inputs'!N10*'MC Usage'!M$5</f>
        <v>0</v>
      </c>
      <c r="N11" s="9">
        <f>'MC Inputs'!O10*'MC Usage'!N$5</f>
        <v>0</v>
      </c>
      <c r="O11" s="9">
        <f>'MC Inputs'!P10*'MC Usage'!O$5</f>
        <v>0</v>
      </c>
      <c r="P11" s="9">
        <f>'MC Inputs'!Q10*'MC Usage'!P$5</f>
        <v>0</v>
      </c>
      <c r="Q11" s="9">
        <f>'MC Inputs'!R10*'MC Usage'!Q$5</f>
        <v>0</v>
      </c>
      <c r="R11" s="9">
        <f>'MC Inputs'!S10*'MC Usage'!R$5</f>
        <v>0</v>
      </c>
      <c r="S11" s="9">
        <f>'MC Inputs'!T10*'MC Usage'!S$5</f>
        <v>0</v>
      </c>
      <c r="T11" s="9">
        <f>'MC Inputs'!U10*'MC Usage'!T$5</f>
        <v>0</v>
      </c>
      <c r="U11" s="9">
        <f>'MC Inputs'!V10*'MC Usage'!U$5</f>
        <v>0</v>
      </c>
      <c r="V11" s="9">
        <f>'MC Inputs'!W10*'MC Usage'!V$5</f>
        <v>0</v>
      </c>
      <c r="W11" s="9">
        <f>'MC Inputs'!X10*'MC Usage'!W$5</f>
        <v>0</v>
      </c>
      <c r="X11" s="9">
        <f>'MC Inputs'!Y10*'MC Usage'!X$5</f>
        <v>0</v>
      </c>
      <c r="Y11" s="9">
        <f>'MC Inputs'!Z10*'MC Usage'!Y$5</f>
        <v>0</v>
      </c>
      <c r="Z11" s="9">
        <f>'MC Inputs'!AA10*'MC Usage'!Z$5</f>
        <v>0</v>
      </c>
      <c r="AA11" s="9">
        <f>'MC Inputs'!AB10*'MC Usage'!AA$5</f>
        <v>0</v>
      </c>
      <c r="AB11" s="10">
        <f>'MC Inputs'!AC10*'MC Usage'!AB$5</f>
        <v>0</v>
      </c>
      <c r="AC11" s="10">
        <f>'MC Inputs'!AD10*'MC Usage'!AC$5</f>
        <v>0</v>
      </c>
      <c r="AD11" s="10">
        <f>'MC Inputs'!AE10*'MC Usage'!AD$5</f>
        <v>0</v>
      </c>
      <c r="AE11" s="10">
        <f>'MC Inputs'!AF10*'MC Usage'!AE$5</f>
        <v>0</v>
      </c>
    </row>
    <row r="12" spans="1:31" x14ac:dyDescent="0.3">
      <c r="A12" s="30" t="s">
        <v>34</v>
      </c>
      <c r="B12" s="16">
        <f t="shared" si="0"/>
        <v>36892</v>
      </c>
      <c r="C12" s="9">
        <f>'MC Inputs'!D11*'MC Usage'!C$5</f>
        <v>0</v>
      </c>
      <c r="D12" s="9">
        <f>'MC Inputs'!E11*'MC Usage'!D$5</f>
        <v>0</v>
      </c>
      <c r="E12" s="9">
        <f>'MC Inputs'!F11*'MC Usage'!E$5</f>
        <v>0</v>
      </c>
      <c r="F12" s="9">
        <f>'MC Inputs'!G11*'MC Usage'!F$5</f>
        <v>0</v>
      </c>
      <c r="G12" s="9">
        <f>'MC Inputs'!H11*'MC Usage'!G$5</f>
        <v>0</v>
      </c>
      <c r="H12" s="9">
        <f>'MC Inputs'!I11*'MC Usage'!H$5</f>
        <v>0</v>
      </c>
      <c r="I12" s="9">
        <f>'MC Inputs'!J11*'MC Usage'!I$5</f>
        <v>0</v>
      </c>
      <c r="J12" s="9">
        <f>'MC Inputs'!K11*'MC Usage'!J$5</f>
        <v>0</v>
      </c>
      <c r="K12" s="9">
        <f>'MC Inputs'!L11*'MC Usage'!K$5</f>
        <v>0</v>
      </c>
      <c r="L12" s="9">
        <f>'MC Inputs'!M11*'MC Usage'!L$5</f>
        <v>0</v>
      </c>
      <c r="M12" s="9">
        <f>'MC Inputs'!N11*'MC Usage'!M$5</f>
        <v>0</v>
      </c>
      <c r="N12" s="9">
        <f>'MC Inputs'!O11*'MC Usage'!N$5</f>
        <v>0</v>
      </c>
      <c r="O12" s="9">
        <f>'MC Inputs'!P11*'MC Usage'!O$5</f>
        <v>0</v>
      </c>
      <c r="P12" s="9">
        <f>'MC Inputs'!Q11*'MC Usage'!P$5</f>
        <v>0</v>
      </c>
      <c r="Q12" s="9">
        <f>'MC Inputs'!R11*'MC Usage'!Q$5</f>
        <v>0</v>
      </c>
      <c r="R12" s="9">
        <f>'MC Inputs'!S11*'MC Usage'!R$5</f>
        <v>0</v>
      </c>
      <c r="S12" s="9">
        <f>'MC Inputs'!T11*'MC Usage'!S$5</f>
        <v>0</v>
      </c>
      <c r="T12" s="9">
        <f>'MC Inputs'!U11*'MC Usage'!T$5</f>
        <v>0</v>
      </c>
      <c r="U12" s="9">
        <f>'MC Inputs'!V11*'MC Usage'!U$5</f>
        <v>0</v>
      </c>
      <c r="V12" s="9">
        <f>'MC Inputs'!W11*'MC Usage'!V$5</f>
        <v>0</v>
      </c>
      <c r="W12" s="9">
        <f>'MC Inputs'!X11*'MC Usage'!W$5</f>
        <v>0</v>
      </c>
      <c r="X12" s="9">
        <f>'MC Inputs'!Y11*'MC Usage'!X$5</f>
        <v>0</v>
      </c>
      <c r="Y12" s="9">
        <f>'MC Inputs'!Z11*'MC Usage'!Y$5</f>
        <v>0</v>
      </c>
      <c r="Z12" s="9">
        <f>'MC Inputs'!AA11*'MC Usage'!Z$5</f>
        <v>0</v>
      </c>
      <c r="AA12" s="9">
        <f>'MC Inputs'!AB11*'MC Usage'!AA$5</f>
        <v>0</v>
      </c>
      <c r="AB12" s="10">
        <f>'MC Inputs'!AC11*'MC Usage'!AB$5</f>
        <v>0</v>
      </c>
      <c r="AC12" s="10">
        <f>'MC Inputs'!AD11*'MC Usage'!AC$5</f>
        <v>0</v>
      </c>
      <c r="AD12" s="10">
        <f>'MC Inputs'!AE11*'MC Usage'!AD$5</f>
        <v>0</v>
      </c>
      <c r="AE12" s="10">
        <f>'MC Inputs'!AF11*'MC Usage'!AE$5</f>
        <v>0</v>
      </c>
    </row>
    <row r="13" spans="1:31" x14ac:dyDescent="0.3">
      <c r="A13" s="30" t="s">
        <v>34</v>
      </c>
      <c r="B13" s="16">
        <f t="shared" si="0"/>
        <v>36923</v>
      </c>
      <c r="C13" s="9">
        <f>'MC Inputs'!D12*'MC Usage'!C$5</f>
        <v>0</v>
      </c>
      <c r="D13" s="9">
        <f>'MC Inputs'!E12*'MC Usage'!D$5</f>
        <v>0</v>
      </c>
      <c r="E13" s="9">
        <f>'MC Inputs'!F12*'MC Usage'!E$5</f>
        <v>0</v>
      </c>
      <c r="F13" s="9">
        <f>'MC Inputs'!G12*'MC Usage'!F$5</f>
        <v>0</v>
      </c>
      <c r="G13" s="9">
        <f>'MC Inputs'!H12*'MC Usage'!G$5</f>
        <v>0</v>
      </c>
      <c r="H13" s="9">
        <f>'MC Inputs'!I12*'MC Usage'!H$5</f>
        <v>0</v>
      </c>
      <c r="I13" s="9">
        <f>'MC Inputs'!J12*'MC Usage'!I$5</f>
        <v>0</v>
      </c>
      <c r="J13" s="9">
        <f>'MC Inputs'!K12*'MC Usage'!J$5</f>
        <v>0</v>
      </c>
      <c r="K13" s="9">
        <f>'MC Inputs'!L12*'MC Usage'!K$5</f>
        <v>0</v>
      </c>
      <c r="L13" s="9">
        <f>'MC Inputs'!M12*'MC Usage'!L$5</f>
        <v>0</v>
      </c>
      <c r="M13" s="9">
        <f>'MC Inputs'!N12*'MC Usage'!M$5</f>
        <v>0</v>
      </c>
      <c r="N13" s="9">
        <f>'MC Inputs'!O12*'MC Usage'!N$5</f>
        <v>0</v>
      </c>
      <c r="O13" s="9">
        <f>'MC Inputs'!P12*'MC Usage'!O$5</f>
        <v>0</v>
      </c>
      <c r="P13" s="9">
        <f>'MC Inputs'!Q12*'MC Usage'!P$5</f>
        <v>0</v>
      </c>
      <c r="Q13" s="9">
        <f>'MC Inputs'!R12*'MC Usage'!Q$5</f>
        <v>0</v>
      </c>
      <c r="R13" s="9">
        <f>'MC Inputs'!S12*'MC Usage'!R$5</f>
        <v>0</v>
      </c>
      <c r="S13" s="9">
        <f>'MC Inputs'!T12*'MC Usage'!S$5</f>
        <v>0</v>
      </c>
      <c r="T13" s="9">
        <f>'MC Inputs'!U12*'MC Usage'!T$5</f>
        <v>0</v>
      </c>
      <c r="U13" s="9">
        <f>'MC Inputs'!V12*'MC Usage'!U$5</f>
        <v>0</v>
      </c>
      <c r="V13" s="9">
        <f>'MC Inputs'!W12*'MC Usage'!V$5</f>
        <v>0</v>
      </c>
      <c r="W13" s="9">
        <f>'MC Inputs'!X12*'MC Usage'!W$5</f>
        <v>0</v>
      </c>
      <c r="X13" s="9">
        <f>'MC Inputs'!Y12*'MC Usage'!X$5</f>
        <v>0</v>
      </c>
      <c r="Y13" s="9">
        <f>'MC Inputs'!Z12*'MC Usage'!Y$5</f>
        <v>0</v>
      </c>
      <c r="Z13" s="9">
        <f>'MC Inputs'!AA12*'MC Usage'!Z$5</f>
        <v>0</v>
      </c>
      <c r="AA13" s="9">
        <f>'MC Inputs'!AB12*'MC Usage'!AA$5</f>
        <v>0</v>
      </c>
      <c r="AB13" s="10">
        <f>'MC Inputs'!AC12*'MC Usage'!AB$5</f>
        <v>0</v>
      </c>
      <c r="AC13" s="10">
        <f>'MC Inputs'!AD12*'MC Usage'!AC$5</f>
        <v>0</v>
      </c>
      <c r="AD13" s="10">
        <f>'MC Inputs'!AE12*'MC Usage'!AD$5</f>
        <v>0</v>
      </c>
      <c r="AE13" s="10">
        <f>'MC Inputs'!AF12*'MC Usage'!AE$5</f>
        <v>0</v>
      </c>
    </row>
    <row r="14" spans="1:31" x14ac:dyDescent="0.3">
      <c r="A14" s="30" t="s">
        <v>34</v>
      </c>
      <c r="B14" s="16">
        <f t="shared" si="0"/>
        <v>36951</v>
      </c>
      <c r="C14" s="9">
        <f>'MC Inputs'!D13*'MC Usage'!C$5</f>
        <v>0</v>
      </c>
      <c r="D14" s="9">
        <f>'MC Inputs'!E13*'MC Usage'!D$5</f>
        <v>0</v>
      </c>
      <c r="E14" s="9">
        <f>'MC Inputs'!F13*'MC Usage'!E$5</f>
        <v>0</v>
      </c>
      <c r="F14" s="9">
        <f>'MC Inputs'!G13*'MC Usage'!F$5</f>
        <v>0</v>
      </c>
      <c r="G14" s="9">
        <f>'MC Inputs'!H13*'MC Usage'!G$5</f>
        <v>0</v>
      </c>
      <c r="H14" s="9">
        <f>'MC Inputs'!I13*'MC Usage'!H$5</f>
        <v>0</v>
      </c>
      <c r="I14" s="9">
        <f>'MC Inputs'!J13*'MC Usage'!I$5</f>
        <v>0</v>
      </c>
      <c r="J14" s="9">
        <f>'MC Inputs'!K13*'MC Usage'!J$5</f>
        <v>0</v>
      </c>
      <c r="K14" s="9">
        <f>'MC Inputs'!L13*'MC Usage'!K$5</f>
        <v>0</v>
      </c>
      <c r="L14" s="9">
        <f>'MC Inputs'!M13*'MC Usage'!L$5</f>
        <v>0</v>
      </c>
      <c r="M14" s="9">
        <f>'MC Inputs'!N13*'MC Usage'!M$5</f>
        <v>0</v>
      </c>
      <c r="N14" s="9">
        <f>'MC Inputs'!O13*'MC Usage'!N$5</f>
        <v>0</v>
      </c>
      <c r="O14" s="9">
        <f>'MC Inputs'!P13*'MC Usage'!O$5</f>
        <v>0</v>
      </c>
      <c r="P14" s="9">
        <f>'MC Inputs'!Q13*'MC Usage'!P$5</f>
        <v>0</v>
      </c>
      <c r="Q14" s="9">
        <f>'MC Inputs'!R13*'MC Usage'!Q$5</f>
        <v>0</v>
      </c>
      <c r="R14" s="9">
        <f>'MC Inputs'!S13*'MC Usage'!R$5</f>
        <v>0</v>
      </c>
      <c r="S14" s="9">
        <f>'MC Inputs'!T13*'MC Usage'!S$5</f>
        <v>0</v>
      </c>
      <c r="T14" s="9">
        <f>'MC Inputs'!U13*'MC Usage'!T$5</f>
        <v>0</v>
      </c>
      <c r="U14" s="9">
        <f>'MC Inputs'!V13*'MC Usage'!U$5</f>
        <v>0</v>
      </c>
      <c r="V14" s="9">
        <f>'MC Inputs'!W13*'MC Usage'!V$5</f>
        <v>0</v>
      </c>
      <c r="W14" s="9">
        <f>'MC Inputs'!X13*'MC Usage'!W$5</f>
        <v>0</v>
      </c>
      <c r="X14" s="9">
        <f>'MC Inputs'!Y13*'MC Usage'!X$5</f>
        <v>0</v>
      </c>
      <c r="Y14" s="9">
        <f>'MC Inputs'!Z13*'MC Usage'!Y$5</f>
        <v>0</v>
      </c>
      <c r="Z14" s="9">
        <f>'MC Inputs'!AA13*'MC Usage'!Z$5</f>
        <v>0</v>
      </c>
      <c r="AA14" s="9">
        <f>'MC Inputs'!AB13*'MC Usage'!AA$5</f>
        <v>0</v>
      </c>
      <c r="AB14" s="10">
        <f>'MC Inputs'!AC13*'MC Usage'!AB$5</f>
        <v>0</v>
      </c>
      <c r="AC14" s="10">
        <f>'MC Inputs'!AD13*'MC Usage'!AC$5</f>
        <v>0</v>
      </c>
      <c r="AD14" s="10">
        <f>'MC Inputs'!AE13*'MC Usage'!AD$5</f>
        <v>0</v>
      </c>
      <c r="AE14" s="10">
        <f>'MC Inputs'!AF13*'MC Usage'!AE$5</f>
        <v>0</v>
      </c>
    </row>
    <row r="15" spans="1:31" x14ac:dyDescent="0.3">
      <c r="A15" s="30" t="s">
        <v>34</v>
      </c>
      <c r="B15" s="16">
        <f t="shared" si="0"/>
        <v>36982</v>
      </c>
      <c r="C15" s="9">
        <f>'MC Inputs'!D14*'MC Usage'!C$5</f>
        <v>0</v>
      </c>
      <c r="D15" s="9">
        <f>'MC Inputs'!E14*'MC Usage'!D$5</f>
        <v>0</v>
      </c>
      <c r="E15" s="9">
        <f>'MC Inputs'!F14*'MC Usage'!E$5</f>
        <v>0</v>
      </c>
      <c r="F15" s="9">
        <f>'MC Inputs'!G14*'MC Usage'!F$5</f>
        <v>0</v>
      </c>
      <c r="G15" s="9">
        <f>'MC Inputs'!H14*'MC Usage'!G$5</f>
        <v>0</v>
      </c>
      <c r="H15" s="9">
        <f>'MC Inputs'!I14*'MC Usage'!H$5</f>
        <v>0</v>
      </c>
      <c r="I15" s="9">
        <f>'MC Inputs'!J14*'MC Usage'!I$5</f>
        <v>0</v>
      </c>
      <c r="J15" s="9">
        <f>'MC Inputs'!K14*'MC Usage'!J$5</f>
        <v>0</v>
      </c>
      <c r="K15" s="9">
        <f>'MC Inputs'!L14*'MC Usage'!K$5</f>
        <v>0</v>
      </c>
      <c r="L15" s="9">
        <f>'MC Inputs'!M14*'MC Usage'!L$5</f>
        <v>0</v>
      </c>
      <c r="M15" s="9">
        <f>'MC Inputs'!N14*'MC Usage'!M$5</f>
        <v>0</v>
      </c>
      <c r="N15" s="9">
        <f>'MC Inputs'!O14*'MC Usage'!N$5</f>
        <v>0</v>
      </c>
      <c r="O15" s="9">
        <f>'MC Inputs'!P14*'MC Usage'!O$5</f>
        <v>0</v>
      </c>
      <c r="P15" s="9">
        <f>'MC Inputs'!Q14*'MC Usage'!P$5</f>
        <v>0</v>
      </c>
      <c r="Q15" s="9">
        <f>'MC Inputs'!R14*'MC Usage'!Q$5</f>
        <v>0</v>
      </c>
      <c r="R15" s="9">
        <f>'MC Inputs'!S14*'MC Usage'!R$5</f>
        <v>0</v>
      </c>
      <c r="S15" s="9">
        <f>'MC Inputs'!T14*'MC Usage'!S$5</f>
        <v>0</v>
      </c>
      <c r="T15" s="9">
        <f>'MC Inputs'!U14*'MC Usage'!T$5</f>
        <v>0</v>
      </c>
      <c r="U15" s="9">
        <f>'MC Inputs'!V14*'MC Usage'!U$5</f>
        <v>0</v>
      </c>
      <c r="V15" s="9">
        <f>'MC Inputs'!W14*'MC Usage'!V$5</f>
        <v>0</v>
      </c>
      <c r="W15" s="9">
        <f>'MC Inputs'!X14*'MC Usage'!W$5</f>
        <v>0</v>
      </c>
      <c r="X15" s="9">
        <f>'MC Inputs'!Y14*'MC Usage'!X$5</f>
        <v>0</v>
      </c>
      <c r="Y15" s="9">
        <f>'MC Inputs'!Z14*'MC Usage'!Y$5</f>
        <v>0</v>
      </c>
      <c r="Z15" s="9">
        <f>'MC Inputs'!AA14*'MC Usage'!Z$5</f>
        <v>0</v>
      </c>
      <c r="AA15" s="9">
        <f>'MC Inputs'!AB14*'MC Usage'!AA$5</f>
        <v>0</v>
      </c>
      <c r="AB15" s="10">
        <f>'MC Inputs'!AC14*'MC Usage'!AB$5</f>
        <v>0</v>
      </c>
      <c r="AC15" s="10">
        <f>'MC Inputs'!AD14*'MC Usage'!AC$5</f>
        <v>0</v>
      </c>
      <c r="AD15" s="10">
        <f>'MC Inputs'!AE14*'MC Usage'!AD$5</f>
        <v>0</v>
      </c>
      <c r="AE15" s="10">
        <f>'MC Inputs'!AF14*'MC Usage'!AE$5</f>
        <v>0</v>
      </c>
    </row>
    <row r="16" spans="1:31" x14ac:dyDescent="0.3">
      <c r="A16" s="30" t="s">
        <v>34</v>
      </c>
      <c r="B16" s="16">
        <f t="shared" si="0"/>
        <v>37012</v>
      </c>
      <c r="C16" s="9">
        <f>'MC Inputs'!D15*'MC Usage'!C$5</f>
        <v>0</v>
      </c>
      <c r="D16" s="9">
        <f>'MC Inputs'!E15*'MC Usage'!D$5</f>
        <v>0</v>
      </c>
      <c r="E16" s="9">
        <f>'MC Inputs'!F15*'MC Usage'!E$5</f>
        <v>0</v>
      </c>
      <c r="F16" s="9">
        <f>'MC Inputs'!G15*'MC Usage'!F$5</f>
        <v>0</v>
      </c>
      <c r="G16" s="9">
        <f>'MC Inputs'!H15*'MC Usage'!G$5</f>
        <v>0</v>
      </c>
      <c r="H16" s="9">
        <f>'MC Inputs'!I15*'MC Usage'!H$5</f>
        <v>0</v>
      </c>
      <c r="I16" s="9">
        <f>'MC Inputs'!J15*'MC Usage'!I$5</f>
        <v>0</v>
      </c>
      <c r="J16" s="9">
        <f>'MC Inputs'!K15*'MC Usage'!J$5</f>
        <v>0</v>
      </c>
      <c r="K16" s="9">
        <f>'MC Inputs'!L15*'MC Usage'!K$5</f>
        <v>0</v>
      </c>
      <c r="L16" s="9">
        <f>'MC Inputs'!M15*'MC Usage'!L$5</f>
        <v>0</v>
      </c>
      <c r="M16" s="9">
        <f>'MC Inputs'!N15*'MC Usage'!M$5</f>
        <v>0</v>
      </c>
      <c r="N16" s="9">
        <f>'MC Inputs'!O15*'MC Usage'!N$5</f>
        <v>0</v>
      </c>
      <c r="O16" s="9">
        <f>'MC Inputs'!P15*'MC Usage'!O$5</f>
        <v>0</v>
      </c>
      <c r="P16" s="9">
        <f>'MC Inputs'!Q15*'MC Usage'!P$5</f>
        <v>0</v>
      </c>
      <c r="Q16" s="9">
        <f>'MC Inputs'!R15*'MC Usage'!Q$5</f>
        <v>0</v>
      </c>
      <c r="R16" s="9">
        <f>'MC Inputs'!S15*'MC Usage'!R$5</f>
        <v>0</v>
      </c>
      <c r="S16" s="9">
        <f>'MC Inputs'!T15*'MC Usage'!S$5</f>
        <v>0</v>
      </c>
      <c r="T16" s="9">
        <f>'MC Inputs'!U15*'MC Usage'!T$5</f>
        <v>0</v>
      </c>
      <c r="U16" s="9">
        <f>'MC Inputs'!V15*'MC Usage'!U$5</f>
        <v>0</v>
      </c>
      <c r="V16" s="9">
        <f>'MC Inputs'!W15*'MC Usage'!V$5</f>
        <v>0</v>
      </c>
      <c r="W16" s="9">
        <f>'MC Inputs'!X15*'MC Usage'!W$5</f>
        <v>0</v>
      </c>
      <c r="X16" s="9">
        <f>'MC Inputs'!Y15*'MC Usage'!X$5</f>
        <v>0</v>
      </c>
      <c r="Y16" s="9">
        <f>'MC Inputs'!Z15*'MC Usage'!Y$5</f>
        <v>0</v>
      </c>
      <c r="Z16" s="9">
        <f>'MC Inputs'!AA15*'MC Usage'!Z$5</f>
        <v>0</v>
      </c>
      <c r="AA16" s="9">
        <f>'MC Inputs'!AB15*'MC Usage'!AA$5</f>
        <v>0</v>
      </c>
      <c r="AB16" s="10">
        <f>'MC Inputs'!AC15*'MC Usage'!AB$5</f>
        <v>0</v>
      </c>
      <c r="AC16" s="10">
        <f>'MC Inputs'!AD15*'MC Usage'!AC$5</f>
        <v>0</v>
      </c>
      <c r="AD16" s="10">
        <f>'MC Inputs'!AE15*'MC Usage'!AD$5</f>
        <v>0</v>
      </c>
      <c r="AE16" s="10">
        <f>'MC Inputs'!AF15*'MC Usage'!AE$5</f>
        <v>0</v>
      </c>
    </row>
    <row r="17" spans="1:31" ht="15" thickBot="1" x14ac:dyDescent="0.35">
      <c r="A17" s="31" t="s">
        <v>34</v>
      </c>
      <c r="B17" s="17">
        <f t="shared" si="0"/>
        <v>37043</v>
      </c>
      <c r="C17" s="11">
        <f>'MC Inputs'!D16*'MC Usage'!C$5</f>
        <v>0</v>
      </c>
      <c r="D17" s="11">
        <f>'MC Inputs'!E16*'MC Usage'!D$5</f>
        <v>0</v>
      </c>
      <c r="E17" s="11">
        <f>'MC Inputs'!F16*'MC Usage'!E$5</f>
        <v>0</v>
      </c>
      <c r="F17" s="11">
        <f>'MC Inputs'!G16*'MC Usage'!F$5</f>
        <v>0</v>
      </c>
      <c r="G17" s="11">
        <f>'MC Inputs'!H16*'MC Usage'!G$5</f>
        <v>0</v>
      </c>
      <c r="H17" s="11">
        <f>'MC Inputs'!I16*'MC Usage'!H$5</f>
        <v>0</v>
      </c>
      <c r="I17" s="11">
        <f>'MC Inputs'!J16*'MC Usage'!I$5</f>
        <v>0</v>
      </c>
      <c r="J17" s="11">
        <f>'MC Inputs'!K16*'MC Usage'!J$5</f>
        <v>0</v>
      </c>
      <c r="K17" s="11">
        <f>'MC Inputs'!L16*'MC Usage'!K$5</f>
        <v>0</v>
      </c>
      <c r="L17" s="11">
        <f>'MC Inputs'!M16*'MC Usage'!L$5</f>
        <v>0</v>
      </c>
      <c r="M17" s="11">
        <f>'MC Inputs'!N16*'MC Usage'!M$5</f>
        <v>0</v>
      </c>
      <c r="N17" s="11">
        <f>'MC Inputs'!O16*'MC Usage'!N$5</f>
        <v>0</v>
      </c>
      <c r="O17" s="11">
        <f>'MC Inputs'!P16*'MC Usage'!O$5</f>
        <v>0</v>
      </c>
      <c r="P17" s="11">
        <f>'MC Inputs'!Q16*'MC Usage'!P$5</f>
        <v>0</v>
      </c>
      <c r="Q17" s="11">
        <f>'MC Inputs'!R16*'MC Usage'!Q$5</f>
        <v>0</v>
      </c>
      <c r="R17" s="11">
        <f>'MC Inputs'!S16*'MC Usage'!R$5</f>
        <v>0</v>
      </c>
      <c r="S17" s="11">
        <f>'MC Inputs'!T16*'MC Usage'!S$5</f>
        <v>0</v>
      </c>
      <c r="T17" s="11">
        <f>'MC Inputs'!U16*'MC Usage'!T$5</f>
        <v>0</v>
      </c>
      <c r="U17" s="11">
        <f>'MC Inputs'!V16*'MC Usage'!U$5</f>
        <v>0</v>
      </c>
      <c r="V17" s="11">
        <f>'MC Inputs'!W16*'MC Usage'!V$5</f>
        <v>0</v>
      </c>
      <c r="W17" s="11">
        <f>'MC Inputs'!X16*'MC Usage'!W$5</f>
        <v>0</v>
      </c>
      <c r="X17" s="11">
        <f>'MC Inputs'!Y16*'MC Usage'!X$5</f>
        <v>0</v>
      </c>
      <c r="Y17" s="11">
        <f>'MC Inputs'!Z16*'MC Usage'!Y$5</f>
        <v>0</v>
      </c>
      <c r="Z17" s="11">
        <f>'MC Inputs'!AA16*'MC Usage'!Z$5</f>
        <v>0</v>
      </c>
      <c r="AA17" s="11">
        <f>'MC Inputs'!AB16*'MC Usage'!AA$5</f>
        <v>0</v>
      </c>
      <c r="AB17" s="12">
        <f>'MC Inputs'!AC16*'MC Usage'!AB$5</f>
        <v>0</v>
      </c>
      <c r="AC17" s="12">
        <f>'MC Inputs'!AD16*'MC Usage'!AC$5</f>
        <v>0</v>
      </c>
      <c r="AD17" s="12">
        <f>'MC Inputs'!AE16*'MC Usage'!AD$5</f>
        <v>0</v>
      </c>
      <c r="AE17" s="12">
        <f>'MC Inputs'!AF16*'MC Usage'!AE$5</f>
        <v>0</v>
      </c>
    </row>
    <row r="18" spans="1:31" x14ac:dyDescent="0.3">
      <c r="A18" s="32" t="s">
        <v>35</v>
      </c>
      <c r="B18" s="18">
        <f t="shared" si="0"/>
        <v>37073</v>
      </c>
      <c r="C18" s="2">
        <f>'MC Inputs'!D17*'MC Usage'!C$5</f>
        <v>0</v>
      </c>
      <c r="D18" s="2">
        <f>'MC Inputs'!E17*'MC Usage'!D$5</f>
        <v>0</v>
      </c>
      <c r="E18" s="2">
        <f>'MC Inputs'!F17*'MC Usage'!E$5</f>
        <v>0</v>
      </c>
      <c r="F18" s="2">
        <f>'MC Inputs'!G17*'MC Usage'!F$5</f>
        <v>0</v>
      </c>
      <c r="G18" s="2">
        <f>'MC Inputs'!H17*'MC Usage'!G$5</f>
        <v>0</v>
      </c>
      <c r="H18" s="2">
        <f>'MC Inputs'!I17*'MC Usage'!H$5</f>
        <v>0</v>
      </c>
      <c r="I18" s="2">
        <f>'MC Inputs'!J17*'MC Usage'!I$5</f>
        <v>0</v>
      </c>
      <c r="J18" s="2">
        <f>'MC Inputs'!K17*'MC Usage'!J$5</f>
        <v>0</v>
      </c>
      <c r="K18" s="2">
        <f>'MC Inputs'!L17*'MC Usage'!K$5</f>
        <v>0</v>
      </c>
      <c r="L18" s="2">
        <f>'MC Inputs'!M17*'MC Usage'!L$5</f>
        <v>0</v>
      </c>
      <c r="M18" s="2">
        <f>'MC Inputs'!N17*'MC Usage'!M$5</f>
        <v>0</v>
      </c>
      <c r="N18" s="2">
        <f>'MC Inputs'!O17*'MC Usage'!N$5</f>
        <v>0</v>
      </c>
      <c r="O18" s="2">
        <f>'MC Inputs'!P17*'MC Usage'!O$5</f>
        <v>0</v>
      </c>
      <c r="P18" s="2">
        <f>'MC Inputs'!Q17*'MC Usage'!P$5</f>
        <v>0</v>
      </c>
      <c r="Q18" s="2">
        <f>'MC Inputs'!R17*'MC Usage'!Q$5</f>
        <v>0</v>
      </c>
      <c r="R18" s="2">
        <f>'MC Inputs'!S17*'MC Usage'!R$5</f>
        <v>0</v>
      </c>
      <c r="S18" s="2">
        <f>'MC Inputs'!T17*'MC Usage'!S$5</f>
        <v>0</v>
      </c>
      <c r="T18" s="2">
        <f>'MC Inputs'!U17*'MC Usage'!T$5</f>
        <v>0</v>
      </c>
      <c r="U18" s="2">
        <f>'MC Inputs'!V17*'MC Usage'!U$5</f>
        <v>0</v>
      </c>
      <c r="V18" s="2">
        <f>'MC Inputs'!W17*'MC Usage'!V$5</f>
        <v>0</v>
      </c>
      <c r="W18" s="2">
        <f>'MC Inputs'!X17*'MC Usage'!W$5</f>
        <v>0</v>
      </c>
      <c r="X18" s="2">
        <f>'MC Inputs'!Y17*'MC Usage'!X$5</f>
        <v>0</v>
      </c>
      <c r="Y18" s="2">
        <f>'MC Inputs'!Z17*'MC Usage'!Y$5</f>
        <v>0</v>
      </c>
      <c r="Z18" s="2">
        <f>'MC Inputs'!AA17*'MC Usage'!Z$5</f>
        <v>0</v>
      </c>
      <c r="AA18" s="2">
        <f>'MC Inputs'!AB17*'MC Usage'!AA$5</f>
        <v>0</v>
      </c>
      <c r="AB18">
        <f>'MC Inputs'!AC17*'MC Usage'!AB$5</f>
        <v>0</v>
      </c>
      <c r="AC18">
        <f>'MC Inputs'!AD17*'MC Usage'!AC$5</f>
        <v>0</v>
      </c>
      <c r="AD18">
        <f>'MC Inputs'!AE17*'MC Usage'!AD$5</f>
        <v>0</v>
      </c>
      <c r="AE18">
        <f>'MC Inputs'!AF17*'MC Usage'!AE$5</f>
        <v>0</v>
      </c>
    </row>
    <row r="19" spans="1:31" x14ac:dyDescent="0.3">
      <c r="A19" s="33" t="s">
        <v>35</v>
      </c>
      <c r="B19" s="18">
        <f t="shared" si="0"/>
        <v>37104</v>
      </c>
      <c r="C19" s="2">
        <f>'MC Inputs'!D18*'MC Usage'!C$5</f>
        <v>0</v>
      </c>
      <c r="D19" s="2">
        <f>'MC Inputs'!E18*'MC Usage'!D$5</f>
        <v>0</v>
      </c>
      <c r="E19" s="2">
        <f>'MC Inputs'!F18*'MC Usage'!E$5</f>
        <v>0</v>
      </c>
      <c r="F19" s="2">
        <f>'MC Inputs'!G18*'MC Usage'!F$5</f>
        <v>0</v>
      </c>
      <c r="G19" s="2">
        <f>'MC Inputs'!H18*'MC Usage'!G$5</f>
        <v>0</v>
      </c>
      <c r="H19" s="2">
        <f>'MC Inputs'!I18*'MC Usage'!H$5</f>
        <v>0</v>
      </c>
      <c r="I19" s="2">
        <f>'MC Inputs'!J18*'MC Usage'!I$5</f>
        <v>0</v>
      </c>
      <c r="J19" s="2">
        <f>'MC Inputs'!K18*'MC Usage'!J$5</f>
        <v>0</v>
      </c>
      <c r="K19" s="2">
        <f>'MC Inputs'!L18*'MC Usage'!K$5</f>
        <v>0</v>
      </c>
      <c r="L19" s="2">
        <f>'MC Inputs'!M18*'MC Usage'!L$5</f>
        <v>0</v>
      </c>
      <c r="M19" s="2">
        <f>'MC Inputs'!N18*'MC Usage'!M$5</f>
        <v>0</v>
      </c>
      <c r="N19" s="2">
        <f>'MC Inputs'!O18*'MC Usage'!N$5</f>
        <v>0</v>
      </c>
      <c r="O19" s="2">
        <f>'MC Inputs'!P18*'MC Usage'!O$5</f>
        <v>0</v>
      </c>
      <c r="P19" s="2">
        <f>'MC Inputs'!Q18*'MC Usage'!P$5</f>
        <v>0</v>
      </c>
      <c r="Q19" s="2">
        <f>'MC Inputs'!R18*'MC Usage'!Q$5</f>
        <v>0</v>
      </c>
      <c r="R19" s="2">
        <f>'MC Inputs'!S18*'MC Usage'!R$5</f>
        <v>0</v>
      </c>
      <c r="S19" s="2">
        <f>'MC Inputs'!T18*'MC Usage'!S$5</f>
        <v>0</v>
      </c>
      <c r="T19" s="2">
        <f>'MC Inputs'!U18*'MC Usage'!T$5</f>
        <v>0</v>
      </c>
      <c r="U19" s="2">
        <f>'MC Inputs'!V18*'MC Usage'!U$5</f>
        <v>0</v>
      </c>
      <c r="V19" s="2">
        <f>'MC Inputs'!W18*'MC Usage'!V$5</f>
        <v>0</v>
      </c>
      <c r="W19" s="2">
        <f>'MC Inputs'!X18*'MC Usage'!W$5</f>
        <v>0</v>
      </c>
      <c r="X19" s="2">
        <f>'MC Inputs'!Y18*'MC Usage'!X$5</f>
        <v>0</v>
      </c>
      <c r="Y19" s="2">
        <f>'MC Inputs'!Z18*'MC Usage'!Y$5</f>
        <v>0</v>
      </c>
      <c r="Z19" s="2">
        <f>'MC Inputs'!AA18*'MC Usage'!Z$5</f>
        <v>0</v>
      </c>
      <c r="AA19" s="2">
        <f>'MC Inputs'!AB18*'MC Usage'!AA$5</f>
        <v>0</v>
      </c>
      <c r="AB19">
        <f>'MC Inputs'!AC18*'MC Usage'!AB$5</f>
        <v>0</v>
      </c>
      <c r="AC19">
        <f>'MC Inputs'!AD18*'MC Usage'!AC$5</f>
        <v>0</v>
      </c>
      <c r="AD19">
        <f>'MC Inputs'!AE18*'MC Usage'!AD$5</f>
        <v>0</v>
      </c>
      <c r="AE19">
        <f>'MC Inputs'!AF18*'MC Usage'!AE$5</f>
        <v>0</v>
      </c>
    </row>
    <row r="20" spans="1:31" x14ac:dyDescent="0.3">
      <c r="A20" s="33" t="s">
        <v>35</v>
      </c>
      <c r="B20" s="18">
        <f t="shared" si="0"/>
        <v>37135</v>
      </c>
      <c r="C20" s="2">
        <f>'MC Inputs'!D19*'MC Usage'!C$5</f>
        <v>0</v>
      </c>
      <c r="D20" s="2">
        <f>'MC Inputs'!E19*'MC Usage'!D$5</f>
        <v>0</v>
      </c>
      <c r="E20" s="2">
        <f>'MC Inputs'!F19*'MC Usage'!E$5</f>
        <v>0</v>
      </c>
      <c r="F20" s="2">
        <f>'MC Inputs'!G19*'MC Usage'!F$5</f>
        <v>0</v>
      </c>
      <c r="G20" s="2">
        <f>'MC Inputs'!H19*'MC Usage'!G$5</f>
        <v>0</v>
      </c>
      <c r="H20" s="2">
        <f>'MC Inputs'!I19*'MC Usage'!H$5</f>
        <v>0</v>
      </c>
      <c r="I20" s="2">
        <f>'MC Inputs'!J19*'MC Usage'!I$5</f>
        <v>0</v>
      </c>
      <c r="J20" s="2">
        <f>'MC Inputs'!K19*'MC Usage'!J$5</f>
        <v>0</v>
      </c>
      <c r="K20" s="2">
        <f>'MC Inputs'!L19*'MC Usage'!K$5</f>
        <v>0</v>
      </c>
      <c r="L20" s="2">
        <f>'MC Inputs'!M19*'MC Usage'!L$5</f>
        <v>0</v>
      </c>
      <c r="M20" s="2">
        <f>'MC Inputs'!N19*'MC Usage'!M$5</f>
        <v>0</v>
      </c>
      <c r="N20" s="2">
        <f>'MC Inputs'!O19*'MC Usage'!N$5</f>
        <v>0</v>
      </c>
      <c r="O20" s="2">
        <f>'MC Inputs'!P19*'MC Usage'!O$5</f>
        <v>0</v>
      </c>
      <c r="P20" s="2">
        <f>'MC Inputs'!Q19*'MC Usage'!P$5</f>
        <v>0</v>
      </c>
      <c r="Q20" s="2">
        <f>'MC Inputs'!R19*'MC Usage'!Q$5</f>
        <v>0</v>
      </c>
      <c r="R20" s="2">
        <f>'MC Inputs'!S19*'MC Usage'!R$5</f>
        <v>0</v>
      </c>
      <c r="S20" s="2">
        <f>'MC Inputs'!T19*'MC Usage'!S$5</f>
        <v>0</v>
      </c>
      <c r="T20" s="2">
        <f>'MC Inputs'!U19*'MC Usage'!T$5</f>
        <v>0</v>
      </c>
      <c r="U20" s="2">
        <f>'MC Inputs'!V19*'MC Usage'!U$5</f>
        <v>0</v>
      </c>
      <c r="V20" s="2">
        <f>'MC Inputs'!W19*'MC Usage'!V$5</f>
        <v>0</v>
      </c>
      <c r="W20" s="2">
        <f>'MC Inputs'!X19*'MC Usage'!W$5</f>
        <v>0</v>
      </c>
      <c r="X20" s="2">
        <f>'MC Inputs'!Y19*'MC Usage'!X$5</f>
        <v>0</v>
      </c>
      <c r="Y20" s="2">
        <f>'MC Inputs'!Z19*'MC Usage'!Y$5</f>
        <v>0</v>
      </c>
      <c r="Z20" s="2">
        <f>'MC Inputs'!AA19*'MC Usage'!Z$5</f>
        <v>0</v>
      </c>
      <c r="AA20" s="2">
        <f>'MC Inputs'!AB19*'MC Usage'!AA$5</f>
        <v>0</v>
      </c>
      <c r="AB20">
        <f>'MC Inputs'!AC19*'MC Usage'!AB$5</f>
        <v>0</v>
      </c>
      <c r="AC20">
        <f>'MC Inputs'!AD19*'MC Usage'!AC$5</f>
        <v>0</v>
      </c>
      <c r="AD20">
        <f>'MC Inputs'!AE19*'MC Usage'!AD$5</f>
        <v>0</v>
      </c>
      <c r="AE20">
        <f>'MC Inputs'!AF19*'MC Usage'!AE$5</f>
        <v>0</v>
      </c>
    </row>
    <row r="21" spans="1:31" x14ac:dyDescent="0.3">
      <c r="A21" s="33" t="s">
        <v>35</v>
      </c>
      <c r="B21" s="18">
        <f t="shared" si="0"/>
        <v>37165</v>
      </c>
      <c r="C21" s="2">
        <f>'MC Inputs'!D20*'MC Usage'!C$5</f>
        <v>0</v>
      </c>
      <c r="D21" s="2">
        <f>'MC Inputs'!E20*'MC Usage'!D$5</f>
        <v>0</v>
      </c>
      <c r="E21" s="2">
        <f>'MC Inputs'!F20*'MC Usage'!E$5</f>
        <v>0</v>
      </c>
      <c r="F21" s="2">
        <f>'MC Inputs'!G20*'MC Usage'!F$5</f>
        <v>0</v>
      </c>
      <c r="G21" s="2">
        <f>'MC Inputs'!H20*'MC Usage'!G$5</f>
        <v>0</v>
      </c>
      <c r="H21" s="2">
        <f>'MC Inputs'!I20*'MC Usage'!H$5</f>
        <v>0</v>
      </c>
      <c r="I21" s="2">
        <f>'MC Inputs'!J20*'MC Usage'!I$5</f>
        <v>0</v>
      </c>
      <c r="J21" s="2">
        <f>'MC Inputs'!K20*'MC Usage'!J$5</f>
        <v>0</v>
      </c>
      <c r="K21" s="2">
        <f>'MC Inputs'!L20*'MC Usage'!K$5</f>
        <v>0</v>
      </c>
      <c r="L21" s="2">
        <f>'MC Inputs'!M20*'MC Usage'!L$5</f>
        <v>0</v>
      </c>
      <c r="M21" s="2">
        <f>'MC Inputs'!N20*'MC Usage'!M$5</f>
        <v>0</v>
      </c>
      <c r="N21" s="2">
        <f>'MC Inputs'!O20*'MC Usage'!N$5</f>
        <v>0</v>
      </c>
      <c r="O21" s="2">
        <f>'MC Inputs'!P20*'MC Usage'!O$5</f>
        <v>0</v>
      </c>
      <c r="P21" s="2">
        <f>'MC Inputs'!Q20*'MC Usage'!P$5</f>
        <v>0</v>
      </c>
      <c r="Q21" s="2">
        <f>'MC Inputs'!R20*'MC Usage'!Q$5</f>
        <v>0</v>
      </c>
      <c r="R21" s="2">
        <f>'MC Inputs'!S20*'MC Usage'!R$5</f>
        <v>0</v>
      </c>
      <c r="S21" s="2">
        <f>'MC Inputs'!T20*'MC Usage'!S$5</f>
        <v>0</v>
      </c>
      <c r="T21" s="2">
        <f>'MC Inputs'!U20*'MC Usage'!T$5</f>
        <v>0</v>
      </c>
      <c r="U21" s="2">
        <f>'MC Inputs'!V20*'MC Usage'!U$5</f>
        <v>0</v>
      </c>
      <c r="V21" s="2">
        <f>'MC Inputs'!W20*'MC Usage'!V$5</f>
        <v>0</v>
      </c>
      <c r="W21" s="2">
        <f>'MC Inputs'!X20*'MC Usage'!W$5</f>
        <v>0</v>
      </c>
      <c r="X21" s="2">
        <f>'MC Inputs'!Y20*'MC Usage'!X$5</f>
        <v>0</v>
      </c>
      <c r="Y21" s="2">
        <f>'MC Inputs'!Z20*'MC Usage'!Y$5</f>
        <v>0</v>
      </c>
      <c r="Z21" s="2">
        <f>'MC Inputs'!AA20*'MC Usage'!Z$5</f>
        <v>0</v>
      </c>
      <c r="AA21" s="2">
        <f>'MC Inputs'!AB20*'MC Usage'!AA$5</f>
        <v>0</v>
      </c>
      <c r="AB21">
        <f>'MC Inputs'!AC20*'MC Usage'!AB$5</f>
        <v>0</v>
      </c>
      <c r="AC21">
        <f>'MC Inputs'!AD20*'MC Usage'!AC$5</f>
        <v>0</v>
      </c>
      <c r="AD21">
        <f>'MC Inputs'!AE20*'MC Usage'!AD$5</f>
        <v>0</v>
      </c>
      <c r="AE21">
        <f>'MC Inputs'!AF20*'MC Usage'!AE$5</f>
        <v>0</v>
      </c>
    </row>
    <row r="22" spans="1:31" x14ac:dyDescent="0.3">
      <c r="A22" s="33" t="s">
        <v>35</v>
      </c>
      <c r="B22" s="18">
        <f t="shared" si="0"/>
        <v>37196</v>
      </c>
      <c r="C22" s="2">
        <f>'MC Inputs'!D21*'MC Usage'!C$5</f>
        <v>0</v>
      </c>
      <c r="D22" s="2">
        <f>'MC Inputs'!E21*'MC Usage'!D$5</f>
        <v>0</v>
      </c>
      <c r="E22" s="2">
        <f>'MC Inputs'!F21*'MC Usage'!E$5</f>
        <v>0</v>
      </c>
      <c r="F22" s="2">
        <f>'MC Inputs'!G21*'MC Usage'!F$5</f>
        <v>0</v>
      </c>
      <c r="G22" s="2">
        <f>'MC Inputs'!H21*'MC Usage'!G$5</f>
        <v>0</v>
      </c>
      <c r="H22" s="2">
        <f>'MC Inputs'!I21*'MC Usage'!H$5</f>
        <v>0</v>
      </c>
      <c r="I22" s="2">
        <f>'MC Inputs'!J21*'MC Usage'!I$5</f>
        <v>0</v>
      </c>
      <c r="J22" s="2">
        <f>'MC Inputs'!K21*'MC Usage'!J$5</f>
        <v>0</v>
      </c>
      <c r="K22" s="2">
        <f>'MC Inputs'!L21*'MC Usage'!K$5</f>
        <v>0</v>
      </c>
      <c r="L22" s="2">
        <f>'MC Inputs'!M21*'MC Usage'!L$5</f>
        <v>0</v>
      </c>
      <c r="M22" s="2">
        <f>'MC Inputs'!N21*'MC Usage'!M$5</f>
        <v>0</v>
      </c>
      <c r="N22" s="2">
        <f>'MC Inputs'!O21*'MC Usage'!N$5</f>
        <v>0</v>
      </c>
      <c r="O22" s="2">
        <f>'MC Inputs'!P21*'MC Usage'!O$5</f>
        <v>0</v>
      </c>
      <c r="P22" s="2">
        <f>'MC Inputs'!Q21*'MC Usage'!P$5</f>
        <v>0</v>
      </c>
      <c r="Q22" s="2">
        <f>'MC Inputs'!R21*'MC Usage'!Q$5</f>
        <v>0</v>
      </c>
      <c r="R22" s="2">
        <f>'MC Inputs'!S21*'MC Usage'!R$5</f>
        <v>0</v>
      </c>
      <c r="S22" s="2">
        <f>'MC Inputs'!T21*'MC Usage'!S$5</f>
        <v>0</v>
      </c>
      <c r="T22" s="2">
        <f>'MC Inputs'!U21*'MC Usage'!T$5</f>
        <v>0</v>
      </c>
      <c r="U22" s="2">
        <f>'MC Inputs'!V21*'MC Usage'!U$5</f>
        <v>0</v>
      </c>
      <c r="V22" s="2">
        <f>'MC Inputs'!W21*'MC Usage'!V$5</f>
        <v>0</v>
      </c>
      <c r="W22" s="2">
        <f>'MC Inputs'!X21*'MC Usage'!W$5</f>
        <v>0</v>
      </c>
      <c r="X22" s="2">
        <f>'MC Inputs'!Y21*'MC Usage'!X$5</f>
        <v>0</v>
      </c>
      <c r="Y22" s="2">
        <f>'MC Inputs'!Z21*'MC Usage'!Y$5</f>
        <v>0</v>
      </c>
      <c r="Z22" s="2">
        <f>'MC Inputs'!AA21*'MC Usage'!Z$5</f>
        <v>0</v>
      </c>
      <c r="AA22" s="2">
        <f>'MC Inputs'!AB21*'MC Usage'!AA$5</f>
        <v>0</v>
      </c>
      <c r="AB22">
        <f>'MC Inputs'!AC21*'MC Usage'!AB$5</f>
        <v>0</v>
      </c>
      <c r="AC22">
        <f>'MC Inputs'!AD21*'MC Usage'!AC$5</f>
        <v>0</v>
      </c>
      <c r="AD22">
        <f>'MC Inputs'!AE21*'MC Usage'!AD$5</f>
        <v>0</v>
      </c>
      <c r="AE22">
        <f>'MC Inputs'!AF21*'MC Usage'!AE$5</f>
        <v>0</v>
      </c>
    </row>
    <row r="23" spans="1:31" x14ac:dyDescent="0.3">
      <c r="A23" s="33" t="s">
        <v>35</v>
      </c>
      <c r="B23" s="18">
        <f t="shared" si="0"/>
        <v>37226</v>
      </c>
      <c r="C23" s="2">
        <f>'MC Inputs'!D22*'MC Usage'!C$5</f>
        <v>0</v>
      </c>
      <c r="D23" s="2">
        <f>'MC Inputs'!E22*'MC Usage'!D$5</f>
        <v>0</v>
      </c>
      <c r="E23" s="2">
        <f>'MC Inputs'!F22*'MC Usage'!E$5</f>
        <v>0</v>
      </c>
      <c r="F23" s="2">
        <f>'MC Inputs'!G22*'MC Usage'!F$5</f>
        <v>0</v>
      </c>
      <c r="G23" s="2">
        <f>'MC Inputs'!H22*'MC Usage'!G$5</f>
        <v>0</v>
      </c>
      <c r="H23" s="2">
        <f>'MC Inputs'!I22*'MC Usage'!H$5</f>
        <v>0</v>
      </c>
      <c r="I23" s="2">
        <f>'MC Inputs'!J22*'MC Usage'!I$5</f>
        <v>0</v>
      </c>
      <c r="J23" s="2">
        <f>'MC Inputs'!K22*'MC Usage'!J$5</f>
        <v>0</v>
      </c>
      <c r="K23" s="2">
        <f>'MC Inputs'!L22*'MC Usage'!K$5</f>
        <v>0</v>
      </c>
      <c r="L23" s="2">
        <f>'MC Inputs'!M22*'MC Usage'!L$5</f>
        <v>0</v>
      </c>
      <c r="M23" s="2">
        <f>'MC Inputs'!N22*'MC Usage'!M$5</f>
        <v>0</v>
      </c>
      <c r="N23" s="2">
        <f>'MC Inputs'!O22*'MC Usage'!N$5</f>
        <v>0</v>
      </c>
      <c r="O23" s="2">
        <f>'MC Inputs'!P22*'MC Usage'!O$5</f>
        <v>0</v>
      </c>
      <c r="P23" s="2">
        <f>'MC Inputs'!Q22*'MC Usage'!P$5</f>
        <v>0</v>
      </c>
      <c r="Q23" s="2">
        <f>'MC Inputs'!R22*'MC Usage'!Q$5</f>
        <v>0</v>
      </c>
      <c r="R23" s="2">
        <f>'MC Inputs'!S22*'MC Usage'!R$5</f>
        <v>0</v>
      </c>
      <c r="S23" s="2">
        <f>'MC Inputs'!T22*'MC Usage'!S$5</f>
        <v>0</v>
      </c>
      <c r="T23" s="2">
        <f>'MC Inputs'!U22*'MC Usage'!T$5</f>
        <v>0</v>
      </c>
      <c r="U23" s="2">
        <f>'MC Inputs'!V22*'MC Usage'!U$5</f>
        <v>0</v>
      </c>
      <c r="V23" s="2">
        <f>'MC Inputs'!W22*'MC Usage'!V$5</f>
        <v>0</v>
      </c>
      <c r="W23" s="2">
        <f>'MC Inputs'!X22*'MC Usage'!W$5</f>
        <v>0</v>
      </c>
      <c r="X23" s="2">
        <f>'MC Inputs'!Y22*'MC Usage'!X$5</f>
        <v>0</v>
      </c>
      <c r="Y23" s="2">
        <f>'MC Inputs'!Z22*'MC Usage'!Y$5</f>
        <v>0</v>
      </c>
      <c r="Z23" s="2">
        <f>'MC Inputs'!AA22*'MC Usage'!Z$5</f>
        <v>0</v>
      </c>
      <c r="AA23" s="2">
        <f>'MC Inputs'!AB22*'MC Usage'!AA$5</f>
        <v>0</v>
      </c>
      <c r="AB23">
        <f>'MC Inputs'!AC22*'MC Usage'!AB$5</f>
        <v>0</v>
      </c>
      <c r="AC23">
        <f>'MC Inputs'!AD22*'MC Usage'!AC$5</f>
        <v>0</v>
      </c>
      <c r="AD23">
        <f>'MC Inputs'!AE22*'MC Usage'!AD$5</f>
        <v>0</v>
      </c>
      <c r="AE23">
        <f>'MC Inputs'!AF22*'MC Usage'!AE$5</f>
        <v>0</v>
      </c>
    </row>
    <row r="24" spans="1:31" x14ac:dyDescent="0.3">
      <c r="A24" s="33" t="s">
        <v>35</v>
      </c>
      <c r="B24" s="18">
        <f t="shared" si="0"/>
        <v>37257</v>
      </c>
      <c r="C24" s="2">
        <f>'MC Inputs'!D23*'MC Usage'!C$5</f>
        <v>0</v>
      </c>
      <c r="D24" s="2">
        <f>'MC Inputs'!E23*'MC Usage'!D$5</f>
        <v>0</v>
      </c>
      <c r="E24" s="2">
        <f>'MC Inputs'!F23*'MC Usage'!E$5</f>
        <v>0</v>
      </c>
      <c r="F24" s="2">
        <f>'MC Inputs'!G23*'MC Usage'!F$5</f>
        <v>0</v>
      </c>
      <c r="G24" s="2">
        <f>'MC Inputs'!H23*'MC Usage'!G$5</f>
        <v>0</v>
      </c>
      <c r="H24" s="2">
        <f>'MC Inputs'!I23*'MC Usage'!H$5</f>
        <v>0</v>
      </c>
      <c r="I24" s="2">
        <f>'MC Inputs'!J23*'MC Usage'!I$5</f>
        <v>0</v>
      </c>
      <c r="J24" s="2">
        <f>'MC Inputs'!K23*'MC Usage'!J$5</f>
        <v>0</v>
      </c>
      <c r="K24" s="2">
        <f>'MC Inputs'!L23*'MC Usage'!K$5</f>
        <v>0</v>
      </c>
      <c r="L24" s="2">
        <f>'MC Inputs'!M23*'MC Usage'!L$5</f>
        <v>0</v>
      </c>
      <c r="M24" s="2">
        <f>'MC Inputs'!N23*'MC Usage'!M$5</f>
        <v>0</v>
      </c>
      <c r="N24" s="2">
        <f>'MC Inputs'!O23*'MC Usage'!N$5</f>
        <v>0</v>
      </c>
      <c r="O24" s="2">
        <f>'MC Inputs'!P23*'MC Usage'!O$5</f>
        <v>0</v>
      </c>
      <c r="P24" s="2">
        <f>'MC Inputs'!Q23*'MC Usage'!P$5</f>
        <v>0</v>
      </c>
      <c r="Q24" s="2">
        <f>'MC Inputs'!R23*'MC Usage'!Q$5</f>
        <v>0</v>
      </c>
      <c r="R24" s="2">
        <f>'MC Inputs'!S23*'MC Usage'!R$5</f>
        <v>0</v>
      </c>
      <c r="S24" s="2">
        <f>'MC Inputs'!T23*'MC Usage'!S$5</f>
        <v>0</v>
      </c>
      <c r="T24" s="2">
        <f>'MC Inputs'!U23*'MC Usage'!T$5</f>
        <v>0</v>
      </c>
      <c r="U24" s="2">
        <f>'MC Inputs'!V23*'MC Usage'!U$5</f>
        <v>0</v>
      </c>
      <c r="V24" s="2">
        <f>'MC Inputs'!W23*'MC Usage'!V$5</f>
        <v>0</v>
      </c>
      <c r="W24" s="2">
        <f>'MC Inputs'!X23*'MC Usage'!W$5</f>
        <v>0</v>
      </c>
      <c r="X24" s="2">
        <f>'MC Inputs'!Y23*'MC Usage'!X$5</f>
        <v>0</v>
      </c>
      <c r="Y24" s="2">
        <f>'MC Inputs'!Z23*'MC Usage'!Y$5</f>
        <v>0</v>
      </c>
      <c r="Z24" s="2">
        <f>'MC Inputs'!AA23*'MC Usage'!Z$5</f>
        <v>0</v>
      </c>
      <c r="AA24" s="2">
        <f>'MC Inputs'!AB23*'MC Usage'!AA$5</f>
        <v>0</v>
      </c>
      <c r="AB24">
        <f>'MC Inputs'!AC23*'MC Usage'!AB$5</f>
        <v>0</v>
      </c>
      <c r="AC24">
        <f>'MC Inputs'!AD23*'MC Usage'!AC$5</f>
        <v>0</v>
      </c>
      <c r="AD24">
        <f>'MC Inputs'!AE23*'MC Usage'!AD$5</f>
        <v>0</v>
      </c>
      <c r="AE24">
        <f>'MC Inputs'!AF23*'MC Usage'!AE$5</f>
        <v>0</v>
      </c>
    </row>
    <row r="25" spans="1:31" x14ac:dyDescent="0.3">
      <c r="A25" s="33" t="s">
        <v>35</v>
      </c>
      <c r="B25" s="18">
        <f t="shared" si="0"/>
        <v>37288</v>
      </c>
      <c r="C25" s="2">
        <f>'MC Inputs'!D24*'MC Usage'!C$5</f>
        <v>0</v>
      </c>
      <c r="D25" s="2">
        <f>'MC Inputs'!E24*'MC Usage'!D$5</f>
        <v>0</v>
      </c>
      <c r="E25" s="2">
        <f>'MC Inputs'!F24*'MC Usage'!E$5</f>
        <v>0</v>
      </c>
      <c r="F25" s="2">
        <f>'MC Inputs'!G24*'MC Usage'!F$5</f>
        <v>0</v>
      </c>
      <c r="G25" s="2">
        <f>'MC Inputs'!H24*'MC Usage'!G$5</f>
        <v>0</v>
      </c>
      <c r="H25" s="2">
        <f>'MC Inputs'!I24*'MC Usage'!H$5</f>
        <v>0</v>
      </c>
      <c r="I25" s="2">
        <f>'MC Inputs'!J24*'MC Usage'!I$5</f>
        <v>0</v>
      </c>
      <c r="J25" s="2">
        <f>'MC Inputs'!K24*'MC Usage'!J$5</f>
        <v>0</v>
      </c>
      <c r="K25" s="2">
        <f>'MC Inputs'!L24*'MC Usage'!K$5</f>
        <v>0</v>
      </c>
      <c r="L25" s="2">
        <f>'MC Inputs'!M24*'MC Usage'!L$5</f>
        <v>0</v>
      </c>
      <c r="M25" s="2">
        <f>'MC Inputs'!N24*'MC Usage'!M$5</f>
        <v>0</v>
      </c>
      <c r="N25" s="2">
        <f>'MC Inputs'!O24*'MC Usage'!N$5</f>
        <v>0</v>
      </c>
      <c r="O25" s="2">
        <f>'MC Inputs'!P24*'MC Usage'!O$5</f>
        <v>0</v>
      </c>
      <c r="P25" s="2">
        <f>'MC Inputs'!Q24*'MC Usage'!P$5</f>
        <v>0</v>
      </c>
      <c r="Q25" s="2">
        <f>'MC Inputs'!R24*'MC Usage'!Q$5</f>
        <v>0</v>
      </c>
      <c r="R25" s="2">
        <f>'MC Inputs'!S24*'MC Usage'!R$5</f>
        <v>0</v>
      </c>
      <c r="S25" s="2">
        <f>'MC Inputs'!T24*'MC Usage'!S$5</f>
        <v>0</v>
      </c>
      <c r="T25" s="2">
        <f>'MC Inputs'!U24*'MC Usage'!T$5</f>
        <v>0</v>
      </c>
      <c r="U25" s="2">
        <f>'MC Inputs'!V24*'MC Usage'!U$5</f>
        <v>0</v>
      </c>
      <c r="V25" s="2">
        <f>'MC Inputs'!W24*'MC Usage'!V$5</f>
        <v>0</v>
      </c>
      <c r="W25" s="2">
        <f>'MC Inputs'!X24*'MC Usage'!W$5</f>
        <v>0</v>
      </c>
      <c r="X25" s="2">
        <f>'MC Inputs'!Y24*'MC Usage'!X$5</f>
        <v>0</v>
      </c>
      <c r="Y25" s="2">
        <f>'MC Inputs'!Z24*'MC Usage'!Y$5</f>
        <v>0</v>
      </c>
      <c r="Z25" s="2">
        <f>'MC Inputs'!AA24*'MC Usage'!Z$5</f>
        <v>0</v>
      </c>
      <c r="AA25" s="2">
        <f>'MC Inputs'!AB24*'MC Usage'!AA$5</f>
        <v>0</v>
      </c>
      <c r="AB25">
        <f>'MC Inputs'!AC24*'MC Usage'!AB$5</f>
        <v>0</v>
      </c>
      <c r="AC25">
        <f>'MC Inputs'!AD24*'MC Usage'!AC$5</f>
        <v>0</v>
      </c>
      <c r="AD25">
        <f>'MC Inputs'!AE24*'MC Usage'!AD$5</f>
        <v>0</v>
      </c>
      <c r="AE25">
        <f>'MC Inputs'!AF24*'MC Usage'!AE$5</f>
        <v>0</v>
      </c>
    </row>
    <row r="26" spans="1:31" x14ac:dyDescent="0.3">
      <c r="A26" s="33" t="s">
        <v>35</v>
      </c>
      <c r="B26" s="18">
        <f t="shared" si="0"/>
        <v>37316</v>
      </c>
      <c r="C26" s="2">
        <f>'MC Inputs'!D25*'MC Usage'!C$5</f>
        <v>0</v>
      </c>
      <c r="D26" s="2">
        <f>'MC Inputs'!E25*'MC Usage'!D$5</f>
        <v>0</v>
      </c>
      <c r="E26" s="2">
        <f>'MC Inputs'!F25*'MC Usage'!E$5</f>
        <v>0</v>
      </c>
      <c r="F26" s="2">
        <f>'MC Inputs'!G25*'MC Usage'!F$5</f>
        <v>0</v>
      </c>
      <c r="G26" s="2">
        <f>'MC Inputs'!H25*'MC Usage'!G$5</f>
        <v>0</v>
      </c>
      <c r="H26" s="2">
        <f>'MC Inputs'!I25*'MC Usage'!H$5</f>
        <v>0</v>
      </c>
      <c r="I26" s="2">
        <f>'MC Inputs'!J25*'MC Usage'!I$5</f>
        <v>0</v>
      </c>
      <c r="J26" s="2">
        <f>'MC Inputs'!K25*'MC Usage'!J$5</f>
        <v>0</v>
      </c>
      <c r="K26" s="2">
        <f>'MC Inputs'!L25*'MC Usage'!K$5</f>
        <v>0</v>
      </c>
      <c r="L26" s="2">
        <f>'MC Inputs'!M25*'MC Usage'!L$5</f>
        <v>0</v>
      </c>
      <c r="M26" s="2">
        <f>'MC Inputs'!N25*'MC Usage'!M$5</f>
        <v>0</v>
      </c>
      <c r="N26" s="2">
        <f>'MC Inputs'!O25*'MC Usage'!N$5</f>
        <v>0</v>
      </c>
      <c r="O26" s="2">
        <f>'MC Inputs'!P25*'MC Usage'!O$5</f>
        <v>0</v>
      </c>
      <c r="P26" s="2">
        <f>'MC Inputs'!Q25*'MC Usage'!P$5</f>
        <v>0</v>
      </c>
      <c r="Q26" s="2">
        <f>'MC Inputs'!R25*'MC Usage'!Q$5</f>
        <v>0</v>
      </c>
      <c r="R26" s="2">
        <f>'MC Inputs'!S25*'MC Usage'!R$5</f>
        <v>0</v>
      </c>
      <c r="S26" s="2">
        <f>'MC Inputs'!T25*'MC Usage'!S$5</f>
        <v>0</v>
      </c>
      <c r="T26" s="2">
        <f>'MC Inputs'!U25*'MC Usage'!T$5</f>
        <v>0</v>
      </c>
      <c r="U26" s="2">
        <f>'MC Inputs'!V25*'MC Usage'!U$5</f>
        <v>0</v>
      </c>
      <c r="V26" s="2">
        <f>'MC Inputs'!W25*'MC Usage'!V$5</f>
        <v>0</v>
      </c>
      <c r="W26" s="2">
        <f>'MC Inputs'!X25*'MC Usage'!W$5</f>
        <v>0</v>
      </c>
      <c r="X26" s="2">
        <f>'MC Inputs'!Y25*'MC Usage'!X$5</f>
        <v>0</v>
      </c>
      <c r="Y26" s="2">
        <f>'MC Inputs'!Z25*'MC Usage'!Y$5</f>
        <v>0</v>
      </c>
      <c r="Z26" s="2">
        <f>'MC Inputs'!AA25*'MC Usage'!Z$5</f>
        <v>0</v>
      </c>
      <c r="AA26" s="2">
        <f>'MC Inputs'!AB25*'MC Usage'!AA$5</f>
        <v>0</v>
      </c>
      <c r="AB26">
        <f>'MC Inputs'!AC25*'MC Usage'!AB$5</f>
        <v>0</v>
      </c>
      <c r="AC26">
        <f>'MC Inputs'!AD25*'MC Usage'!AC$5</f>
        <v>0</v>
      </c>
      <c r="AD26">
        <f>'MC Inputs'!AE25*'MC Usage'!AD$5</f>
        <v>0</v>
      </c>
      <c r="AE26">
        <f>'MC Inputs'!AF25*'MC Usage'!AE$5</f>
        <v>0</v>
      </c>
    </row>
    <row r="27" spans="1:31" x14ac:dyDescent="0.3">
      <c r="A27" s="33" t="s">
        <v>35</v>
      </c>
      <c r="B27" s="18">
        <f t="shared" si="0"/>
        <v>37347</v>
      </c>
      <c r="C27" s="2">
        <f>'MC Inputs'!D26*'MC Usage'!C$5</f>
        <v>0</v>
      </c>
      <c r="D27" s="2">
        <f>'MC Inputs'!E26*'MC Usage'!D$5</f>
        <v>0</v>
      </c>
      <c r="E27" s="2">
        <f>'MC Inputs'!F26*'MC Usage'!E$5</f>
        <v>0</v>
      </c>
      <c r="F27" s="2">
        <f>'MC Inputs'!G26*'MC Usage'!F$5</f>
        <v>0</v>
      </c>
      <c r="G27" s="2">
        <f>'MC Inputs'!H26*'MC Usage'!G$5</f>
        <v>0</v>
      </c>
      <c r="H27" s="2">
        <f>'MC Inputs'!I26*'MC Usage'!H$5</f>
        <v>0</v>
      </c>
      <c r="I27" s="2">
        <f>'MC Inputs'!J26*'MC Usage'!I$5</f>
        <v>0</v>
      </c>
      <c r="J27" s="2">
        <f>'MC Inputs'!K26*'MC Usage'!J$5</f>
        <v>0</v>
      </c>
      <c r="K27" s="2">
        <f>'MC Inputs'!L26*'MC Usage'!K$5</f>
        <v>0</v>
      </c>
      <c r="L27" s="2">
        <f>'MC Inputs'!M26*'MC Usage'!L$5</f>
        <v>0</v>
      </c>
      <c r="M27" s="2">
        <f>'MC Inputs'!N26*'MC Usage'!M$5</f>
        <v>0</v>
      </c>
      <c r="N27" s="2">
        <f>'MC Inputs'!O26*'MC Usage'!N$5</f>
        <v>0</v>
      </c>
      <c r="O27" s="2">
        <f>'MC Inputs'!P26*'MC Usage'!O$5</f>
        <v>0</v>
      </c>
      <c r="P27" s="2">
        <f>'MC Inputs'!Q26*'MC Usage'!P$5</f>
        <v>0</v>
      </c>
      <c r="Q27" s="2">
        <f>'MC Inputs'!R26*'MC Usage'!Q$5</f>
        <v>0</v>
      </c>
      <c r="R27" s="2">
        <f>'MC Inputs'!S26*'MC Usage'!R$5</f>
        <v>0</v>
      </c>
      <c r="S27" s="2">
        <f>'MC Inputs'!T26*'MC Usage'!S$5</f>
        <v>0</v>
      </c>
      <c r="T27" s="2">
        <f>'MC Inputs'!U26*'MC Usage'!T$5</f>
        <v>0</v>
      </c>
      <c r="U27" s="2">
        <f>'MC Inputs'!V26*'MC Usage'!U$5</f>
        <v>0</v>
      </c>
      <c r="V27" s="2">
        <f>'MC Inputs'!W26*'MC Usage'!V$5</f>
        <v>0</v>
      </c>
      <c r="W27" s="2">
        <f>'MC Inputs'!X26*'MC Usage'!W$5</f>
        <v>0</v>
      </c>
      <c r="X27" s="2">
        <f>'MC Inputs'!Y26*'MC Usage'!X$5</f>
        <v>0</v>
      </c>
      <c r="Y27" s="2">
        <f>'MC Inputs'!Z26*'MC Usage'!Y$5</f>
        <v>0</v>
      </c>
      <c r="Z27" s="2">
        <f>'MC Inputs'!AA26*'MC Usage'!Z$5</f>
        <v>0</v>
      </c>
      <c r="AA27" s="2">
        <f>'MC Inputs'!AB26*'MC Usage'!AA$5</f>
        <v>0</v>
      </c>
      <c r="AB27">
        <f>'MC Inputs'!AC26*'MC Usage'!AB$5</f>
        <v>0</v>
      </c>
      <c r="AC27">
        <f>'MC Inputs'!AD26*'MC Usage'!AC$5</f>
        <v>0</v>
      </c>
      <c r="AD27">
        <f>'MC Inputs'!AE26*'MC Usage'!AD$5</f>
        <v>0</v>
      </c>
      <c r="AE27">
        <f>'MC Inputs'!AF26*'MC Usage'!AE$5</f>
        <v>0</v>
      </c>
    </row>
    <row r="28" spans="1:31" x14ac:dyDescent="0.3">
      <c r="A28" s="33" t="s">
        <v>35</v>
      </c>
      <c r="B28" s="18">
        <f t="shared" si="0"/>
        <v>37377</v>
      </c>
      <c r="C28" s="2">
        <f>'MC Inputs'!D27*'MC Usage'!C$5</f>
        <v>0</v>
      </c>
      <c r="D28" s="2">
        <f>'MC Inputs'!E27*'MC Usage'!D$5</f>
        <v>0</v>
      </c>
      <c r="E28" s="2">
        <f>'MC Inputs'!F27*'MC Usage'!E$5</f>
        <v>0</v>
      </c>
      <c r="F28" s="2">
        <f>'MC Inputs'!G27*'MC Usage'!F$5</f>
        <v>0</v>
      </c>
      <c r="G28" s="2">
        <f>'MC Inputs'!H27*'MC Usage'!G$5</f>
        <v>0</v>
      </c>
      <c r="H28" s="2">
        <f>'MC Inputs'!I27*'MC Usage'!H$5</f>
        <v>0</v>
      </c>
      <c r="I28" s="2">
        <f>'MC Inputs'!J27*'MC Usage'!I$5</f>
        <v>0</v>
      </c>
      <c r="J28" s="2">
        <f>'MC Inputs'!K27*'MC Usage'!J$5</f>
        <v>0</v>
      </c>
      <c r="K28" s="2">
        <f>'MC Inputs'!L27*'MC Usage'!K$5</f>
        <v>0</v>
      </c>
      <c r="L28" s="2">
        <f>'MC Inputs'!M27*'MC Usage'!L$5</f>
        <v>0</v>
      </c>
      <c r="M28" s="2">
        <f>'MC Inputs'!N27*'MC Usage'!M$5</f>
        <v>0</v>
      </c>
      <c r="N28" s="2">
        <f>'MC Inputs'!O27*'MC Usage'!N$5</f>
        <v>0</v>
      </c>
      <c r="O28" s="2">
        <f>'MC Inputs'!P27*'MC Usage'!O$5</f>
        <v>0</v>
      </c>
      <c r="P28" s="2">
        <f>'MC Inputs'!Q27*'MC Usage'!P$5</f>
        <v>0</v>
      </c>
      <c r="Q28" s="2">
        <f>'MC Inputs'!R27*'MC Usage'!Q$5</f>
        <v>0</v>
      </c>
      <c r="R28" s="2">
        <f>'MC Inputs'!S27*'MC Usage'!R$5</f>
        <v>0</v>
      </c>
      <c r="S28" s="2">
        <f>'MC Inputs'!T27*'MC Usage'!S$5</f>
        <v>0</v>
      </c>
      <c r="T28" s="2">
        <f>'MC Inputs'!U27*'MC Usage'!T$5</f>
        <v>0</v>
      </c>
      <c r="U28" s="2">
        <f>'MC Inputs'!V27*'MC Usage'!U$5</f>
        <v>0</v>
      </c>
      <c r="V28" s="2">
        <f>'MC Inputs'!W27*'MC Usage'!V$5</f>
        <v>0</v>
      </c>
      <c r="W28" s="2">
        <f>'MC Inputs'!X27*'MC Usage'!W$5</f>
        <v>0</v>
      </c>
      <c r="X28" s="2">
        <f>'MC Inputs'!Y27*'MC Usage'!X$5</f>
        <v>0</v>
      </c>
      <c r="Y28" s="2">
        <f>'MC Inputs'!Z27*'MC Usage'!Y$5</f>
        <v>0</v>
      </c>
      <c r="Z28" s="2">
        <f>'MC Inputs'!AA27*'MC Usage'!Z$5</f>
        <v>0</v>
      </c>
      <c r="AA28" s="2">
        <f>'MC Inputs'!AB27*'MC Usage'!AA$5</f>
        <v>0</v>
      </c>
      <c r="AB28">
        <f>'MC Inputs'!AC27*'MC Usage'!AB$5</f>
        <v>0</v>
      </c>
      <c r="AC28">
        <f>'MC Inputs'!AD27*'MC Usage'!AC$5</f>
        <v>0</v>
      </c>
      <c r="AD28">
        <f>'MC Inputs'!AE27*'MC Usage'!AD$5</f>
        <v>0</v>
      </c>
      <c r="AE28">
        <f>'MC Inputs'!AF27*'MC Usage'!AE$5</f>
        <v>0</v>
      </c>
    </row>
    <row r="29" spans="1:31" ht="15" thickBot="1" x14ac:dyDescent="0.35">
      <c r="A29" s="34" t="s">
        <v>35</v>
      </c>
      <c r="B29" s="18">
        <f t="shared" si="0"/>
        <v>37408</v>
      </c>
      <c r="C29" s="2">
        <f>'MC Inputs'!D28*'MC Usage'!C$5</f>
        <v>0</v>
      </c>
      <c r="D29" s="2">
        <f>'MC Inputs'!E28*'MC Usage'!D$5</f>
        <v>0</v>
      </c>
      <c r="E29" s="2">
        <f>'MC Inputs'!F28*'MC Usage'!E$5</f>
        <v>0</v>
      </c>
      <c r="F29" s="2">
        <f>'MC Inputs'!G28*'MC Usage'!F$5</f>
        <v>0</v>
      </c>
      <c r="G29" s="2">
        <f>'MC Inputs'!H28*'MC Usage'!G$5</f>
        <v>0</v>
      </c>
      <c r="H29" s="2">
        <f>'MC Inputs'!I28*'MC Usage'!H$5</f>
        <v>0</v>
      </c>
      <c r="I29" s="2">
        <f>'MC Inputs'!J28*'MC Usage'!I$5</f>
        <v>0</v>
      </c>
      <c r="J29" s="2">
        <f>'MC Inputs'!K28*'MC Usage'!J$5</f>
        <v>0</v>
      </c>
      <c r="K29" s="2">
        <f>'MC Inputs'!L28*'MC Usage'!K$5</f>
        <v>0</v>
      </c>
      <c r="L29" s="2">
        <f>'MC Inputs'!M28*'MC Usage'!L$5</f>
        <v>0</v>
      </c>
      <c r="M29" s="2">
        <f>'MC Inputs'!N28*'MC Usage'!M$5</f>
        <v>0</v>
      </c>
      <c r="N29" s="2">
        <f>'MC Inputs'!O28*'MC Usage'!N$5</f>
        <v>0</v>
      </c>
      <c r="O29" s="2">
        <f>'MC Inputs'!P28*'MC Usage'!O$5</f>
        <v>0</v>
      </c>
      <c r="P29" s="2">
        <f>'MC Inputs'!Q28*'MC Usage'!P$5</f>
        <v>0</v>
      </c>
      <c r="Q29" s="2">
        <f>'MC Inputs'!R28*'MC Usage'!Q$5</f>
        <v>0</v>
      </c>
      <c r="R29" s="2">
        <f>'MC Inputs'!S28*'MC Usage'!R$5</f>
        <v>0</v>
      </c>
      <c r="S29" s="2">
        <f>'MC Inputs'!T28*'MC Usage'!S$5</f>
        <v>0</v>
      </c>
      <c r="T29" s="2">
        <f>'MC Inputs'!U28*'MC Usage'!T$5</f>
        <v>0</v>
      </c>
      <c r="U29" s="2">
        <f>'MC Inputs'!V28*'MC Usage'!U$5</f>
        <v>0</v>
      </c>
      <c r="V29" s="2">
        <f>'MC Inputs'!W28*'MC Usage'!V$5</f>
        <v>0</v>
      </c>
      <c r="W29" s="2">
        <f>'MC Inputs'!X28*'MC Usage'!W$5</f>
        <v>0</v>
      </c>
      <c r="X29" s="2">
        <f>'MC Inputs'!Y28*'MC Usage'!X$5</f>
        <v>0</v>
      </c>
      <c r="Y29" s="2">
        <f>'MC Inputs'!Z28*'MC Usage'!Y$5</f>
        <v>0</v>
      </c>
      <c r="Z29" s="2">
        <f>'MC Inputs'!AA28*'MC Usage'!Z$5</f>
        <v>0</v>
      </c>
      <c r="AA29" s="2">
        <f>'MC Inputs'!AB28*'MC Usage'!AA$5</f>
        <v>0</v>
      </c>
      <c r="AB29">
        <f>'MC Inputs'!AC28*'MC Usage'!AB$5</f>
        <v>0</v>
      </c>
      <c r="AC29">
        <f>'MC Inputs'!AD28*'MC Usage'!AC$5</f>
        <v>0</v>
      </c>
      <c r="AD29">
        <f>'MC Inputs'!AE28*'MC Usage'!AD$5</f>
        <v>0</v>
      </c>
      <c r="AE29">
        <f>'MC Inputs'!AF28*'MC Usage'!AE$5</f>
        <v>0</v>
      </c>
    </row>
    <row r="30" spans="1:31" x14ac:dyDescent="0.3">
      <c r="A30" s="29" t="s">
        <v>36</v>
      </c>
      <c r="B30" s="15">
        <f t="shared" si="0"/>
        <v>37438</v>
      </c>
      <c r="C30" s="7">
        <f>'MC Inputs'!D29*'MC Usage'!C$5</f>
        <v>0</v>
      </c>
      <c r="D30" s="7">
        <f>'MC Inputs'!E29*'MC Usage'!D$5</f>
        <v>0</v>
      </c>
      <c r="E30" s="7">
        <f>'MC Inputs'!F29*'MC Usage'!E$5</f>
        <v>0</v>
      </c>
      <c r="F30" s="7">
        <f>'MC Inputs'!G29*'MC Usage'!F$5</f>
        <v>0</v>
      </c>
      <c r="G30" s="7">
        <f>'MC Inputs'!H29*'MC Usage'!G$5</f>
        <v>0</v>
      </c>
      <c r="H30" s="7">
        <f>'MC Inputs'!I29*'MC Usage'!H$5</f>
        <v>0</v>
      </c>
      <c r="I30" s="7">
        <f>'MC Inputs'!J29*'MC Usage'!I$5</f>
        <v>0</v>
      </c>
      <c r="J30" s="7">
        <f>'MC Inputs'!K29*'MC Usage'!J$5</f>
        <v>0</v>
      </c>
      <c r="K30" s="7">
        <f>'MC Inputs'!L29*'MC Usage'!K$5</f>
        <v>0</v>
      </c>
      <c r="L30" s="7">
        <f>'MC Inputs'!M29*'MC Usage'!L$5</f>
        <v>0</v>
      </c>
      <c r="M30" s="7">
        <f>'MC Inputs'!N29*'MC Usage'!M$5</f>
        <v>0</v>
      </c>
      <c r="N30" s="7">
        <f>'MC Inputs'!O29*'MC Usage'!N$5</f>
        <v>0</v>
      </c>
      <c r="O30" s="7">
        <f>'MC Inputs'!P29*'MC Usage'!O$5</f>
        <v>0</v>
      </c>
      <c r="P30" s="7">
        <f>'MC Inputs'!Q29*'MC Usage'!P$5</f>
        <v>0</v>
      </c>
      <c r="Q30" s="7">
        <f>'MC Inputs'!R29*'MC Usage'!Q$5</f>
        <v>0</v>
      </c>
      <c r="R30" s="7">
        <f>'MC Inputs'!S29*'MC Usage'!R$5</f>
        <v>0</v>
      </c>
      <c r="S30" s="7">
        <f>'MC Inputs'!T29*'MC Usage'!S$5</f>
        <v>0</v>
      </c>
      <c r="T30" s="7">
        <f>'MC Inputs'!U29*'MC Usage'!T$5</f>
        <v>0</v>
      </c>
      <c r="U30" s="7">
        <f>'MC Inputs'!V29*'MC Usage'!U$5</f>
        <v>0</v>
      </c>
      <c r="V30" s="7">
        <f>'MC Inputs'!W29*'MC Usage'!V$5</f>
        <v>0</v>
      </c>
      <c r="W30" s="7">
        <f>'MC Inputs'!X29*'MC Usage'!W$5</f>
        <v>0</v>
      </c>
      <c r="X30" s="7">
        <f>'MC Inputs'!Y29*'MC Usage'!X$5</f>
        <v>0</v>
      </c>
      <c r="Y30" s="7">
        <f>'MC Inputs'!Z29*'MC Usage'!Y$5</f>
        <v>0</v>
      </c>
      <c r="Z30" s="7">
        <f>'MC Inputs'!AA29*'MC Usage'!Z$5</f>
        <v>0</v>
      </c>
      <c r="AA30" s="7">
        <f>'MC Inputs'!AB29*'MC Usage'!AA$5</f>
        <v>0</v>
      </c>
      <c r="AB30" s="8">
        <f>'MC Inputs'!AC29*'MC Usage'!AB$5</f>
        <v>0</v>
      </c>
      <c r="AC30" s="8">
        <f>'MC Inputs'!AD29*'MC Usage'!AC$5</f>
        <v>0</v>
      </c>
      <c r="AD30" s="8">
        <f>'MC Inputs'!AE29*'MC Usage'!AD$5</f>
        <v>0</v>
      </c>
      <c r="AE30" s="8">
        <f>'MC Inputs'!AF29*'MC Usage'!AE$5</f>
        <v>0</v>
      </c>
    </row>
    <row r="31" spans="1:31" x14ac:dyDescent="0.3">
      <c r="A31" s="30" t="s">
        <v>36</v>
      </c>
      <c r="B31" s="16">
        <f t="shared" si="0"/>
        <v>37469</v>
      </c>
      <c r="C31" s="9">
        <f>'MC Inputs'!D30*'MC Usage'!C$5</f>
        <v>0</v>
      </c>
      <c r="D31" s="9">
        <f>'MC Inputs'!E30*'MC Usage'!D$5</f>
        <v>0</v>
      </c>
      <c r="E31" s="9">
        <f>'MC Inputs'!F30*'MC Usage'!E$5</f>
        <v>0</v>
      </c>
      <c r="F31" s="9">
        <f>'MC Inputs'!G30*'MC Usage'!F$5</f>
        <v>0</v>
      </c>
      <c r="G31" s="9">
        <f>'MC Inputs'!H30*'MC Usage'!G$5</f>
        <v>0</v>
      </c>
      <c r="H31" s="9">
        <f>'MC Inputs'!I30*'MC Usage'!H$5</f>
        <v>0</v>
      </c>
      <c r="I31" s="9">
        <f>'MC Inputs'!J30*'MC Usage'!I$5</f>
        <v>0</v>
      </c>
      <c r="J31" s="9">
        <f>'MC Inputs'!K30*'MC Usage'!J$5</f>
        <v>0</v>
      </c>
      <c r="K31" s="9">
        <f>'MC Inputs'!L30*'MC Usage'!K$5</f>
        <v>0</v>
      </c>
      <c r="L31" s="9">
        <f>'MC Inputs'!M30*'MC Usage'!L$5</f>
        <v>0</v>
      </c>
      <c r="M31" s="9">
        <f>'MC Inputs'!N30*'MC Usage'!M$5</f>
        <v>0</v>
      </c>
      <c r="N31" s="9">
        <f>'MC Inputs'!O30*'MC Usage'!N$5</f>
        <v>0</v>
      </c>
      <c r="O31" s="9">
        <f>'MC Inputs'!P30*'MC Usage'!O$5</f>
        <v>0</v>
      </c>
      <c r="P31" s="9">
        <f>'MC Inputs'!Q30*'MC Usage'!P$5</f>
        <v>0</v>
      </c>
      <c r="Q31" s="9">
        <f>'MC Inputs'!R30*'MC Usage'!Q$5</f>
        <v>0</v>
      </c>
      <c r="R31" s="9">
        <f>'MC Inputs'!S30*'MC Usage'!R$5</f>
        <v>0</v>
      </c>
      <c r="S31" s="9">
        <f>'MC Inputs'!T30*'MC Usage'!S$5</f>
        <v>0</v>
      </c>
      <c r="T31" s="9">
        <f>'MC Inputs'!U30*'MC Usage'!T$5</f>
        <v>0</v>
      </c>
      <c r="U31" s="9">
        <f>'MC Inputs'!V30*'MC Usage'!U$5</f>
        <v>0</v>
      </c>
      <c r="V31" s="9">
        <f>'MC Inputs'!W30*'MC Usage'!V$5</f>
        <v>0</v>
      </c>
      <c r="W31" s="9">
        <f>'MC Inputs'!X30*'MC Usage'!W$5</f>
        <v>0</v>
      </c>
      <c r="X31" s="9">
        <f>'MC Inputs'!Y30*'MC Usage'!X$5</f>
        <v>0</v>
      </c>
      <c r="Y31" s="9">
        <f>'MC Inputs'!Z30*'MC Usage'!Y$5</f>
        <v>0</v>
      </c>
      <c r="Z31" s="9">
        <f>'MC Inputs'!AA30*'MC Usage'!Z$5</f>
        <v>0</v>
      </c>
      <c r="AA31" s="9">
        <f>'MC Inputs'!AB30*'MC Usage'!AA$5</f>
        <v>0</v>
      </c>
      <c r="AB31" s="10">
        <f>'MC Inputs'!AC30*'MC Usage'!AB$5</f>
        <v>0</v>
      </c>
      <c r="AC31" s="10">
        <f>'MC Inputs'!AD30*'MC Usage'!AC$5</f>
        <v>0</v>
      </c>
      <c r="AD31" s="10">
        <f>'MC Inputs'!AE30*'MC Usage'!AD$5</f>
        <v>0</v>
      </c>
      <c r="AE31" s="10">
        <f>'MC Inputs'!AF30*'MC Usage'!AE$5</f>
        <v>0</v>
      </c>
    </row>
    <row r="32" spans="1:31" x14ac:dyDescent="0.3">
      <c r="A32" s="30" t="s">
        <v>36</v>
      </c>
      <c r="B32" s="16">
        <f t="shared" si="0"/>
        <v>37500</v>
      </c>
      <c r="C32" s="9">
        <f>'MC Inputs'!D31*'MC Usage'!C$5</f>
        <v>0</v>
      </c>
      <c r="D32" s="9">
        <f>'MC Inputs'!E31*'MC Usage'!D$5</f>
        <v>0</v>
      </c>
      <c r="E32" s="9">
        <f>'MC Inputs'!F31*'MC Usage'!E$5</f>
        <v>0</v>
      </c>
      <c r="F32" s="9">
        <f>'MC Inputs'!G31*'MC Usage'!F$5</f>
        <v>0</v>
      </c>
      <c r="G32" s="9">
        <f>'MC Inputs'!H31*'MC Usage'!G$5</f>
        <v>0</v>
      </c>
      <c r="H32" s="9">
        <f>'MC Inputs'!I31*'MC Usage'!H$5</f>
        <v>0</v>
      </c>
      <c r="I32" s="9">
        <f>'MC Inputs'!J31*'MC Usage'!I$5</f>
        <v>0</v>
      </c>
      <c r="J32" s="9">
        <f>'MC Inputs'!K31*'MC Usage'!J$5</f>
        <v>0</v>
      </c>
      <c r="K32" s="9">
        <f>'MC Inputs'!L31*'MC Usage'!K$5</f>
        <v>0</v>
      </c>
      <c r="L32" s="9">
        <f>'MC Inputs'!M31*'MC Usage'!L$5</f>
        <v>0</v>
      </c>
      <c r="M32" s="9">
        <f>'MC Inputs'!N31*'MC Usage'!M$5</f>
        <v>0</v>
      </c>
      <c r="N32" s="9">
        <f>'MC Inputs'!O31*'MC Usage'!N$5</f>
        <v>0</v>
      </c>
      <c r="O32" s="9">
        <f>'MC Inputs'!P31*'MC Usage'!O$5</f>
        <v>0</v>
      </c>
      <c r="P32" s="9">
        <f>'MC Inputs'!Q31*'MC Usage'!P$5</f>
        <v>0</v>
      </c>
      <c r="Q32" s="9">
        <f>'MC Inputs'!R31*'MC Usage'!Q$5</f>
        <v>0</v>
      </c>
      <c r="R32" s="9">
        <f>'MC Inputs'!S31*'MC Usage'!R$5</f>
        <v>0</v>
      </c>
      <c r="S32" s="9">
        <f>'MC Inputs'!T31*'MC Usage'!S$5</f>
        <v>0</v>
      </c>
      <c r="T32" s="9">
        <f>'MC Inputs'!U31*'MC Usage'!T$5</f>
        <v>0</v>
      </c>
      <c r="U32" s="9">
        <f>'MC Inputs'!V31*'MC Usage'!U$5</f>
        <v>0</v>
      </c>
      <c r="V32" s="9">
        <f>'MC Inputs'!W31*'MC Usage'!V$5</f>
        <v>0</v>
      </c>
      <c r="W32" s="9">
        <f>'MC Inputs'!X31*'MC Usage'!W$5</f>
        <v>0</v>
      </c>
      <c r="X32" s="9">
        <f>'MC Inputs'!Y31*'MC Usage'!X$5</f>
        <v>0</v>
      </c>
      <c r="Y32" s="9">
        <f>'MC Inputs'!Z31*'MC Usage'!Y$5</f>
        <v>0</v>
      </c>
      <c r="Z32" s="9">
        <f>'MC Inputs'!AA31*'MC Usage'!Z$5</f>
        <v>0</v>
      </c>
      <c r="AA32" s="9">
        <f>'MC Inputs'!AB31*'MC Usage'!AA$5</f>
        <v>0</v>
      </c>
      <c r="AB32" s="10">
        <f>'MC Inputs'!AC31*'MC Usage'!AB$5</f>
        <v>0</v>
      </c>
      <c r="AC32" s="10">
        <f>'MC Inputs'!AD31*'MC Usage'!AC$5</f>
        <v>0</v>
      </c>
      <c r="AD32" s="10">
        <f>'MC Inputs'!AE31*'MC Usage'!AD$5</f>
        <v>0</v>
      </c>
      <c r="AE32" s="10">
        <f>'MC Inputs'!AF31*'MC Usage'!AE$5</f>
        <v>0</v>
      </c>
    </row>
    <row r="33" spans="1:31" x14ac:dyDescent="0.3">
      <c r="A33" s="30" t="s">
        <v>36</v>
      </c>
      <c r="B33" s="16">
        <f t="shared" si="0"/>
        <v>37530</v>
      </c>
      <c r="C33" s="9">
        <f>'MC Inputs'!D32*'MC Usage'!C$5</f>
        <v>0</v>
      </c>
      <c r="D33" s="9">
        <f>'MC Inputs'!E32*'MC Usage'!D$5</f>
        <v>0</v>
      </c>
      <c r="E33" s="9">
        <f>'MC Inputs'!F32*'MC Usage'!E$5</f>
        <v>0</v>
      </c>
      <c r="F33" s="9">
        <f>'MC Inputs'!G32*'MC Usage'!F$5</f>
        <v>0</v>
      </c>
      <c r="G33" s="9">
        <f>'MC Inputs'!H32*'MC Usage'!G$5</f>
        <v>0</v>
      </c>
      <c r="H33" s="9">
        <f>'MC Inputs'!I32*'MC Usage'!H$5</f>
        <v>0</v>
      </c>
      <c r="I33" s="9">
        <f>'MC Inputs'!J32*'MC Usage'!I$5</f>
        <v>0</v>
      </c>
      <c r="J33" s="9">
        <f>'MC Inputs'!K32*'MC Usage'!J$5</f>
        <v>0</v>
      </c>
      <c r="K33" s="9">
        <f>'MC Inputs'!L32*'MC Usage'!K$5</f>
        <v>0</v>
      </c>
      <c r="L33" s="9">
        <f>'MC Inputs'!M32*'MC Usage'!L$5</f>
        <v>0</v>
      </c>
      <c r="M33" s="9">
        <f>'MC Inputs'!N32*'MC Usage'!M$5</f>
        <v>0</v>
      </c>
      <c r="N33" s="9">
        <f>'MC Inputs'!O32*'MC Usage'!N$5</f>
        <v>0</v>
      </c>
      <c r="O33" s="9">
        <f>'MC Inputs'!P32*'MC Usage'!O$5</f>
        <v>0</v>
      </c>
      <c r="P33" s="9">
        <f>'MC Inputs'!Q32*'MC Usage'!P$5</f>
        <v>0</v>
      </c>
      <c r="Q33" s="9">
        <f>'MC Inputs'!R32*'MC Usage'!Q$5</f>
        <v>0</v>
      </c>
      <c r="R33" s="9">
        <f>'MC Inputs'!S32*'MC Usage'!R$5</f>
        <v>0</v>
      </c>
      <c r="S33" s="9">
        <f>'MC Inputs'!T32*'MC Usage'!S$5</f>
        <v>0</v>
      </c>
      <c r="T33" s="9">
        <f>'MC Inputs'!U32*'MC Usage'!T$5</f>
        <v>0</v>
      </c>
      <c r="U33" s="9">
        <f>'MC Inputs'!V32*'MC Usage'!U$5</f>
        <v>0</v>
      </c>
      <c r="V33" s="9">
        <f>'MC Inputs'!W32*'MC Usage'!V$5</f>
        <v>0</v>
      </c>
      <c r="W33" s="9">
        <f>'MC Inputs'!X32*'MC Usage'!W$5</f>
        <v>0</v>
      </c>
      <c r="X33" s="9">
        <f>'MC Inputs'!Y32*'MC Usage'!X$5</f>
        <v>0</v>
      </c>
      <c r="Y33" s="9">
        <f>'MC Inputs'!Z32*'MC Usage'!Y$5</f>
        <v>0</v>
      </c>
      <c r="Z33" s="9">
        <f>'MC Inputs'!AA32*'MC Usage'!Z$5</f>
        <v>0</v>
      </c>
      <c r="AA33" s="9">
        <f>'MC Inputs'!AB32*'MC Usage'!AA$5</f>
        <v>0</v>
      </c>
      <c r="AB33" s="10">
        <f>'MC Inputs'!AC32*'MC Usage'!AB$5</f>
        <v>0</v>
      </c>
      <c r="AC33" s="10">
        <f>'MC Inputs'!AD32*'MC Usage'!AC$5</f>
        <v>0</v>
      </c>
      <c r="AD33" s="10">
        <f>'MC Inputs'!AE32*'MC Usage'!AD$5</f>
        <v>0</v>
      </c>
      <c r="AE33" s="10">
        <f>'MC Inputs'!AF32*'MC Usage'!AE$5</f>
        <v>0</v>
      </c>
    </row>
    <row r="34" spans="1:31" x14ac:dyDescent="0.3">
      <c r="A34" s="30" t="s">
        <v>36</v>
      </c>
      <c r="B34" s="16">
        <f t="shared" si="0"/>
        <v>37561</v>
      </c>
      <c r="C34" s="9">
        <f>'MC Inputs'!D33*'MC Usage'!C$5</f>
        <v>0</v>
      </c>
      <c r="D34" s="9">
        <f>'MC Inputs'!E33*'MC Usage'!D$5</f>
        <v>0</v>
      </c>
      <c r="E34" s="9">
        <f>'MC Inputs'!F33*'MC Usage'!E$5</f>
        <v>0</v>
      </c>
      <c r="F34" s="9">
        <f>'MC Inputs'!G33*'MC Usage'!F$5</f>
        <v>0</v>
      </c>
      <c r="G34" s="9">
        <f>'MC Inputs'!H33*'MC Usage'!G$5</f>
        <v>0</v>
      </c>
      <c r="H34" s="9">
        <f>'MC Inputs'!I33*'MC Usage'!H$5</f>
        <v>0</v>
      </c>
      <c r="I34" s="9">
        <f>'MC Inputs'!J33*'MC Usage'!I$5</f>
        <v>0</v>
      </c>
      <c r="J34" s="9">
        <f>'MC Inputs'!K33*'MC Usage'!J$5</f>
        <v>0</v>
      </c>
      <c r="K34" s="9">
        <f>'MC Inputs'!L33*'MC Usage'!K$5</f>
        <v>0</v>
      </c>
      <c r="L34" s="9">
        <f>'MC Inputs'!M33*'MC Usage'!L$5</f>
        <v>0</v>
      </c>
      <c r="M34" s="9">
        <f>'MC Inputs'!N33*'MC Usage'!M$5</f>
        <v>0</v>
      </c>
      <c r="N34" s="9">
        <f>'MC Inputs'!O33*'MC Usage'!N$5</f>
        <v>0</v>
      </c>
      <c r="O34" s="9">
        <f>'MC Inputs'!P33*'MC Usage'!O$5</f>
        <v>0</v>
      </c>
      <c r="P34" s="9">
        <f>'MC Inputs'!Q33*'MC Usage'!P$5</f>
        <v>0</v>
      </c>
      <c r="Q34" s="9">
        <f>'MC Inputs'!R33*'MC Usage'!Q$5</f>
        <v>0</v>
      </c>
      <c r="R34" s="9">
        <f>'MC Inputs'!S33*'MC Usage'!R$5</f>
        <v>0</v>
      </c>
      <c r="S34" s="9">
        <f>'MC Inputs'!T33*'MC Usage'!S$5</f>
        <v>0</v>
      </c>
      <c r="T34" s="9">
        <f>'MC Inputs'!U33*'MC Usage'!T$5</f>
        <v>0</v>
      </c>
      <c r="U34" s="9">
        <f>'MC Inputs'!V33*'MC Usage'!U$5</f>
        <v>0</v>
      </c>
      <c r="V34" s="9">
        <f>'MC Inputs'!W33*'MC Usage'!V$5</f>
        <v>0</v>
      </c>
      <c r="W34" s="9">
        <f>'MC Inputs'!X33*'MC Usage'!W$5</f>
        <v>0</v>
      </c>
      <c r="X34" s="9">
        <f>'MC Inputs'!Y33*'MC Usage'!X$5</f>
        <v>0</v>
      </c>
      <c r="Y34" s="9">
        <f>'MC Inputs'!Z33*'MC Usage'!Y$5</f>
        <v>0</v>
      </c>
      <c r="Z34" s="9">
        <f>'MC Inputs'!AA33*'MC Usage'!Z$5</f>
        <v>0</v>
      </c>
      <c r="AA34" s="9">
        <f>'MC Inputs'!AB33*'MC Usage'!AA$5</f>
        <v>0</v>
      </c>
      <c r="AB34" s="10">
        <f>'MC Inputs'!AC33*'MC Usage'!AB$5</f>
        <v>0</v>
      </c>
      <c r="AC34" s="10">
        <f>'MC Inputs'!AD33*'MC Usage'!AC$5</f>
        <v>0</v>
      </c>
      <c r="AD34" s="10">
        <f>'MC Inputs'!AE33*'MC Usage'!AD$5</f>
        <v>0</v>
      </c>
      <c r="AE34" s="10">
        <f>'MC Inputs'!AF33*'MC Usage'!AE$5</f>
        <v>0</v>
      </c>
    </row>
    <row r="35" spans="1:31" x14ac:dyDescent="0.3">
      <c r="A35" s="30" t="s">
        <v>36</v>
      </c>
      <c r="B35" s="16">
        <f t="shared" si="0"/>
        <v>37591</v>
      </c>
      <c r="C35" s="9">
        <f>'MC Inputs'!D34*'MC Usage'!C$5</f>
        <v>0</v>
      </c>
      <c r="D35" s="9">
        <f>'MC Inputs'!E34*'MC Usage'!D$5</f>
        <v>0</v>
      </c>
      <c r="E35" s="9">
        <f>'MC Inputs'!F34*'MC Usage'!E$5</f>
        <v>0</v>
      </c>
      <c r="F35" s="9">
        <f>'MC Inputs'!G34*'MC Usage'!F$5</f>
        <v>0</v>
      </c>
      <c r="G35" s="9">
        <f>'MC Inputs'!H34*'MC Usage'!G$5</f>
        <v>0</v>
      </c>
      <c r="H35" s="9">
        <f>'MC Inputs'!I34*'MC Usage'!H$5</f>
        <v>0</v>
      </c>
      <c r="I35" s="9">
        <f>'MC Inputs'!J34*'MC Usage'!I$5</f>
        <v>0</v>
      </c>
      <c r="J35" s="9">
        <f>'MC Inputs'!K34*'MC Usage'!J$5</f>
        <v>0</v>
      </c>
      <c r="K35" s="9">
        <f>'MC Inputs'!L34*'MC Usage'!K$5</f>
        <v>0</v>
      </c>
      <c r="L35" s="9">
        <f>'MC Inputs'!M34*'MC Usage'!L$5</f>
        <v>0</v>
      </c>
      <c r="M35" s="9">
        <f>'MC Inputs'!N34*'MC Usage'!M$5</f>
        <v>0</v>
      </c>
      <c r="N35" s="9">
        <f>'MC Inputs'!O34*'MC Usage'!N$5</f>
        <v>0</v>
      </c>
      <c r="O35" s="9">
        <f>'MC Inputs'!P34*'MC Usage'!O$5</f>
        <v>0</v>
      </c>
      <c r="P35" s="9">
        <f>'MC Inputs'!Q34*'MC Usage'!P$5</f>
        <v>0</v>
      </c>
      <c r="Q35" s="9">
        <f>'MC Inputs'!R34*'MC Usage'!Q$5</f>
        <v>0</v>
      </c>
      <c r="R35" s="9">
        <f>'MC Inputs'!S34*'MC Usage'!R$5</f>
        <v>0</v>
      </c>
      <c r="S35" s="9">
        <f>'MC Inputs'!T34*'MC Usage'!S$5</f>
        <v>0</v>
      </c>
      <c r="T35" s="9">
        <f>'MC Inputs'!U34*'MC Usage'!T$5</f>
        <v>0</v>
      </c>
      <c r="U35" s="9">
        <f>'MC Inputs'!V34*'MC Usage'!U$5</f>
        <v>0</v>
      </c>
      <c r="V35" s="9">
        <f>'MC Inputs'!W34*'MC Usage'!V$5</f>
        <v>0</v>
      </c>
      <c r="W35" s="9">
        <f>'MC Inputs'!X34*'MC Usage'!W$5</f>
        <v>0</v>
      </c>
      <c r="X35" s="9">
        <f>'MC Inputs'!Y34*'MC Usage'!X$5</f>
        <v>0</v>
      </c>
      <c r="Y35" s="9">
        <f>'MC Inputs'!Z34*'MC Usage'!Y$5</f>
        <v>0</v>
      </c>
      <c r="Z35" s="9">
        <f>'MC Inputs'!AA34*'MC Usage'!Z$5</f>
        <v>0</v>
      </c>
      <c r="AA35" s="9">
        <f>'MC Inputs'!AB34*'MC Usage'!AA$5</f>
        <v>0</v>
      </c>
      <c r="AB35" s="10">
        <f>'MC Inputs'!AC34*'MC Usage'!AB$5</f>
        <v>0</v>
      </c>
      <c r="AC35" s="10">
        <f>'MC Inputs'!AD34*'MC Usage'!AC$5</f>
        <v>0</v>
      </c>
      <c r="AD35" s="10">
        <f>'MC Inputs'!AE34*'MC Usage'!AD$5</f>
        <v>0</v>
      </c>
      <c r="AE35" s="10">
        <f>'MC Inputs'!AF34*'MC Usage'!AE$5</f>
        <v>0</v>
      </c>
    </row>
    <row r="36" spans="1:31" x14ac:dyDescent="0.3">
      <c r="A36" s="30" t="s">
        <v>36</v>
      </c>
      <c r="B36" s="16">
        <f t="shared" si="0"/>
        <v>37622</v>
      </c>
      <c r="C36" s="9">
        <f>'MC Inputs'!D35*'MC Usage'!C$5</f>
        <v>0</v>
      </c>
      <c r="D36" s="9">
        <f>'MC Inputs'!E35*'MC Usage'!D$5</f>
        <v>0</v>
      </c>
      <c r="E36" s="9">
        <f>'MC Inputs'!F35*'MC Usage'!E$5</f>
        <v>0</v>
      </c>
      <c r="F36" s="9">
        <f>'MC Inputs'!G35*'MC Usage'!F$5</f>
        <v>0</v>
      </c>
      <c r="G36" s="9">
        <f>'MC Inputs'!H35*'MC Usage'!G$5</f>
        <v>0</v>
      </c>
      <c r="H36" s="9">
        <f>'MC Inputs'!I35*'MC Usage'!H$5</f>
        <v>0</v>
      </c>
      <c r="I36" s="9">
        <f>'MC Inputs'!J35*'MC Usage'!I$5</f>
        <v>0</v>
      </c>
      <c r="J36" s="9">
        <f>'MC Inputs'!K35*'MC Usage'!J$5</f>
        <v>0</v>
      </c>
      <c r="K36" s="9">
        <f>'MC Inputs'!L35*'MC Usage'!K$5</f>
        <v>0</v>
      </c>
      <c r="L36" s="9">
        <f>'MC Inputs'!M35*'MC Usage'!L$5</f>
        <v>0</v>
      </c>
      <c r="M36" s="9">
        <f>'MC Inputs'!N35*'MC Usage'!M$5</f>
        <v>0</v>
      </c>
      <c r="N36" s="9">
        <f>'MC Inputs'!O35*'MC Usage'!N$5</f>
        <v>0</v>
      </c>
      <c r="O36" s="9">
        <f>'MC Inputs'!P35*'MC Usage'!O$5</f>
        <v>0</v>
      </c>
      <c r="P36" s="9">
        <f>'MC Inputs'!Q35*'MC Usage'!P$5</f>
        <v>0</v>
      </c>
      <c r="Q36" s="9">
        <f>'MC Inputs'!R35*'MC Usage'!Q$5</f>
        <v>0</v>
      </c>
      <c r="R36" s="9">
        <f>'MC Inputs'!S35*'MC Usage'!R$5</f>
        <v>0</v>
      </c>
      <c r="S36" s="9">
        <f>'MC Inputs'!T35*'MC Usage'!S$5</f>
        <v>0</v>
      </c>
      <c r="T36" s="9">
        <f>'MC Inputs'!U35*'MC Usage'!T$5</f>
        <v>0</v>
      </c>
      <c r="U36" s="9">
        <f>'MC Inputs'!V35*'MC Usage'!U$5</f>
        <v>0</v>
      </c>
      <c r="V36" s="9">
        <f>'MC Inputs'!W35*'MC Usage'!V$5</f>
        <v>0</v>
      </c>
      <c r="W36" s="9">
        <f>'MC Inputs'!X35*'MC Usage'!W$5</f>
        <v>0</v>
      </c>
      <c r="X36" s="9">
        <f>'MC Inputs'!Y35*'MC Usage'!X$5</f>
        <v>0</v>
      </c>
      <c r="Y36" s="9">
        <f>'MC Inputs'!Z35*'MC Usage'!Y$5</f>
        <v>0</v>
      </c>
      <c r="Z36" s="9">
        <f>'MC Inputs'!AA35*'MC Usage'!Z$5</f>
        <v>0</v>
      </c>
      <c r="AA36" s="9">
        <f>'MC Inputs'!AB35*'MC Usage'!AA$5</f>
        <v>0</v>
      </c>
      <c r="AB36" s="10">
        <f>'MC Inputs'!AC35*'MC Usage'!AB$5</f>
        <v>0</v>
      </c>
      <c r="AC36" s="10">
        <f>'MC Inputs'!AD35*'MC Usage'!AC$5</f>
        <v>0</v>
      </c>
      <c r="AD36" s="10">
        <f>'MC Inputs'!AE35*'MC Usage'!AD$5</f>
        <v>0</v>
      </c>
      <c r="AE36" s="10">
        <f>'MC Inputs'!AF35*'MC Usage'!AE$5</f>
        <v>0</v>
      </c>
    </row>
    <row r="37" spans="1:31" x14ac:dyDescent="0.3">
      <c r="A37" s="30" t="s">
        <v>36</v>
      </c>
      <c r="B37" s="16">
        <f t="shared" si="0"/>
        <v>37653</v>
      </c>
      <c r="C37" s="9">
        <f>'MC Inputs'!D36*'MC Usage'!C$5</f>
        <v>0</v>
      </c>
      <c r="D37" s="9">
        <f>'MC Inputs'!E36*'MC Usage'!D$5</f>
        <v>0</v>
      </c>
      <c r="E37" s="9">
        <f>'MC Inputs'!F36*'MC Usage'!E$5</f>
        <v>0</v>
      </c>
      <c r="F37" s="9">
        <f>'MC Inputs'!G36*'MC Usage'!F$5</f>
        <v>0</v>
      </c>
      <c r="G37" s="9">
        <f>'MC Inputs'!H36*'MC Usage'!G$5</f>
        <v>0</v>
      </c>
      <c r="H37" s="9">
        <f>'MC Inputs'!I36*'MC Usage'!H$5</f>
        <v>0</v>
      </c>
      <c r="I37" s="9">
        <f>'MC Inputs'!J36*'MC Usage'!I$5</f>
        <v>0</v>
      </c>
      <c r="J37" s="9">
        <f>'MC Inputs'!K36*'MC Usage'!J$5</f>
        <v>0</v>
      </c>
      <c r="K37" s="9">
        <f>'MC Inputs'!L36*'MC Usage'!K$5</f>
        <v>0</v>
      </c>
      <c r="L37" s="9">
        <f>'MC Inputs'!M36*'MC Usage'!L$5</f>
        <v>0</v>
      </c>
      <c r="M37" s="9">
        <f>'MC Inputs'!N36*'MC Usage'!M$5</f>
        <v>0</v>
      </c>
      <c r="N37" s="9">
        <f>'MC Inputs'!O36*'MC Usage'!N$5</f>
        <v>0</v>
      </c>
      <c r="O37" s="9">
        <f>'MC Inputs'!P36*'MC Usage'!O$5</f>
        <v>0</v>
      </c>
      <c r="P37" s="9">
        <f>'MC Inputs'!Q36*'MC Usage'!P$5</f>
        <v>0</v>
      </c>
      <c r="Q37" s="9">
        <f>'MC Inputs'!R36*'MC Usage'!Q$5</f>
        <v>0</v>
      </c>
      <c r="R37" s="9">
        <f>'MC Inputs'!S36*'MC Usage'!R$5</f>
        <v>0</v>
      </c>
      <c r="S37" s="9">
        <f>'MC Inputs'!T36*'MC Usage'!S$5</f>
        <v>0</v>
      </c>
      <c r="T37" s="9">
        <f>'MC Inputs'!U36*'MC Usage'!T$5</f>
        <v>0</v>
      </c>
      <c r="U37" s="9">
        <f>'MC Inputs'!V36*'MC Usage'!U$5</f>
        <v>0</v>
      </c>
      <c r="V37" s="9">
        <f>'MC Inputs'!W36*'MC Usage'!V$5</f>
        <v>0</v>
      </c>
      <c r="W37" s="9">
        <f>'MC Inputs'!X36*'MC Usage'!W$5</f>
        <v>0</v>
      </c>
      <c r="X37" s="9">
        <f>'MC Inputs'!Y36*'MC Usage'!X$5</f>
        <v>0</v>
      </c>
      <c r="Y37" s="9">
        <f>'MC Inputs'!Z36*'MC Usage'!Y$5</f>
        <v>0</v>
      </c>
      <c r="Z37" s="9">
        <f>'MC Inputs'!AA36*'MC Usage'!Z$5</f>
        <v>0</v>
      </c>
      <c r="AA37" s="9">
        <f>'MC Inputs'!AB36*'MC Usage'!AA$5</f>
        <v>0</v>
      </c>
      <c r="AB37" s="10">
        <f>'MC Inputs'!AC36*'MC Usage'!AB$5</f>
        <v>0</v>
      </c>
      <c r="AC37" s="10">
        <f>'MC Inputs'!AD36*'MC Usage'!AC$5</f>
        <v>0</v>
      </c>
      <c r="AD37" s="10">
        <f>'MC Inputs'!AE36*'MC Usage'!AD$5</f>
        <v>0</v>
      </c>
      <c r="AE37" s="10">
        <f>'MC Inputs'!AF36*'MC Usage'!AE$5</f>
        <v>0</v>
      </c>
    </row>
    <row r="38" spans="1:31" x14ac:dyDescent="0.3">
      <c r="A38" s="30" t="s">
        <v>36</v>
      </c>
      <c r="B38" s="16">
        <f t="shared" si="0"/>
        <v>37681</v>
      </c>
      <c r="C38" s="9">
        <f>'MC Inputs'!D37*'MC Usage'!C$5</f>
        <v>0</v>
      </c>
      <c r="D38" s="9">
        <f>'MC Inputs'!E37*'MC Usage'!D$5</f>
        <v>0</v>
      </c>
      <c r="E38" s="9">
        <f>'MC Inputs'!F37*'MC Usage'!E$5</f>
        <v>0</v>
      </c>
      <c r="F38" s="9">
        <f>'MC Inputs'!G37*'MC Usage'!F$5</f>
        <v>0</v>
      </c>
      <c r="G38" s="9">
        <f>'MC Inputs'!H37*'MC Usage'!G$5</f>
        <v>0</v>
      </c>
      <c r="H38" s="9">
        <f>'MC Inputs'!I37*'MC Usage'!H$5</f>
        <v>0</v>
      </c>
      <c r="I38" s="9">
        <f>'MC Inputs'!J37*'MC Usage'!I$5</f>
        <v>0</v>
      </c>
      <c r="J38" s="9">
        <f>'MC Inputs'!K37*'MC Usage'!J$5</f>
        <v>0</v>
      </c>
      <c r="K38" s="9">
        <f>'MC Inputs'!L37*'MC Usage'!K$5</f>
        <v>0</v>
      </c>
      <c r="L38" s="9">
        <f>'MC Inputs'!M37*'MC Usage'!L$5</f>
        <v>0</v>
      </c>
      <c r="M38" s="9">
        <f>'MC Inputs'!N37*'MC Usage'!M$5</f>
        <v>0</v>
      </c>
      <c r="N38" s="9">
        <f>'MC Inputs'!O37*'MC Usage'!N$5</f>
        <v>0</v>
      </c>
      <c r="O38" s="9">
        <f>'MC Inputs'!P37*'MC Usage'!O$5</f>
        <v>0</v>
      </c>
      <c r="P38" s="9">
        <f>'MC Inputs'!Q37*'MC Usage'!P$5</f>
        <v>0</v>
      </c>
      <c r="Q38" s="9">
        <f>'MC Inputs'!R37*'MC Usage'!Q$5</f>
        <v>0</v>
      </c>
      <c r="R38" s="9">
        <f>'MC Inputs'!S37*'MC Usage'!R$5</f>
        <v>0</v>
      </c>
      <c r="S38" s="9">
        <f>'MC Inputs'!T37*'MC Usage'!S$5</f>
        <v>0</v>
      </c>
      <c r="T38" s="9">
        <f>'MC Inputs'!U37*'MC Usage'!T$5</f>
        <v>0</v>
      </c>
      <c r="U38" s="9">
        <f>'MC Inputs'!V37*'MC Usage'!U$5</f>
        <v>0</v>
      </c>
      <c r="V38" s="9">
        <f>'MC Inputs'!W37*'MC Usage'!V$5</f>
        <v>0</v>
      </c>
      <c r="W38" s="9">
        <f>'MC Inputs'!X37*'MC Usage'!W$5</f>
        <v>0</v>
      </c>
      <c r="X38" s="9">
        <f>'MC Inputs'!Y37*'MC Usage'!X$5</f>
        <v>0</v>
      </c>
      <c r="Y38" s="9">
        <f>'MC Inputs'!Z37*'MC Usage'!Y$5</f>
        <v>0</v>
      </c>
      <c r="Z38" s="9">
        <f>'MC Inputs'!AA37*'MC Usage'!Z$5</f>
        <v>0</v>
      </c>
      <c r="AA38" s="9">
        <f>'MC Inputs'!AB37*'MC Usage'!AA$5</f>
        <v>0</v>
      </c>
      <c r="AB38" s="10">
        <f>'MC Inputs'!AC37*'MC Usage'!AB$5</f>
        <v>0</v>
      </c>
      <c r="AC38" s="10">
        <f>'MC Inputs'!AD37*'MC Usage'!AC$5</f>
        <v>0</v>
      </c>
      <c r="AD38" s="10">
        <f>'MC Inputs'!AE37*'MC Usage'!AD$5</f>
        <v>0</v>
      </c>
      <c r="AE38" s="10">
        <f>'MC Inputs'!AF37*'MC Usage'!AE$5</f>
        <v>0</v>
      </c>
    </row>
    <row r="39" spans="1:31" x14ac:dyDescent="0.3">
      <c r="A39" s="30" t="s">
        <v>36</v>
      </c>
      <c r="B39" s="16">
        <f t="shared" si="0"/>
        <v>37712</v>
      </c>
      <c r="C39" s="9">
        <f>'MC Inputs'!D38*'MC Usage'!C$5</f>
        <v>0</v>
      </c>
      <c r="D39" s="9">
        <f>'MC Inputs'!E38*'MC Usage'!D$5</f>
        <v>0</v>
      </c>
      <c r="E39" s="9">
        <f>'MC Inputs'!F38*'MC Usage'!E$5</f>
        <v>0</v>
      </c>
      <c r="F39" s="9">
        <f>'MC Inputs'!G38*'MC Usage'!F$5</f>
        <v>0</v>
      </c>
      <c r="G39" s="9">
        <f>'MC Inputs'!H38*'MC Usage'!G$5</f>
        <v>0</v>
      </c>
      <c r="H39" s="9">
        <f>'MC Inputs'!I38*'MC Usage'!H$5</f>
        <v>0</v>
      </c>
      <c r="I39" s="9">
        <f>'MC Inputs'!J38*'MC Usage'!I$5</f>
        <v>0</v>
      </c>
      <c r="J39" s="9">
        <f>'MC Inputs'!K38*'MC Usage'!J$5</f>
        <v>0</v>
      </c>
      <c r="K39" s="9">
        <f>'MC Inputs'!L38*'MC Usage'!K$5</f>
        <v>0</v>
      </c>
      <c r="L39" s="9">
        <f>'MC Inputs'!M38*'MC Usage'!L$5</f>
        <v>0</v>
      </c>
      <c r="M39" s="9">
        <f>'MC Inputs'!N38*'MC Usage'!M$5</f>
        <v>0</v>
      </c>
      <c r="N39" s="9">
        <f>'MC Inputs'!O38*'MC Usage'!N$5</f>
        <v>0</v>
      </c>
      <c r="O39" s="9">
        <f>'MC Inputs'!P38*'MC Usage'!O$5</f>
        <v>0</v>
      </c>
      <c r="P39" s="9">
        <f>'MC Inputs'!Q38*'MC Usage'!P$5</f>
        <v>0</v>
      </c>
      <c r="Q39" s="9">
        <f>'MC Inputs'!R38*'MC Usage'!Q$5</f>
        <v>0</v>
      </c>
      <c r="R39" s="9">
        <f>'MC Inputs'!S38*'MC Usage'!R$5</f>
        <v>0</v>
      </c>
      <c r="S39" s="9">
        <f>'MC Inputs'!T38*'MC Usage'!S$5</f>
        <v>0</v>
      </c>
      <c r="T39" s="9">
        <f>'MC Inputs'!U38*'MC Usage'!T$5</f>
        <v>0</v>
      </c>
      <c r="U39" s="9">
        <f>'MC Inputs'!V38*'MC Usage'!U$5</f>
        <v>0</v>
      </c>
      <c r="V39" s="9">
        <f>'MC Inputs'!W38*'MC Usage'!V$5</f>
        <v>0</v>
      </c>
      <c r="W39" s="9">
        <f>'MC Inputs'!X38*'MC Usage'!W$5</f>
        <v>0</v>
      </c>
      <c r="X39" s="9">
        <f>'MC Inputs'!Y38*'MC Usage'!X$5</f>
        <v>0</v>
      </c>
      <c r="Y39" s="9">
        <f>'MC Inputs'!Z38*'MC Usage'!Y$5</f>
        <v>0</v>
      </c>
      <c r="Z39" s="9">
        <f>'MC Inputs'!AA38*'MC Usage'!Z$5</f>
        <v>0</v>
      </c>
      <c r="AA39" s="9">
        <f>'MC Inputs'!AB38*'MC Usage'!AA$5</f>
        <v>0</v>
      </c>
      <c r="AB39" s="10">
        <f>'MC Inputs'!AC38*'MC Usage'!AB$5</f>
        <v>0</v>
      </c>
      <c r="AC39" s="10">
        <f>'MC Inputs'!AD38*'MC Usage'!AC$5</f>
        <v>0</v>
      </c>
      <c r="AD39" s="10">
        <f>'MC Inputs'!AE38*'MC Usage'!AD$5</f>
        <v>0</v>
      </c>
      <c r="AE39" s="10">
        <f>'MC Inputs'!AF38*'MC Usage'!AE$5</f>
        <v>0</v>
      </c>
    </row>
    <row r="40" spans="1:31" x14ac:dyDescent="0.3">
      <c r="A40" s="30" t="s">
        <v>36</v>
      </c>
      <c r="B40" s="16">
        <f t="shared" si="0"/>
        <v>37742</v>
      </c>
      <c r="C40" s="9">
        <f>'MC Inputs'!D39*'MC Usage'!C$5</f>
        <v>0</v>
      </c>
      <c r="D40" s="9">
        <f>'MC Inputs'!E39*'MC Usage'!D$5</f>
        <v>0</v>
      </c>
      <c r="E40" s="9">
        <f>'MC Inputs'!F39*'MC Usage'!E$5</f>
        <v>0</v>
      </c>
      <c r="F40" s="9">
        <f>'MC Inputs'!G39*'MC Usage'!F$5</f>
        <v>0</v>
      </c>
      <c r="G40" s="9">
        <f>'MC Inputs'!H39*'MC Usage'!G$5</f>
        <v>0</v>
      </c>
      <c r="H40" s="9">
        <f>'MC Inputs'!I39*'MC Usage'!H$5</f>
        <v>0</v>
      </c>
      <c r="I40" s="9">
        <f>'MC Inputs'!J39*'MC Usage'!I$5</f>
        <v>0</v>
      </c>
      <c r="J40" s="9">
        <f>'MC Inputs'!K39*'MC Usage'!J$5</f>
        <v>0</v>
      </c>
      <c r="K40" s="9">
        <f>'MC Inputs'!L39*'MC Usage'!K$5</f>
        <v>0</v>
      </c>
      <c r="L40" s="9">
        <f>'MC Inputs'!M39*'MC Usage'!L$5</f>
        <v>0</v>
      </c>
      <c r="M40" s="9">
        <f>'MC Inputs'!N39*'MC Usage'!M$5</f>
        <v>0</v>
      </c>
      <c r="N40" s="9">
        <f>'MC Inputs'!O39*'MC Usage'!N$5</f>
        <v>0</v>
      </c>
      <c r="O40" s="9">
        <f>'MC Inputs'!P39*'MC Usage'!O$5</f>
        <v>0</v>
      </c>
      <c r="P40" s="9">
        <f>'MC Inputs'!Q39*'MC Usage'!P$5</f>
        <v>0</v>
      </c>
      <c r="Q40" s="9">
        <f>'MC Inputs'!R39*'MC Usage'!Q$5</f>
        <v>0</v>
      </c>
      <c r="R40" s="9">
        <f>'MC Inputs'!S39*'MC Usage'!R$5</f>
        <v>0</v>
      </c>
      <c r="S40" s="9">
        <f>'MC Inputs'!T39*'MC Usage'!S$5</f>
        <v>0</v>
      </c>
      <c r="T40" s="9">
        <f>'MC Inputs'!U39*'MC Usage'!T$5</f>
        <v>0</v>
      </c>
      <c r="U40" s="9">
        <f>'MC Inputs'!V39*'MC Usage'!U$5</f>
        <v>0</v>
      </c>
      <c r="V40" s="9">
        <f>'MC Inputs'!W39*'MC Usage'!V$5</f>
        <v>0</v>
      </c>
      <c r="W40" s="9">
        <f>'MC Inputs'!X39*'MC Usage'!W$5</f>
        <v>0</v>
      </c>
      <c r="X40" s="9">
        <f>'MC Inputs'!Y39*'MC Usage'!X$5</f>
        <v>0</v>
      </c>
      <c r="Y40" s="9">
        <f>'MC Inputs'!Z39*'MC Usage'!Y$5</f>
        <v>0</v>
      </c>
      <c r="Z40" s="9">
        <f>'MC Inputs'!AA39*'MC Usage'!Z$5</f>
        <v>0</v>
      </c>
      <c r="AA40" s="9">
        <f>'MC Inputs'!AB39*'MC Usage'!AA$5</f>
        <v>0</v>
      </c>
      <c r="AB40" s="10">
        <f>'MC Inputs'!AC39*'MC Usage'!AB$5</f>
        <v>0</v>
      </c>
      <c r="AC40" s="10">
        <f>'MC Inputs'!AD39*'MC Usage'!AC$5</f>
        <v>0</v>
      </c>
      <c r="AD40" s="10">
        <f>'MC Inputs'!AE39*'MC Usage'!AD$5</f>
        <v>0</v>
      </c>
      <c r="AE40" s="10">
        <f>'MC Inputs'!AF39*'MC Usage'!AE$5</f>
        <v>0</v>
      </c>
    </row>
    <row r="41" spans="1:31" ht="15" thickBot="1" x14ac:dyDescent="0.35">
      <c r="A41" s="31" t="s">
        <v>36</v>
      </c>
      <c r="B41" s="17">
        <f t="shared" si="0"/>
        <v>37773</v>
      </c>
      <c r="C41" s="11">
        <f>'MC Inputs'!D40*'MC Usage'!C$5</f>
        <v>0</v>
      </c>
      <c r="D41" s="11">
        <f>'MC Inputs'!E40*'MC Usage'!D$5</f>
        <v>0</v>
      </c>
      <c r="E41" s="11">
        <f>'MC Inputs'!F40*'MC Usage'!E$5</f>
        <v>0</v>
      </c>
      <c r="F41" s="11">
        <f>'MC Inputs'!G40*'MC Usage'!F$5</f>
        <v>0</v>
      </c>
      <c r="G41" s="11">
        <f>'MC Inputs'!H40*'MC Usage'!G$5</f>
        <v>0</v>
      </c>
      <c r="H41" s="11">
        <f>'MC Inputs'!I40*'MC Usage'!H$5</f>
        <v>0</v>
      </c>
      <c r="I41" s="11">
        <f>'MC Inputs'!J40*'MC Usage'!I$5</f>
        <v>0</v>
      </c>
      <c r="J41" s="11">
        <f>'MC Inputs'!K40*'MC Usage'!J$5</f>
        <v>0</v>
      </c>
      <c r="K41" s="11">
        <f>'MC Inputs'!L40*'MC Usage'!K$5</f>
        <v>0</v>
      </c>
      <c r="L41" s="11">
        <f>'MC Inputs'!M40*'MC Usage'!L$5</f>
        <v>0</v>
      </c>
      <c r="M41" s="11">
        <f>'MC Inputs'!N40*'MC Usage'!M$5</f>
        <v>0</v>
      </c>
      <c r="N41" s="11">
        <f>'MC Inputs'!O40*'MC Usage'!N$5</f>
        <v>0</v>
      </c>
      <c r="O41" s="11">
        <f>'MC Inputs'!P40*'MC Usage'!O$5</f>
        <v>0</v>
      </c>
      <c r="P41" s="11">
        <f>'MC Inputs'!Q40*'MC Usage'!P$5</f>
        <v>0</v>
      </c>
      <c r="Q41" s="11">
        <f>'MC Inputs'!R40*'MC Usage'!Q$5</f>
        <v>0</v>
      </c>
      <c r="R41" s="11">
        <f>'MC Inputs'!S40*'MC Usage'!R$5</f>
        <v>0</v>
      </c>
      <c r="S41" s="11">
        <f>'MC Inputs'!T40*'MC Usage'!S$5</f>
        <v>0</v>
      </c>
      <c r="T41" s="11">
        <f>'MC Inputs'!U40*'MC Usage'!T$5</f>
        <v>0</v>
      </c>
      <c r="U41" s="11">
        <f>'MC Inputs'!V40*'MC Usage'!U$5</f>
        <v>0</v>
      </c>
      <c r="V41" s="11">
        <f>'MC Inputs'!W40*'MC Usage'!V$5</f>
        <v>0</v>
      </c>
      <c r="W41" s="11">
        <f>'MC Inputs'!X40*'MC Usage'!W$5</f>
        <v>0</v>
      </c>
      <c r="X41" s="11">
        <f>'MC Inputs'!Y40*'MC Usage'!X$5</f>
        <v>0</v>
      </c>
      <c r="Y41" s="11">
        <f>'MC Inputs'!Z40*'MC Usage'!Y$5</f>
        <v>0</v>
      </c>
      <c r="Z41" s="11">
        <f>'MC Inputs'!AA40*'MC Usage'!Z$5</f>
        <v>0</v>
      </c>
      <c r="AA41" s="11">
        <f>'MC Inputs'!AB40*'MC Usage'!AA$5</f>
        <v>0</v>
      </c>
      <c r="AB41" s="12">
        <f>'MC Inputs'!AC40*'MC Usage'!AB$5</f>
        <v>0</v>
      </c>
      <c r="AC41" s="12">
        <f>'MC Inputs'!AD40*'MC Usage'!AC$5</f>
        <v>0</v>
      </c>
      <c r="AD41" s="12">
        <f>'MC Inputs'!AE40*'MC Usage'!AD$5</f>
        <v>0</v>
      </c>
      <c r="AE41" s="12">
        <f>'MC Inputs'!AF40*'MC Usage'!AE$5</f>
        <v>0</v>
      </c>
    </row>
    <row r="42" spans="1:31" x14ac:dyDescent="0.3">
      <c r="A42" s="32" t="s">
        <v>37</v>
      </c>
      <c r="B42" s="18">
        <f t="shared" si="0"/>
        <v>37803</v>
      </c>
      <c r="C42" s="2">
        <f>'MC Inputs'!D41*'MC Usage'!C$5</f>
        <v>0</v>
      </c>
      <c r="D42" s="2">
        <f>'MC Inputs'!E41*'MC Usage'!D$5</f>
        <v>0</v>
      </c>
      <c r="E42" s="2">
        <f>'MC Inputs'!F41*'MC Usage'!E$5</f>
        <v>0</v>
      </c>
      <c r="F42" s="2">
        <f>'MC Inputs'!G41*'MC Usage'!F$5</f>
        <v>0</v>
      </c>
      <c r="G42" s="2">
        <f>'MC Inputs'!H41*'MC Usage'!G$5</f>
        <v>0</v>
      </c>
      <c r="H42" s="2">
        <f>'MC Inputs'!I41*'MC Usage'!H$5</f>
        <v>0</v>
      </c>
      <c r="I42" s="2">
        <f>'MC Inputs'!J41*'MC Usage'!I$5</f>
        <v>0</v>
      </c>
      <c r="J42" s="2">
        <f>'MC Inputs'!K41*'MC Usage'!J$5</f>
        <v>0</v>
      </c>
      <c r="K42" s="2">
        <f>'MC Inputs'!L41*'MC Usage'!K$5</f>
        <v>0</v>
      </c>
      <c r="L42" s="2">
        <f>'MC Inputs'!M41*'MC Usage'!L$5</f>
        <v>0</v>
      </c>
      <c r="M42" s="2">
        <f>'MC Inputs'!N41*'MC Usage'!M$5</f>
        <v>0</v>
      </c>
      <c r="N42" s="2">
        <f>'MC Inputs'!O41*'MC Usage'!N$5</f>
        <v>0</v>
      </c>
      <c r="O42" s="2">
        <f>'MC Inputs'!P41*'MC Usage'!O$5</f>
        <v>0</v>
      </c>
      <c r="P42" s="2">
        <f>'MC Inputs'!Q41*'MC Usage'!P$5</f>
        <v>0</v>
      </c>
      <c r="Q42" s="2">
        <f>'MC Inputs'!R41*'MC Usage'!Q$5</f>
        <v>0</v>
      </c>
      <c r="R42" s="2">
        <f>'MC Inputs'!S41*'MC Usage'!R$5</f>
        <v>0</v>
      </c>
      <c r="S42" s="2">
        <f>'MC Inputs'!T41*'MC Usage'!S$5</f>
        <v>0</v>
      </c>
      <c r="T42" s="2">
        <f>'MC Inputs'!U41*'MC Usage'!T$5</f>
        <v>0</v>
      </c>
      <c r="U42" s="2">
        <f>'MC Inputs'!V41*'MC Usage'!U$5</f>
        <v>0</v>
      </c>
      <c r="V42" s="2">
        <f>'MC Inputs'!W41*'MC Usage'!V$5</f>
        <v>0</v>
      </c>
      <c r="W42" s="2">
        <f>'MC Inputs'!X41*'MC Usage'!W$5</f>
        <v>0</v>
      </c>
      <c r="X42" s="2">
        <f>'MC Inputs'!Y41*'MC Usage'!X$5</f>
        <v>0</v>
      </c>
      <c r="Y42" s="2">
        <f>'MC Inputs'!Z41*'MC Usage'!Y$5</f>
        <v>0</v>
      </c>
      <c r="Z42" s="2">
        <f>'MC Inputs'!AA41*'MC Usage'!Z$5</f>
        <v>0</v>
      </c>
      <c r="AA42" s="2">
        <f>'MC Inputs'!AB41*'MC Usage'!AA$5</f>
        <v>0</v>
      </c>
      <c r="AB42">
        <f>'MC Inputs'!AC41*'MC Usage'!AB$5</f>
        <v>0</v>
      </c>
      <c r="AC42">
        <f>'MC Inputs'!AD41*'MC Usage'!AC$5</f>
        <v>0</v>
      </c>
      <c r="AD42">
        <f>'MC Inputs'!AE41*'MC Usage'!AD$5</f>
        <v>0</v>
      </c>
      <c r="AE42">
        <f>'MC Inputs'!AF41*'MC Usage'!AE$5</f>
        <v>0</v>
      </c>
    </row>
    <row r="43" spans="1:31" x14ac:dyDescent="0.3">
      <c r="A43" s="33" t="s">
        <v>37</v>
      </c>
      <c r="B43" s="18">
        <f t="shared" si="0"/>
        <v>37834</v>
      </c>
      <c r="C43" s="2">
        <f>'MC Inputs'!D42*'MC Usage'!C$5</f>
        <v>0</v>
      </c>
      <c r="D43" s="2">
        <f>'MC Inputs'!E42*'MC Usage'!D$5</f>
        <v>0</v>
      </c>
      <c r="E43" s="2">
        <f>'MC Inputs'!F42*'MC Usage'!E$5</f>
        <v>0</v>
      </c>
      <c r="F43" s="2">
        <f>'MC Inputs'!G42*'MC Usage'!F$5</f>
        <v>0</v>
      </c>
      <c r="G43" s="2">
        <f>'MC Inputs'!H42*'MC Usage'!G$5</f>
        <v>0</v>
      </c>
      <c r="H43" s="2">
        <f>'MC Inputs'!I42*'MC Usage'!H$5</f>
        <v>0</v>
      </c>
      <c r="I43" s="2">
        <f>'MC Inputs'!J42*'MC Usage'!I$5</f>
        <v>0</v>
      </c>
      <c r="J43" s="2">
        <f>'MC Inputs'!K42*'MC Usage'!J$5</f>
        <v>0</v>
      </c>
      <c r="K43" s="2">
        <f>'MC Inputs'!L42*'MC Usage'!K$5</f>
        <v>0</v>
      </c>
      <c r="L43" s="2">
        <f>'MC Inputs'!M42*'MC Usage'!L$5</f>
        <v>0</v>
      </c>
      <c r="M43" s="2">
        <f>'MC Inputs'!N42*'MC Usage'!M$5</f>
        <v>0</v>
      </c>
      <c r="N43" s="2">
        <f>'MC Inputs'!O42*'MC Usage'!N$5</f>
        <v>0</v>
      </c>
      <c r="O43" s="2">
        <f>'MC Inputs'!P42*'MC Usage'!O$5</f>
        <v>0</v>
      </c>
      <c r="P43" s="2">
        <f>'MC Inputs'!Q42*'MC Usage'!P$5</f>
        <v>0</v>
      </c>
      <c r="Q43" s="2">
        <f>'MC Inputs'!R42*'MC Usage'!Q$5</f>
        <v>0</v>
      </c>
      <c r="R43" s="2">
        <f>'MC Inputs'!S42*'MC Usage'!R$5</f>
        <v>0</v>
      </c>
      <c r="S43" s="2">
        <f>'MC Inputs'!T42*'MC Usage'!S$5</f>
        <v>0</v>
      </c>
      <c r="T43" s="2">
        <f>'MC Inputs'!U42*'MC Usage'!T$5</f>
        <v>0</v>
      </c>
      <c r="U43" s="2">
        <f>'MC Inputs'!V42*'MC Usage'!U$5</f>
        <v>0</v>
      </c>
      <c r="V43" s="2">
        <f>'MC Inputs'!W42*'MC Usage'!V$5</f>
        <v>0</v>
      </c>
      <c r="W43" s="2">
        <f>'MC Inputs'!X42*'MC Usage'!W$5</f>
        <v>0</v>
      </c>
      <c r="X43" s="2">
        <f>'MC Inputs'!Y42*'MC Usage'!X$5</f>
        <v>0</v>
      </c>
      <c r="Y43" s="2">
        <f>'MC Inputs'!Z42*'MC Usage'!Y$5</f>
        <v>0</v>
      </c>
      <c r="Z43" s="2">
        <f>'MC Inputs'!AA42*'MC Usage'!Z$5</f>
        <v>0</v>
      </c>
      <c r="AA43" s="2">
        <f>'MC Inputs'!AB42*'MC Usage'!AA$5</f>
        <v>0</v>
      </c>
      <c r="AB43">
        <f>'MC Inputs'!AC42*'MC Usage'!AB$5</f>
        <v>0</v>
      </c>
      <c r="AC43">
        <f>'MC Inputs'!AD42*'MC Usage'!AC$5</f>
        <v>0</v>
      </c>
      <c r="AD43">
        <f>'MC Inputs'!AE42*'MC Usage'!AD$5</f>
        <v>0</v>
      </c>
      <c r="AE43">
        <f>'MC Inputs'!AF42*'MC Usage'!AE$5</f>
        <v>0</v>
      </c>
    </row>
    <row r="44" spans="1:31" x14ac:dyDescent="0.3">
      <c r="A44" s="33" t="s">
        <v>37</v>
      </c>
      <c r="B44" s="18">
        <f t="shared" si="0"/>
        <v>37865</v>
      </c>
      <c r="C44" s="2">
        <f>'MC Inputs'!D43*'MC Usage'!C$5</f>
        <v>0</v>
      </c>
      <c r="D44" s="2">
        <f>'MC Inputs'!E43*'MC Usage'!D$5</f>
        <v>0</v>
      </c>
      <c r="E44" s="2">
        <f>'MC Inputs'!F43*'MC Usage'!E$5</f>
        <v>0</v>
      </c>
      <c r="F44" s="2">
        <f>'MC Inputs'!G43*'MC Usage'!F$5</f>
        <v>0</v>
      </c>
      <c r="G44" s="2">
        <f>'MC Inputs'!H43*'MC Usage'!G$5</f>
        <v>0</v>
      </c>
      <c r="H44" s="2">
        <f>'MC Inputs'!I43*'MC Usage'!H$5</f>
        <v>0</v>
      </c>
      <c r="I44" s="2">
        <f>'MC Inputs'!J43*'MC Usage'!I$5</f>
        <v>0</v>
      </c>
      <c r="J44" s="2">
        <f>'MC Inputs'!K43*'MC Usage'!J$5</f>
        <v>0</v>
      </c>
      <c r="K44" s="2">
        <f>'MC Inputs'!L43*'MC Usage'!K$5</f>
        <v>0</v>
      </c>
      <c r="L44" s="2">
        <f>'MC Inputs'!M43*'MC Usage'!L$5</f>
        <v>0</v>
      </c>
      <c r="M44" s="2">
        <f>'MC Inputs'!N43*'MC Usage'!M$5</f>
        <v>0</v>
      </c>
      <c r="N44" s="2">
        <f>'MC Inputs'!O43*'MC Usage'!N$5</f>
        <v>0</v>
      </c>
      <c r="O44" s="2">
        <f>'MC Inputs'!P43*'MC Usage'!O$5</f>
        <v>0</v>
      </c>
      <c r="P44" s="2">
        <f>'MC Inputs'!Q43*'MC Usage'!P$5</f>
        <v>0</v>
      </c>
      <c r="Q44" s="2">
        <f>'MC Inputs'!R43*'MC Usage'!Q$5</f>
        <v>0</v>
      </c>
      <c r="R44" s="2">
        <f>'MC Inputs'!S43*'MC Usage'!R$5</f>
        <v>0</v>
      </c>
      <c r="S44" s="2">
        <f>'MC Inputs'!T43*'MC Usage'!S$5</f>
        <v>0</v>
      </c>
      <c r="T44" s="2">
        <f>'MC Inputs'!U43*'MC Usage'!T$5</f>
        <v>0</v>
      </c>
      <c r="U44" s="2">
        <f>'MC Inputs'!V43*'MC Usage'!U$5</f>
        <v>0</v>
      </c>
      <c r="V44" s="2">
        <f>'MC Inputs'!W43*'MC Usage'!V$5</f>
        <v>0</v>
      </c>
      <c r="W44" s="2">
        <f>'MC Inputs'!X43*'MC Usage'!W$5</f>
        <v>0</v>
      </c>
      <c r="X44" s="2">
        <f>'MC Inputs'!Y43*'MC Usage'!X$5</f>
        <v>0</v>
      </c>
      <c r="Y44" s="2">
        <f>'MC Inputs'!Z43*'MC Usage'!Y$5</f>
        <v>0</v>
      </c>
      <c r="Z44" s="2">
        <f>'MC Inputs'!AA43*'MC Usage'!Z$5</f>
        <v>0</v>
      </c>
      <c r="AA44" s="2">
        <f>'MC Inputs'!AB43*'MC Usage'!AA$5</f>
        <v>0</v>
      </c>
      <c r="AB44">
        <f>'MC Inputs'!AC43*'MC Usage'!AB$5</f>
        <v>0</v>
      </c>
      <c r="AC44">
        <f>'MC Inputs'!AD43*'MC Usage'!AC$5</f>
        <v>0</v>
      </c>
      <c r="AD44">
        <f>'MC Inputs'!AE43*'MC Usage'!AD$5</f>
        <v>0</v>
      </c>
      <c r="AE44">
        <f>'MC Inputs'!AF43*'MC Usage'!AE$5</f>
        <v>0</v>
      </c>
    </row>
    <row r="45" spans="1:31" x14ac:dyDescent="0.3">
      <c r="A45" s="33" t="s">
        <v>37</v>
      </c>
      <c r="B45" s="18">
        <f t="shared" si="0"/>
        <v>37895</v>
      </c>
      <c r="C45" s="2">
        <f>'MC Inputs'!D44*'MC Usage'!C$5</f>
        <v>0</v>
      </c>
      <c r="D45" s="2">
        <f>'MC Inputs'!E44*'MC Usage'!D$5</f>
        <v>0</v>
      </c>
      <c r="E45" s="2">
        <f>'MC Inputs'!F44*'MC Usage'!E$5</f>
        <v>0</v>
      </c>
      <c r="F45" s="2">
        <f>'MC Inputs'!G44*'MC Usage'!F$5</f>
        <v>0</v>
      </c>
      <c r="G45" s="2">
        <f>'MC Inputs'!H44*'MC Usage'!G$5</f>
        <v>0</v>
      </c>
      <c r="H45" s="2">
        <f>'MC Inputs'!I44*'MC Usage'!H$5</f>
        <v>0</v>
      </c>
      <c r="I45" s="2">
        <f>'MC Inputs'!J44*'MC Usage'!I$5</f>
        <v>0</v>
      </c>
      <c r="J45" s="2">
        <f>'MC Inputs'!K44*'MC Usage'!J$5</f>
        <v>0</v>
      </c>
      <c r="K45" s="2">
        <f>'MC Inputs'!L44*'MC Usage'!K$5</f>
        <v>0</v>
      </c>
      <c r="L45" s="2">
        <f>'MC Inputs'!M44*'MC Usage'!L$5</f>
        <v>0</v>
      </c>
      <c r="M45" s="2">
        <f>'MC Inputs'!N44*'MC Usage'!M$5</f>
        <v>0</v>
      </c>
      <c r="N45" s="2">
        <f>'MC Inputs'!O44*'MC Usage'!N$5</f>
        <v>0</v>
      </c>
      <c r="O45" s="2">
        <f>'MC Inputs'!P44*'MC Usage'!O$5</f>
        <v>0</v>
      </c>
      <c r="P45" s="2">
        <f>'MC Inputs'!Q44*'MC Usage'!P$5</f>
        <v>0</v>
      </c>
      <c r="Q45" s="2">
        <f>'MC Inputs'!R44*'MC Usage'!Q$5</f>
        <v>0</v>
      </c>
      <c r="R45" s="2">
        <f>'MC Inputs'!S44*'MC Usage'!R$5</f>
        <v>0</v>
      </c>
      <c r="S45" s="2">
        <f>'MC Inputs'!T44*'MC Usage'!S$5</f>
        <v>0</v>
      </c>
      <c r="T45" s="2">
        <f>'MC Inputs'!U44*'MC Usage'!T$5</f>
        <v>0</v>
      </c>
      <c r="U45" s="2">
        <f>'MC Inputs'!V44*'MC Usage'!U$5</f>
        <v>0</v>
      </c>
      <c r="V45" s="2">
        <f>'MC Inputs'!W44*'MC Usage'!V$5</f>
        <v>0</v>
      </c>
      <c r="W45" s="2">
        <f>'MC Inputs'!X44*'MC Usage'!W$5</f>
        <v>0</v>
      </c>
      <c r="X45" s="2">
        <f>'MC Inputs'!Y44*'MC Usage'!X$5</f>
        <v>0</v>
      </c>
      <c r="Y45" s="2">
        <f>'MC Inputs'!Z44*'MC Usage'!Y$5</f>
        <v>0</v>
      </c>
      <c r="Z45" s="2">
        <f>'MC Inputs'!AA44*'MC Usage'!Z$5</f>
        <v>0</v>
      </c>
      <c r="AA45" s="2">
        <f>'MC Inputs'!AB44*'MC Usage'!AA$5</f>
        <v>0</v>
      </c>
      <c r="AB45">
        <f>'MC Inputs'!AC44*'MC Usage'!AB$5</f>
        <v>0</v>
      </c>
      <c r="AC45">
        <f>'MC Inputs'!AD44*'MC Usage'!AC$5</f>
        <v>0</v>
      </c>
      <c r="AD45">
        <f>'MC Inputs'!AE44*'MC Usage'!AD$5</f>
        <v>0</v>
      </c>
      <c r="AE45">
        <f>'MC Inputs'!AF44*'MC Usage'!AE$5</f>
        <v>0</v>
      </c>
    </row>
    <row r="46" spans="1:31" x14ac:dyDescent="0.3">
      <c r="A46" s="33" t="s">
        <v>37</v>
      </c>
      <c r="B46" s="18">
        <f t="shared" si="0"/>
        <v>37926</v>
      </c>
      <c r="C46" s="2">
        <f>'MC Inputs'!D45*'MC Usage'!C$5</f>
        <v>0</v>
      </c>
      <c r="D46" s="2">
        <f>'MC Inputs'!E45*'MC Usage'!D$5</f>
        <v>0</v>
      </c>
      <c r="E46" s="2">
        <f>'MC Inputs'!F45*'MC Usage'!E$5</f>
        <v>0</v>
      </c>
      <c r="F46" s="2">
        <f>'MC Inputs'!G45*'MC Usage'!F$5</f>
        <v>0</v>
      </c>
      <c r="G46" s="2">
        <f>'MC Inputs'!H45*'MC Usage'!G$5</f>
        <v>0</v>
      </c>
      <c r="H46" s="2">
        <f>'MC Inputs'!I45*'MC Usage'!H$5</f>
        <v>0</v>
      </c>
      <c r="I46" s="2">
        <f>'MC Inputs'!J45*'MC Usage'!I$5</f>
        <v>0</v>
      </c>
      <c r="J46" s="2">
        <f>'MC Inputs'!K45*'MC Usage'!J$5</f>
        <v>0</v>
      </c>
      <c r="K46" s="2">
        <f>'MC Inputs'!L45*'MC Usage'!K$5</f>
        <v>0</v>
      </c>
      <c r="L46" s="2">
        <f>'MC Inputs'!M45*'MC Usage'!L$5</f>
        <v>0</v>
      </c>
      <c r="M46" s="2">
        <f>'MC Inputs'!N45*'MC Usage'!M$5</f>
        <v>0</v>
      </c>
      <c r="N46" s="2">
        <f>'MC Inputs'!O45*'MC Usage'!N$5</f>
        <v>0</v>
      </c>
      <c r="O46" s="2">
        <f>'MC Inputs'!P45*'MC Usage'!O$5</f>
        <v>0</v>
      </c>
      <c r="P46" s="2">
        <f>'MC Inputs'!Q45*'MC Usage'!P$5</f>
        <v>0</v>
      </c>
      <c r="Q46" s="2">
        <f>'MC Inputs'!R45*'MC Usage'!Q$5</f>
        <v>0</v>
      </c>
      <c r="R46" s="2">
        <f>'MC Inputs'!S45*'MC Usage'!R$5</f>
        <v>0</v>
      </c>
      <c r="S46" s="2">
        <f>'MC Inputs'!T45*'MC Usage'!S$5</f>
        <v>0</v>
      </c>
      <c r="T46" s="2">
        <f>'MC Inputs'!U45*'MC Usage'!T$5</f>
        <v>0</v>
      </c>
      <c r="U46" s="2">
        <f>'MC Inputs'!V45*'MC Usage'!U$5</f>
        <v>0</v>
      </c>
      <c r="V46" s="2">
        <f>'MC Inputs'!W45*'MC Usage'!V$5</f>
        <v>0</v>
      </c>
      <c r="W46" s="2">
        <f>'MC Inputs'!X45*'MC Usage'!W$5</f>
        <v>0</v>
      </c>
      <c r="X46" s="2">
        <f>'MC Inputs'!Y45*'MC Usage'!X$5</f>
        <v>0</v>
      </c>
      <c r="Y46" s="2">
        <f>'MC Inputs'!Z45*'MC Usage'!Y$5</f>
        <v>0</v>
      </c>
      <c r="Z46" s="2">
        <f>'MC Inputs'!AA45*'MC Usage'!Z$5</f>
        <v>0</v>
      </c>
      <c r="AA46" s="2">
        <f>'MC Inputs'!AB45*'MC Usage'!AA$5</f>
        <v>0</v>
      </c>
      <c r="AB46">
        <f>'MC Inputs'!AC45*'MC Usage'!AB$5</f>
        <v>0</v>
      </c>
      <c r="AC46">
        <f>'MC Inputs'!AD45*'MC Usage'!AC$5</f>
        <v>0</v>
      </c>
      <c r="AD46">
        <f>'MC Inputs'!AE45*'MC Usage'!AD$5</f>
        <v>0</v>
      </c>
      <c r="AE46">
        <f>'MC Inputs'!AF45*'MC Usage'!AE$5</f>
        <v>0</v>
      </c>
    </row>
    <row r="47" spans="1:31" x14ac:dyDescent="0.3">
      <c r="A47" s="33" t="s">
        <v>37</v>
      </c>
      <c r="B47" s="18">
        <f t="shared" si="0"/>
        <v>37956</v>
      </c>
      <c r="C47" s="2">
        <f>'MC Inputs'!D46*'MC Usage'!C$5</f>
        <v>0</v>
      </c>
      <c r="D47" s="2">
        <f>'MC Inputs'!E46*'MC Usage'!D$5</f>
        <v>0</v>
      </c>
      <c r="E47" s="2">
        <f>'MC Inputs'!F46*'MC Usage'!E$5</f>
        <v>0</v>
      </c>
      <c r="F47" s="2">
        <f>'MC Inputs'!G46*'MC Usage'!F$5</f>
        <v>0</v>
      </c>
      <c r="G47" s="2">
        <f>'MC Inputs'!H46*'MC Usage'!G$5</f>
        <v>0</v>
      </c>
      <c r="H47" s="2">
        <f>'MC Inputs'!I46*'MC Usage'!H$5</f>
        <v>0</v>
      </c>
      <c r="I47" s="2">
        <f>'MC Inputs'!J46*'MC Usage'!I$5</f>
        <v>0</v>
      </c>
      <c r="J47" s="2">
        <f>'MC Inputs'!K46*'MC Usage'!J$5</f>
        <v>0</v>
      </c>
      <c r="K47" s="2">
        <f>'MC Inputs'!L46*'MC Usage'!K$5</f>
        <v>0</v>
      </c>
      <c r="L47" s="2">
        <f>'MC Inputs'!M46*'MC Usage'!L$5</f>
        <v>0</v>
      </c>
      <c r="M47" s="2">
        <f>'MC Inputs'!N46*'MC Usage'!M$5</f>
        <v>0</v>
      </c>
      <c r="N47" s="2">
        <f>'MC Inputs'!O46*'MC Usage'!N$5</f>
        <v>0</v>
      </c>
      <c r="O47" s="2">
        <f>'MC Inputs'!P46*'MC Usage'!O$5</f>
        <v>0</v>
      </c>
      <c r="P47" s="2">
        <f>'MC Inputs'!Q46*'MC Usage'!P$5</f>
        <v>0</v>
      </c>
      <c r="Q47" s="2">
        <f>'MC Inputs'!R46*'MC Usage'!Q$5</f>
        <v>0</v>
      </c>
      <c r="R47" s="2">
        <f>'MC Inputs'!S46*'MC Usage'!R$5</f>
        <v>0</v>
      </c>
      <c r="S47" s="2">
        <f>'MC Inputs'!T46*'MC Usage'!S$5</f>
        <v>0</v>
      </c>
      <c r="T47" s="2">
        <f>'MC Inputs'!U46*'MC Usage'!T$5</f>
        <v>0</v>
      </c>
      <c r="U47" s="2">
        <f>'MC Inputs'!V46*'MC Usage'!U$5</f>
        <v>0</v>
      </c>
      <c r="V47" s="2">
        <f>'MC Inputs'!W46*'MC Usage'!V$5</f>
        <v>0</v>
      </c>
      <c r="W47" s="2">
        <f>'MC Inputs'!X46*'MC Usage'!W$5</f>
        <v>0</v>
      </c>
      <c r="X47" s="2">
        <f>'MC Inputs'!Y46*'MC Usage'!X$5</f>
        <v>0</v>
      </c>
      <c r="Y47" s="2">
        <f>'MC Inputs'!Z46*'MC Usage'!Y$5</f>
        <v>0</v>
      </c>
      <c r="Z47" s="2">
        <f>'MC Inputs'!AA46*'MC Usage'!Z$5</f>
        <v>0</v>
      </c>
      <c r="AA47" s="2">
        <f>'MC Inputs'!AB46*'MC Usage'!AA$5</f>
        <v>0</v>
      </c>
      <c r="AB47">
        <f>'MC Inputs'!AC46*'MC Usage'!AB$5</f>
        <v>0</v>
      </c>
      <c r="AC47">
        <f>'MC Inputs'!AD46*'MC Usage'!AC$5</f>
        <v>0</v>
      </c>
      <c r="AD47">
        <f>'MC Inputs'!AE46*'MC Usage'!AD$5</f>
        <v>0</v>
      </c>
      <c r="AE47">
        <f>'MC Inputs'!AF46*'MC Usage'!AE$5</f>
        <v>0</v>
      </c>
    </row>
    <row r="48" spans="1:31" x14ac:dyDescent="0.3">
      <c r="A48" s="33" t="s">
        <v>37</v>
      </c>
      <c r="B48" s="18">
        <f t="shared" si="0"/>
        <v>37987</v>
      </c>
      <c r="C48" s="2">
        <f>'MC Inputs'!D47*'MC Usage'!C$5</f>
        <v>0</v>
      </c>
      <c r="D48" s="2">
        <f>'MC Inputs'!E47*'MC Usage'!D$5</f>
        <v>0</v>
      </c>
      <c r="E48" s="2">
        <f>'MC Inputs'!F47*'MC Usage'!E$5</f>
        <v>0</v>
      </c>
      <c r="F48" s="2">
        <f>'MC Inputs'!G47*'MC Usage'!F$5</f>
        <v>0</v>
      </c>
      <c r="G48" s="2">
        <f>'MC Inputs'!H47*'MC Usage'!G$5</f>
        <v>0</v>
      </c>
      <c r="H48" s="2">
        <f>'MC Inputs'!I47*'MC Usage'!H$5</f>
        <v>0</v>
      </c>
      <c r="I48" s="2">
        <f>'MC Inputs'!J47*'MC Usage'!I$5</f>
        <v>0</v>
      </c>
      <c r="J48" s="2">
        <f>'MC Inputs'!K47*'MC Usage'!J$5</f>
        <v>0</v>
      </c>
      <c r="K48" s="2">
        <f>'MC Inputs'!L47*'MC Usage'!K$5</f>
        <v>0</v>
      </c>
      <c r="L48" s="2">
        <f>'MC Inputs'!M47*'MC Usage'!L$5</f>
        <v>0</v>
      </c>
      <c r="M48" s="2">
        <f>'MC Inputs'!N47*'MC Usage'!M$5</f>
        <v>0</v>
      </c>
      <c r="N48" s="2">
        <f>'MC Inputs'!O47*'MC Usage'!N$5</f>
        <v>0</v>
      </c>
      <c r="O48" s="2">
        <f>'MC Inputs'!P47*'MC Usage'!O$5</f>
        <v>0</v>
      </c>
      <c r="P48" s="2">
        <f>'MC Inputs'!Q47*'MC Usage'!P$5</f>
        <v>0</v>
      </c>
      <c r="Q48" s="2">
        <f>'MC Inputs'!R47*'MC Usage'!Q$5</f>
        <v>0</v>
      </c>
      <c r="R48" s="2">
        <f>'MC Inputs'!S47*'MC Usage'!R$5</f>
        <v>0</v>
      </c>
      <c r="S48" s="2">
        <f>'MC Inputs'!T47*'MC Usage'!S$5</f>
        <v>0</v>
      </c>
      <c r="T48" s="2">
        <f>'MC Inputs'!U47*'MC Usage'!T$5</f>
        <v>0</v>
      </c>
      <c r="U48" s="2">
        <f>'MC Inputs'!V47*'MC Usage'!U$5</f>
        <v>0</v>
      </c>
      <c r="V48" s="2">
        <f>'MC Inputs'!W47*'MC Usage'!V$5</f>
        <v>0</v>
      </c>
      <c r="W48" s="2">
        <f>'MC Inputs'!X47*'MC Usage'!W$5</f>
        <v>0</v>
      </c>
      <c r="X48" s="2">
        <f>'MC Inputs'!Y47*'MC Usage'!X$5</f>
        <v>0</v>
      </c>
      <c r="Y48" s="2">
        <f>'MC Inputs'!Z47*'MC Usage'!Y$5</f>
        <v>0</v>
      </c>
      <c r="Z48" s="2">
        <f>'MC Inputs'!AA47*'MC Usage'!Z$5</f>
        <v>0</v>
      </c>
      <c r="AA48" s="2">
        <f>'MC Inputs'!AB47*'MC Usage'!AA$5</f>
        <v>0</v>
      </c>
      <c r="AB48">
        <f>'MC Inputs'!AC47*'MC Usage'!AB$5</f>
        <v>0</v>
      </c>
      <c r="AC48">
        <f>'MC Inputs'!AD47*'MC Usage'!AC$5</f>
        <v>0</v>
      </c>
      <c r="AD48">
        <f>'MC Inputs'!AE47*'MC Usage'!AD$5</f>
        <v>0</v>
      </c>
      <c r="AE48">
        <f>'MC Inputs'!AF47*'MC Usage'!AE$5</f>
        <v>0</v>
      </c>
    </row>
    <row r="49" spans="1:31" x14ac:dyDescent="0.3">
      <c r="A49" s="33" t="s">
        <v>37</v>
      </c>
      <c r="B49" s="18">
        <f t="shared" si="0"/>
        <v>38018</v>
      </c>
      <c r="C49" s="2">
        <f>'MC Inputs'!D48*'MC Usage'!C$5</f>
        <v>0</v>
      </c>
      <c r="D49" s="2">
        <f>'MC Inputs'!E48*'MC Usage'!D$5</f>
        <v>0</v>
      </c>
      <c r="E49" s="2">
        <f>'MC Inputs'!F48*'MC Usage'!E$5</f>
        <v>0</v>
      </c>
      <c r="F49" s="2">
        <f>'MC Inputs'!G48*'MC Usage'!F$5</f>
        <v>0</v>
      </c>
      <c r="G49" s="2">
        <f>'MC Inputs'!H48*'MC Usage'!G$5</f>
        <v>0</v>
      </c>
      <c r="H49" s="2">
        <f>'MC Inputs'!I48*'MC Usage'!H$5</f>
        <v>0</v>
      </c>
      <c r="I49" s="2">
        <f>'MC Inputs'!J48*'MC Usage'!I$5</f>
        <v>0</v>
      </c>
      <c r="J49" s="2">
        <f>'MC Inputs'!K48*'MC Usage'!J$5</f>
        <v>0</v>
      </c>
      <c r="K49" s="2">
        <f>'MC Inputs'!L48*'MC Usage'!K$5</f>
        <v>0</v>
      </c>
      <c r="L49" s="2">
        <f>'MC Inputs'!M48*'MC Usage'!L$5</f>
        <v>0</v>
      </c>
      <c r="M49" s="2">
        <f>'MC Inputs'!N48*'MC Usage'!M$5</f>
        <v>0</v>
      </c>
      <c r="N49" s="2">
        <f>'MC Inputs'!O48*'MC Usage'!N$5</f>
        <v>0</v>
      </c>
      <c r="O49" s="2">
        <f>'MC Inputs'!P48*'MC Usage'!O$5</f>
        <v>0</v>
      </c>
      <c r="P49" s="2">
        <f>'MC Inputs'!Q48*'MC Usage'!P$5</f>
        <v>0</v>
      </c>
      <c r="Q49" s="2">
        <f>'MC Inputs'!R48*'MC Usage'!Q$5</f>
        <v>0</v>
      </c>
      <c r="R49" s="2">
        <f>'MC Inputs'!S48*'MC Usage'!R$5</f>
        <v>0</v>
      </c>
      <c r="S49" s="2">
        <f>'MC Inputs'!T48*'MC Usage'!S$5</f>
        <v>0</v>
      </c>
      <c r="T49" s="2">
        <f>'MC Inputs'!U48*'MC Usage'!T$5</f>
        <v>0</v>
      </c>
      <c r="U49" s="2">
        <f>'MC Inputs'!V48*'MC Usage'!U$5</f>
        <v>0</v>
      </c>
      <c r="V49" s="2">
        <f>'MC Inputs'!W48*'MC Usage'!V$5</f>
        <v>0</v>
      </c>
      <c r="W49" s="2">
        <f>'MC Inputs'!X48*'MC Usage'!W$5</f>
        <v>0</v>
      </c>
      <c r="X49" s="2">
        <f>'MC Inputs'!Y48*'MC Usage'!X$5</f>
        <v>0</v>
      </c>
      <c r="Y49" s="2">
        <f>'MC Inputs'!Z48*'MC Usage'!Y$5</f>
        <v>0</v>
      </c>
      <c r="Z49" s="2">
        <f>'MC Inputs'!AA48*'MC Usage'!Z$5</f>
        <v>0</v>
      </c>
      <c r="AA49" s="2">
        <f>'MC Inputs'!AB48*'MC Usage'!AA$5</f>
        <v>0</v>
      </c>
      <c r="AB49">
        <f>'MC Inputs'!AC48*'MC Usage'!AB$5</f>
        <v>0</v>
      </c>
      <c r="AC49">
        <f>'MC Inputs'!AD48*'MC Usage'!AC$5</f>
        <v>0</v>
      </c>
      <c r="AD49">
        <f>'MC Inputs'!AE48*'MC Usage'!AD$5</f>
        <v>0</v>
      </c>
      <c r="AE49">
        <f>'MC Inputs'!AF48*'MC Usage'!AE$5</f>
        <v>0</v>
      </c>
    </row>
    <row r="50" spans="1:31" x14ac:dyDescent="0.3">
      <c r="A50" s="33" t="s">
        <v>37</v>
      </c>
      <c r="B50" s="18">
        <f t="shared" si="0"/>
        <v>38047</v>
      </c>
      <c r="C50" s="2">
        <f>'MC Inputs'!D49*'MC Usage'!C$5</f>
        <v>0</v>
      </c>
      <c r="D50" s="2">
        <f>'MC Inputs'!E49*'MC Usage'!D$5</f>
        <v>0</v>
      </c>
      <c r="E50" s="2">
        <f>'MC Inputs'!F49*'MC Usage'!E$5</f>
        <v>0</v>
      </c>
      <c r="F50" s="2">
        <f>'MC Inputs'!G49*'MC Usage'!F$5</f>
        <v>0</v>
      </c>
      <c r="G50" s="2">
        <f>'MC Inputs'!H49*'MC Usage'!G$5</f>
        <v>0</v>
      </c>
      <c r="H50" s="2">
        <f>'MC Inputs'!I49*'MC Usage'!H$5</f>
        <v>0</v>
      </c>
      <c r="I50" s="2">
        <f>'MC Inputs'!J49*'MC Usage'!I$5</f>
        <v>0</v>
      </c>
      <c r="J50" s="2">
        <f>'MC Inputs'!K49*'MC Usage'!J$5</f>
        <v>0</v>
      </c>
      <c r="K50" s="2">
        <f>'MC Inputs'!L49*'MC Usage'!K$5</f>
        <v>0</v>
      </c>
      <c r="L50" s="2">
        <f>'MC Inputs'!M49*'MC Usage'!L$5</f>
        <v>0</v>
      </c>
      <c r="M50" s="2">
        <f>'MC Inputs'!N49*'MC Usage'!M$5</f>
        <v>0</v>
      </c>
      <c r="N50" s="2">
        <f>'MC Inputs'!O49*'MC Usage'!N$5</f>
        <v>0</v>
      </c>
      <c r="O50" s="2">
        <f>'MC Inputs'!P49*'MC Usage'!O$5</f>
        <v>0</v>
      </c>
      <c r="P50" s="2">
        <f>'MC Inputs'!Q49*'MC Usage'!P$5</f>
        <v>0</v>
      </c>
      <c r="Q50" s="2">
        <f>'MC Inputs'!R49*'MC Usage'!Q$5</f>
        <v>0</v>
      </c>
      <c r="R50" s="2">
        <f>'MC Inputs'!S49*'MC Usage'!R$5</f>
        <v>0</v>
      </c>
      <c r="S50" s="2">
        <f>'MC Inputs'!T49*'MC Usage'!S$5</f>
        <v>0</v>
      </c>
      <c r="T50" s="2">
        <f>'MC Inputs'!U49*'MC Usage'!T$5</f>
        <v>0</v>
      </c>
      <c r="U50" s="2">
        <f>'MC Inputs'!V49*'MC Usage'!U$5</f>
        <v>0</v>
      </c>
      <c r="V50" s="2">
        <f>'MC Inputs'!W49*'MC Usage'!V$5</f>
        <v>0</v>
      </c>
      <c r="W50" s="2">
        <f>'MC Inputs'!X49*'MC Usage'!W$5</f>
        <v>0</v>
      </c>
      <c r="X50" s="2">
        <f>'MC Inputs'!Y49*'MC Usage'!X$5</f>
        <v>0</v>
      </c>
      <c r="Y50" s="2">
        <f>'MC Inputs'!Z49*'MC Usage'!Y$5</f>
        <v>0</v>
      </c>
      <c r="Z50" s="2">
        <f>'MC Inputs'!AA49*'MC Usage'!Z$5</f>
        <v>0</v>
      </c>
      <c r="AA50" s="2">
        <f>'MC Inputs'!AB49*'MC Usage'!AA$5</f>
        <v>0</v>
      </c>
      <c r="AB50">
        <f>'MC Inputs'!AC49*'MC Usage'!AB$5</f>
        <v>0</v>
      </c>
      <c r="AC50">
        <f>'MC Inputs'!AD49*'MC Usage'!AC$5</f>
        <v>0</v>
      </c>
      <c r="AD50">
        <f>'MC Inputs'!AE49*'MC Usage'!AD$5</f>
        <v>0</v>
      </c>
      <c r="AE50">
        <f>'MC Inputs'!AF49*'MC Usage'!AE$5</f>
        <v>0</v>
      </c>
    </row>
    <row r="51" spans="1:31" x14ac:dyDescent="0.3">
      <c r="A51" s="33" t="s">
        <v>37</v>
      </c>
      <c r="B51" s="18">
        <f t="shared" si="0"/>
        <v>38078</v>
      </c>
      <c r="C51" s="2">
        <f>'MC Inputs'!D50*'MC Usage'!C$5</f>
        <v>0</v>
      </c>
      <c r="D51" s="2">
        <f>'MC Inputs'!E50*'MC Usage'!D$5</f>
        <v>0</v>
      </c>
      <c r="E51" s="2">
        <f>'MC Inputs'!F50*'MC Usage'!E$5</f>
        <v>0</v>
      </c>
      <c r="F51" s="2">
        <f>'MC Inputs'!G50*'MC Usage'!F$5</f>
        <v>0</v>
      </c>
      <c r="G51" s="2">
        <f>'MC Inputs'!H50*'MC Usage'!G$5</f>
        <v>0</v>
      </c>
      <c r="H51" s="2">
        <f>'MC Inputs'!I50*'MC Usage'!H$5</f>
        <v>0</v>
      </c>
      <c r="I51" s="2">
        <f>'MC Inputs'!J50*'MC Usage'!I$5</f>
        <v>0</v>
      </c>
      <c r="J51" s="2">
        <f>'MC Inputs'!K50*'MC Usage'!J$5</f>
        <v>0</v>
      </c>
      <c r="K51" s="2">
        <f>'MC Inputs'!L50*'MC Usage'!K$5</f>
        <v>0</v>
      </c>
      <c r="L51" s="2">
        <f>'MC Inputs'!M50*'MC Usage'!L$5</f>
        <v>0</v>
      </c>
      <c r="M51" s="2">
        <f>'MC Inputs'!N50*'MC Usage'!M$5</f>
        <v>0</v>
      </c>
      <c r="N51" s="2">
        <f>'MC Inputs'!O50*'MC Usage'!N$5</f>
        <v>0</v>
      </c>
      <c r="O51" s="2">
        <f>'MC Inputs'!P50*'MC Usage'!O$5</f>
        <v>0</v>
      </c>
      <c r="P51" s="2">
        <f>'MC Inputs'!Q50*'MC Usage'!P$5</f>
        <v>0</v>
      </c>
      <c r="Q51" s="2">
        <f>'MC Inputs'!R50*'MC Usage'!Q$5</f>
        <v>0</v>
      </c>
      <c r="R51" s="2">
        <f>'MC Inputs'!S50*'MC Usage'!R$5</f>
        <v>0</v>
      </c>
      <c r="S51" s="2">
        <f>'MC Inputs'!T50*'MC Usage'!S$5</f>
        <v>0</v>
      </c>
      <c r="T51" s="2">
        <f>'MC Inputs'!U50*'MC Usage'!T$5</f>
        <v>0</v>
      </c>
      <c r="U51" s="2">
        <f>'MC Inputs'!V50*'MC Usage'!U$5</f>
        <v>0</v>
      </c>
      <c r="V51" s="2">
        <f>'MC Inputs'!W50*'MC Usage'!V$5</f>
        <v>0</v>
      </c>
      <c r="W51" s="2">
        <f>'MC Inputs'!X50*'MC Usage'!W$5</f>
        <v>0</v>
      </c>
      <c r="X51" s="2">
        <f>'MC Inputs'!Y50*'MC Usage'!X$5</f>
        <v>0</v>
      </c>
      <c r="Y51" s="2">
        <f>'MC Inputs'!Z50*'MC Usage'!Y$5</f>
        <v>0</v>
      </c>
      <c r="Z51" s="2">
        <f>'MC Inputs'!AA50*'MC Usage'!Z$5</f>
        <v>0</v>
      </c>
      <c r="AA51" s="2">
        <f>'MC Inputs'!AB50*'MC Usage'!AA$5</f>
        <v>0</v>
      </c>
      <c r="AB51">
        <f>'MC Inputs'!AC50*'MC Usage'!AB$5</f>
        <v>0</v>
      </c>
      <c r="AC51">
        <f>'MC Inputs'!AD50*'MC Usage'!AC$5</f>
        <v>0</v>
      </c>
      <c r="AD51">
        <f>'MC Inputs'!AE50*'MC Usage'!AD$5</f>
        <v>0</v>
      </c>
      <c r="AE51">
        <f>'MC Inputs'!AF50*'MC Usage'!AE$5</f>
        <v>0</v>
      </c>
    </row>
    <row r="52" spans="1:31" x14ac:dyDescent="0.3">
      <c r="A52" s="33" t="s">
        <v>37</v>
      </c>
      <c r="B52" s="18">
        <f t="shared" si="0"/>
        <v>38108</v>
      </c>
      <c r="C52" s="2">
        <f>'MC Inputs'!D51*'MC Usage'!C$5</f>
        <v>0</v>
      </c>
      <c r="D52" s="2">
        <f>'MC Inputs'!E51*'MC Usage'!D$5</f>
        <v>0</v>
      </c>
      <c r="E52" s="2">
        <f>'MC Inputs'!F51*'MC Usage'!E$5</f>
        <v>0</v>
      </c>
      <c r="F52" s="2">
        <f>'MC Inputs'!G51*'MC Usage'!F$5</f>
        <v>0</v>
      </c>
      <c r="G52" s="2">
        <f>'MC Inputs'!H51*'MC Usage'!G$5</f>
        <v>0</v>
      </c>
      <c r="H52" s="2">
        <f>'MC Inputs'!I51*'MC Usage'!H$5</f>
        <v>0</v>
      </c>
      <c r="I52" s="2">
        <f>'MC Inputs'!J51*'MC Usage'!I$5</f>
        <v>0</v>
      </c>
      <c r="J52" s="2">
        <f>'MC Inputs'!K51*'MC Usage'!J$5</f>
        <v>0</v>
      </c>
      <c r="K52" s="2">
        <f>'MC Inputs'!L51*'MC Usage'!K$5</f>
        <v>0</v>
      </c>
      <c r="L52" s="2">
        <f>'MC Inputs'!M51*'MC Usage'!L$5</f>
        <v>0</v>
      </c>
      <c r="M52" s="2">
        <f>'MC Inputs'!N51*'MC Usage'!M$5</f>
        <v>0</v>
      </c>
      <c r="N52" s="2">
        <f>'MC Inputs'!O51*'MC Usage'!N$5</f>
        <v>0</v>
      </c>
      <c r="O52" s="2">
        <f>'MC Inputs'!P51*'MC Usage'!O$5</f>
        <v>0</v>
      </c>
      <c r="P52" s="2">
        <f>'MC Inputs'!Q51*'MC Usage'!P$5</f>
        <v>0</v>
      </c>
      <c r="Q52" s="2">
        <f>'MC Inputs'!R51*'MC Usage'!Q$5</f>
        <v>0</v>
      </c>
      <c r="R52" s="2">
        <f>'MC Inputs'!S51*'MC Usage'!R$5</f>
        <v>0</v>
      </c>
      <c r="S52" s="2">
        <f>'MC Inputs'!T51*'MC Usage'!S$5</f>
        <v>0</v>
      </c>
      <c r="T52" s="2">
        <f>'MC Inputs'!U51*'MC Usage'!T$5</f>
        <v>0</v>
      </c>
      <c r="U52" s="2">
        <f>'MC Inputs'!V51*'MC Usage'!U$5</f>
        <v>0</v>
      </c>
      <c r="V52" s="2">
        <f>'MC Inputs'!W51*'MC Usage'!V$5</f>
        <v>0</v>
      </c>
      <c r="W52" s="2">
        <f>'MC Inputs'!X51*'MC Usage'!W$5</f>
        <v>0</v>
      </c>
      <c r="X52" s="2">
        <f>'MC Inputs'!Y51*'MC Usage'!X$5</f>
        <v>0</v>
      </c>
      <c r="Y52" s="2">
        <f>'MC Inputs'!Z51*'MC Usage'!Y$5</f>
        <v>0</v>
      </c>
      <c r="Z52" s="2">
        <f>'MC Inputs'!AA51*'MC Usage'!Z$5</f>
        <v>0</v>
      </c>
      <c r="AA52" s="2">
        <f>'MC Inputs'!AB51*'MC Usage'!AA$5</f>
        <v>0</v>
      </c>
      <c r="AB52">
        <f>'MC Inputs'!AC51*'MC Usage'!AB$5</f>
        <v>0</v>
      </c>
      <c r="AC52">
        <f>'MC Inputs'!AD51*'MC Usage'!AC$5</f>
        <v>0</v>
      </c>
      <c r="AD52">
        <f>'MC Inputs'!AE51*'MC Usage'!AD$5</f>
        <v>0</v>
      </c>
      <c r="AE52">
        <f>'MC Inputs'!AF51*'MC Usage'!AE$5</f>
        <v>0</v>
      </c>
    </row>
    <row r="53" spans="1:31" ht="15" thickBot="1" x14ac:dyDescent="0.35">
      <c r="A53" s="34" t="s">
        <v>37</v>
      </c>
      <c r="B53" s="18">
        <f t="shared" si="0"/>
        <v>38139</v>
      </c>
      <c r="C53" s="2">
        <f>'MC Inputs'!D52*'MC Usage'!C$5</f>
        <v>0</v>
      </c>
      <c r="D53" s="2">
        <f>'MC Inputs'!E52*'MC Usage'!D$5</f>
        <v>0</v>
      </c>
      <c r="E53" s="2">
        <f>'MC Inputs'!F52*'MC Usage'!E$5</f>
        <v>0</v>
      </c>
      <c r="F53" s="2">
        <f>'MC Inputs'!G52*'MC Usage'!F$5</f>
        <v>0</v>
      </c>
      <c r="G53" s="2">
        <f>'MC Inputs'!H52*'MC Usage'!G$5</f>
        <v>0</v>
      </c>
      <c r="H53" s="2">
        <f>'MC Inputs'!I52*'MC Usage'!H$5</f>
        <v>0</v>
      </c>
      <c r="I53" s="2">
        <f>'MC Inputs'!J52*'MC Usage'!I$5</f>
        <v>0</v>
      </c>
      <c r="J53" s="2">
        <f>'MC Inputs'!K52*'MC Usage'!J$5</f>
        <v>0</v>
      </c>
      <c r="K53" s="2">
        <f>'MC Inputs'!L52*'MC Usage'!K$5</f>
        <v>0</v>
      </c>
      <c r="L53" s="2">
        <f>'MC Inputs'!M52*'MC Usage'!L$5</f>
        <v>0</v>
      </c>
      <c r="M53" s="2">
        <f>'MC Inputs'!N52*'MC Usage'!M$5</f>
        <v>0</v>
      </c>
      <c r="N53" s="2">
        <f>'MC Inputs'!O52*'MC Usage'!N$5</f>
        <v>0</v>
      </c>
      <c r="O53" s="2">
        <f>'MC Inputs'!P52*'MC Usage'!O$5</f>
        <v>0</v>
      </c>
      <c r="P53" s="2">
        <f>'MC Inputs'!Q52*'MC Usage'!P$5</f>
        <v>0</v>
      </c>
      <c r="Q53" s="2">
        <f>'MC Inputs'!R52*'MC Usage'!Q$5</f>
        <v>0</v>
      </c>
      <c r="R53" s="2">
        <f>'MC Inputs'!S52*'MC Usage'!R$5</f>
        <v>0</v>
      </c>
      <c r="S53" s="2">
        <f>'MC Inputs'!T52*'MC Usage'!S$5</f>
        <v>0</v>
      </c>
      <c r="T53" s="2">
        <f>'MC Inputs'!U52*'MC Usage'!T$5</f>
        <v>0</v>
      </c>
      <c r="U53" s="2">
        <f>'MC Inputs'!V52*'MC Usage'!U$5</f>
        <v>0</v>
      </c>
      <c r="V53" s="2">
        <f>'MC Inputs'!W52*'MC Usage'!V$5</f>
        <v>0</v>
      </c>
      <c r="W53" s="2">
        <f>'MC Inputs'!X52*'MC Usage'!W$5</f>
        <v>0</v>
      </c>
      <c r="X53" s="2">
        <f>'MC Inputs'!Y52*'MC Usage'!X$5</f>
        <v>0</v>
      </c>
      <c r="Y53" s="2">
        <f>'MC Inputs'!Z52*'MC Usage'!Y$5</f>
        <v>0</v>
      </c>
      <c r="Z53" s="2">
        <f>'MC Inputs'!AA52*'MC Usage'!Z$5</f>
        <v>0</v>
      </c>
      <c r="AA53" s="2">
        <f>'MC Inputs'!AB52*'MC Usage'!AA$5</f>
        <v>0</v>
      </c>
      <c r="AB53">
        <f>'MC Inputs'!AC52*'MC Usage'!AB$5</f>
        <v>0</v>
      </c>
      <c r="AC53">
        <f>'MC Inputs'!AD52*'MC Usage'!AC$5</f>
        <v>0</v>
      </c>
      <c r="AD53">
        <f>'MC Inputs'!AE52*'MC Usage'!AD$5</f>
        <v>0</v>
      </c>
      <c r="AE53">
        <f>'MC Inputs'!AF52*'MC Usage'!AE$5</f>
        <v>0</v>
      </c>
    </row>
    <row r="54" spans="1:31" x14ac:dyDescent="0.3">
      <c r="A54" s="29" t="s">
        <v>38</v>
      </c>
      <c r="B54" s="15">
        <f t="shared" si="0"/>
        <v>38169</v>
      </c>
      <c r="C54" s="7">
        <f>'MC Inputs'!D53*'MC Usage'!C$5</f>
        <v>0</v>
      </c>
      <c r="D54" s="7">
        <f>'MC Inputs'!E53*'MC Usage'!D$5</f>
        <v>0</v>
      </c>
      <c r="E54" s="7">
        <f>'MC Inputs'!F53*'MC Usage'!E$5</f>
        <v>0</v>
      </c>
      <c r="F54" s="7">
        <f>'MC Inputs'!G53*'MC Usage'!F$5</f>
        <v>0</v>
      </c>
      <c r="G54" s="7">
        <f>'MC Inputs'!H53*'MC Usage'!G$5</f>
        <v>0</v>
      </c>
      <c r="H54" s="7">
        <f>'MC Inputs'!I53*'MC Usage'!H$5</f>
        <v>0</v>
      </c>
      <c r="I54" s="7">
        <f>'MC Inputs'!J53*'MC Usage'!I$5</f>
        <v>0</v>
      </c>
      <c r="J54" s="7">
        <f>'MC Inputs'!K53*'MC Usage'!J$5</f>
        <v>0</v>
      </c>
      <c r="K54" s="7">
        <f>'MC Inputs'!L53*'MC Usage'!K$5</f>
        <v>0</v>
      </c>
      <c r="L54" s="7">
        <f>'MC Inputs'!M53*'MC Usage'!L$5</f>
        <v>0</v>
      </c>
      <c r="M54" s="7">
        <f>'MC Inputs'!N53*'MC Usage'!M$5</f>
        <v>0</v>
      </c>
      <c r="N54" s="7">
        <f>'MC Inputs'!O53*'MC Usage'!N$5</f>
        <v>0</v>
      </c>
      <c r="O54" s="7">
        <f>'MC Inputs'!P53*'MC Usage'!O$5</f>
        <v>0</v>
      </c>
      <c r="P54" s="7">
        <f>'MC Inputs'!Q53*'MC Usage'!P$5</f>
        <v>0</v>
      </c>
      <c r="Q54" s="7">
        <f>'MC Inputs'!R53*'MC Usage'!Q$5</f>
        <v>0</v>
      </c>
      <c r="R54" s="7">
        <f>'MC Inputs'!S53*'MC Usage'!R$5</f>
        <v>0</v>
      </c>
      <c r="S54" s="7">
        <f>'MC Inputs'!T53*'MC Usage'!S$5</f>
        <v>0</v>
      </c>
      <c r="T54" s="7">
        <f>'MC Inputs'!U53*'MC Usage'!T$5</f>
        <v>0</v>
      </c>
      <c r="U54" s="7">
        <f>'MC Inputs'!V53*'MC Usage'!U$5</f>
        <v>0</v>
      </c>
      <c r="V54" s="7">
        <f>'MC Inputs'!W53*'MC Usage'!V$5</f>
        <v>0</v>
      </c>
      <c r="W54" s="7">
        <f>'MC Inputs'!X53*'MC Usage'!W$5</f>
        <v>0</v>
      </c>
      <c r="X54" s="7">
        <f>'MC Inputs'!Y53*'MC Usage'!X$5</f>
        <v>0</v>
      </c>
      <c r="Y54" s="7">
        <f>'MC Inputs'!Z53*'MC Usage'!Y$5</f>
        <v>0</v>
      </c>
      <c r="Z54" s="7">
        <f>'MC Inputs'!AA53*'MC Usage'!Z$5</f>
        <v>0</v>
      </c>
      <c r="AA54" s="7">
        <f>'MC Inputs'!AB53*'MC Usage'!AA$5</f>
        <v>0</v>
      </c>
      <c r="AB54" s="8">
        <f>'MC Inputs'!AC53*'MC Usage'!AB$5</f>
        <v>0</v>
      </c>
      <c r="AC54" s="8">
        <f>'MC Inputs'!AD53*'MC Usage'!AC$5</f>
        <v>0</v>
      </c>
      <c r="AD54" s="8">
        <f>'MC Inputs'!AE53*'MC Usage'!AD$5</f>
        <v>0</v>
      </c>
      <c r="AE54" s="8">
        <f>'MC Inputs'!AF53*'MC Usage'!AE$5</f>
        <v>0</v>
      </c>
    </row>
    <row r="55" spans="1:31" x14ac:dyDescent="0.3">
      <c r="A55" s="30" t="s">
        <v>38</v>
      </c>
      <c r="B55" s="16">
        <f t="shared" si="0"/>
        <v>38200</v>
      </c>
      <c r="C55" s="9">
        <f>'MC Inputs'!D54*'MC Usage'!C$5</f>
        <v>0</v>
      </c>
      <c r="D55" s="9">
        <f>'MC Inputs'!E54*'MC Usage'!D$5</f>
        <v>0</v>
      </c>
      <c r="E55" s="9">
        <f>'MC Inputs'!F54*'MC Usage'!E$5</f>
        <v>0</v>
      </c>
      <c r="F55" s="9">
        <f>'MC Inputs'!G54*'MC Usage'!F$5</f>
        <v>0</v>
      </c>
      <c r="G55" s="9">
        <f>'MC Inputs'!H54*'MC Usage'!G$5</f>
        <v>0</v>
      </c>
      <c r="H55" s="9">
        <f>'MC Inputs'!I54*'MC Usage'!H$5</f>
        <v>0</v>
      </c>
      <c r="I55" s="9">
        <f>'MC Inputs'!J54*'MC Usage'!I$5</f>
        <v>0</v>
      </c>
      <c r="J55" s="9">
        <f>'MC Inputs'!K54*'MC Usage'!J$5</f>
        <v>0</v>
      </c>
      <c r="K55" s="9">
        <f>'MC Inputs'!L54*'MC Usage'!K$5</f>
        <v>0</v>
      </c>
      <c r="L55" s="9">
        <f>'MC Inputs'!M54*'MC Usage'!L$5</f>
        <v>0</v>
      </c>
      <c r="M55" s="9">
        <f>'MC Inputs'!N54*'MC Usage'!M$5</f>
        <v>0</v>
      </c>
      <c r="N55" s="9">
        <f>'MC Inputs'!O54*'MC Usage'!N$5</f>
        <v>0</v>
      </c>
      <c r="O55" s="9">
        <f>'MC Inputs'!P54*'MC Usage'!O$5</f>
        <v>0</v>
      </c>
      <c r="P55" s="9">
        <f>'MC Inputs'!Q54*'MC Usage'!P$5</f>
        <v>0</v>
      </c>
      <c r="Q55" s="9">
        <f>'MC Inputs'!R54*'MC Usage'!Q$5</f>
        <v>0</v>
      </c>
      <c r="R55" s="9">
        <f>'MC Inputs'!S54*'MC Usage'!R$5</f>
        <v>0</v>
      </c>
      <c r="S55" s="9">
        <f>'MC Inputs'!T54*'MC Usage'!S$5</f>
        <v>0</v>
      </c>
      <c r="T55" s="9">
        <f>'MC Inputs'!U54*'MC Usage'!T$5</f>
        <v>0</v>
      </c>
      <c r="U55" s="9">
        <f>'MC Inputs'!V54*'MC Usage'!U$5</f>
        <v>0</v>
      </c>
      <c r="V55" s="9">
        <f>'MC Inputs'!W54*'MC Usage'!V$5</f>
        <v>0</v>
      </c>
      <c r="W55" s="9">
        <f>'MC Inputs'!X54*'MC Usage'!W$5</f>
        <v>0</v>
      </c>
      <c r="X55" s="9">
        <f>'MC Inputs'!Y54*'MC Usage'!X$5</f>
        <v>0</v>
      </c>
      <c r="Y55" s="9">
        <f>'MC Inputs'!Z54*'MC Usage'!Y$5</f>
        <v>0</v>
      </c>
      <c r="Z55" s="9">
        <f>'MC Inputs'!AA54*'MC Usage'!Z$5</f>
        <v>0</v>
      </c>
      <c r="AA55" s="9">
        <f>'MC Inputs'!AB54*'MC Usage'!AA$5</f>
        <v>0</v>
      </c>
      <c r="AB55" s="10">
        <f>'MC Inputs'!AC54*'MC Usage'!AB$5</f>
        <v>0</v>
      </c>
      <c r="AC55" s="10">
        <f>'MC Inputs'!AD54*'MC Usage'!AC$5</f>
        <v>0</v>
      </c>
      <c r="AD55" s="10">
        <f>'MC Inputs'!AE54*'MC Usage'!AD$5</f>
        <v>0</v>
      </c>
      <c r="AE55" s="10">
        <f>'MC Inputs'!AF54*'MC Usage'!AE$5</f>
        <v>0</v>
      </c>
    </row>
    <row r="56" spans="1:31" x14ac:dyDescent="0.3">
      <c r="A56" s="30" t="s">
        <v>38</v>
      </c>
      <c r="B56" s="16">
        <f t="shared" si="0"/>
        <v>38231</v>
      </c>
      <c r="C56" s="9">
        <f>'MC Inputs'!D55*'MC Usage'!C$5</f>
        <v>0</v>
      </c>
      <c r="D56" s="9">
        <f>'MC Inputs'!E55*'MC Usage'!D$5</f>
        <v>0</v>
      </c>
      <c r="E56" s="9">
        <f>'MC Inputs'!F55*'MC Usage'!E$5</f>
        <v>0</v>
      </c>
      <c r="F56" s="9">
        <f>'MC Inputs'!G55*'MC Usage'!F$5</f>
        <v>0</v>
      </c>
      <c r="G56" s="9">
        <f>'MC Inputs'!H55*'MC Usage'!G$5</f>
        <v>0</v>
      </c>
      <c r="H56" s="9">
        <f>'MC Inputs'!I55*'MC Usage'!H$5</f>
        <v>0</v>
      </c>
      <c r="I56" s="9">
        <f>'MC Inputs'!J55*'MC Usage'!I$5</f>
        <v>0</v>
      </c>
      <c r="J56" s="9">
        <f>'MC Inputs'!K55*'MC Usage'!J$5</f>
        <v>0</v>
      </c>
      <c r="K56" s="9">
        <f>'MC Inputs'!L55*'MC Usage'!K$5</f>
        <v>0</v>
      </c>
      <c r="L56" s="9">
        <f>'MC Inputs'!M55*'MC Usage'!L$5</f>
        <v>0</v>
      </c>
      <c r="M56" s="9">
        <f>'MC Inputs'!N55*'MC Usage'!M$5</f>
        <v>0</v>
      </c>
      <c r="N56" s="9">
        <f>'MC Inputs'!O55*'MC Usage'!N$5</f>
        <v>0</v>
      </c>
      <c r="O56" s="9">
        <f>'MC Inputs'!P55*'MC Usage'!O$5</f>
        <v>0</v>
      </c>
      <c r="P56" s="9">
        <f>'MC Inputs'!Q55*'MC Usage'!P$5</f>
        <v>0</v>
      </c>
      <c r="Q56" s="9">
        <f>'MC Inputs'!R55*'MC Usage'!Q$5</f>
        <v>0</v>
      </c>
      <c r="R56" s="9">
        <f>'MC Inputs'!S55*'MC Usage'!R$5</f>
        <v>0</v>
      </c>
      <c r="S56" s="9">
        <f>'MC Inputs'!T55*'MC Usage'!S$5</f>
        <v>0</v>
      </c>
      <c r="T56" s="9">
        <f>'MC Inputs'!U55*'MC Usage'!T$5</f>
        <v>0</v>
      </c>
      <c r="U56" s="9">
        <f>'MC Inputs'!V55*'MC Usage'!U$5</f>
        <v>0</v>
      </c>
      <c r="V56" s="9">
        <f>'MC Inputs'!W55*'MC Usage'!V$5</f>
        <v>0</v>
      </c>
      <c r="W56" s="9">
        <f>'MC Inputs'!X55*'MC Usage'!W$5</f>
        <v>0</v>
      </c>
      <c r="X56" s="9">
        <f>'MC Inputs'!Y55*'MC Usage'!X$5</f>
        <v>0</v>
      </c>
      <c r="Y56" s="9">
        <f>'MC Inputs'!Z55*'MC Usage'!Y$5</f>
        <v>0</v>
      </c>
      <c r="Z56" s="9">
        <f>'MC Inputs'!AA55*'MC Usage'!Z$5</f>
        <v>0</v>
      </c>
      <c r="AA56" s="9">
        <f>'MC Inputs'!AB55*'MC Usage'!AA$5</f>
        <v>0</v>
      </c>
      <c r="AB56" s="10">
        <f>'MC Inputs'!AC55*'MC Usage'!AB$5</f>
        <v>0</v>
      </c>
      <c r="AC56" s="10">
        <f>'MC Inputs'!AD55*'MC Usage'!AC$5</f>
        <v>0</v>
      </c>
      <c r="AD56" s="10">
        <f>'MC Inputs'!AE55*'MC Usage'!AD$5</f>
        <v>0</v>
      </c>
      <c r="AE56" s="10">
        <f>'MC Inputs'!AF55*'MC Usage'!AE$5</f>
        <v>0</v>
      </c>
    </row>
    <row r="57" spans="1:31" x14ac:dyDescent="0.3">
      <c r="A57" s="30" t="s">
        <v>38</v>
      </c>
      <c r="B57" s="16">
        <f t="shared" si="0"/>
        <v>38261</v>
      </c>
      <c r="C57" s="9">
        <f>'MC Inputs'!D56*'MC Usage'!C$5</f>
        <v>0</v>
      </c>
      <c r="D57" s="9">
        <f>'MC Inputs'!E56*'MC Usage'!D$5</f>
        <v>0</v>
      </c>
      <c r="E57" s="9">
        <f>'MC Inputs'!F56*'MC Usage'!E$5</f>
        <v>0</v>
      </c>
      <c r="F57" s="9">
        <f>'MC Inputs'!G56*'MC Usage'!F$5</f>
        <v>0</v>
      </c>
      <c r="G57" s="9">
        <f>'MC Inputs'!H56*'MC Usage'!G$5</f>
        <v>0</v>
      </c>
      <c r="H57" s="9">
        <f>'MC Inputs'!I56*'MC Usage'!H$5</f>
        <v>0</v>
      </c>
      <c r="I57" s="9">
        <f>'MC Inputs'!J56*'MC Usage'!I$5</f>
        <v>0</v>
      </c>
      <c r="J57" s="9">
        <f>'MC Inputs'!K56*'MC Usage'!J$5</f>
        <v>0</v>
      </c>
      <c r="K57" s="9">
        <f>'MC Inputs'!L56*'MC Usage'!K$5</f>
        <v>0</v>
      </c>
      <c r="L57" s="9">
        <f>'MC Inputs'!M56*'MC Usage'!L$5</f>
        <v>0</v>
      </c>
      <c r="M57" s="9">
        <f>'MC Inputs'!N56*'MC Usage'!M$5</f>
        <v>0</v>
      </c>
      <c r="N57" s="9">
        <f>'MC Inputs'!O56*'MC Usage'!N$5</f>
        <v>0</v>
      </c>
      <c r="O57" s="9">
        <f>'MC Inputs'!P56*'MC Usage'!O$5</f>
        <v>0</v>
      </c>
      <c r="P57" s="9">
        <f>'MC Inputs'!Q56*'MC Usage'!P$5</f>
        <v>0</v>
      </c>
      <c r="Q57" s="9">
        <f>'MC Inputs'!R56*'MC Usage'!Q$5</f>
        <v>0</v>
      </c>
      <c r="R57" s="9">
        <f>'MC Inputs'!S56*'MC Usage'!R$5</f>
        <v>0</v>
      </c>
      <c r="S57" s="9">
        <f>'MC Inputs'!T56*'MC Usage'!S$5</f>
        <v>0</v>
      </c>
      <c r="T57" s="9">
        <f>'MC Inputs'!U56*'MC Usage'!T$5</f>
        <v>0</v>
      </c>
      <c r="U57" s="9">
        <f>'MC Inputs'!V56*'MC Usage'!U$5</f>
        <v>0</v>
      </c>
      <c r="V57" s="9">
        <f>'MC Inputs'!W56*'MC Usage'!V$5</f>
        <v>0</v>
      </c>
      <c r="W57" s="9">
        <f>'MC Inputs'!X56*'MC Usage'!W$5</f>
        <v>0</v>
      </c>
      <c r="X57" s="9">
        <f>'MC Inputs'!Y56*'MC Usage'!X$5</f>
        <v>0</v>
      </c>
      <c r="Y57" s="9">
        <f>'MC Inputs'!Z56*'MC Usage'!Y$5</f>
        <v>0</v>
      </c>
      <c r="Z57" s="9">
        <f>'MC Inputs'!AA56*'MC Usage'!Z$5</f>
        <v>0</v>
      </c>
      <c r="AA57" s="9">
        <f>'MC Inputs'!AB56*'MC Usage'!AA$5</f>
        <v>0</v>
      </c>
      <c r="AB57" s="10">
        <f>'MC Inputs'!AC56*'MC Usage'!AB$5</f>
        <v>0</v>
      </c>
      <c r="AC57" s="10">
        <f>'MC Inputs'!AD56*'MC Usage'!AC$5</f>
        <v>0</v>
      </c>
      <c r="AD57" s="10">
        <f>'MC Inputs'!AE56*'MC Usage'!AD$5</f>
        <v>0</v>
      </c>
      <c r="AE57" s="10">
        <f>'MC Inputs'!AF56*'MC Usage'!AE$5</f>
        <v>0</v>
      </c>
    </row>
    <row r="58" spans="1:31" x14ac:dyDescent="0.3">
      <c r="A58" s="30" t="s">
        <v>38</v>
      </c>
      <c r="B58" s="16">
        <f t="shared" si="0"/>
        <v>38292</v>
      </c>
      <c r="C58" s="9">
        <f>'MC Inputs'!D57*'MC Usage'!C$5</f>
        <v>0</v>
      </c>
      <c r="D58" s="9">
        <f>'MC Inputs'!E57*'MC Usage'!D$5</f>
        <v>0</v>
      </c>
      <c r="E58" s="9">
        <f>'MC Inputs'!F57*'MC Usage'!E$5</f>
        <v>0</v>
      </c>
      <c r="F58" s="9">
        <f>'MC Inputs'!G57*'MC Usage'!F$5</f>
        <v>0</v>
      </c>
      <c r="G58" s="9">
        <f>'MC Inputs'!H57*'MC Usage'!G$5</f>
        <v>0</v>
      </c>
      <c r="H58" s="9">
        <f>'MC Inputs'!I57*'MC Usage'!H$5</f>
        <v>0</v>
      </c>
      <c r="I58" s="9">
        <f>'MC Inputs'!J57*'MC Usage'!I$5</f>
        <v>0</v>
      </c>
      <c r="J58" s="9">
        <f>'MC Inputs'!K57*'MC Usage'!J$5</f>
        <v>0</v>
      </c>
      <c r="K58" s="9">
        <f>'MC Inputs'!L57*'MC Usage'!K$5</f>
        <v>0</v>
      </c>
      <c r="L58" s="9">
        <f>'MC Inputs'!M57*'MC Usage'!L$5</f>
        <v>0</v>
      </c>
      <c r="M58" s="9">
        <f>'MC Inputs'!N57*'MC Usage'!M$5</f>
        <v>0</v>
      </c>
      <c r="N58" s="9">
        <f>'MC Inputs'!O57*'MC Usage'!N$5</f>
        <v>0</v>
      </c>
      <c r="O58" s="9">
        <f>'MC Inputs'!P57*'MC Usage'!O$5</f>
        <v>0</v>
      </c>
      <c r="P58" s="9">
        <f>'MC Inputs'!Q57*'MC Usage'!P$5</f>
        <v>0</v>
      </c>
      <c r="Q58" s="9">
        <f>'MC Inputs'!R57*'MC Usage'!Q$5</f>
        <v>0</v>
      </c>
      <c r="R58" s="9">
        <f>'MC Inputs'!S57*'MC Usage'!R$5</f>
        <v>0</v>
      </c>
      <c r="S58" s="9">
        <f>'MC Inputs'!T57*'MC Usage'!S$5</f>
        <v>0</v>
      </c>
      <c r="T58" s="9">
        <f>'MC Inputs'!U57*'MC Usage'!T$5</f>
        <v>0</v>
      </c>
      <c r="U58" s="9">
        <f>'MC Inputs'!V57*'MC Usage'!U$5</f>
        <v>0</v>
      </c>
      <c r="V58" s="9">
        <f>'MC Inputs'!W57*'MC Usage'!V$5</f>
        <v>0</v>
      </c>
      <c r="W58" s="9">
        <f>'MC Inputs'!X57*'MC Usage'!W$5</f>
        <v>0</v>
      </c>
      <c r="X58" s="9">
        <f>'MC Inputs'!Y57*'MC Usage'!X$5</f>
        <v>0</v>
      </c>
      <c r="Y58" s="9">
        <f>'MC Inputs'!Z57*'MC Usage'!Y$5</f>
        <v>0</v>
      </c>
      <c r="Z58" s="9">
        <f>'MC Inputs'!AA57*'MC Usage'!Z$5</f>
        <v>0</v>
      </c>
      <c r="AA58" s="9">
        <f>'MC Inputs'!AB57*'MC Usage'!AA$5</f>
        <v>0</v>
      </c>
      <c r="AB58" s="10">
        <f>'MC Inputs'!AC57*'MC Usage'!AB$5</f>
        <v>0</v>
      </c>
      <c r="AC58" s="10">
        <f>'MC Inputs'!AD57*'MC Usage'!AC$5</f>
        <v>0</v>
      </c>
      <c r="AD58" s="10">
        <f>'MC Inputs'!AE57*'MC Usage'!AD$5</f>
        <v>0</v>
      </c>
      <c r="AE58" s="10">
        <f>'MC Inputs'!AF57*'MC Usage'!AE$5</f>
        <v>0</v>
      </c>
    </row>
    <row r="59" spans="1:31" x14ac:dyDescent="0.3">
      <c r="A59" s="30" t="s">
        <v>38</v>
      </c>
      <c r="B59" s="16">
        <f t="shared" si="0"/>
        <v>38322</v>
      </c>
      <c r="C59" s="9">
        <f>'MC Inputs'!D58*'MC Usage'!C$5</f>
        <v>0</v>
      </c>
      <c r="D59" s="9">
        <f>'MC Inputs'!E58*'MC Usage'!D$5</f>
        <v>0</v>
      </c>
      <c r="E59" s="9">
        <f>'MC Inputs'!F58*'MC Usage'!E$5</f>
        <v>0</v>
      </c>
      <c r="F59" s="9">
        <f>'MC Inputs'!G58*'MC Usage'!F$5</f>
        <v>0</v>
      </c>
      <c r="G59" s="9">
        <f>'MC Inputs'!H58*'MC Usage'!G$5</f>
        <v>0</v>
      </c>
      <c r="H59" s="9">
        <f>'MC Inputs'!I58*'MC Usage'!H$5</f>
        <v>0</v>
      </c>
      <c r="I59" s="9">
        <f>'MC Inputs'!J58*'MC Usage'!I$5</f>
        <v>0</v>
      </c>
      <c r="J59" s="9">
        <f>'MC Inputs'!K58*'MC Usage'!J$5</f>
        <v>0</v>
      </c>
      <c r="K59" s="9">
        <f>'MC Inputs'!L58*'MC Usage'!K$5</f>
        <v>0</v>
      </c>
      <c r="L59" s="9">
        <f>'MC Inputs'!M58*'MC Usage'!L$5</f>
        <v>0</v>
      </c>
      <c r="M59" s="9">
        <f>'MC Inputs'!N58*'MC Usage'!M$5</f>
        <v>0</v>
      </c>
      <c r="N59" s="9">
        <f>'MC Inputs'!O58*'MC Usage'!N$5</f>
        <v>0</v>
      </c>
      <c r="O59" s="9">
        <f>'MC Inputs'!P58*'MC Usage'!O$5</f>
        <v>0</v>
      </c>
      <c r="P59" s="9">
        <f>'MC Inputs'!Q58*'MC Usage'!P$5</f>
        <v>0</v>
      </c>
      <c r="Q59" s="9">
        <f>'MC Inputs'!R58*'MC Usage'!Q$5</f>
        <v>0</v>
      </c>
      <c r="R59" s="9">
        <f>'MC Inputs'!S58*'MC Usage'!R$5</f>
        <v>0</v>
      </c>
      <c r="S59" s="9">
        <f>'MC Inputs'!T58*'MC Usage'!S$5</f>
        <v>0</v>
      </c>
      <c r="T59" s="9">
        <f>'MC Inputs'!U58*'MC Usage'!T$5</f>
        <v>0</v>
      </c>
      <c r="U59" s="9">
        <f>'MC Inputs'!V58*'MC Usage'!U$5</f>
        <v>0</v>
      </c>
      <c r="V59" s="9">
        <f>'MC Inputs'!W58*'MC Usage'!V$5</f>
        <v>0</v>
      </c>
      <c r="W59" s="9">
        <f>'MC Inputs'!X58*'MC Usage'!W$5</f>
        <v>0</v>
      </c>
      <c r="X59" s="9">
        <f>'MC Inputs'!Y58*'MC Usage'!X$5</f>
        <v>0</v>
      </c>
      <c r="Y59" s="9">
        <f>'MC Inputs'!Z58*'MC Usage'!Y$5</f>
        <v>0</v>
      </c>
      <c r="Z59" s="9">
        <f>'MC Inputs'!AA58*'MC Usage'!Z$5</f>
        <v>0</v>
      </c>
      <c r="AA59" s="9">
        <f>'MC Inputs'!AB58*'MC Usage'!AA$5</f>
        <v>0</v>
      </c>
      <c r="AB59" s="10">
        <f>'MC Inputs'!AC58*'MC Usage'!AB$5</f>
        <v>0</v>
      </c>
      <c r="AC59" s="10">
        <f>'MC Inputs'!AD58*'MC Usage'!AC$5</f>
        <v>0</v>
      </c>
      <c r="AD59" s="10">
        <f>'MC Inputs'!AE58*'MC Usage'!AD$5</f>
        <v>0</v>
      </c>
      <c r="AE59" s="10">
        <f>'MC Inputs'!AF58*'MC Usage'!AE$5</f>
        <v>0</v>
      </c>
    </row>
    <row r="60" spans="1:31" x14ac:dyDescent="0.3">
      <c r="A60" s="30" t="s">
        <v>38</v>
      </c>
      <c r="B60" s="16">
        <f t="shared" si="0"/>
        <v>38353</v>
      </c>
      <c r="C60" s="9">
        <f>'MC Inputs'!D59*'MC Usage'!C$5</f>
        <v>0</v>
      </c>
      <c r="D60" s="9">
        <f>'MC Inputs'!E59*'MC Usage'!D$5</f>
        <v>0</v>
      </c>
      <c r="E60" s="9">
        <f>'MC Inputs'!F59*'MC Usage'!E$5</f>
        <v>0</v>
      </c>
      <c r="F60" s="9">
        <f>'MC Inputs'!G59*'MC Usage'!F$5</f>
        <v>0</v>
      </c>
      <c r="G60" s="9">
        <f>'MC Inputs'!H59*'MC Usage'!G$5</f>
        <v>0</v>
      </c>
      <c r="H60" s="9">
        <f>'MC Inputs'!I59*'MC Usage'!H$5</f>
        <v>0</v>
      </c>
      <c r="I60" s="9">
        <f>'MC Inputs'!J59*'MC Usage'!I$5</f>
        <v>0</v>
      </c>
      <c r="J60" s="9">
        <f>'MC Inputs'!K59*'MC Usage'!J$5</f>
        <v>0</v>
      </c>
      <c r="K60" s="9">
        <f>'MC Inputs'!L59*'MC Usage'!K$5</f>
        <v>0</v>
      </c>
      <c r="L60" s="9">
        <f>'MC Inputs'!M59*'MC Usage'!L$5</f>
        <v>0</v>
      </c>
      <c r="M60" s="9">
        <f>'MC Inputs'!N59*'MC Usage'!M$5</f>
        <v>0</v>
      </c>
      <c r="N60" s="9">
        <f>'MC Inputs'!O59*'MC Usage'!N$5</f>
        <v>0</v>
      </c>
      <c r="O60" s="9">
        <f>'MC Inputs'!P59*'MC Usage'!O$5</f>
        <v>0</v>
      </c>
      <c r="P60" s="9">
        <f>'MC Inputs'!Q59*'MC Usage'!P$5</f>
        <v>0</v>
      </c>
      <c r="Q60" s="9">
        <f>'MC Inputs'!R59*'MC Usage'!Q$5</f>
        <v>0</v>
      </c>
      <c r="R60" s="9">
        <f>'MC Inputs'!S59*'MC Usage'!R$5</f>
        <v>0</v>
      </c>
      <c r="S60" s="9">
        <f>'MC Inputs'!T59*'MC Usage'!S$5</f>
        <v>0</v>
      </c>
      <c r="T60" s="9">
        <f>'MC Inputs'!U59*'MC Usage'!T$5</f>
        <v>0</v>
      </c>
      <c r="U60" s="9">
        <f>'MC Inputs'!V59*'MC Usage'!U$5</f>
        <v>0</v>
      </c>
      <c r="V60" s="9">
        <f>'MC Inputs'!W59*'MC Usage'!V$5</f>
        <v>0</v>
      </c>
      <c r="W60" s="9">
        <f>'MC Inputs'!X59*'MC Usage'!W$5</f>
        <v>0</v>
      </c>
      <c r="X60" s="9">
        <f>'MC Inputs'!Y59*'MC Usage'!X$5</f>
        <v>0</v>
      </c>
      <c r="Y60" s="9">
        <f>'MC Inputs'!Z59*'MC Usage'!Y$5</f>
        <v>0</v>
      </c>
      <c r="Z60" s="9">
        <f>'MC Inputs'!AA59*'MC Usage'!Z$5</f>
        <v>0</v>
      </c>
      <c r="AA60" s="9">
        <f>'MC Inputs'!AB59*'MC Usage'!AA$5</f>
        <v>0</v>
      </c>
      <c r="AB60" s="10">
        <f>'MC Inputs'!AC59*'MC Usage'!AB$5</f>
        <v>0</v>
      </c>
      <c r="AC60" s="10">
        <f>'MC Inputs'!AD59*'MC Usage'!AC$5</f>
        <v>0</v>
      </c>
      <c r="AD60" s="10">
        <f>'MC Inputs'!AE59*'MC Usage'!AD$5</f>
        <v>0</v>
      </c>
      <c r="AE60" s="10">
        <f>'MC Inputs'!AF59*'MC Usage'!AE$5</f>
        <v>0</v>
      </c>
    </row>
    <row r="61" spans="1:31" x14ac:dyDescent="0.3">
      <c r="A61" s="30" t="s">
        <v>38</v>
      </c>
      <c r="B61" s="16">
        <f t="shared" si="0"/>
        <v>38384</v>
      </c>
      <c r="C61" s="9">
        <f>'MC Inputs'!D60*'MC Usage'!C$5</f>
        <v>0</v>
      </c>
      <c r="D61" s="9">
        <f>'MC Inputs'!E60*'MC Usage'!D$5</f>
        <v>0</v>
      </c>
      <c r="E61" s="9">
        <f>'MC Inputs'!F60*'MC Usage'!E$5</f>
        <v>0</v>
      </c>
      <c r="F61" s="9">
        <f>'MC Inputs'!G60*'MC Usage'!F$5</f>
        <v>0</v>
      </c>
      <c r="G61" s="9">
        <f>'MC Inputs'!H60*'MC Usage'!G$5</f>
        <v>0</v>
      </c>
      <c r="H61" s="9">
        <f>'MC Inputs'!I60*'MC Usage'!H$5</f>
        <v>0</v>
      </c>
      <c r="I61" s="9">
        <f>'MC Inputs'!J60*'MC Usage'!I$5</f>
        <v>0</v>
      </c>
      <c r="J61" s="9">
        <f>'MC Inputs'!K60*'MC Usage'!J$5</f>
        <v>0</v>
      </c>
      <c r="K61" s="9">
        <f>'MC Inputs'!L60*'MC Usage'!K$5</f>
        <v>0</v>
      </c>
      <c r="L61" s="9">
        <f>'MC Inputs'!M60*'MC Usage'!L$5</f>
        <v>0</v>
      </c>
      <c r="M61" s="9">
        <f>'MC Inputs'!N60*'MC Usage'!M$5</f>
        <v>0</v>
      </c>
      <c r="N61" s="9">
        <f>'MC Inputs'!O60*'MC Usage'!N$5</f>
        <v>0</v>
      </c>
      <c r="O61" s="9">
        <f>'MC Inputs'!P60*'MC Usage'!O$5</f>
        <v>0</v>
      </c>
      <c r="P61" s="9">
        <f>'MC Inputs'!Q60*'MC Usage'!P$5</f>
        <v>0</v>
      </c>
      <c r="Q61" s="9">
        <f>'MC Inputs'!R60*'MC Usage'!Q$5</f>
        <v>0</v>
      </c>
      <c r="R61" s="9">
        <f>'MC Inputs'!S60*'MC Usage'!R$5</f>
        <v>0</v>
      </c>
      <c r="S61" s="9">
        <f>'MC Inputs'!T60*'MC Usage'!S$5</f>
        <v>0</v>
      </c>
      <c r="T61" s="9">
        <f>'MC Inputs'!U60*'MC Usage'!T$5</f>
        <v>0</v>
      </c>
      <c r="U61" s="9">
        <f>'MC Inputs'!V60*'MC Usage'!U$5</f>
        <v>0</v>
      </c>
      <c r="V61" s="9">
        <f>'MC Inputs'!W60*'MC Usage'!V$5</f>
        <v>0</v>
      </c>
      <c r="W61" s="9">
        <f>'MC Inputs'!X60*'MC Usage'!W$5</f>
        <v>0</v>
      </c>
      <c r="X61" s="9">
        <f>'MC Inputs'!Y60*'MC Usage'!X$5</f>
        <v>0</v>
      </c>
      <c r="Y61" s="9">
        <f>'MC Inputs'!Z60*'MC Usage'!Y$5</f>
        <v>0</v>
      </c>
      <c r="Z61" s="9">
        <f>'MC Inputs'!AA60*'MC Usage'!Z$5</f>
        <v>0</v>
      </c>
      <c r="AA61" s="9">
        <f>'MC Inputs'!AB60*'MC Usage'!AA$5</f>
        <v>0</v>
      </c>
      <c r="AB61" s="10">
        <f>'MC Inputs'!AC60*'MC Usage'!AB$5</f>
        <v>0</v>
      </c>
      <c r="AC61" s="10">
        <f>'MC Inputs'!AD60*'MC Usage'!AC$5</f>
        <v>0</v>
      </c>
      <c r="AD61" s="10">
        <f>'MC Inputs'!AE60*'MC Usage'!AD$5</f>
        <v>0</v>
      </c>
      <c r="AE61" s="10">
        <f>'MC Inputs'!AF60*'MC Usage'!AE$5</f>
        <v>0</v>
      </c>
    </row>
    <row r="62" spans="1:31" x14ac:dyDescent="0.3">
      <c r="A62" s="30" t="s">
        <v>38</v>
      </c>
      <c r="B62" s="16">
        <f t="shared" si="0"/>
        <v>38412</v>
      </c>
      <c r="C62" s="9">
        <f>'MC Inputs'!D61*'MC Usage'!C$5</f>
        <v>0</v>
      </c>
      <c r="D62" s="9">
        <f>'MC Inputs'!E61*'MC Usage'!D$5</f>
        <v>0</v>
      </c>
      <c r="E62" s="9">
        <f>'MC Inputs'!F61*'MC Usage'!E$5</f>
        <v>0</v>
      </c>
      <c r="F62" s="9">
        <f>'MC Inputs'!G61*'MC Usage'!F$5</f>
        <v>0</v>
      </c>
      <c r="G62" s="9">
        <f>'MC Inputs'!H61*'MC Usage'!G$5</f>
        <v>0</v>
      </c>
      <c r="H62" s="9">
        <f>'MC Inputs'!I61*'MC Usage'!H$5</f>
        <v>0</v>
      </c>
      <c r="I62" s="9">
        <f>'MC Inputs'!J61*'MC Usage'!I$5</f>
        <v>0</v>
      </c>
      <c r="J62" s="9">
        <f>'MC Inputs'!K61*'MC Usage'!J$5</f>
        <v>0</v>
      </c>
      <c r="K62" s="9">
        <f>'MC Inputs'!L61*'MC Usage'!K$5</f>
        <v>0</v>
      </c>
      <c r="L62" s="9">
        <f>'MC Inputs'!M61*'MC Usage'!L$5</f>
        <v>0</v>
      </c>
      <c r="M62" s="9">
        <f>'MC Inputs'!N61*'MC Usage'!M$5</f>
        <v>0</v>
      </c>
      <c r="N62" s="9">
        <f>'MC Inputs'!O61*'MC Usage'!N$5</f>
        <v>0</v>
      </c>
      <c r="O62" s="9">
        <f>'MC Inputs'!P61*'MC Usage'!O$5</f>
        <v>0</v>
      </c>
      <c r="P62" s="9">
        <f>'MC Inputs'!Q61*'MC Usage'!P$5</f>
        <v>0</v>
      </c>
      <c r="Q62" s="9">
        <f>'MC Inputs'!R61*'MC Usage'!Q$5</f>
        <v>0</v>
      </c>
      <c r="R62" s="9">
        <f>'MC Inputs'!S61*'MC Usage'!R$5</f>
        <v>0</v>
      </c>
      <c r="S62" s="9">
        <f>'MC Inputs'!T61*'MC Usage'!S$5</f>
        <v>0</v>
      </c>
      <c r="T62" s="9">
        <f>'MC Inputs'!U61*'MC Usage'!T$5</f>
        <v>0</v>
      </c>
      <c r="U62" s="9">
        <f>'MC Inputs'!V61*'MC Usage'!U$5</f>
        <v>0</v>
      </c>
      <c r="V62" s="9">
        <f>'MC Inputs'!W61*'MC Usage'!V$5</f>
        <v>0</v>
      </c>
      <c r="W62" s="9">
        <f>'MC Inputs'!X61*'MC Usage'!W$5</f>
        <v>0</v>
      </c>
      <c r="X62" s="9">
        <f>'MC Inputs'!Y61*'MC Usage'!X$5</f>
        <v>0</v>
      </c>
      <c r="Y62" s="9">
        <f>'MC Inputs'!Z61*'MC Usage'!Y$5</f>
        <v>0</v>
      </c>
      <c r="Z62" s="9">
        <f>'MC Inputs'!AA61*'MC Usage'!Z$5</f>
        <v>0</v>
      </c>
      <c r="AA62" s="9">
        <f>'MC Inputs'!AB61*'MC Usage'!AA$5</f>
        <v>0</v>
      </c>
      <c r="AB62" s="10">
        <f>'MC Inputs'!AC61*'MC Usage'!AB$5</f>
        <v>0</v>
      </c>
      <c r="AC62" s="10">
        <f>'MC Inputs'!AD61*'MC Usage'!AC$5</f>
        <v>0</v>
      </c>
      <c r="AD62" s="10">
        <f>'MC Inputs'!AE61*'MC Usage'!AD$5</f>
        <v>0</v>
      </c>
      <c r="AE62" s="10">
        <f>'MC Inputs'!AF61*'MC Usage'!AE$5</f>
        <v>0</v>
      </c>
    </row>
    <row r="63" spans="1:31" x14ac:dyDescent="0.3">
      <c r="A63" s="30" t="s">
        <v>38</v>
      </c>
      <c r="B63" s="16">
        <f t="shared" si="0"/>
        <v>38443</v>
      </c>
      <c r="C63" s="9">
        <f>'MC Inputs'!D62*'MC Usage'!C$5</f>
        <v>0</v>
      </c>
      <c r="D63" s="9">
        <f>'MC Inputs'!E62*'MC Usage'!D$5</f>
        <v>0</v>
      </c>
      <c r="E63" s="9">
        <f>'MC Inputs'!F62*'MC Usage'!E$5</f>
        <v>0</v>
      </c>
      <c r="F63" s="9">
        <f>'MC Inputs'!G62*'MC Usage'!F$5</f>
        <v>0</v>
      </c>
      <c r="G63" s="9">
        <f>'MC Inputs'!H62*'MC Usage'!G$5</f>
        <v>0</v>
      </c>
      <c r="H63" s="9">
        <f>'MC Inputs'!I62*'MC Usage'!H$5</f>
        <v>0</v>
      </c>
      <c r="I63" s="9">
        <f>'MC Inputs'!J62*'MC Usage'!I$5</f>
        <v>0</v>
      </c>
      <c r="J63" s="9">
        <f>'MC Inputs'!K62*'MC Usage'!J$5</f>
        <v>0</v>
      </c>
      <c r="K63" s="9">
        <f>'MC Inputs'!L62*'MC Usage'!K$5</f>
        <v>0</v>
      </c>
      <c r="L63" s="9">
        <f>'MC Inputs'!M62*'MC Usage'!L$5</f>
        <v>0</v>
      </c>
      <c r="M63" s="9">
        <f>'MC Inputs'!N62*'MC Usage'!M$5</f>
        <v>0</v>
      </c>
      <c r="N63" s="9">
        <f>'MC Inputs'!O62*'MC Usage'!N$5</f>
        <v>0</v>
      </c>
      <c r="O63" s="9">
        <f>'MC Inputs'!P62*'MC Usage'!O$5</f>
        <v>0</v>
      </c>
      <c r="P63" s="9">
        <f>'MC Inputs'!Q62*'MC Usage'!P$5</f>
        <v>0</v>
      </c>
      <c r="Q63" s="9">
        <f>'MC Inputs'!R62*'MC Usage'!Q$5</f>
        <v>0</v>
      </c>
      <c r="R63" s="9">
        <f>'MC Inputs'!S62*'MC Usage'!R$5</f>
        <v>0</v>
      </c>
      <c r="S63" s="9">
        <f>'MC Inputs'!T62*'MC Usage'!S$5</f>
        <v>0</v>
      </c>
      <c r="T63" s="9">
        <f>'MC Inputs'!U62*'MC Usage'!T$5</f>
        <v>0</v>
      </c>
      <c r="U63" s="9">
        <f>'MC Inputs'!V62*'MC Usage'!U$5</f>
        <v>0</v>
      </c>
      <c r="V63" s="9">
        <f>'MC Inputs'!W62*'MC Usage'!V$5</f>
        <v>0</v>
      </c>
      <c r="W63" s="9">
        <f>'MC Inputs'!X62*'MC Usage'!W$5</f>
        <v>0</v>
      </c>
      <c r="X63" s="9">
        <f>'MC Inputs'!Y62*'MC Usage'!X$5</f>
        <v>0</v>
      </c>
      <c r="Y63" s="9">
        <f>'MC Inputs'!Z62*'MC Usage'!Y$5</f>
        <v>0</v>
      </c>
      <c r="Z63" s="9">
        <f>'MC Inputs'!AA62*'MC Usage'!Z$5</f>
        <v>0</v>
      </c>
      <c r="AA63" s="9">
        <f>'MC Inputs'!AB62*'MC Usage'!AA$5</f>
        <v>0</v>
      </c>
      <c r="AB63" s="10">
        <f>'MC Inputs'!AC62*'MC Usage'!AB$5</f>
        <v>0</v>
      </c>
      <c r="AC63" s="10">
        <f>'MC Inputs'!AD62*'MC Usage'!AC$5</f>
        <v>0</v>
      </c>
      <c r="AD63" s="10">
        <f>'MC Inputs'!AE62*'MC Usage'!AD$5</f>
        <v>0</v>
      </c>
      <c r="AE63" s="10">
        <f>'MC Inputs'!AF62*'MC Usage'!AE$5</f>
        <v>0</v>
      </c>
    </row>
    <row r="64" spans="1:31" x14ac:dyDescent="0.3">
      <c r="A64" s="30" t="s">
        <v>38</v>
      </c>
      <c r="B64" s="16">
        <f t="shared" si="0"/>
        <v>38473</v>
      </c>
      <c r="C64" s="9">
        <f>'MC Inputs'!D63*'MC Usage'!C$5</f>
        <v>0</v>
      </c>
      <c r="D64" s="9">
        <f>'MC Inputs'!E63*'MC Usage'!D$5</f>
        <v>0</v>
      </c>
      <c r="E64" s="9">
        <f>'MC Inputs'!F63*'MC Usage'!E$5</f>
        <v>0</v>
      </c>
      <c r="F64" s="9">
        <f>'MC Inputs'!G63*'MC Usage'!F$5</f>
        <v>0</v>
      </c>
      <c r="G64" s="9">
        <f>'MC Inputs'!H63*'MC Usage'!G$5</f>
        <v>0</v>
      </c>
      <c r="H64" s="9">
        <f>'MC Inputs'!I63*'MC Usage'!H$5</f>
        <v>0</v>
      </c>
      <c r="I64" s="9">
        <f>'MC Inputs'!J63*'MC Usage'!I$5</f>
        <v>0</v>
      </c>
      <c r="J64" s="9">
        <f>'MC Inputs'!K63*'MC Usage'!J$5</f>
        <v>0</v>
      </c>
      <c r="K64" s="9">
        <f>'MC Inputs'!L63*'MC Usage'!K$5</f>
        <v>0</v>
      </c>
      <c r="L64" s="9">
        <f>'MC Inputs'!M63*'MC Usage'!L$5</f>
        <v>0</v>
      </c>
      <c r="M64" s="9">
        <f>'MC Inputs'!N63*'MC Usage'!M$5</f>
        <v>0</v>
      </c>
      <c r="N64" s="9">
        <f>'MC Inputs'!O63*'MC Usage'!N$5</f>
        <v>0</v>
      </c>
      <c r="O64" s="9">
        <f>'MC Inputs'!P63*'MC Usage'!O$5</f>
        <v>0</v>
      </c>
      <c r="P64" s="9">
        <f>'MC Inputs'!Q63*'MC Usage'!P$5</f>
        <v>0</v>
      </c>
      <c r="Q64" s="9">
        <f>'MC Inputs'!R63*'MC Usage'!Q$5</f>
        <v>0</v>
      </c>
      <c r="R64" s="9">
        <f>'MC Inputs'!S63*'MC Usage'!R$5</f>
        <v>0</v>
      </c>
      <c r="S64" s="9">
        <f>'MC Inputs'!T63*'MC Usage'!S$5</f>
        <v>0</v>
      </c>
      <c r="T64" s="9">
        <f>'MC Inputs'!U63*'MC Usage'!T$5</f>
        <v>0</v>
      </c>
      <c r="U64" s="9">
        <f>'MC Inputs'!V63*'MC Usage'!U$5</f>
        <v>0</v>
      </c>
      <c r="V64" s="9">
        <f>'MC Inputs'!W63*'MC Usage'!V$5</f>
        <v>0</v>
      </c>
      <c r="W64" s="9">
        <f>'MC Inputs'!X63*'MC Usage'!W$5</f>
        <v>0</v>
      </c>
      <c r="X64" s="9">
        <f>'MC Inputs'!Y63*'MC Usage'!X$5</f>
        <v>0</v>
      </c>
      <c r="Y64" s="9">
        <f>'MC Inputs'!Z63*'MC Usage'!Y$5</f>
        <v>0</v>
      </c>
      <c r="Z64" s="9">
        <f>'MC Inputs'!AA63*'MC Usage'!Z$5</f>
        <v>0</v>
      </c>
      <c r="AA64" s="9">
        <f>'MC Inputs'!AB63*'MC Usage'!AA$5</f>
        <v>0</v>
      </c>
      <c r="AB64" s="10">
        <f>'MC Inputs'!AC63*'MC Usage'!AB$5</f>
        <v>0</v>
      </c>
      <c r="AC64" s="10">
        <f>'MC Inputs'!AD63*'MC Usage'!AC$5</f>
        <v>0</v>
      </c>
      <c r="AD64" s="10">
        <f>'MC Inputs'!AE63*'MC Usage'!AD$5</f>
        <v>0</v>
      </c>
      <c r="AE64" s="10">
        <f>'MC Inputs'!AF63*'MC Usage'!AE$5</f>
        <v>0</v>
      </c>
    </row>
    <row r="65" spans="1:31" ht="15" thickBot="1" x14ac:dyDescent="0.35">
      <c r="A65" s="31" t="s">
        <v>38</v>
      </c>
      <c r="B65" s="17">
        <f t="shared" si="0"/>
        <v>38504</v>
      </c>
      <c r="C65" s="11">
        <f>'MC Inputs'!D64*'MC Usage'!C$5</f>
        <v>0</v>
      </c>
      <c r="D65" s="11">
        <f>'MC Inputs'!E64*'MC Usage'!D$5</f>
        <v>0</v>
      </c>
      <c r="E65" s="11">
        <f>'MC Inputs'!F64*'MC Usage'!E$5</f>
        <v>0</v>
      </c>
      <c r="F65" s="11">
        <f>'MC Inputs'!G64*'MC Usage'!F$5</f>
        <v>0</v>
      </c>
      <c r="G65" s="11">
        <f>'MC Inputs'!H64*'MC Usage'!G$5</f>
        <v>0</v>
      </c>
      <c r="H65" s="11">
        <f>'MC Inputs'!I64*'MC Usage'!H$5</f>
        <v>0</v>
      </c>
      <c r="I65" s="11">
        <f>'MC Inputs'!J64*'MC Usage'!I$5</f>
        <v>0</v>
      </c>
      <c r="J65" s="11">
        <f>'MC Inputs'!K64*'MC Usage'!J$5</f>
        <v>0</v>
      </c>
      <c r="K65" s="11">
        <f>'MC Inputs'!L64*'MC Usage'!K$5</f>
        <v>0</v>
      </c>
      <c r="L65" s="11">
        <f>'MC Inputs'!M64*'MC Usage'!L$5</f>
        <v>0</v>
      </c>
      <c r="M65" s="11">
        <f>'MC Inputs'!N64*'MC Usage'!M$5</f>
        <v>0</v>
      </c>
      <c r="N65" s="11">
        <f>'MC Inputs'!O64*'MC Usage'!N$5</f>
        <v>0</v>
      </c>
      <c r="O65" s="11">
        <f>'MC Inputs'!P64*'MC Usage'!O$5</f>
        <v>0</v>
      </c>
      <c r="P65" s="11">
        <f>'MC Inputs'!Q64*'MC Usage'!P$5</f>
        <v>0</v>
      </c>
      <c r="Q65" s="11">
        <f>'MC Inputs'!R64*'MC Usage'!Q$5</f>
        <v>0</v>
      </c>
      <c r="R65" s="11">
        <f>'MC Inputs'!S64*'MC Usage'!R$5</f>
        <v>0</v>
      </c>
      <c r="S65" s="11">
        <f>'MC Inputs'!T64*'MC Usage'!S$5</f>
        <v>0</v>
      </c>
      <c r="T65" s="11">
        <f>'MC Inputs'!U64*'MC Usage'!T$5</f>
        <v>0</v>
      </c>
      <c r="U65" s="11">
        <f>'MC Inputs'!V64*'MC Usage'!U$5</f>
        <v>0</v>
      </c>
      <c r="V65" s="11">
        <f>'MC Inputs'!W64*'MC Usage'!V$5</f>
        <v>0</v>
      </c>
      <c r="W65" s="11">
        <f>'MC Inputs'!X64*'MC Usage'!W$5</f>
        <v>0</v>
      </c>
      <c r="X65" s="11">
        <f>'MC Inputs'!Y64*'MC Usage'!X$5</f>
        <v>0</v>
      </c>
      <c r="Y65" s="11">
        <f>'MC Inputs'!Z64*'MC Usage'!Y$5</f>
        <v>0</v>
      </c>
      <c r="Z65" s="11">
        <f>'MC Inputs'!AA64*'MC Usage'!Z$5</f>
        <v>0</v>
      </c>
      <c r="AA65" s="11">
        <f>'MC Inputs'!AB64*'MC Usage'!AA$5</f>
        <v>0</v>
      </c>
      <c r="AB65" s="12">
        <f>'MC Inputs'!AC64*'MC Usage'!AB$5</f>
        <v>0</v>
      </c>
      <c r="AC65" s="12">
        <f>'MC Inputs'!AD64*'MC Usage'!AC$5</f>
        <v>0</v>
      </c>
      <c r="AD65" s="12">
        <f>'MC Inputs'!AE64*'MC Usage'!AD$5</f>
        <v>0</v>
      </c>
      <c r="AE65" s="12">
        <f>'MC Inputs'!AF64*'MC Usage'!AE$5</f>
        <v>0</v>
      </c>
    </row>
    <row r="66" spans="1:31" x14ac:dyDescent="0.3">
      <c r="A66" s="32" t="s">
        <v>39</v>
      </c>
      <c r="B66" s="18">
        <f t="shared" si="0"/>
        <v>38534</v>
      </c>
      <c r="C66" s="2">
        <f>'MC Inputs'!D65*'MC Usage'!C$5</f>
        <v>110884.44457179176</v>
      </c>
      <c r="D66" s="2">
        <f>'MC Inputs'!E65*'MC Usage'!D$5</f>
        <v>0</v>
      </c>
      <c r="E66" s="2">
        <f>'MC Inputs'!F65*'MC Usage'!E$5</f>
        <v>55392.142633793097</v>
      </c>
      <c r="F66" s="2">
        <f>'MC Inputs'!G65*'MC Usage'!F$5</f>
        <v>563.49380610985168</v>
      </c>
      <c r="G66" s="2">
        <f>'MC Inputs'!H65*'MC Usage'!G$5</f>
        <v>477.25992000000008</v>
      </c>
      <c r="H66" s="2">
        <f>'MC Inputs'!I65*'MC Usage'!H$5</f>
        <v>0</v>
      </c>
      <c r="I66" s="2">
        <f>'MC Inputs'!J65*'MC Usage'!I$5</f>
        <v>1754.2441739581109</v>
      </c>
      <c r="J66" s="2">
        <f>'MC Inputs'!K65*'MC Usage'!J$5</f>
        <v>483.62798732207852</v>
      </c>
      <c r="K66" s="2">
        <f>'MC Inputs'!L65*'MC Usage'!K$5</f>
        <v>14231.759814467723</v>
      </c>
      <c r="L66" s="2">
        <f>'MC Inputs'!M65*'MC Usage'!L$5</f>
        <v>258.29559257983863</v>
      </c>
      <c r="M66" s="2">
        <f>'MC Inputs'!N65*'MC Usage'!M$5</f>
        <v>82.453371279403044</v>
      </c>
      <c r="N66" s="2">
        <f>'MC Inputs'!O65*'MC Usage'!N$5</f>
        <v>2941454.7429769803</v>
      </c>
      <c r="O66" s="2">
        <f>'MC Inputs'!P65*'MC Usage'!O$5</f>
        <v>464.60351036766605</v>
      </c>
      <c r="P66" s="2">
        <f>'MC Inputs'!Q65*'MC Usage'!P$5</f>
        <v>99.863735681883028</v>
      </c>
      <c r="Q66" s="2">
        <f>'MC Inputs'!R65*'MC Usage'!Q$5</f>
        <v>9.9858620918499774</v>
      </c>
      <c r="R66" s="2">
        <f>'MC Inputs'!S65*'MC Usage'!R$5</f>
        <v>19.972644546081654</v>
      </c>
      <c r="S66" s="2">
        <f>'MC Inputs'!T65*'MC Usage'!S$5</f>
        <v>10</v>
      </c>
      <c r="T66" s="2">
        <f>'MC Inputs'!U65*'MC Usage'!T$5</f>
        <v>0</v>
      </c>
      <c r="U66" s="2">
        <f>'MC Inputs'!V65*'MC Usage'!U$5</f>
        <v>0</v>
      </c>
      <c r="V66" s="2">
        <f>'MC Inputs'!W65*'MC Usage'!V$5</f>
        <v>0</v>
      </c>
      <c r="W66" s="2">
        <f>'MC Inputs'!X65*'MC Usage'!W$5</f>
        <v>0</v>
      </c>
      <c r="X66" s="2">
        <f>'MC Inputs'!Y65*'MC Usage'!X$5</f>
        <v>0</v>
      </c>
      <c r="Y66" s="2">
        <f>'MC Inputs'!Z65*'MC Usage'!Y$5</f>
        <v>0</v>
      </c>
      <c r="Z66" s="2">
        <f>'MC Inputs'!AA65*'MC Usage'!Z$5</f>
        <v>0</v>
      </c>
      <c r="AA66" s="2">
        <f>'MC Inputs'!AB65*'MC Usage'!AA$5</f>
        <v>0</v>
      </c>
      <c r="AB66">
        <f>'MC Inputs'!AC65*'MC Usage'!AB$5</f>
        <v>0</v>
      </c>
      <c r="AC66">
        <f>'MC Inputs'!AD65*'MC Usage'!AC$5</f>
        <v>0</v>
      </c>
      <c r="AD66">
        <f>'MC Inputs'!AE65*'MC Usage'!AD$5</f>
        <v>26955.9139</v>
      </c>
      <c r="AE66">
        <f>'MC Inputs'!AF65*'MC Usage'!AE$5</f>
        <v>0</v>
      </c>
    </row>
    <row r="67" spans="1:31" x14ac:dyDescent="0.3">
      <c r="A67" s="33" t="s">
        <v>39</v>
      </c>
      <c r="B67" s="18">
        <f t="shared" si="0"/>
        <v>38565</v>
      </c>
      <c r="C67" s="2">
        <f>'MC Inputs'!D66*'MC Usage'!C$5</f>
        <v>108672.46260929691</v>
      </c>
      <c r="D67" s="2">
        <f>'MC Inputs'!E66*'MC Usage'!D$5</f>
        <v>0</v>
      </c>
      <c r="E67" s="2">
        <f>'MC Inputs'!F66*'MC Usage'!E$5</f>
        <v>59975.589727816099</v>
      </c>
      <c r="F67" s="2">
        <f>'MC Inputs'!G66*'MC Usage'!F$5</f>
        <v>458.04586642268055</v>
      </c>
      <c r="G67" s="2">
        <f>'MC Inputs'!H66*'MC Usage'!G$5</f>
        <v>477.25992000000008</v>
      </c>
      <c r="H67" s="2">
        <f>'MC Inputs'!I66*'MC Usage'!H$5</f>
        <v>0</v>
      </c>
      <c r="I67" s="2">
        <f>'MC Inputs'!J66*'MC Usage'!I$5</f>
        <v>1754.2441739581109</v>
      </c>
      <c r="J67" s="2">
        <f>'MC Inputs'!K66*'MC Usage'!J$5</f>
        <v>483.62798732207852</v>
      </c>
      <c r="K67" s="2">
        <f>'MC Inputs'!L66*'MC Usage'!K$5</f>
        <v>14231.759814467723</v>
      </c>
      <c r="L67" s="2">
        <f>'MC Inputs'!M66*'MC Usage'!L$5</f>
        <v>258.29559257983863</v>
      </c>
      <c r="M67" s="2">
        <f>'MC Inputs'!N66*'MC Usage'!M$5</f>
        <v>82.453371279403044</v>
      </c>
      <c r="N67" s="2">
        <f>'MC Inputs'!O66*'MC Usage'!N$5</f>
        <v>2941454.7429769803</v>
      </c>
      <c r="O67" s="2">
        <f>'MC Inputs'!P66*'MC Usage'!O$5</f>
        <v>464.60351036766605</v>
      </c>
      <c r="P67" s="2">
        <f>'MC Inputs'!Q66*'MC Usage'!P$5</f>
        <v>99.863735681883028</v>
      </c>
      <c r="Q67" s="2">
        <f>'MC Inputs'!R66*'MC Usage'!Q$5</f>
        <v>9.9858620918499774</v>
      </c>
      <c r="R67" s="2">
        <f>'MC Inputs'!S66*'MC Usage'!R$5</f>
        <v>19.972644546081654</v>
      </c>
      <c r="S67" s="2">
        <f>'MC Inputs'!T66*'MC Usage'!S$5</f>
        <v>10</v>
      </c>
      <c r="T67" s="2">
        <f>'MC Inputs'!U66*'MC Usage'!T$5</f>
        <v>0</v>
      </c>
      <c r="U67" s="2">
        <f>'MC Inputs'!V66*'MC Usage'!U$5</f>
        <v>0</v>
      </c>
      <c r="V67" s="2">
        <f>'MC Inputs'!W66*'MC Usage'!V$5</f>
        <v>0</v>
      </c>
      <c r="W67" s="2">
        <f>'MC Inputs'!X66*'MC Usage'!W$5</f>
        <v>0</v>
      </c>
      <c r="X67" s="2">
        <f>'MC Inputs'!Y66*'MC Usage'!X$5</f>
        <v>0</v>
      </c>
      <c r="Y67" s="2">
        <f>'MC Inputs'!Z66*'MC Usage'!Y$5</f>
        <v>0</v>
      </c>
      <c r="Z67" s="2">
        <f>'MC Inputs'!AA66*'MC Usage'!Z$5</f>
        <v>0</v>
      </c>
      <c r="AA67" s="2">
        <f>'MC Inputs'!AB66*'MC Usage'!AA$5</f>
        <v>0</v>
      </c>
      <c r="AB67">
        <f>'MC Inputs'!AC66*'MC Usage'!AB$5</f>
        <v>0</v>
      </c>
      <c r="AC67">
        <f>'MC Inputs'!AD66*'MC Usage'!AC$5</f>
        <v>0</v>
      </c>
      <c r="AD67">
        <f>'MC Inputs'!AE66*'MC Usage'!AD$5</f>
        <v>26955.9139</v>
      </c>
      <c r="AE67">
        <f>'MC Inputs'!AF66*'MC Usage'!AE$5</f>
        <v>0</v>
      </c>
    </row>
    <row r="68" spans="1:31" x14ac:dyDescent="0.3">
      <c r="A68" s="33" t="s">
        <v>39</v>
      </c>
      <c r="B68" s="18">
        <f t="shared" si="0"/>
        <v>38596</v>
      </c>
      <c r="C68" s="2">
        <f>'MC Inputs'!D67*'MC Usage'!C$5</f>
        <v>112111.3730866268</v>
      </c>
      <c r="D68" s="2">
        <f>'MC Inputs'!E67*'MC Usage'!D$5</f>
        <v>0</v>
      </c>
      <c r="E68" s="2">
        <f>'MC Inputs'!F67*'MC Usage'!E$5</f>
        <v>67123.722143218387</v>
      </c>
      <c r="F68" s="2">
        <f>'MC Inputs'!G67*'MC Usage'!F$5</f>
        <v>720.40178677679353</v>
      </c>
      <c r="G68" s="2">
        <f>'MC Inputs'!H67*'MC Usage'!G$5</f>
        <v>477.25992000000008</v>
      </c>
      <c r="H68" s="2">
        <f>'MC Inputs'!I67*'MC Usage'!H$5</f>
        <v>0</v>
      </c>
      <c r="I68" s="2">
        <f>'MC Inputs'!J67*'MC Usage'!I$5</f>
        <v>1754.2441739581109</v>
      </c>
      <c r="J68" s="2">
        <f>'MC Inputs'!K67*'MC Usage'!J$5</f>
        <v>483.62798732207852</v>
      </c>
      <c r="K68" s="2">
        <f>'MC Inputs'!L67*'MC Usage'!K$5</f>
        <v>14231.759814467723</v>
      </c>
      <c r="L68" s="2">
        <f>'MC Inputs'!M67*'MC Usage'!L$5</f>
        <v>258.29559257983863</v>
      </c>
      <c r="M68" s="2">
        <f>'MC Inputs'!N67*'MC Usage'!M$5</f>
        <v>82.453371279403044</v>
      </c>
      <c r="N68" s="2">
        <f>'MC Inputs'!O67*'MC Usage'!N$5</f>
        <v>2941454.7429769803</v>
      </c>
      <c r="O68" s="2">
        <f>'MC Inputs'!P67*'MC Usage'!O$5</f>
        <v>464.60351036766605</v>
      </c>
      <c r="P68" s="2">
        <f>'MC Inputs'!Q67*'MC Usage'!P$5</f>
        <v>99.863735681883028</v>
      </c>
      <c r="Q68" s="2">
        <f>'MC Inputs'!R67*'MC Usage'!Q$5</f>
        <v>9.9858620918499774</v>
      </c>
      <c r="R68" s="2">
        <f>'MC Inputs'!S67*'MC Usage'!R$5</f>
        <v>19.972644546081654</v>
      </c>
      <c r="S68" s="2">
        <f>'MC Inputs'!T67*'MC Usage'!S$5</f>
        <v>10</v>
      </c>
      <c r="T68" s="2">
        <f>'MC Inputs'!U67*'MC Usage'!T$5</f>
        <v>0</v>
      </c>
      <c r="U68" s="2">
        <f>'MC Inputs'!V67*'MC Usage'!U$5</f>
        <v>0</v>
      </c>
      <c r="V68" s="2">
        <f>'MC Inputs'!W67*'MC Usage'!V$5</f>
        <v>0</v>
      </c>
      <c r="W68" s="2">
        <f>'MC Inputs'!X67*'MC Usage'!W$5</f>
        <v>0</v>
      </c>
      <c r="X68" s="2">
        <f>'MC Inputs'!Y67*'MC Usage'!X$5</f>
        <v>0</v>
      </c>
      <c r="Y68" s="2">
        <f>'MC Inputs'!Z67*'MC Usage'!Y$5</f>
        <v>0</v>
      </c>
      <c r="Z68" s="2">
        <f>'MC Inputs'!AA67*'MC Usage'!Z$5</f>
        <v>0</v>
      </c>
      <c r="AA68" s="2">
        <f>'MC Inputs'!AB67*'MC Usage'!AA$5</f>
        <v>0</v>
      </c>
      <c r="AB68">
        <f>'MC Inputs'!AC67*'MC Usage'!AB$5</f>
        <v>0</v>
      </c>
      <c r="AC68">
        <f>'MC Inputs'!AD67*'MC Usage'!AC$5</f>
        <v>0</v>
      </c>
      <c r="AD68">
        <f>'MC Inputs'!AE67*'MC Usage'!AD$5</f>
        <v>26955.9139</v>
      </c>
      <c r="AE68">
        <f>'MC Inputs'!AF67*'MC Usage'!AE$5</f>
        <v>0</v>
      </c>
    </row>
    <row r="69" spans="1:31" x14ac:dyDescent="0.3">
      <c r="A69" s="33" t="s">
        <v>39</v>
      </c>
      <c r="B69" s="18">
        <f t="shared" si="0"/>
        <v>38626</v>
      </c>
      <c r="C69" s="2">
        <f>'MC Inputs'!D68*'MC Usage'!C$5</f>
        <v>110713.54907275877</v>
      </c>
      <c r="D69" s="2">
        <f>'MC Inputs'!E68*'MC Usage'!D$5</f>
        <v>0</v>
      </c>
      <c r="E69" s="2">
        <f>'MC Inputs'!F68*'MC Usage'!E$5</f>
        <v>79813.019836091946</v>
      </c>
      <c r="F69" s="2">
        <f>'MC Inputs'!G68*'MC Usage'!F$5</f>
        <v>1307.4972101192734</v>
      </c>
      <c r="G69" s="2">
        <f>'MC Inputs'!H68*'MC Usage'!G$5</f>
        <v>477.25992000000008</v>
      </c>
      <c r="H69" s="2">
        <f>'MC Inputs'!I68*'MC Usage'!H$5</f>
        <v>0</v>
      </c>
      <c r="I69" s="2">
        <f>'MC Inputs'!J68*'MC Usage'!I$5</f>
        <v>1754.2441739581109</v>
      </c>
      <c r="J69" s="2">
        <f>'MC Inputs'!K68*'MC Usage'!J$5</f>
        <v>483.62798732207852</v>
      </c>
      <c r="K69" s="2">
        <f>'MC Inputs'!L68*'MC Usage'!K$5</f>
        <v>14231.759814467723</v>
      </c>
      <c r="L69" s="2">
        <f>'MC Inputs'!M68*'MC Usage'!L$5</f>
        <v>258.29559257983863</v>
      </c>
      <c r="M69" s="2">
        <f>'MC Inputs'!N68*'MC Usage'!M$5</f>
        <v>82.453371279403044</v>
      </c>
      <c r="N69" s="2">
        <f>'MC Inputs'!O68*'MC Usage'!N$5</f>
        <v>2941454.7429769803</v>
      </c>
      <c r="O69" s="2">
        <f>'MC Inputs'!P68*'MC Usage'!O$5</f>
        <v>464.60351036766605</v>
      </c>
      <c r="P69" s="2">
        <f>'MC Inputs'!Q68*'MC Usage'!P$5</f>
        <v>99.863735681883028</v>
      </c>
      <c r="Q69" s="2">
        <f>'MC Inputs'!R68*'MC Usage'!Q$5</f>
        <v>9.9858620918499774</v>
      </c>
      <c r="R69" s="2">
        <f>'MC Inputs'!S68*'MC Usage'!R$5</f>
        <v>19.972644546081654</v>
      </c>
      <c r="S69" s="2">
        <f>'MC Inputs'!T68*'MC Usage'!S$5</f>
        <v>10</v>
      </c>
      <c r="T69" s="2">
        <f>'MC Inputs'!U68*'MC Usage'!T$5</f>
        <v>0</v>
      </c>
      <c r="U69" s="2">
        <f>'MC Inputs'!V68*'MC Usage'!U$5</f>
        <v>0</v>
      </c>
      <c r="V69" s="2">
        <f>'MC Inputs'!W68*'MC Usage'!V$5</f>
        <v>0</v>
      </c>
      <c r="W69" s="2">
        <f>'MC Inputs'!X68*'MC Usage'!W$5</f>
        <v>0</v>
      </c>
      <c r="X69" s="2">
        <f>'MC Inputs'!Y68*'MC Usage'!X$5</f>
        <v>0</v>
      </c>
      <c r="Y69" s="2">
        <f>'MC Inputs'!Z68*'MC Usage'!Y$5</f>
        <v>0</v>
      </c>
      <c r="Z69" s="2">
        <f>'MC Inputs'!AA68*'MC Usage'!Z$5</f>
        <v>0</v>
      </c>
      <c r="AA69" s="2">
        <f>'MC Inputs'!AB68*'MC Usage'!AA$5</f>
        <v>0</v>
      </c>
      <c r="AB69">
        <f>'MC Inputs'!AC68*'MC Usage'!AB$5</f>
        <v>0</v>
      </c>
      <c r="AC69">
        <f>'MC Inputs'!AD68*'MC Usage'!AC$5</f>
        <v>0</v>
      </c>
      <c r="AD69">
        <f>'MC Inputs'!AE68*'MC Usage'!AD$5</f>
        <v>26955.9139</v>
      </c>
      <c r="AE69">
        <f>'MC Inputs'!AF68*'MC Usage'!AE$5</f>
        <v>0</v>
      </c>
    </row>
    <row r="70" spans="1:31" x14ac:dyDescent="0.3">
      <c r="A70" s="33" t="s">
        <v>39</v>
      </c>
      <c r="B70" s="18">
        <f t="shared" si="0"/>
        <v>38657</v>
      </c>
      <c r="C70" s="2">
        <f>'MC Inputs'!D69*'MC Usage'!C$5</f>
        <v>84889.63581437114</v>
      </c>
      <c r="D70" s="2">
        <f>'MC Inputs'!E69*'MC Usage'!D$5</f>
        <v>0</v>
      </c>
      <c r="E70" s="2">
        <f>'MC Inputs'!F69*'MC Usage'!E$5</f>
        <v>87658.610915862067</v>
      </c>
      <c r="F70" s="2">
        <f>'MC Inputs'!G69*'MC Usage'!F$5</f>
        <v>2184.8444606628664</v>
      </c>
      <c r="G70" s="2">
        <f>'MC Inputs'!H69*'MC Usage'!G$5</f>
        <v>477.25992000000008</v>
      </c>
      <c r="H70" s="2">
        <f>'MC Inputs'!I69*'MC Usage'!H$5</f>
        <v>0</v>
      </c>
      <c r="I70" s="2">
        <f>'MC Inputs'!J69*'MC Usage'!I$5</f>
        <v>1754.2441739581109</v>
      </c>
      <c r="J70" s="2">
        <f>'MC Inputs'!K69*'MC Usage'!J$5</f>
        <v>483.62798732207852</v>
      </c>
      <c r="K70" s="2">
        <f>'MC Inputs'!L69*'MC Usage'!K$5</f>
        <v>14231.759814467723</v>
      </c>
      <c r="L70" s="2">
        <f>'MC Inputs'!M69*'MC Usage'!L$5</f>
        <v>258.29559257983863</v>
      </c>
      <c r="M70" s="2">
        <f>'MC Inputs'!N69*'MC Usage'!M$5</f>
        <v>82.453371279403044</v>
      </c>
      <c r="N70" s="2">
        <f>'MC Inputs'!O69*'MC Usage'!N$5</f>
        <v>2941454.7429769803</v>
      </c>
      <c r="O70" s="2">
        <f>'MC Inputs'!P69*'MC Usage'!O$5</f>
        <v>464.60351036766605</v>
      </c>
      <c r="P70" s="2">
        <f>'MC Inputs'!Q69*'MC Usage'!P$5</f>
        <v>99.863735681883028</v>
      </c>
      <c r="Q70" s="2">
        <f>'MC Inputs'!R69*'MC Usage'!Q$5</f>
        <v>9.9858620918499774</v>
      </c>
      <c r="R70" s="2">
        <f>'MC Inputs'!S69*'MC Usage'!R$5</f>
        <v>19.972644546081654</v>
      </c>
      <c r="S70" s="2">
        <f>'MC Inputs'!T69*'MC Usage'!S$5</f>
        <v>10</v>
      </c>
      <c r="T70" s="2">
        <f>'MC Inputs'!U69*'MC Usage'!T$5</f>
        <v>0</v>
      </c>
      <c r="U70" s="2">
        <f>'MC Inputs'!V69*'MC Usage'!U$5</f>
        <v>0</v>
      </c>
      <c r="V70" s="2">
        <f>'MC Inputs'!W69*'MC Usage'!V$5</f>
        <v>0</v>
      </c>
      <c r="W70" s="2">
        <f>'MC Inputs'!X69*'MC Usage'!W$5</f>
        <v>0</v>
      </c>
      <c r="X70" s="2">
        <f>'MC Inputs'!Y69*'MC Usage'!X$5</f>
        <v>0</v>
      </c>
      <c r="Y70" s="2">
        <f>'MC Inputs'!Z69*'MC Usage'!Y$5</f>
        <v>0</v>
      </c>
      <c r="Z70" s="2">
        <f>'MC Inputs'!AA69*'MC Usage'!Z$5</f>
        <v>0</v>
      </c>
      <c r="AA70" s="2">
        <f>'MC Inputs'!AB69*'MC Usage'!AA$5</f>
        <v>0</v>
      </c>
      <c r="AB70">
        <f>'MC Inputs'!AC69*'MC Usage'!AB$5</f>
        <v>0</v>
      </c>
      <c r="AC70">
        <f>'MC Inputs'!AD69*'MC Usage'!AC$5</f>
        <v>0</v>
      </c>
      <c r="AD70">
        <f>'MC Inputs'!AE69*'MC Usage'!AD$5</f>
        <v>26955.9139</v>
      </c>
      <c r="AE70">
        <f>'MC Inputs'!AF69*'MC Usage'!AE$5</f>
        <v>0</v>
      </c>
    </row>
    <row r="71" spans="1:31" x14ac:dyDescent="0.3">
      <c r="A71" s="33" t="s">
        <v>39</v>
      </c>
      <c r="B71" s="18">
        <f t="shared" si="0"/>
        <v>38687</v>
      </c>
      <c r="C71" s="2">
        <f>'MC Inputs'!D70*'MC Usage'!C$5</f>
        <v>83036.273388647431</v>
      </c>
      <c r="D71" s="2">
        <f>'MC Inputs'!E70*'MC Usage'!D$5</f>
        <v>0</v>
      </c>
      <c r="E71" s="2">
        <f>'MC Inputs'!F70*'MC Usage'!E$5</f>
        <v>171340.27698873557</v>
      </c>
      <c r="F71" s="2">
        <f>'MC Inputs'!G70*'MC Usage'!F$5</f>
        <v>3305.9052965588089</v>
      </c>
      <c r="G71" s="2">
        <f>'MC Inputs'!H70*'MC Usage'!G$5</f>
        <v>477.25992000000008</v>
      </c>
      <c r="H71" s="2">
        <f>'MC Inputs'!I70*'MC Usage'!H$5</f>
        <v>0</v>
      </c>
      <c r="I71" s="2">
        <f>'MC Inputs'!J70*'MC Usage'!I$5</f>
        <v>1754.2441739581109</v>
      </c>
      <c r="J71" s="2">
        <f>'MC Inputs'!K70*'MC Usage'!J$5</f>
        <v>483.62798732207852</v>
      </c>
      <c r="K71" s="2">
        <f>'MC Inputs'!L70*'MC Usage'!K$5</f>
        <v>14231.759814467723</v>
      </c>
      <c r="L71" s="2">
        <f>'MC Inputs'!M70*'MC Usage'!L$5</f>
        <v>258.29559257983863</v>
      </c>
      <c r="M71" s="2">
        <f>'MC Inputs'!N70*'MC Usage'!M$5</f>
        <v>82.453371279403044</v>
      </c>
      <c r="N71" s="2">
        <f>'MC Inputs'!O70*'MC Usage'!N$5</f>
        <v>2941454.7429769803</v>
      </c>
      <c r="O71" s="2">
        <f>'MC Inputs'!P70*'MC Usage'!O$5</f>
        <v>464.60351036766605</v>
      </c>
      <c r="P71" s="2">
        <f>'MC Inputs'!Q70*'MC Usage'!P$5</f>
        <v>99.863735681883028</v>
      </c>
      <c r="Q71" s="2">
        <f>'MC Inputs'!R70*'MC Usage'!Q$5</f>
        <v>9.9858620918499774</v>
      </c>
      <c r="R71" s="2">
        <f>'MC Inputs'!S70*'MC Usage'!R$5</f>
        <v>19.972644546081654</v>
      </c>
      <c r="S71" s="2">
        <f>'MC Inputs'!T70*'MC Usage'!S$5</f>
        <v>10</v>
      </c>
      <c r="T71" s="2">
        <f>'MC Inputs'!U70*'MC Usage'!T$5</f>
        <v>0</v>
      </c>
      <c r="U71" s="2">
        <f>'MC Inputs'!V70*'MC Usage'!U$5</f>
        <v>0</v>
      </c>
      <c r="V71" s="2">
        <f>'MC Inputs'!W70*'MC Usage'!V$5</f>
        <v>0</v>
      </c>
      <c r="W71" s="2">
        <f>'MC Inputs'!X70*'MC Usage'!W$5</f>
        <v>0</v>
      </c>
      <c r="X71" s="2">
        <f>'MC Inputs'!Y70*'MC Usage'!X$5</f>
        <v>0</v>
      </c>
      <c r="Y71" s="2">
        <f>'MC Inputs'!Z70*'MC Usage'!Y$5</f>
        <v>0</v>
      </c>
      <c r="Z71" s="2">
        <f>'MC Inputs'!AA70*'MC Usage'!Z$5</f>
        <v>0</v>
      </c>
      <c r="AA71" s="2">
        <f>'MC Inputs'!AB70*'MC Usage'!AA$5</f>
        <v>0</v>
      </c>
      <c r="AB71">
        <f>'MC Inputs'!AC70*'MC Usage'!AB$5</f>
        <v>0</v>
      </c>
      <c r="AC71">
        <f>'MC Inputs'!AD70*'MC Usage'!AC$5</f>
        <v>0</v>
      </c>
      <c r="AD71">
        <f>'MC Inputs'!AE70*'MC Usage'!AD$5</f>
        <v>26955.9139</v>
      </c>
      <c r="AE71">
        <f>'MC Inputs'!AF70*'MC Usage'!AE$5</f>
        <v>0</v>
      </c>
    </row>
    <row r="72" spans="1:31" x14ac:dyDescent="0.3">
      <c r="A72" s="33" t="s">
        <v>39</v>
      </c>
      <c r="B72" s="18">
        <f t="shared" ref="B72:B135" si="1">DATE(YEAR(B71),MONTH(B71)+1,DAY(B71))</f>
        <v>38718</v>
      </c>
      <c r="C72" s="2">
        <f>'MC Inputs'!D71*'MC Usage'!C$5</f>
        <v>84948.078402591753</v>
      </c>
      <c r="D72" s="2">
        <f>'MC Inputs'!E71*'MC Usage'!D$5</f>
        <v>0</v>
      </c>
      <c r="E72" s="2">
        <f>'MC Inputs'!F71*'MC Usage'!E$5</f>
        <v>177756.67127885055</v>
      </c>
      <c r="F72" s="2">
        <f>'MC Inputs'!G71*'MC Usage'!F$5</f>
        <v>3911.1624281935869</v>
      </c>
      <c r="G72" s="2">
        <f>'MC Inputs'!H71*'MC Usage'!G$5</f>
        <v>477.25992000000008</v>
      </c>
      <c r="H72" s="2">
        <f>'MC Inputs'!I71*'MC Usage'!H$5</f>
        <v>0</v>
      </c>
      <c r="I72" s="2">
        <f>'MC Inputs'!J71*'MC Usage'!I$5</f>
        <v>1754.2441739581109</v>
      </c>
      <c r="J72" s="2">
        <f>'MC Inputs'!K71*'MC Usage'!J$5</f>
        <v>483.62798732207852</v>
      </c>
      <c r="K72" s="2">
        <f>'MC Inputs'!L71*'MC Usage'!K$5</f>
        <v>14231.759814467723</v>
      </c>
      <c r="L72" s="2">
        <f>'MC Inputs'!M71*'MC Usage'!L$5</f>
        <v>258.29559257983863</v>
      </c>
      <c r="M72" s="2">
        <f>'MC Inputs'!N71*'MC Usage'!M$5</f>
        <v>82.453371279403044</v>
      </c>
      <c r="N72" s="2">
        <f>'MC Inputs'!O71*'MC Usage'!N$5</f>
        <v>2941454.7429769803</v>
      </c>
      <c r="O72" s="2">
        <f>'MC Inputs'!P71*'MC Usage'!O$5</f>
        <v>464.60351036766605</v>
      </c>
      <c r="P72" s="2">
        <f>'MC Inputs'!Q71*'MC Usage'!P$5</f>
        <v>99.863735681883028</v>
      </c>
      <c r="Q72" s="2">
        <f>'MC Inputs'!R71*'MC Usage'!Q$5</f>
        <v>9.9858620918499774</v>
      </c>
      <c r="R72" s="2">
        <f>'MC Inputs'!S71*'MC Usage'!R$5</f>
        <v>19.972644546081654</v>
      </c>
      <c r="S72" s="2">
        <f>'MC Inputs'!T71*'MC Usage'!S$5</f>
        <v>10</v>
      </c>
      <c r="T72" s="2">
        <f>'MC Inputs'!U71*'MC Usage'!T$5</f>
        <v>0</v>
      </c>
      <c r="U72" s="2">
        <f>'MC Inputs'!V71*'MC Usage'!U$5</f>
        <v>0</v>
      </c>
      <c r="V72" s="2">
        <f>'MC Inputs'!W71*'MC Usage'!V$5</f>
        <v>0</v>
      </c>
      <c r="W72" s="2">
        <f>'MC Inputs'!X71*'MC Usage'!W$5</f>
        <v>0</v>
      </c>
      <c r="X72" s="2">
        <f>'MC Inputs'!Y71*'MC Usage'!X$5</f>
        <v>0</v>
      </c>
      <c r="Y72" s="2">
        <f>'MC Inputs'!Z71*'MC Usage'!Y$5</f>
        <v>0</v>
      </c>
      <c r="Z72" s="2">
        <f>'MC Inputs'!AA71*'MC Usage'!Z$5</f>
        <v>0</v>
      </c>
      <c r="AA72" s="2">
        <f>'MC Inputs'!AB71*'MC Usage'!AA$5</f>
        <v>0</v>
      </c>
      <c r="AB72">
        <f>'MC Inputs'!AC71*'MC Usage'!AB$5</f>
        <v>0</v>
      </c>
      <c r="AC72">
        <f>'MC Inputs'!AD71*'MC Usage'!AC$5</f>
        <v>0</v>
      </c>
      <c r="AD72">
        <f>'MC Inputs'!AE71*'MC Usage'!AD$5</f>
        <v>26955.9139</v>
      </c>
      <c r="AE72">
        <f>'MC Inputs'!AF71*'MC Usage'!AE$5</f>
        <v>0</v>
      </c>
    </row>
    <row r="73" spans="1:31" x14ac:dyDescent="0.3">
      <c r="A73" s="33" t="s">
        <v>39</v>
      </c>
      <c r="B73" s="18">
        <f t="shared" si="1"/>
        <v>38749</v>
      </c>
      <c r="C73" s="2">
        <f>'MC Inputs'!D72*'MC Usage'!C$5</f>
        <v>79664.965515171149</v>
      </c>
      <c r="D73" s="2">
        <f>'MC Inputs'!E72*'MC Usage'!D$5</f>
        <v>0</v>
      </c>
      <c r="E73" s="2">
        <f>'MC Inputs'!F72*'MC Usage'!E$5</f>
        <v>158794.39504252872</v>
      </c>
      <c r="F73" s="2">
        <f>'MC Inputs'!G72*'MC Usage'!F$5</f>
        <v>3938.3925135753152</v>
      </c>
      <c r="G73" s="2">
        <f>'MC Inputs'!H72*'MC Usage'!G$5</f>
        <v>477.25992000000008</v>
      </c>
      <c r="H73" s="2">
        <f>'MC Inputs'!I72*'MC Usage'!H$5</f>
        <v>0</v>
      </c>
      <c r="I73" s="2">
        <f>'MC Inputs'!J72*'MC Usage'!I$5</f>
        <v>1754.2441739581109</v>
      </c>
      <c r="J73" s="2">
        <f>'MC Inputs'!K72*'MC Usage'!J$5</f>
        <v>483.62798732207852</v>
      </c>
      <c r="K73" s="2">
        <f>'MC Inputs'!L72*'MC Usage'!K$5</f>
        <v>14231.759814467723</v>
      </c>
      <c r="L73" s="2">
        <f>'MC Inputs'!M72*'MC Usage'!L$5</f>
        <v>258.29559257983863</v>
      </c>
      <c r="M73" s="2">
        <f>'MC Inputs'!N72*'MC Usage'!M$5</f>
        <v>82.453371279403044</v>
      </c>
      <c r="N73" s="2">
        <f>'MC Inputs'!O72*'MC Usage'!N$5</f>
        <v>2941454.7429769803</v>
      </c>
      <c r="O73" s="2">
        <f>'MC Inputs'!P72*'MC Usage'!O$5</f>
        <v>464.60351036766605</v>
      </c>
      <c r="P73" s="2">
        <f>'MC Inputs'!Q72*'MC Usage'!P$5</f>
        <v>99.863735681883028</v>
      </c>
      <c r="Q73" s="2">
        <f>'MC Inputs'!R72*'MC Usage'!Q$5</f>
        <v>9.9858620918499774</v>
      </c>
      <c r="R73" s="2">
        <f>'MC Inputs'!S72*'MC Usage'!R$5</f>
        <v>19.972644546081654</v>
      </c>
      <c r="S73" s="2">
        <f>'MC Inputs'!T72*'MC Usage'!S$5</f>
        <v>10</v>
      </c>
      <c r="T73" s="2">
        <f>'MC Inputs'!U72*'MC Usage'!T$5</f>
        <v>0</v>
      </c>
      <c r="U73" s="2">
        <f>'MC Inputs'!V72*'MC Usage'!U$5</f>
        <v>0</v>
      </c>
      <c r="V73" s="2">
        <f>'MC Inputs'!W72*'MC Usage'!V$5</f>
        <v>0</v>
      </c>
      <c r="W73" s="2">
        <f>'MC Inputs'!X72*'MC Usage'!W$5</f>
        <v>0</v>
      </c>
      <c r="X73" s="2">
        <f>'MC Inputs'!Y72*'MC Usage'!X$5</f>
        <v>0</v>
      </c>
      <c r="Y73" s="2">
        <f>'MC Inputs'!Z72*'MC Usage'!Y$5</f>
        <v>0</v>
      </c>
      <c r="Z73" s="2">
        <f>'MC Inputs'!AA72*'MC Usage'!Z$5</f>
        <v>0</v>
      </c>
      <c r="AA73" s="2">
        <f>'MC Inputs'!AB72*'MC Usage'!AA$5</f>
        <v>0</v>
      </c>
      <c r="AB73">
        <f>'MC Inputs'!AC72*'MC Usage'!AB$5</f>
        <v>0</v>
      </c>
      <c r="AC73">
        <f>'MC Inputs'!AD72*'MC Usage'!AC$5</f>
        <v>0</v>
      </c>
      <c r="AD73">
        <f>'MC Inputs'!AE72*'MC Usage'!AD$5</f>
        <v>26955.9139</v>
      </c>
      <c r="AE73">
        <f>'MC Inputs'!AF72*'MC Usage'!AE$5</f>
        <v>0</v>
      </c>
    </row>
    <row r="74" spans="1:31" x14ac:dyDescent="0.3">
      <c r="A74" s="33" t="s">
        <v>39</v>
      </c>
      <c r="B74" s="18">
        <f t="shared" si="1"/>
        <v>38777</v>
      </c>
      <c r="C74" s="2">
        <f>'MC Inputs'!D73*'MC Usage'!C$5</f>
        <v>80760.797462183502</v>
      </c>
      <c r="D74" s="2">
        <f>'MC Inputs'!E73*'MC Usage'!D$5</f>
        <v>0</v>
      </c>
      <c r="E74" s="2">
        <f>'MC Inputs'!F73*'MC Usage'!E$5</f>
        <v>148997.45452068964</v>
      </c>
      <c r="F74" s="2">
        <f>'MC Inputs'!G73*'MC Usage'!F$5</f>
        <v>3061.9330630462141</v>
      </c>
      <c r="G74" s="2">
        <f>'MC Inputs'!H73*'MC Usage'!G$5</f>
        <v>477.25992000000008</v>
      </c>
      <c r="H74" s="2">
        <f>'MC Inputs'!I73*'MC Usage'!H$5</f>
        <v>0</v>
      </c>
      <c r="I74" s="2">
        <f>'MC Inputs'!J73*'MC Usage'!I$5</f>
        <v>1754.2441739581109</v>
      </c>
      <c r="J74" s="2">
        <f>'MC Inputs'!K73*'MC Usage'!J$5</f>
        <v>483.62798732207852</v>
      </c>
      <c r="K74" s="2">
        <f>'MC Inputs'!L73*'MC Usage'!K$5</f>
        <v>14231.759814467723</v>
      </c>
      <c r="L74" s="2">
        <f>'MC Inputs'!M73*'MC Usage'!L$5</f>
        <v>258.29559257983863</v>
      </c>
      <c r="M74" s="2">
        <f>'MC Inputs'!N73*'MC Usage'!M$5</f>
        <v>82.453371279403044</v>
      </c>
      <c r="N74" s="2">
        <f>'MC Inputs'!O73*'MC Usage'!N$5</f>
        <v>2941454.7429769803</v>
      </c>
      <c r="O74" s="2">
        <f>'MC Inputs'!P73*'MC Usage'!O$5</f>
        <v>464.60351036766605</v>
      </c>
      <c r="P74" s="2">
        <f>'MC Inputs'!Q73*'MC Usage'!P$5</f>
        <v>99.863735681883028</v>
      </c>
      <c r="Q74" s="2">
        <f>'MC Inputs'!R73*'MC Usage'!Q$5</f>
        <v>9.9858620918499774</v>
      </c>
      <c r="R74" s="2">
        <f>'MC Inputs'!S73*'MC Usage'!R$5</f>
        <v>19.972644546081654</v>
      </c>
      <c r="S74" s="2">
        <f>'MC Inputs'!T73*'MC Usage'!S$5</f>
        <v>10</v>
      </c>
      <c r="T74" s="2">
        <f>'MC Inputs'!U73*'MC Usage'!T$5</f>
        <v>0</v>
      </c>
      <c r="U74" s="2">
        <f>'MC Inputs'!V73*'MC Usage'!U$5</f>
        <v>0</v>
      </c>
      <c r="V74" s="2">
        <f>'MC Inputs'!W73*'MC Usage'!V$5</f>
        <v>0</v>
      </c>
      <c r="W74" s="2">
        <f>'MC Inputs'!X73*'MC Usage'!W$5</f>
        <v>0</v>
      </c>
      <c r="X74" s="2">
        <f>'MC Inputs'!Y73*'MC Usage'!X$5</f>
        <v>0</v>
      </c>
      <c r="Y74" s="2">
        <f>'MC Inputs'!Z73*'MC Usage'!Y$5</f>
        <v>0</v>
      </c>
      <c r="Z74" s="2">
        <f>'MC Inputs'!AA73*'MC Usage'!Z$5</f>
        <v>0</v>
      </c>
      <c r="AA74" s="2">
        <f>'MC Inputs'!AB73*'MC Usage'!AA$5</f>
        <v>0</v>
      </c>
      <c r="AB74">
        <f>'MC Inputs'!AC73*'MC Usage'!AB$5</f>
        <v>0</v>
      </c>
      <c r="AC74">
        <f>'MC Inputs'!AD73*'MC Usage'!AC$5</f>
        <v>0</v>
      </c>
      <c r="AD74">
        <f>'MC Inputs'!AE73*'MC Usage'!AD$5</f>
        <v>26955.9139</v>
      </c>
      <c r="AE74">
        <f>'MC Inputs'!AF73*'MC Usage'!AE$5</f>
        <v>0</v>
      </c>
    </row>
    <row r="75" spans="1:31" x14ac:dyDescent="0.3">
      <c r="A75" s="33" t="s">
        <v>39</v>
      </c>
      <c r="B75" s="18">
        <f t="shared" si="1"/>
        <v>38808</v>
      </c>
      <c r="C75" s="2">
        <f>'MC Inputs'!D74*'MC Usage'!C$5</f>
        <v>85884.011090536078</v>
      </c>
      <c r="D75" s="2">
        <f>'MC Inputs'!E74*'MC Usage'!D$5</f>
        <v>0</v>
      </c>
      <c r="E75" s="2">
        <f>'MC Inputs'!F74*'MC Usage'!E$5</f>
        <v>78732.555161609183</v>
      </c>
      <c r="F75" s="2">
        <f>'MC Inputs'!G74*'MC Usage'!F$5</f>
        <v>1511.289216536908</v>
      </c>
      <c r="G75" s="2">
        <f>'MC Inputs'!H74*'MC Usage'!G$5</f>
        <v>477.25992000000008</v>
      </c>
      <c r="H75" s="2">
        <f>'MC Inputs'!I74*'MC Usage'!H$5</f>
        <v>0</v>
      </c>
      <c r="I75" s="2">
        <f>'MC Inputs'!J74*'MC Usage'!I$5</f>
        <v>1754.2441739581109</v>
      </c>
      <c r="J75" s="2">
        <f>'MC Inputs'!K74*'MC Usage'!J$5</f>
        <v>483.62798732207852</v>
      </c>
      <c r="K75" s="2">
        <f>'MC Inputs'!L74*'MC Usage'!K$5</f>
        <v>14231.759814467723</v>
      </c>
      <c r="L75" s="2">
        <f>'MC Inputs'!M74*'MC Usage'!L$5</f>
        <v>258.29559257983863</v>
      </c>
      <c r="M75" s="2">
        <f>'MC Inputs'!N74*'MC Usage'!M$5</f>
        <v>82.453371279403044</v>
      </c>
      <c r="N75" s="2">
        <f>'MC Inputs'!O74*'MC Usage'!N$5</f>
        <v>2941454.7429769803</v>
      </c>
      <c r="O75" s="2">
        <f>'MC Inputs'!P74*'MC Usage'!O$5</f>
        <v>464.60351036766605</v>
      </c>
      <c r="P75" s="2">
        <f>'MC Inputs'!Q74*'MC Usage'!P$5</f>
        <v>99.863735681883028</v>
      </c>
      <c r="Q75" s="2">
        <f>'MC Inputs'!R74*'MC Usage'!Q$5</f>
        <v>9.9858620918499774</v>
      </c>
      <c r="R75" s="2">
        <f>'MC Inputs'!S74*'MC Usage'!R$5</f>
        <v>19.972644546081654</v>
      </c>
      <c r="S75" s="2">
        <f>'MC Inputs'!T74*'MC Usage'!S$5</f>
        <v>10</v>
      </c>
      <c r="T75" s="2">
        <f>'MC Inputs'!U74*'MC Usage'!T$5</f>
        <v>0</v>
      </c>
      <c r="U75" s="2">
        <f>'MC Inputs'!V74*'MC Usage'!U$5</f>
        <v>0</v>
      </c>
      <c r="V75" s="2">
        <f>'MC Inputs'!W74*'MC Usage'!V$5</f>
        <v>0</v>
      </c>
      <c r="W75" s="2">
        <f>'MC Inputs'!X74*'MC Usage'!W$5</f>
        <v>0</v>
      </c>
      <c r="X75" s="2">
        <f>'MC Inputs'!Y74*'MC Usage'!X$5</f>
        <v>0</v>
      </c>
      <c r="Y75" s="2">
        <f>'MC Inputs'!Z74*'MC Usage'!Y$5</f>
        <v>0</v>
      </c>
      <c r="Z75" s="2">
        <f>'MC Inputs'!AA74*'MC Usage'!Z$5</f>
        <v>0</v>
      </c>
      <c r="AA75" s="2">
        <f>'MC Inputs'!AB74*'MC Usage'!AA$5</f>
        <v>0</v>
      </c>
      <c r="AB75">
        <f>'MC Inputs'!AC74*'MC Usage'!AB$5</f>
        <v>0</v>
      </c>
      <c r="AC75">
        <f>'MC Inputs'!AD74*'MC Usage'!AC$5</f>
        <v>0</v>
      </c>
      <c r="AD75">
        <f>'MC Inputs'!AE74*'MC Usage'!AD$5</f>
        <v>26955.9139</v>
      </c>
      <c r="AE75">
        <f>'MC Inputs'!AF74*'MC Usage'!AE$5</f>
        <v>0</v>
      </c>
    </row>
    <row r="76" spans="1:31" x14ac:dyDescent="0.3">
      <c r="A76" s="33" t="s">
        <v>39</v>
      </c>
      <c r="B76" s="18">
        <f t="shared" si="1"/>
        <v>38838</v>
      </c>
      <c r="C76" s="2">
        <f>'MC Inputs'!D75*'MC Usage'!C$5</f>
        <v>86925.635725373199</v>
      </c>
      <c r="D76" s="2">
        <f>'MC Inputs'!E75*'MC Usage'!D$5</f>
        <v>0</v>
      </c>
      <c r="E76" s="2">
        <f>'MC Inputs'!F75*'MC Usage'!E$5</f>
        <v>93736.892974942515</v>
      </c>
      <c r="F76" s="2">
        <f>'MC Inputs'!G75*'MC Usage'!F$5</f>
        <v>781.74160447600389</v>
      </c>
      <c r="G76" s="2">
        <f>'MC Inputs'!H75*'MC Usage'!G$5</f>
        <v>477.25992000000008</v>
      </c>
      <c r="H76" s="2">
        <f>'MC Inputs'!I75*'MC Usage'!H$5</f>
        <v>0</v>
      </c>
      <c r="I76" s="2">
        <f>'MC Inputs'!J75*'MC Usage'!I$5</f>
        <v>1754.2441739581109</v>
      </c>
      <c r="J76" s="2">
        <f>'MC Inputs'!K75*'MC Usage'!J$5</f>
        <v>483.62798732207852</v>
      </c>
      <c r="K76" s="2">
        <f>'MC Inputs'!L75*'MC Usage'!K$5</f>
        <v>14231.759814467723</v>
      </c>
      <c r="L76" s="2">
        <f>'MC Inputs'!M75*'MC Usage'!L$5</f>
        <v>258.29559257983863</v>
      </c>
      <c r="M76" s="2">
        <f>'MC Inputs'!N75*'MC Usage'!M$5</f>
        <v>82.453371279403044</v>
      </c>
      <c r="N76" s="2">
        <f>'MC Inputs'!O75*'MC Usage'!N$5</f>
        <v>2941454.7429769803</v>
      </c>
      <c r="O76" s="2">
        <f>'MC Inputs'!P75*'MC Usage'!O$5</f>
        <v>464.60351036766605</v>
      </c>
      <c r="P76" s="2">
        <f>'MC Inputs'!Q75*'MC Usage'!P$5</f>
        <v>99.863735681883028</v>
      </c>
      <c r="Q76" s="2">
        <f>'MC Inputs'!R75*'MC Usage'!Q$5</f>
        <v>9.9858620918499774</v>
      </c>
      <c r="R76" s="2">
        <f>'MC Inputs'!S75*'MC Usage'!R$5</f>
        <v>19.972644546081654</v>
      </c>
      <c r="S76" s="2">
        <f>'MC Inputs'!T75*'MC Usage'!S$5</f>
        <v>10</v>
      </c>
      <c r="T76" s="2">
        <f>'MC Inputs'!U75*'MC Usage'!T$5</f>
        <v>0</v>
      </c>
      <c r="U76" s="2">
        <f>'MC Inputs'!V75*'MC Usage'!U$5</f>
        <v>0</v>
      </c>
      <c r="V76" s="2">
        <f>'MC Inputs'!W75*'MC Usage'!V$5</f>
        <v>0</v>
      </c>
      <c r="W76" s="2">
        <f>'MC Inputs'!X75*'MC Usage'!W$5</f>
        <v>0</v>
      </c>
      <c r="X76" s="2">
        <f>'MC Inputs'!Y75*'MC Usage'!X$5</f>
        <v>0</v>
      </c>
      <c r="Y76" s="2">
        <f>'MC Inputs'!Z75*'MC Usage'!Y$5</f>
        <v>0</v>
      </c>
      <c r="Z76" s="2">
        <f>'MC Inputs'!AA75*'MC Usage'!Z$5</f>
        <v>0</v>
      </c>
      <c r="AA76" s="2">
        <f>'MC Inputs'!AB75*'MC Usage'!AA$5</f>
        <v>0</v>
      </c>
      <c r="AB76">
        <f>'MC Inputs'!AC75*'MC Usage'!AB$5</f>
        <v>0</v>
      </c>
      <c r="AC76">
        <f>'MC Inputs'!AD75*'MC Usage'!AC$5</f>
        <v>0</v>
      </c>
      <c r="AD76">
        <f>'MC Inputs'!AE75*'MC Usage'!AD$5</f>
        <v>26955.9139</v>
      </c>
      <c r="AE76">
        <f>'MC Inputs'!AF75*'MC Usage'!AE$5</f>
        <v>0</v>
      </c>
    </row>
    <row r="77" spans="1:31" ht="15" thickBot="1" x14ac:dyDescent="0.35">
      <c r="A77" s="34" t="s">
        <v>39</v>
      </c>
      <c r="B77" s="18">
        <f t="shared" si="1"/>
        <v>38869</v>
      </c>
      <c r="C77" s="2">
        <f>'MC Inputs'!D76*'MC Usage'!C$5</f>
        <v>95722.627697331962</v>
      </c>
      <c r="D77" s="2">
        <f>'MC Inputs'!E76*'MC Usage'!D$5</f>
        <v>0</v>
      </c>
      <c r="E77" s="2">
        <f>'MC Inputs'!F76*'MC Usage'!E$5</f>
        <v>67584.348485747134</v>
      </c>
      <c r="F77" s="2">
        <f>'MC Inputs'!G76*'MC Usage'!F$5</f>
        <v>498.30524752169606</v>
      </c>
      <c r="G77" s="2">
        <f>'MC Inputs'!H76*'MC Usage'!G$5</f>
        <v>477.25992000000008</v>
      </c>
      <c r="H77" s="2">
        <f>'MC Inputs'!I76*'MC Usage'!H$5</f>
        <v>0</v>
      </c>
      <c r="I77" s="2">
        <f>'MC Inputs'!J76*'MC Usage'!I$5</f>
        <v>1754.2441739581109</v>
      </c>
      <c r="J77" s="2">
        <f>'MC Inputs'!K76*'MC Usage'!J$5</f>
        <v>483.62798732207852</v>
      </c>
      <c r="K77" s="2">
        <f>'MC Inputs'!L76*'MC Usage'!K$5</f>
        <v>14231.759814467723</v>
      </c>
      <c r="L77" s="2">
        <f>'MC Inputs'!M76*'MC Usage'!L$5</f>
        <v>258.29559257983863</v>
      </c>
      <c r="M77" s="2">
        <f>'MC Inputs'!N76*'MC Usage'!M$5</f>
        <v>82.453371279403044</v>
      </c>
      <c r="N77" s="2">
        <f>'MC Inputs'!O76*'MC Usage'!N$5</f>
        <v>2941454.7429769803</v>
      </c>
      <c r="O77" s="2">
        <f>'MC Inputs'!P76*'MC Usage'!O$5</f>
        <v>464.60351036766605</v>
      </c>
      <c r="P77" s="2">
        <f>'MC Inputs'!Q76*'MC Usage'!P$5</f>
        <v>99.863735681883028</v>
      </c>
      <c r="Q77" s="2">
        <f>'MC Inputs'!R76*'MC Usage'!Q$5</f>
        <v>9.9858620918499774</v>
      </c>
      <c r="R77" s="2">
        <f>'MC Inputs'!S76*'MC Usage'!R$5</f>
        <v>19.972644546081654</v>
      </c>
      <c r="S77" s="2">
        <f>'MC Inputs'!T76*'MC Usage'!S$5</f>
        <v>10</v>
      </c>
      <c r="T77" s="2">
        <f>'MC Inputs'!U76*'MC Usage'!T$5</f>
        <v>0</v>
      </c>
      <c r="U77" s="2">
        <f>'MC Inputs'!V76*'MC Usage'!U$5</f>
        <v>0</v>
      </c>
      <c r="V77" s="2">
        <f>'MC Inputs'!W76*'MC Usage'!V$5</f>
        <v>0</v>
      </c>
      <c r="W77" s="2">
        <f>'MC Inputs'!X76*'MC Usage'!W$5</f>
        <v>0</v>
      </c>
      <c r="X77" s="2">
        <f>'MC Inputs'!Y76*'MC Usage'!X$5</f>
        <v>0</v>
      </c>
      <c r="Y77" s="2">
        <f>'MC Inputs'!Z76*'MC Usage'!Y$5</f>
        <v>0</v>
      </c>
      <c r="Z77" s="2">
        <f>'MC Inputs'!AA76*'MC Usage'!Z$5</f>
        <v>0</v>
      </c>
      <c r="AA77" s="2">
        <f>'MC Inputs'!AB76*'MC Usage'!AA$5</f>
        <v>0</v>
      </c>
      <c r="AB77">
        <f>'MC Inputs'!AC76*'MC Usage'!AB$5</f>
        <v>0</v>
      </c>
      <c r="AC77">
        <f>'MC Inputs'!AD76*'MC Usage'!AC$5</f>
        <v>0</v>
      </c>
      <c r="AD77">
        <f>'MC Inputs'!AE76*'MC Usage'!AD$5</f>
        <v>26955.9139</v>
      </c>
      <c r="AE77">
        <f>'MC Inputs'!AF76*'MC Usage'!AE$5</f>
        <v>0</v>
      </c>
    </row>
    <row r="78" spans="1:31" x14ac:dyDescent="0.3">
      <c r="A78" s="29" t="s">
        <v>40</v>
      </c>
      <c r="B78" s="15">
        <f t="shared" si="1"/>
        <v>38899</v>
      </c>
      <c r="C78" s="7">
        <f>'MC Inputs'!D77*'MC Usage'!C$5</f>
        <v>105436.24034270928</v>
      </c>
      <c r="D78" s="7">
        <f>'MC Inputs'!E77*'MC Usage'!D$5</f>
        <v>0</v>
      </c>
      <c r="E78" s="7">
        <f>'MC Inputs'!F77*'MC Usage'!E$5</f>
        <v>52757.093622528722</v>
      </c>
      <c r="F78" s="7">
        <f>'MC Inputs'!G77*'MC Usage'!F$5</f>
        <v>538.86424111848305</v>
      </c>
      <c r="G78" s="7">
        <f>'MC Inputs'!H77*'MC Usage'!G$5</f>
        <v>477.25992000000008</v>
      </c>
      <c r="H78" s="7">
        <f>'MC Inputs'!I77*'MC Usage'!H$5</f>
        <v>0</v>
      </c>
      <c r="I78" s="7">
        <f>'MC Inputs'!J77*'MC Usage'!I$5</f>
        <v>1771.9638120789</v>
      </c>
      <c r="J78" s="7">
        <f>'MC Inputs'!K77*'MC Usage'!J$5</f>
        <v>488.51311850715001</v>
      </c>
      <c r="K78" s="7">
        <f>'MC Inputs'!L77*'MC Usage'!K$5</f>
        <v>14432.907128603518</v>
      </c>
      <c r="L78" s="7">
        <f>'MC Inputs'!M77*'MC Usage'!L$5</f>
        <v>261.5490070578756</v>
      </c>
      <c r="M78" s="7">
        <f>'MC Inputs'!N77*'MC Usage'!M$5</f>
        <v>83.491929425920603</v>
      </c>
      <c r="N78" s="7">
        <f>'MC Inputs'!O77*'MC Usage'!N$5</f>
        <v>3191525.4839164172</v>
      </c>
      <c r="O78" s="7">
        <f>'MC Inputs'!P77*'MC Usage'!O$5</f>
        <v>467.29755229952474</v>
      </c>
      <c r="P78" s="7">
        <f>'MC Inputs'!Q77*'MC Usage'!P$5</f>
        <v>100.44280984953868</v>
      </c>
      <c r="Q78" s="7">
        <f>'MC Inputs'!R77*'MC Usage'!Q$5</f>
        <v>10.043724195143167</v>
      </c>
      <c r="R78" s="7">
        <f>'MC Inputs'!S77*'MC Usage'!R$5</f>
        <v>20.088456762640071</v>
      </c>
      <c r="S78" s="7">
        <f>'MC Inputs'!T77*'MC Usage'!S$5</f>
        <v>10</v>
      </c>
      <c r="T78" s="7">
        <f>'MC Inputs'!U77*'MC Usage'!T$5</f>
        <v>0</v>
      </c>
      <c r="U78" s="7">
        <f>'MC Inputs'!V77*'MC Usage'!U$5</f>
        <v>0</v>
      </c>
      <c r="V78" s="7">
        <f>'MC Inputs'!W77*'MC Usage'!V$5</f>
        <v>0</v>
      </c>
      <c r="W78" s="7">
        <f>'MC Inputs'!X77*'MC Usage'!W$5</f>
        <v>0</v>
      </c>
      <c r="X78" s="7">
        <f>'MC Inputs'!Y77*'MC Usage'!X$5</f>
        <v>0</v>
      </c>
      <c r="Y78" s="7">
        <f>'MC Inputs'!Z77*'MC Usage'!Y$5</f>
        <v>0</v>
      </c>
      <c r="Z78" s="7">
        <f>'MC Inputs'!AA77*'MC Usage'!Z$5</f>
        <v>0</v>
      </c>
      <c r="AA78" s="7">
        <f>'MC Inputs'!AB77*'MC Usage'!AA$5</f>
        <v>0</v>
      </c>
      <c r="AB78" s="8">
        <f>'MC Inputs'!AC77*'MC Usage'!AB$5</f>
        <v>0</v>
      </c>
      <c r="AC78" s="8">
        <f>'MC Inputs'!AD77*'MC Usage'!AC$5</f>
        <v>0</v>
      </c>
      <c r="AD78" s="8">
        <f>'MC Inputs'!AE77*'MC Usage'!AD$5</f>
        <v>26955.9139</v>
      </c>
      <c r="AE78" s="8">
        <f>'MC Inputs'!AF77*'MC Usage'!AE$5</f>
        <v>0</v>
      </c>
    </row>
    <row r="79" spans="1:31" x14ac:dyDescent="0.3">
      <c r="A79" s="30" t="s">
        <v>40</v>
      </c>
      <c r="B79" s="16">
        <f t="shared" si="1"/>
        <v>38930</v>
      </c>
      <c r="C79" s="9">
        <f>'MC Inputs'!D78*'MC Usage'!C$5</f>
        <v>124171.73671098557</v>
      </c>
      <c r="D79" s="9">
        <f>'MC Inputs'!E78*'MC Usage'!D$5</f>
        <v>0</v>
      </c>
      <c r="E79" s="9">
        <f>'MC Inputs'!F78*'MC Usage'!E$5</f>
        <v>69988.131152183909</v>
      </c>
      <c r="F79" s="9">
        <f>'MC Inputs'!G78*'MC Usage'!F$5</f>
        <v>438.02529066166528</v>
      </c>
      <c r="G79" s="9">
        <f>'MC Inputs'!H78*'MC Usage'!G$5</f>
        <v>477.25992000000008</v>
      </c>
      <c r="H79" s="9">
        <f>'MC Inputs'!I78*'MC Usage'!H$5</f>
        <v>0</v>
      </c>
      <c r="I79" s="9">
        <f>'MC Inputs'!J78*'MC Usage'!I$5</f>
        <v>1771.9638120789</v>
      </c>
      <c r="J79" s="9">
        <f>'MC Inputs'!K78*'MC Usage'!J$5</f>
        <v>488.51311850715001</v>
      </c>
      <c r="K79" s="9">
        <f>'MC Inputs'!L78*'MC Usage'!K$5</f>
        <v>14432.907128603518</v>
      </c>
      <c r="L79" s="9">
        <f>'MC Inputs'!M78*'MC Usage'!L$5</f>
        <v>261.5490070578756</v>
      </c>
      <c r="M79" s="9">
        <f>'MC Inputs'!N78*'MC Usage'!M$5</f>
        <v>83.491929425920603</v>
      </c>
      <c r="N79" s="9">
        <f>'MC Inputs'!O78*'MC Usage'!N$5</f>
        <v>3191525.4839164172</v>
      </c>
      <c r="O79" s="9">
        <f>'MC Inputs'!P78*'MC Usage'!O$5</f>
        <v>467.29755229952474</v>
      </c>
      <c r="P79" s="9">
        <f>'MC Inputs'!Q78*'MC Usage'!P$5</f>
        <v>100.44280984953868</v>
      </c>
      <c r="Q79" s="9">
        <f>'MC Inputs'!R78*'MC Usage'!Q$5</f>
        <v>10.043724195143167</v>
      </c>
      <c r="R79" s="9">
        <f>'MC Inputs'!S78*'MC Usage'!R$5</f>
        <v>20.088456762640071</v>
      </c>
      <c r="S79" s="9">
        <f>'MC Inputs'!T78*'MC Usage'!S$5</f>
        <v>10</v>
      </c>
      <c r="T79" s="9">
        <f>'MC Inputs'!U78*'MC Usage'!T$5</f>
        <v>0</v>
      </c>
      <c r="U79" s="9">
        <f>'MC Inputs'!V78*'MC Usage'!U$5</f>
        <v>0</v>
      </c>
      <c r="V79" s="9">
        <f>'MC Inputs'!W78*'MC Usage'!V$5</f>
        <v>0</v>
      </c>
      <c r="W79" s="9">
        <f>'MC Inputs'!X78*'MC Usage'!W$5</f>
        <v>0</v>
      </c>
      <c r="X79" s="9">
        <f>'MC Inputs'!Y78*'MC Usage'!X$5</f>
        <v>0</v>
      </c>
      <c r="Y79" s="9">
        <f>'MC Inputs'!Z78*'MC Usage'!Y$5</f>
        <v>0</v>
      </c>
      <c r="Z79" s="9">
        <f>'MC Inputs'!AA78*'MC Usage'!Z$5</f>
        <v>0</v>
      </c>
      <c r="AA79" s="9">
        <f>'MC Inputs'!AB78*'MC Usage'!AA$5</f>
        <v>0</v>
      </c>
      <c r="AB79" s="10">
        <f>'MC Inputs'!AC78*'MC Usage'!AB$5</f>
        <v>0</v>
      </c>
      <c r="AC79" s="10">
        <f>'MC Inputs'!AD78*'MC Usage'!AC$5</f>
        <v>0</v>
      </c>
      <c r="AD79" s="10">
        <f>'MC Inputs'!AE78*'MC Usage'!AD$5</f>
        <v>26955.9139</v>
      </c>
      <c r="AE79" s="10">
        <f>'MC Inputs'!AF78*'MC Usage'!AE$5</f>
        <v>0</v>
      </c>
    </row>
    <row r="80" spans="1:31" x14ac:dyDescent="0.3">
      <c r="A80" s="30" t="s">
        <v>40</v>
      </c>
      <c r="B80" s="16">
        <f t="shared" si="1"/>
        <v>38961</v>
      </c>
      <c r="C80" s="9">
        <f>'MC Inputs'!D79*'MC Usage'!C$5</f>
        <v>105156.28296783711</v>
      </c>
      <c r="D80" s="9">
        <f>'MC Inputs'!E79*'MC Usage'!D$5</f>
        <v>0</v>
      </c>
      <c r="E80" s="9">
        <f>'MC Inputs'!F79*'MC Usage'!E$5</f>
        <v>62992.559383678155</v>
      </c>
      <c r="F80" s="9">
        <f>'MC Inputs'!G79*'MC Usage'!F$5</f>
        <v>688.91398258989511</v>
      </c>
      <c r="G80" s="9">
        <f>'MC Inputs'!H79*'MC Usage'!G$5</f>
        <v>477.25992000000008</v>
      </c>
      <c r="H80" s="9">
        <f>'MC Inputs'!I79*'MC Usage'!H$5</f>
        <v>0</v>
      </c>
      <c r="I80" s="9">
        <f>'MC Inputs'!J79*'MC Usage'!I$5</f>
        <v>1771.9638120789</v>
      </c>
      <c r="J80" s="9">
        <f>'MC Inputs'!K79*'MC Usage'!J$5</f>
        <v>488.51311850715001</v>
      </c>
      <c r="K80" s="9">
        <f>'MC Inputs'!L79*'MC Usage'!K$5</f>
        <v>14432.907128603518</v>
      </c>
      <c r="L80" s="9">
        <f>'MC Inputs'!M79*'MC Usage'!L$5</f>
        <v>261.5490070578756</v>
      </c>
      <c r="M80" s="9">
        <f>'MC Inputs'!N79*'MC Usage'!M$5</f>
        <v>83.491929425920603</v>
      </c>
      <c r="N80" s="9">
        <f>'MC Inputs'!O79*'MC Usage'!N$5</f>
        <v>3191525.4839164172</v>
      </c>
      <c r="O80" s="9">
        <f>'MC Inputs'!P79*'MC Usage'!O$5</f>
        <v>467.29755229952474</v>
      </c>
      <c r="P80" s="9">
        <f>'MC Inputs'!Q79*'MC Usage'!P$5</f>
        <v>100.44280984953868</v>
      </c>
      <c r="Q80" s="9">
        <f>'MC Inputs'!R79*'MC Usage'!Q$5</f>
        <v>10.043724195143167</v>
      </c>
      <c r="R80" s="9">
        <f>'MC Inputs'!S79*'MC Usage'!R$5</f>
        <v>20.088456762640071</v>
      </c>
      <c r="S80" s="9">
        <f>'MC Inputs'!T79*'MC Usage'!S$5</f>
        <v>10</v>
      </c>
      <c r="T80" s="9">
        <f>'MC Inputs'!U79*'MC Usage'!T$5</f>
        <v>0</v>
      </c>
      <c r="U80" s="9">
        <f>'MC Inputs'!V79*'MC Usage'!U$5</f>
        <v>0</v>
      </c>
      <c r="V80" s="9">
        <f>'MC Inputs'!W79*'MC Usage'!V$5</f>
        <v>0</v>
      </c>
      <c r="W80" s="9">
        <f>'MC Inputs'!X79*'MC Usage'!W$5</f>
        <v>0</v>
      </c>
      <c r="X80" s="9">
        <f>'MC Inputs'!Y79*'MC Usage'!X$5</f>
        <v>0</v>
      </c>
      <c r="Y80" s="9">
        <f>'MC Inputs'!Z79*'MC Usage'!Y$5</f>
        <v>0</v>
      </c>
      <c r="Z80" s="9">
        <f>'MC Inputs'!AA79*'MC Usage'!Z$5</f>
        <v>0</v>
      </c>
      <c r="AA80" s="9">
        <f>'MC Inputs'!AB79*'MC Usage'!AA$5</f>
        <v>0</v>
      </c>
      <c r="AB80" s="10">
        <f>'MC Inputs'!AC79*'MC Usage'!AB$5</f>
        <v>0</v>
      </c>
      <c r="AC80" s="10">
        <f>'MC Inputs'!AD79*'MC Usage'!AC$5</f>
        <v>0</v>
      </c>
      <c r="AD80" s="10">
        <f>'MC Inputs'!AE79*'MC Usage'!AD$5</f>
        <v>26955.9139</v>
      </c>
      <c r="AE80" s="10">
        <f>'MC Inputs'!AF79*'MC Usage'!AE$5</f>
        <v>0</v>
      </c>
    </row>
    <row r="81" spans="1:31" x14ac:dyDescent="0.3">
      <c r="A81" s="30" t="s">
        <v>40</v>
      </c>
      <c r="B81" s="16">
        <f t="shared" si="1"/>
        <v>38991</v>
      </c>
      <c r="C81" s="9">
        <f>'MC Inputs'!D80*'MC Usage'!C$5</f>
        <v>98722.40618097526</v>
      </c>
      <c r="D81" s="9">
        <f>'MC Inputs'!E80*'MC Usage'!D$5</f>
        <v>0</v>
      </c>
      <c r="E81" s="9">
        <f>'MC Inputs'!F80*'MC Usage'!E$5</f>
        <v>94478.975468505756</v>
      </c>
      <c r="F81" s="9">
        <f>'MC Inputs'!G80*'MC Usage'!F$5</f>
        <v>1250.3482456346701</v>
      </c>
      <c r="G81" s="9">
        <f>'MC Inputs'!H80*'MC Usage'!G$5</f>
        <v>477.25992000000008</v>
      </c>
      <c r="H81" s="9">
        <f>'MC Inputs'!I80*'MC Usage'!H$5</f>
        <v>0</v>
      </c>
      <c r="I81" s="9">
        <f>'MC Inputs'!J80*'MC Usage'!I$5</f>
        <v>1771.9638120789</v>
      </c>
      <c r="J81" s="9">
        <f>'MC Inputs'!K80*'MC Usage'!J$5</f>
        <v>488.51311850715001</v>
      </c>
      <c r="K81" s="9">
        <f>'MC Inputs'!L80*'MC Usage'!K$5</f>
        <v>14432.907128603518</v>
      </c>
      <c r="L81" s="9">
        <f>'MC Inputs'!M80*'MC Usage'!L$5</f>
        <v>261.5490070578756</v>
      </c>
      <c r="M81" s="9">
        <f>'MC Inputs'!N80*'MC Usage'!M$5</f>
        <v>83.491929425920603</v>
      </c>
      <c r="N81" s="9">
        <f>'MC Inputs'!O80*'MC Usage'!N$5</f>
        <v>3191525.4839164172</v>
      </c>
      <c r="O81" s="9">
        <f>'MC Inputs'!P80*'MC Usage'!O$5</f>
        <v>467.29755229952474</v>
      </c>
      <c r="P81" s="9">
        <f>'MC Inputs'!Q80*'MC Usage'!P$5</f>
        <v>100.44280984953868</v>
      </c>
      <c r="Q81" s="9">
        <f>'MC Inputs'!R80*'MC Usage'!Q$5</f>
        <v>10.043724195143167</v>
      </c>
      <c r="R81" s="9">
        <f>'MC Inputs'!S80*'MC Usage'!R$5</f>
        <v>20.088456762640071</v>
      </c>
      <c r="S81" s="9">
        <f>'MC Inputs'!T80*'MC Usage'!S$5</f>
        <v>10</v>
      </c>
      <c r="T81" s="9">
        <f>'MC Inputs'!U80*'MC Usage'!T$5</f>
        <v>0</v>
      </c>
      <c r="U81" s="9">
        <f>'MC Inputs'!V80*'MC Usage'!U$5</f>
        <v>0</v>
      </c>
      <c r="V81" s="9">
        <f>'MC Inputs'!W80*'MC Usage'!V$5</f>
        <v>0</v>
      </c>
      <c r="W81" s="9">
        <f>'MC Inputs'!X80*'MC Usage'!W$5</f>
        <v>0</v>
      </c>
      <c r="X81" s="9">
        <f>'MC Inputs'!Y80*'MC Usage'!X$5</f>
        <v>0</v>
      </c>
      <c r="Y81" s="9">
        <f>'MC Inputs'!Z80*'MC Usage'!Y$5</f>
        <v>0</v>
      </c>
      <c r="Z81" s="9">
        <f>'MC Inputs'!AA80*'MC Usage'!Z$5</f>
        <v>0</v>
      </c>
      <c r="AA81" s="9">
        <f>'MC Inputs'!AB80*'MC Usage'!AA$5</f>
        <v>0</v>
      </c>
      <c r="AB81" s="10">
        <f>'MC Inputs'!AC80*'MC Usage'!AB$5</f>
        <v>0</v>
      </c>
      <c r="AC81" s="10">
        <f>'MC Inputs'!AD80*'MC Usage'!AC$5</f>
        <v>0</v>
      </c>
      <c r="AD81" s="10">
        <f>'MC Inputs'!AE80*'MC Usage'!AD$5</f>
        <v>26955.9139</v>
      </c>
      <c r="AE81" s="10">
        <f>'MC Inputs'!AF80*'MC Usage'!AE$5</f>
        <v>0</v>
      </c>
    </row>
    <row r="82" spans="1:31" x14ac:dyDescent="0.3">
      <c r="A82" s="30" t="s">
        <v>40</v>
      </c>
      <c r="B82" s="16">
        <f t="shared" si="1"/>
        <v>39022</v>
      </c>
      <c r="C82" s="9">
        <f>'MC Inputs'!D81*'MC Usage'!C$5</f>
        <v>95428.862689371104</v>
      </c>
      <c r="D82" s="9">
        <f>'MC Inputs'!E81*'MC Usage'!D$5</f>
        <v>0</v>
      </c>
      <c r="E82" s="9">
        <f>'MC Inputs'!F81*'MC Usage'!E$5</f>
        <v>110411.75860068966</v>
      </c>
      <c r="F82" s="9">
        <f>'MC Inputs'!G81*'MC Usage'!F$5</f>
        <v>2089.347814459381</v>
      </c>
      <c r="G82" s="9">
        <f>'MC Inputs'!H81*'MC Usage'!G$5</f>
        <v>477.25992000000008</v>
      </c>
      <c r="H82" s="9">
        <f>'MC Inputs'!I81*'MC Usage'!H$5</f>
        <v>0</v>
      </c>
      <c r="I82" s="9">
        <f>'MC Inputs'!J81*'MC Usage'!I$5</f>
        <v>1771.9638120789</v>
      </c>
      <c r="J82" s="9">
        <f>'MC Inputs'!K81*'MC Usage'!J$5</f>
        <v>488.51311850715001</v>
      </c>
      <c r="K82" s="9">
        <f>'MC Inputs'!L81*'MC Usage'!K$5</f>
        <v>14432.907128603518</v>
      </c>
      <c r="L82" s="9">
        <f>'MC Inputs'!M81*'MC Usage'!L$5</f>
        <v>261.5490070578756</v>
      </c>
      <c r="M82" s="9">
        <f>'MC Inputs'!N81*'MC Usage'!M$5</f>
        <v>83.491929425920603</v>
      </c>
      <c r="N82" s="9">
        <f>'MC Inputs'!O81*'MC Usage'!N$5</f>
        <v>3191525.4839164172</v>
      </c>
      <c r="O82" s="9">
        <f>'MC Inputs'!P81*'MC Usage'!O$5</f>
        <v>467.29755229952474</v>
      </c>
      <c r="P82" s="9">
        <f>'MC Inputs'!Q81*'MC Usage'!P$5</f>
        <v>100.44280984953868</v>
      </c>
      <c r="Q82" s="9">
        <f>'MC Inputs'!R81*'MC Usage'!Q$5</f>
        <v>10.043724195143167</v>
      </c>
      <c r="R82" s="9">
        <f>'MC Inputs'!S81*'MC Usage'!R$5</f>
        <v>20.088456762640071</v>
      </c>
      <c r="S82" s="9">
        <f>'MC Inputs'!T81*'MC Usage'!S$5</f>
        <v>10</v>
      </c>
      <c r="T82" s="9">
        <f>'MC Inputs'!U81*'MC Usage'!T$5</f>
        <v>0</v>
      </c>
      <c r="U82" s="9">
        <f>'MC Inputs'!V81*'MC Usage'!U$5</f>
        <v>0</v>
      </c>
      <c r="V82" s="9">
        <f>'MC Inputs'!W81*'MC Usage'!V$5</f>
        <v>0</v>
      </c>
      <c r="W82" s="9">
        <f>'MC Inputs'!X81*'MC Usage'!W$5</f>
        <v>0</v>
      </c>
      <c r="X82" s="9">
        <f>'MC Inputs'!Y81*'MC Usage'!X$5</f>
        <v>0</v>
      </c>
      <c r="Y82" s="9">
        <f>'MC Inputs'!Z81*'MC Usage'!Y$5</f>
        <v>0</v>
      </c>
      <c r="Z82" s="9">
        <f>'MC Inputs'!AA81*'MC Usage'!Z$5</f>
        <v>0</v>
      </c>
      <c r="AA82" s="9">
        <f>'MC Inputs'!AB81*'MC Usage'!AA$5</f>
        <v>0</v>
      </c>
      <c r="AB82" s="10">
        <f>'MC Inputs'!AC81*'MC Usage'!AB$5</f>
        <v>0</v>
      </c>
      <c r="AC82" s="10">
        <f>'MC Inputs'!AD81*'MC Usage'!AC$5</f>
        <v>0</v>
      </c>
      <c r="AD82" s="10">
        <f>'MC Inputs'!AE81*'MC Usage'!AD$5</f>
        <v>26955.9139</v>
      </c>
      <c r="AE82" s="10">
        <f>'MC Inputs'!AF81*'MC Usage'!AE$5</f>
        <v>0</v>
      </c>
    </row>
    <row r="83" spans="1:31" x14ac:dyDescent="0.3">
      <c r="A83" s="30" t="s">
        <v>40</v>
      </c>
      <c r="B83" s="16">
        <f t="shared" si="1"/>
        <v>39052</v>
      </c>
      <c r="C83" s="9">
        <f>'MC Inputs'!D82*'MC Usage'!C$5</f>
        <v>85538.904265305755</v>
      </c>
      <c r="D83" s="9">
        <f>'MC Inputs'!E82*'MC Usage'!D$5</f>
        <v>0</v>
      </c>
      <c r="E83" s="9">
        <f>'MC Inputs'!F82*'MC Usage'!E$5</f>
        <v>119723.57134919539</v>
      </c>
      <c r="F83" s="9">
        <f>'MC Inputs'!G82*'MC Usage'!F$5</f>
        <v>3161.4085718849055</v>
      </c>
      <c r="G83" s="9">
        <f>'MC Inputs'!H82*'MC Usage'!G$5</f>
        <v>477.25992000000008</v>
      </c>
      <c r="H83" s="9">
        <f>'MC Inputs'!I82*'MC Usage'!H$5</f>
        <v>0</v>
      </c>
      <c r="I83" s="9">
        <f>'MC Inputs'!J82*'MC Usage'!I$5</f>
        <v>1771.9638120789</v>
      </c>
      <c r="J83" s="9">
        <f>'MC Inputs'!K82*'MC Usage'!J$5</f>
        <v>488.51311850715001</v>
      </c>
      <c r="K83" s="9">
        <f>'MC Inputs'!L82*'MC Usage'!K$5</f>
        <v>14432.907128603518</v>
      </c>
      <c r="L83" s="9">
        <f>'MC Inputs'!M82*'MC Usage'!L$5</f>
        <v>261.5490070578756</v>
      </c>
      <c r="M83" s="9">
        <f>'MC Inputs'!N82*'MC Usage'!M$5</f>
        <v>83.491929425920603</v>
      </c>
      <c r="N83" s="9">
        <f>'MC Inputs'!O82*'MC Usage'!N$5</f>
        <v>3191525.4839164172</v>
      </c>
      <c r="O83" s="9">
        <f>'MC Inputs'!P82*'MC Usage'!O$5</f>
        <v>467.29755229952474</v>
      </c>
      <c r="P83" s="9">
        <f>'MC Inputs'!Q82*'MC Usage'!P$5</f>
        <v>100.44280984953868</v>
      </c>
      <c r="Q83" s="9">
        <f>'MC Inputs'!R82*'MC Usage'!Q$5</f>
        <v>10.043724195143167</v>
      </c>
      <c r="R83" s="9">
        <f>'MC Inputs'!S82*'MC Usage'!R$5</f>
        <v>20.088456762640071</v>
      </c>
      <c r="S83" s="9">
        <f>'MC Inputs'!T82*'MC Usage'!S$5</f>
        <v>10</v>
      </c>
      <c r="T83" s="9">
        <f>'MC Inputs'!U82*'MC Usage'!T$5</f>
        <v>0</v>
      </c>
      <c r="U83" s="9">
        <f>'MC Inputs'!V82*'MC Usage'!U$5</f>
        <v>0</v>
      </c>
      <c r="V83" s="9">
        <f>'MC Inputs'!W82*'MC Usage'!V$5</f>
        <v>0</v>
      </c>
      <c r="W83" s="9">
        <f>'MC Inputs'!X82*'MC Usage'!W$5</f>
        <v>0</v>
      </c>
      <c r="X83" s="9">
        <f>'MC Inputs'!Y82*'MC Usage'!X$5</f>
        <v>0</v>
      </c>
      <c r="Y83" s="9">
        <f>'MC Inputs'!Z82*'MC Usage'!Y$5</f>
        <v>0</v>
      </c>
      <c r="Z83" s="9">
        <f>'MC Inputs'!AA82*'MC Usage'!Z$5</f>
        <v>0</v>
      </c>
      <c r="AA83" s="9">
        <f>'MC Inputs'!AB82*'MC Usage'!AA$5</f>
        <v>0</v>
      </c>
      <c r="AB83" s="10">
        <f>'MC Inputs'!AC82*'MC Usage'!AB$5</f>
        <v>0</v>
      </c>
      <c r="AC83" s="10">
        <f>'MC Inputs'!AD82*'MC Usage'!AC$5</f>
        <v>0</v>
      </c>
      <c r="AD83" s="10">
        <f>'MC Inputs'!AE82*'MC Usage'!AD$5</f>
        <v>26955.9139</v>
      </c>
      <c r="AE83" s="10">
        <f>'MC Inputs'!AF82*'MC Usage'!AE$5</f>
        <v>0</v>
      </c>
    </row>
    <row r="84" spans="1:31" x14ac:dyDescent="0.3">
      <c r="A84" s="30" t="s">
        <v>40</v>
      </c>
      <c r="B84" s="16">
        <f t="shared" si="1"/>
        <v>39083</v>
      </c>
      <c r="C84" s="9">
        <f>'MC Inputs'!D83*'MC Usage'!C$5</f>
        <v>91662.616133729287</v>
      </c>
      <c r="D84" s="9">
        <f>'MC Inputs'!E83*'MC Usage'!D$5</f>
        <v>0</v>
      </c>
      <c r="E84" s="9">
        <f>'MC Inputs'!F83*'MC Usage'!E$5</f>
        <v>142687.29107632182</v>
      </c>
      <c r="F84" s="9">
        <f>'MC Inputs'!G83*'MC Usage'!F$5</f>
        <v>3740.2107191020168</v>
      </c>
      <c r="G84" s="9">
        <f>'MC Inputs'!H83*'MC Usage'!G$5</f>
        <v>477.25992000000008</v>
      </c>
      <c r="H84" s="9">
        <f>'MC Inputs'!I83*'MC Usage'!H$5</f>
        <v>0</v>
      </c>
      <c r="I84" s="9">
        <f>'MC Inputs'!J83*'MC Usage'!I$5</f>
        <v>1771.9638120789</v>
      </c>
      <c r="J84" s="9">
        <f>'MC Inputs'!K83*'MC Usage'!J$5</f>
        <v>488.51311850715001</v>
      </c>
      <c r="K84" s="9">
        <f>'MC Inputs'!L83*'MC Usage'!K$5</f>
        <v>14432.907128603518</v>
      </c>
      <c r="L84" s="9">
        <f>'MC Inputs'!M83*'MC Usage'!L$5</f>
        <v>261.5490070578756</v>
      </c>
      <c r="M84" s="9">
        <f>'MC Inputs'!N83*'MC Usage'!M$5</f>
        <v>83.491929425920603</v>
      </c>
      <c r="N84" s="9">
        <f>'MC Inputs'!O83*'MC Usage'!N$5</f>
        <v>3191525.4839164172</v>
      </c>
      <c r="O84" s="9">
        <f>'MC Inputs'!P83*'MC Usage'!O$5</f>
        <v>467.29755229952474</v>
      </c>
      <c r="P84" s="9">
        <f>'MC Inputs'!Q83*'MC Usage'!P$5</f>
        <v>100.44280984953868</v>
      </c>
      <c r="Q84" s="9">
        <f>'MC Inputs'!R83*'MC Usage'!Q$5</f>
        <v>10.043724195143167</v>
      </c>
      <c r="R84" s="9">
        <f>'MC Inputs'!S83*'MC Usage'!R$5</f>
        <v>20.088456762640071</v>
      </c>
      <c r="S84" s="9">
        <f>'MC Inputs'!T83*'MC Usage'!S$5</f>
        <v>10</v>
      </c>
      <c r="T84" s="9">
        <f>'MC Inputs'!U83*'MC Usage'!T$5</f>
        <v>0</v>
      </c>
      <c r="U84" s="9">
        <f>'MC Inputs'!V83*'MC Usage'!U$5</f>
        <v>0</v>
      </c>
      <c r="V84" s="9">
        <f>'MC Inputs'!W83*'MC Usage'!V$5</f>
        <v>0</v>
      </c>
      <c r="W84" s="9">
        <f>'MC Inputs'!X83*'MC Usage'!W$5</f>
        <v>0</v>
      </c>
      <c r="X84" s="9">
        <f>'MC Inputs'!Y83*'MC Usage'!X$5</f>
        <v>0</v>
      </c>
      <c r="Y84" s="9">
        <f>'MC Inputs'!Z83*'MC Usage'!Y$5</f>
        <v>0</v>
      </c>
      <c r="Z84" s="9">
        <f>'MC Inputs'!AA83*'MC Usage'!Z$5</f>
        <v>0</v>
      </c>
      <c r="AA84" s="9">
        <f>'MC Inputs'!AB83*'MC Usage'!AA$5</f>
        <v>0</v>
      </c>
      <c r="AB84" s="10">
        <f>'MC Inputs'!AC83*'MC Usage'!AB$5</f>
        <v>0</v>
      </c>
      <c r="AC84" s="10">
        <f>'MC Inputs'!AD83*'MC Usage'!AC$5</f>
        <v>0</v>
      </c>
      <c r="AD84" s="10">
        <f>'MC Inputs'!AE83*'MC Usage'!AD$5</f>
        <v>26955.9139</v>
      </c>
      <c r="AE84" s="10">
        <f>'MC Inputs'!AF83*'MC Usage'!AE$5</f>
        <v>0</v>
      </c>
    </row>
    <row r="85" spans="1:31" x14ac:dyDescent="0.3">
      <c r="A85" s="30" t="s">
        <v>40</v>
      </c>
      <c r="B85" s="16">
        <f t="shared" si="1"/>
        <v>39114</v>
      </c>
      <c r="C85" s="9">
        <f>'MC Inputs'!D84*'MC Usage'!C$5</f>
        <v>84254.09725599314</v>
      </c>
      <c r="D85" s="9">
        <f>'MC Inputs'!E84*'MC Usage'!D$5</f>
        <v>0</v>
      </c>
      <c r="E85" s="9">
        <f>'MC Inputs'!F84*'MC Usage'!E$5</f>
        <v>197367.50489701147</v>
      </c>
      <c r="F85" s="9">
        <f>'MC Inputs'!G84*'MC Usage'!F$5</f>
        <v>3766.2506136593602</v>
      </c>
      <c r="G85" s="9">
        <f>'MC Inputs'!H84*'MC Usage'!G$5</f>
        <v>477.25992000000008</v>
      </c>
      <c r="H85" s="9">
        <f>'MC Inputs'!I84*'MC Usage'!H$5</f>
        <v>0</v>
      </c>
      <c r="I85" s="9">
        <f>'MC Inputs'!J84*'MC Usage'!I$5</f>
        <v>1771.9638120789</v>
      </c>
      <c r="J85" s="9">
        <f>'MC Inputs'!K84*'MC Usage'!J$5</f>
        <v>488.51311850715001</v>
      </c>
      <c r="K85" s="9">
        <f>'MC Inputs'!L84*'MC Usage'!K$5</f>
        <v>14432.907128603518</v>
      </c>
      <c r="L85" s="9">
        <f>'MC Inputs'!M84*'MC Usage'!L$5</f>
        <v>261.5490070578756</v>
      </c>
      <c r="M85" s="9">
        <f>'MC Inputs'!N84*'MC Usage'!M$5</f>
        <v>83.491929425920603</v>
      </c>
      <c r="N85" s="9">
        <f>'MC Inputs'!O84*'MC Usage'!N$5</f>
        <v>3191525.4839164172</v>
      </c>
      <c r="O85" s="9">
        <f>'MC Inputs'!P84*'MC Usage'!O$5</f>
        <v>467.29755229952474</v>
      </c>
      <c r="P85" s="9">
        <f>'MC Inputs'!Q84*'MC Usage'!P$5</f>
        <v>100.44280984953868</v>
      </c>
      <c r="Q85" s="9">
        <f>'MC Inputs'!R84*'MC Usage'!Q$5</f>
        <v>10.043724195143167</v>
      </c>
      <c r="R85" s="9">
        <f>'MC Inputs'!S84*'MC Usage'!R$5</f>
        <v>20.088456762640071</v>
      </c>
      <c r="S85" s="9">
        <f>'MC Inputs'!T84*'MC Usage'!S$5</f>
        <v>10</v>
      </c>
      <c r="T85" s="9">
        <f>'MC Inputs'!U84*'MC Usage'!T$5</f>
        <v>0</v>
      </c>
      <c r="U85" s="9">
        <f>'MC Inputs'!V84*'MC Usage'!U$5</f>
        <v>0</v>
      </c>
      <c r="V85" s="9">
        <f>'MC Inputs'!W84*'MC Usage'!V$5</f>
        <v>0</v>
      </c>
      <c r="W85" s="9">
        <f>'MC Inputs'!X84*'MC Usage'!W$5</f>
        <v>0</v>
      </c>
      <c r="X85" s="9">
        <f>'MC Inputs'!Y84*'MC Usage'!X$5</f>
        <v>0</v>
      </c>
      <c r="Y85" s="9">
        <f>'MC Inputs'!Z84*'MC Usage'!Y$5</f>
        <v>0</v>
      </c>
      <c r="Z85" s="9">
        <f>'MC Inputs'!AA84*'MC Usage'!Z$5</f>
        <v>0</v>
      </c>
      <c r="AA85" s="9">
        <f>'MC Inputs'!AB84*'MC Usage'!AA$5</f>
        <v>0</v>
      </c>
      <c r="AB85" s="10">
        <f>'MC Inputs'!AC84*'MC Usage'!AB$5</f>
        <v>0</v>
      </c>
      <c r="AC85" s="10">
        <f>'MC Inputs'!AD84*'MC Usage'!AC$5</f>
        <v>0</v>
      </c>
      <c r="AD85" s="10">
        <f>'MC Inputs'!AE84*'MC Usage'!AD$5</f>
        <v>26955.9139</v>
      </c>
      <c r="AE85" s="10">
        <f>'MC Inputs'!AF84*'MC Usage'!AE$5</f>
        <v>0</v>
      </c>
    </row>
    <row r="86" spans="1:31" x14ac:dyDescent="0.3">
      <c r="A86" s="30" t="s">
        <v>40</v>
      </c>
      <c r="B86" s="16">
        <f t="shared" si="1"/>
        <v>39142</v>
      </c>
      <c r="C86" s="9">
        <f>'MC Inputs'!D85*'MC Usage'!C$5</f>
        <v>80164.371853967968</v>
      </c>
      <c r="D86" s="9">
        <f>'MC Inputs'!E85*'MC Usage'!D$5</f>
        <v>0</v>
      </c>
      <c r="E86" s="9">
        <f>'MC Inputs'!F85*'MC Usage'!E$5</f>
        <v>154432.99146942529</v>
      </c>
      <c r="F86" s="9">
        <f>'MC Inputs'!G85*'MC Usage'!F$5</f>
        <v>2928.100040291009</v>
      </c>
      <c r="G86" s="9">
        <f>'MC Inputs'!H85*'MC Usage'!G$5</f>
        <v>477.25992000000008</v>
      </c>
      <c r="H86" s="9">
        <f>'MC Inputs'!I85*'MC Usage'!H$5</f>
        <v>0</v>
      </c>
      <c r="I86" s="9">
        <f>'MC Inputs'!J85*'MC Usage'!I$5</f>
        <v>1771.9638120789</v>
      </c>
      <c r="J86" s="9">
        <f>'MC Inputs'!K85*'MC Usage'!J$5</f>
        <v>488.51311850715001</v>
      </c>
      <c r="K86" s="9">
        <f>'MC Inputs'!L85*'MC Usage'!K$5</f>
        <v>14432.907128603518</v>
      </c>
      <c r="L86" s="9">
        <f>'MC Inputs'!M85*'MC Usage'!L$5</f>
        <v>261.5490070578756</v>
      </c>
      <c r="M86" s="9">
        <f>'MC Inputs'!N85*'MC Usage'!M$5</f>
        <v>83.491929425920603</v>
      </c>
      <c r="N86" s="9">
        <f>'MC Inputs'!O85*'MC Usage'!N$5</f>
        <v>3191525.4839164172</v>
      </c>
      <c r="O86" s="9">
        <f>'MC Inputs'!P85*'MC Usage'!O$5</f>
        <v>467.29755229952474</v>
      </c>
      <c r="P86" s="9">
        <f>'MC Inputs'!Q85*'MC Usage'!P$5</f>
        <v>100.44280984953868</v>
      </c>
      <c r="Q86" s="9">
        <f>'MC Inputs'!R85*'MC Usage'!Q$5</f>
        <v>10.043724195143167</v>
      </c>
      <c r="R86" s="9">
        <f>'MC Inputs'!S85*'MC Usage'!R$5</f>
        <v>20.088456762640071</v>
      </c>
      <c r="S86" s="9">
        <f>'MC Inputs'!T85*'MC Usage'!S$5</f>
        <v>10</v>
      </c>
      <c r="T86" s="9">
        <f>'MC Inputs'!U85*'MC Usage'!T$5</f>
        <v>0</v>
      </c>
      <c r="U86" s="9">
        <f>'MC Inputs'!V85*'MC Usage'!U$5</f>
        <v>0</v>
      </c>
      <c r="V86" s="9">
        <f>'MC Inputs'!W85*'MC Usage'!V$5</f>
        <v>0</v>
      </c>
      <c r="W86" s="9">
        <f>'MC Inputs'!X85*'MC Usage'!W$5</f>
        <v>0</v>
      </c>
      <c r="X86" s="9">
        <f>'MC Inputs'!Y85*'MC Usage'!X$5</f>
        <v>0</v>
      </c>
      <c r="Y86" s="9">
        <f>'MC Inputs'!Z85*'MC Usage'!Y$5</f>
        <v>0</v>
      </c>
      <c r="Z86" s="9">
        <f>'MC Inputs'!AA85*'MC Usage'!Z$5</f>
        <v>0</v>
      </c>
      <c r="AA86" s="9">
        <f>'MC Inputs'!AB85*'MC Usage'!AA$5</f>
        <v>0</v>
      </c>
      <c r="AB86" s="10">
        <f>'MC Inputs'!AC85*'MC Usage'!AB$5</f>
        <v>0</v>
      </c>
      <c r="AC86" s="10">
        <f>'MC Inputs'!AD85*'MC Usage'!AC$5</f>
        <v>0</v>
      </c>
      <c r="AD86" s="10">
        <f>'MC Inputs'!AE85*'MC Usage'!AD$5</f>
        <v>26955.9139</v>
      </c>
      <c r="AE86" s="10">
        <f>'MC Inputs'!AF85*'MC Usage'!AE$5</f>
        <v>0</v>
      </c>
    </row>
    <row r="87" spans="1:31" x14ac:dyDescent="0.3">
      <c r="A87" s="30" t="s">
        <v>40</v>
      </c>
      <c r="B87" s="16">
        <f t="shared" si="1"/>
        <v>39173</v>
      </c>
      <c r="C87" s="9">
        <f>'MC Inputs'!D86*'MC Usage'!C$5</f>
        <v>83937.866817218426</v>
      </c>
      <c r="D87" s="9">
        <f>'MC Inputs'!E86*'MC Usage'!D$5</f>
        <v>0</v>
      </c>
      <c r="E87" s="9">
        <f>'MC Inputs'!F86*'MC Usage'!E$5</f>
        <v>127596.44406528733</v>
      </c>
      <c r="F87" s="9">
        <f>'MC Inputs'!G86*'MC Usage'!F$5</f>
        <v>1445.2327744325669</v>
      </c>
      <c r="G87" s="9">
        <f>'MC Inputs'!H86*'MC Usage'!G$5</f>
        <v>477.25992000000008</v>
      </c>
      <c r="H87" s="9">
        <f>'MC Inputs'!I86*'MC Usage'!H$5</f>
        <v>0</v>
      </c>
      <c r="I87" s="9">
        <f>'MC Inputs'!J86*'MC Usage'!I$5</f>
        <v>1771.9638120789</v>
      </c>
      <c r="J87" s="9">
        <f>'MC Inputs'!K86*'MC Usage'!J$5</f>
        <v>488.51311850715001</v>
      </c>
      <c r="K87" s="9">
        <f>'MC Inputs'!L86*'MC Usage'!K$5</f>
        <v>14432.907128603518</v>
      </c>
      <c r="L87" s="9">
        <f>'MC Inputs'!M86*'MC Usage'!L$5</f>
        <v>261.5490070578756</v>
      </c>
      <c r="M87" s="9">
        <f>'MC Inputs'!N86*'MC Usage'!M$5</f>
        <v>83.491929425920603</v>
      </c>
      <c r="N87" s="9">
        <f>'MC Inputs'!O86*'MC Usage'!N$5</f>
        <v>3191525.4839164172</v>
      </c>
      <c r="O87" s="9">
        <f>'MC Inputs'!P86*'MC Usage'!O$5</f>
        <v>467.29755229952474</v>
      </c>
      <c r="P87" s="9">
        <f>'MC Inputs'!Q86*'MC Usage'!P$5</f>
        <v>100.44280984953868</v>
      </c>
      <c r="Q87" s="9">
        <f>'MC Inputs'!R86*'MC Usage'!Q$5</f>
        <v>10.043724195143167</v>
      </c>
      <c r="R87" s="9">
        <f>'MC Inputs'!S86*'MC Usage'!R$5</f>
        <v>20.088456762640071</v>
      </c>
      <c r="S87" s="9">
        <f>'MC Inputs'!T86*'MC Usage'!S$5</f>
        <v>10</v>
      </c>
      <c r="T87" s="9">
        <f>'MC Inputs'!U86*'MC Usage'!T$5</f>
        <v>0</v>
      </c>
      <c r="U87" s="9">
        <f>'MC Inputs'!V86*'MC Usage'!U$5</f>
        <v>0</v>
      </c>
      <c r="V87" s="9">
        <f>'MC Inputs'!W86*'MC Usage'!V$5</f>
        <v>0</v>
      </c>
      <c r="W87" s="9">
        <f>'MC Inputs'!X86*'MC Usage'!W$5</f>
        <v>0</v>
      </c>
      <c r="X87" s="9">
        <f>'MC Inputs'!Y86*'MC Usage'!X$5</f>
        <v>0</v>
      </c>
      <c r="Y87" s="9">
        <f>'MC Inputs'!Z86*'MC Usage'!Y$5</f>
        <v>0</v>
      </c>
      <c r="Z87" s="9">
        <f>'MC Inputs'!AA86*'MC Usage'!Z$5</f>
        <v>0</v>
      </c>
      <c r="AA87" s="9">
        <f>'MC Inputs'!AB86*'MC Usage'!AA$5</f>
        <v>0</v>
      </c>
      <c r="AB87" s="10">
        <f>'MC Inputs'!AC86*'MC Usage'!AB$5</f>
        <v>0</v>
      </c>
      <c r="AC87" s="10">
        <f>'MC Inputs'!AD86*'MC Usage'!AC$5</f>
        <v>0</v>
      </c>
      <c r="AD87" s="10">
        <f>'MC Inputs'!AE86*'MC Usage'!AD$5</f>
        <v>26955.9139</v>
      </c>
      <c r="AE87" s="10">
        <f>'MC Inputs'!AF86*'MC Usage'!AE$5</f>
        <v>0</v>
      </c>
    </row>
    <row r="88" spans="1:31" x14ac:dyDescent="0.3">
      <c r="A88" s="30" t="s">
        <v>40</v>
      </c>
      <c r="B88" s="16">
        <f t="shared" si="1"/>
        <v>39203</v>
      </c>
      <c r="C88" s="9">
        <f>'MC Inputs'!D87*'MC Usage'!C$5</f>
        <v>90898.09766060338</v>
      </c>
      <c r="D88" s="9">
        <f>'MC Inputs'!E87*'MC Usage'!D$5</f>
        <v>0</v>
      </c>
      <c r="E88" s="9">
        <f>'MC Inputs'!F87*'MC Usage'!E$5</f>
        <v>97536.138435862071</v>
      </c>
      <c r="F88" s="9">
        <f>'MC Inputs'!G87*'MC Usage'!F$5</f>
        <v>747.57271842059095</v>
      </c>
      <c r="G88" s="9">
        <f>'MC Inputs'!H87*'MC Usage'!G$5</f>
        <v>477.25992000000008</v>
      </c>
      <c r="H88" s="9">
        <f>'MC Inputs'!I87*'MC Usage'!H$5</f>
        <v>0</v>
      </c>
      <c r="I88" s="9">
        <f>'MC Inputs'!J87*'MC Usage'!I$5</f>
        <v>1771.9638120789</v>
      </c>
      <c r="J88" s="9">
        <f>'MC Inputs'!K87*'MC Usage'!J$5</f>
        <v>488.51311850715001</v>
      </c>
      <c r="K88" s="9">
        <f>'MC Inputs'!L87*'MC Usage'!K$5</f>
        <v>14432.907128603518</v>
      </c>
      <c r="L88" s="9">
        <f>'MC Inputs'!M87*'MC Usage'!L$5</f>
        <v>261.5490070578756</v>
      </c>
      <c r="M88" s="9">
        <f>'MC Inputs'!N87*'MC Usage'!M$5</f>
        <v>83.491929425920603</v>
      </c>
      <c r="N88" s="9">
        <f>'MC Inputs'!O87*'MC Usage'!N$5</f>
        <v>3191525.4839164172</v>
      </c>
      <c r="O88" s="9">
        <f>'MC Inputs'!P87*'MC Usage'!O$5</f>
        <v>467.29755229952474</v>
      </c>
      <c r="P88" s="9">
        <f>'MC Inputs'!Q87*'MC Usage'!P$5</f>
        <v>100.44280984953868</v>
      </c>
      <c r="Q88" s="9">
        <f>'MC Inputs'!R87*'MC Usage'!Q$5</f>
        <v>10.043724195143167</v>
      </c>
      <c r="R88" s="9">
        <f>'MC Inputs'!S87*'MC Usage'!R$5</f>
        <v>20.088456762640071</v>
      </c>
      <c r="S88" s="9">
        <f>'MC Inputs'!T87*'MC Usage'!S$5</f>
        <v>10</v>
      </c>
      <c r="T88" s="9">
        <f>'MC Inputs'!U87*'MC Usage'!T$5</f>
        <v>0</v>
      </c>
      <c r="U88" s="9">
        <f>'MC Inputs'!V87*'MC Usage'!U$5</f>
        <v>0</v>
      </c>
      <c r="V88" s="9">
        <f>'MC Inputs'!W87*'MC Usage'!V$5</f>
        <v>0</v>
      </c>
      <c r="W88" s="9">
        <f>'MC Inputs'!X87*'MC Usage'!W$5</f>
        <v>0</v>
      </c>
      <c r="X88" s="9">
        <f>'MC Inputs'!Y87*'MC Usage'!X$5</f>
        <v>0</v>
      </c>
      <c r="Y88" s="9">
        <f>'MC Inputs'!Z87*'MC Usage'!Y$5</f>
        <v>0</v>
      </c>
      <c r="Z88" s="9">
        <f>'MC Inputs'!AA87*'MC Usage'!Z$5</f>
        <v>0</v>
      </c>
      <c r="AA88" s="9">
        <f>'MC Inputs'!AB87*'MC Usage'!AA$5</f>
        <v>0</v>
      </c>
      <c r="AB88" s="10">
        <f>'MC Inputs'!AC87*'MC Usage'!AB$5</f>
        <v>0</v>
      </c>
      <c r="AC88" s="10">
        <f>'MC Inputs'!AD87*'MC Usage'!AC$5</f>
        <v>0</v>
      </c>
      <c r="AD88" s="10">
        <f>'MC Inputs'!AE87*'MC Usage'!AD$5</f>
        <v>26955.9139</v>
      </c>
      <c r="AE88" s="10">
        <f>'MC Inputs'!AF87*'MC Usage'!AE$5</f>
        <v>0</v>
      </c>
    </row>
    <row r="89" spans="1:31" ht="15" thickBot="1" x14ac:dyDescent="0.35">
      <c r="A89" s="31" t="s">
        <v>40</v>
      </c>
      <c r="B89" s="17">
        <f t="shared" si="1"/>
        <v>39234</v>
      </c>
      <c r="C89" s="11">
        <f>'MC Inputs'!D88*'MC Usage'!C$5</f>
        <v>97839.0926822193</v>
      </c>
      <c r="D89" s="11">
        <f>'MC Inputs'!E88*'MC Usage'!D$5</f>
        <v>0</v>
      </c>
      <c r="E89" s="11">
        <f>'MC Inputs'!F88*'MC Usage'!E$5</f>
        <v>63656.12403103448</v>
      </c>
      <c r="F89" s="11">
        <f>'MC Inputs'!G88*'MC Usage'!F$5</f>
        <v>476.5249877454545</v>
      </c>
      <c r="G89" s="11">
        <f>'MC Inputs'!H88*'MC Usage'!G$5</f>
        <v>477.25992000000008</v>
      </c>
      <c r="H89" s="11">
        <f>'MC Inputs'!I88*'MC Usage'!H$5</f>
        <v>0</v>
      </c>
      <c r="I89" s="11">
        <f>'MC Inputs'!J88*'MC Usage'!I$5</f>
        <v>1771.9638120789</v>
      </c>
      <c r="J89" s="11">
        <f>'MC Inputs'!K88*'MC Usage'!J$5</f>
        <v>488.51311850715001</v>
      </c>
      <c r="K89" s="11">
        <f>'MC Inputs'!L88*'MC Usage'!K$5</f>
        <v>14432.907128603518</v>
      </c>
      <c r="L89" s="11">
        <f>'MC Inputs'!M88*'MC Usage'!L$5</f>
        <v>261.5490070578756</v>
      </c>
      <c r="M89" s="11">
        <f>'MC Inputs'!N88*'MC Usage'!M$5</f>
        <v>83.491929425920603</v>
      </c>
      <c r="N89" s="11">
        <f>'MC Inputs'!O88*'MC Usage'!N$5</f>
        <v>3191525.4839164172</v>
      </c>
      <c r="O89" s="11">
        <f>'MC Inputs'!P88*'MC Usage'!O$5</f>
        <v>467.29755229952474</v>
      </c>
      <c r="P89" s="11">
        <f>'MC Inputs'!Q88*'MC Usage'!P$5</f>
        <v>100.44280984953868</v>
      </c>
      <c r="Q89" s="11">
        <f>'MC Inputs'!R88*'MC Usage'!Q$5</f>
        <v>10.043724195143167</v>
      </c>
      <c r="R89" s="11">
        <f>'MC Inputs'!S88*'MC Usage'!R$5</f>
        <v>20.088456762640071</v>
      </c>
      <c r="S89" s="11">
        <f>'MC Inputs'!T88*'MC Usage'!S$5</f>
        <v>10</v>
      </c>
      <c r="T89" s="11">
        <f>'MC Inputs'!U88*'MC Usage'!T$5</f>
        <v>0</v>
      </c>
      <c r="U89" s="11">
        <f>'MC Inputs'!V88*'MC Usage'!U$5</f>
        <v>0</v>
      </c>
      <c r="V89" s="11">
        <f>'MC Inputs'!W88*'MC Usage'!V$5</f>
        <v>0</v>
      </c>
      <c r="W89" s="11">
        <f>'MC Inputs'!X88*'MC Usage'!W$5</f>
        <v>0</v>
      </c>
      <c r="X89" s="11">
        <f>'MC Inputs'!Y88*'MC Usage'!X$5</f>
        <v>0</v>
      </c>
      <c r="Y89" s="11">
        <f>'MC Inputs'!Z88*'MC Usage'!Y$5</f>
        <v>0</v>
      </c>
      <c r="Z89" s="11">
        <f>'MC Inputs'!AA88*'MC Usage'!Z$5</f>
        <v>0</v>
      </c>
      <c r="AA89" s="11">
        <f>'MC Inputs'!AB88*'MC Usage'!AA$5</f>
        <v>0</v>
      </c>
      <c r="AB89" s="12">
        <f>'MC Inputs'!AC88*'MC Usage'!AB$5</f>
        <v>0</v>
      </c>
      <c r="AC89" s="12">
        <f>'MC Inputs'!AD88*'MC Usage'!AC$5</f>
        <v>0</v>
      </c>
      <c r="AD89" s="12">
        <f>'MC Inputs'!AE88*'MC Usage'!AD$5</f>
        <v>26955.9139</v>
      </c>
      <c r="AE89" s="12">
        <f>'MC Inputs'!AF88*'MC Usage'!AE$5</f>
        <v>0</v>
      </c>
    </row>
    <row r="90" spans="1:31" x14ac:dyDescent="0.3">
      <c r="A90" s="32" t="s">
        <v>41</v>
      </c>
      <c r="B90" s="18">
        <f t="shared" si="1"/>
        <v>39264</v>
      </c>
      <c r="C90" s="2">
        <f>'MC Inputs'!D89*'MC Usage'!C$5</f>
        <v>104255.14286154514</v>
      </c>
      <c r="D90" s="2">
        <f>'MC Inputs'!E89*'MC Usage'!D$5</f>
        <v>0</v>
      </c>
      <c r="E90" s="2">
        <f>'MC Inputs'!F89*'MC Usage'!E$5</f>
        <v>64909.910446666654</v>
      </c>
      <c r="F90" s="2">
        <f>'MC Inputs'!G89*'MC Usage'!F$5</f>
        <v>596.86121888150024</v>
      </c>
      <c r="G90" s="2">
        <f>'MC Inputs'!H89*'MC Usage'!G$5</f>
        <v>477.25992000000008</v>
      </c>
      <c r="H90" s="2">
        <f>'MC Inputs'!I89*'MC Usage'!H$5</f>
        <v>0</v>
      </c>
      <c r="I90" s="2">
        <f>'MC Inputs'!J89*'MC Usage'!I$5</f>
        <v>1789.8624364433333</v>
      </c>
      <c r="J90" s="2">
        <f>'MC Inputs'!K89*'MC Usage'!J$5</f>
        <v>493.44759445166665</v>
      </c>
      <c r="K90" s="2">
        <f>'MC Inputs'!L89*'MC Usage'!K$5</f>
        <v>13634.568915743648</v>
      </c>
      <c r="L90" s="2">
        <f>'MC Inputs'!M89*'MC Usage'!L$5</f>
        <v>263.7179500432336</v>
      </c>
      <c r="M90" s="2">
        <f>'MC Inputs'!N89*'MC Usage'!M$5</f>
        <v>84.184301523598975</v>
      </c>
      <c r="N90" s="2">
        <f>'MC Inputs'!O89*'MC Usage'!N$5</f>
        <v>3191525.4839164172</v>
      </c>
      <c r="O90" s="2">
        <f>'MC Inputs'!P89*'MC Usage'!O$5</f>
        <v>299.22283333333337</v>
      </c>
      <c r="P90" s="2">
        <f>'MC Inputs'!Q89*'MC Usage'!P$5</f>
        <v>190.04166666666666</v>
      </c>
      <c r="Q90" s="2">
        <f>'MC Inputs'!R89*'MC Usage'!Q$5</f>
        <v>9.75</v>
      </c>
      <c r="R90" s="2">
        <f>'MC Inputs'!S89*'MC Usage'!R$5</f>
        <v>16.7225</v>
      </c>
      <c r="S90" s="2">
        <f>'MC Inputs'!T89*'MC Usage'!S$5</f>
        <v>10</v>
      </c>
      <c r="T90" s="2">
        <f>'MC Inputs'!U89*'MC Usage'!T$5</f>
        <v>0</v>
      </c>
      <c r="U90" s="2">
        <f>'MC Inputs'!V89*'MC Usage'!U$5</f>
        <v>0</v>
      </c>
      <c r="V90" s="2">
        <f>'MC Inputs'!W89*'MC Usage'!V$5</f>
        <v>0</v>
      </c>
      <c r="W90" s="2">
        <f>'MC Inputs'!X89*'MC Usage'!W$5</f>
        <v>0</v>
      </c>
      <c r="X90" s="2">
        <f>'MC Inputs'!Y89*'MC Usage'!X$5</f>
        <v>0</v>
      </c>
      <c r="Y90" s="2">
        <f>'MC Inputs'!Z89*'MC Usage'!Y$5</f>
        <v>0</v>
      </c>
      <c r="Z90" s="2">
        <f>'MC Inputs'!AA89*'MC Usage'!Z$5</f>
        <v>0</v>
      </c>
      <c r="AA90" s="2">
        <f>'MC Inputs'!AB89*'MC Usage'!AA$5</f>
        <v>0</v>
      </c>
      <c r="AB90">
        <f>'MC Inputs'!AC89*'MC Usage'!AB$5</f>
        <v>0</v>
      </c>
      <c r="AC90">
        <f>'MC Inputs'!AD89*'MC Usage'!AC$5</f>
        <v>0</v>
      </c>
      <c r="AD90">
        <f>'MC Inputs'!AE89*'MC Usage'!AD$5</f>
        <v>43292.770151710836</v>
      </c>
      <c r="AE90">
        <f>'MC Inputs'!AF89*'MC Usage'!AE$5</f>
        <v>0</v>
      </c>
    </row>
    <row r="91" spans="1:31" x14ac:dyDescent="0.3">
      <c r="A91" s="33" t="s">
        <v>41</v>
      </c>
      <c r="B91" s="18">
        <f t="shared" si="1"/>
        <v>39295</v>
      </c>
      <c r="C91" s="2">
        <f>'MC Inputs'!D90*'MC Usage'!C$5</f>
        <v>116910.90102953336</v>
      </c>
      <c r="D91" s="2">
        <f>'MC Inputs'!E90*'MC Usage'!D$5</f>
        <v>0</v>
      </c>
      <c r="E91" s="2">
        <f>'MC Inputs'!F90*'MC Usage'!E$5</f>
        <v>74065.966285977003</v>
      </c>
      <c r="F91" s="2">
        <f>'MC Inputs'!G90*'MC Usage'!F$5</f>
        <v>485.16915567192109</v>
      </c>
      <c r="G91" s="2">
        <f>'MC Inputs'!H90*'MC Usage'!G$5</f>
        <v>477.25992000000008</v>
      </c>
      <c r="H91" s="2">
        <f>'MC Inputs'!I90*'MC Usage'!H$5</f>
        <v>0</v>
      </c>
      <c r="I91" s="2">
        <f>'MC Inputs'!J90*'MC Usage'!I$5</f>
        <v>1789.8624364433333</v>
      </c>
      <c r="J91" s="2">
        <f>'MC Inputs'!K90*'MC Usage'!J$5</f>
        <v>493.44759445166665</v>
      </c>
      <c r="K91" s="2">
        <f>'MC Inputs'!L90*'MC Usage'!K$5</f>
        <v>13634.568915743648</v>
      </c>
      <c r="L91" s="2">
        <f>'MC Inputs'!M90*'MC Usage'!L$5</f>
        <v>263.7179500432336</v>
      </c>
      <c r="M91" s="2">
        <f>'MC Inputs'!N90*'MC Usage'!M$5</f>
        <v>84.184301523598975</v>
      </c>
      <c r="N91" s="2">
        <f>'MC Inputs'!O90*'MC Usage'!N$5</f>
        <v>3191525.4839164172</v>
      </c>
      <c r="O91" s="2">
        <f>'MC Inputs'!P90*'MC Usage'!O$5</f>
        <v>299.22283333333337</v>
      </c>
      <c r="P91" s="2">
        <f>'MC Inputs'!Q90*'MC Usage'!P$5</f>
        <v>190.04166666666666</v>
      </c>
      <c r="Q91" s="2">
        <f>'MC Inputs'!R90*'MC Usage'!Q$5</f>
        <v>9.75</v>
      </c>
      <c r="R91" s="2">
        <f>'MC Inputs'!S90*'MC Usage'!R$5</f>
        <v>16.7225</v>
      </c>
      <c r="S91" s="2">
        <f>'MC Inputs'!T90*'MC Usage'!S$5</f>
        <v>10</v>
      </c>
      <c r="T91" s="2">
        <f>'MC Inputs'!U90*'MC Usage'!T$5</f>
        <v>0</v>
      </c>
      <c r="U91" s="2">
        <f>'MC Inputs'!V90*'MC Usage'!U$5</f>
        <v>0</v>
      </c>
      <c r="V91" s="2">
        <f>'MC Inputs'!W90*'MC Usage'!V$5</f>
        <v>0</v>
      </c>
      <c r="W91" s="2">
        <f>'MC Inputs'!X90*'MC Usage'!W$5</f>
        <v>0</v>
      </c>
      <c r="X91" s="2">
        <f>'MC Inputs'!Y90*'MC Usage'!X$5</f>
        <v>0</v>
      </c>
      <c r="Y91" s="2">
        <f>'MC Inputs'!Z90*'MC Usage'!Y$5</f>
        <v>0</v>
      </c>
      <c r="Z91" s="2">
        <f>'MC Inputs'!AA90*'MC Usage'!Z$5</f>
        <v>0</v>
      </c>
      <c r="AA91" s="2">
        <f>'MC Inputs'!AB90*'MC Usage'!AA$5</f>
        <v>0</v>
      </c>
      <c r="AB91">
        <f>'MC Inputs'!AC90*'MC Usage'!AB$5</f>
        <v>0</v>
      </c>
      <c r="AC91">
        <f>'MC Inputs'!AD90*'MC Usage'!AC$5</f>
        <v>0</v>
      </c>
      <c r="AD91">
        <f>'MC Inputs'!AE90*'MC Usage'!AD$5</f>
        <v>43292.770151710836</v>
      </c>
      <c r="AE91">
        <f>'MC Inputs'!AF90*'MC Usage'!AE$5</f>
        <v>0</v>
      </c>
    </row>
    <row r="92" spans="1:31" x14ac:dyDescent="0.3">
      <c r="A92" s="33" t="s">
        <v>41</v>
      </c>
      <c r="B92" s="18">
        <f t="shared" si="1"/>
        <v>39326</v>
      </c>
      <c r="C92" s="2">
        <f>'MC Inputs'!D91*'MC Usage'!C$5</f>
        <v>111675.69470728288</v>
      </c>
      <c r="D92" s="2">
        <f>'MC Inputs'!E91*'MC Usage'!D$5</f>
        <v>0</v>
      </c>
      <c r="E92" s="2">
        <f>'MC Inputs'!F91*'MC Usage'!E$5</f>
        <v>67771.817548965497</v>
      </c>
      <c r="F92" s="2">
        <f>'MC Inputs'!G91*'MC Usage'!F$5</f>
        <v>763.06054099942344</v>
      </c>
      <c r="G92" s="2">
        <f>'MC Inputs'!H91*'MC Usage'!G$5</f>
        <v>477.25992000000008</v>
      </c>
      <c r="H92" s="2">
        <f>'MC Inputs'!I91*'MC Usage'!H$5</f>
        <v>0</v>
      </c>
      <c r="I92" s="2">
        <f>'MC Inputs'!J91*'MC Usage'!I$5</f>
        <v>1789.8624364433333</v>
      </c>
      <c r="J92" s="2">
        <f>'MC Inputs'!K91*'MC Usage'!J$5</f>
        <v>493.44759445166665</v>
      </c>
      <c r="K92" s="2">
        <f>'MC Inputs'!L91*'MC Usage'!K$5</f>
        <v>13634.568915743648</v>
      </c>
      <c r="L92" s="2">
        <f>'MC Inputs'!M91*'MC Usage'!L$5</f>
        <v>263.7179500432336</v>
      </c>
      <c r="M92" s="2">
        <f>'MC Inputs'!N91*'MC Usage'!M$5</f>
        <v>84.184301523598975</v>
      </c>
      <c r="N92" s="2">
        <f>'MC Inputs'!O91*'MC Usage'!N$5</f>
        <v>3191525.4839164172</v>
      </c>
      <c r="O92" s="2">
        <f>'MC Inputs'!P91*'MC Usage'!O$5</f>
        <v>299.22283333333337</v>
      </c>
      <c r="P92" s="2">
        <f>'MC Inputs'!Q91*'MC Usage'!P$5</f>
        <v>190.04166666666666</v>
      </c>
      <c r="Q92" s="2">
        <f>'MC Inputs'!R91*'MC Usage'!Q$5</f>
        <v>9.75</v>
      </c>
      <c r="R92" s="2">
        <f>'MC Inputs'!S91*'MC Usage'!R$5</f>
        <v>16.7225</v>
      </c>
      <c r="S92" s="2">
        <f>'MC Inputs'!T91*'MC Usage'!S$5</f>
        <v>10</v>
      </c>
      <c r="T92" s="2">
        <f>'MC Inputs'!U91*'MC Usage'!T$5</f>
        <v>0</v>
      </c>
      <c r="U92" s="2">
        <f>'MC Inputs'!V91*'MC Usage'!U$5</f>
        <v>0</v>
      </c>
      <c r="V92" s="2">
        <f>'MC Inputs'!W91*'MC Usage'!V$5</f>
        <v>0</v>
      </c>
      <c r="W92" s="2">
        <f>'MC Inputs'!X91*'MC Usage'!W$5</f>
        <v>0</v>
      </c>
      <c r="X92" s="2">
        <f>'MC Inputs'!Y91*'MC Usage'!X$5</f>
        <v>0</v>
      </c>
      <c r="Y92" s="2">
        <f>'MC Inputs'!Z91*'MC Usage'!Y$5</f>
        <v>0</v>
      </c>
      <c r="Z92" s="2">
        <f>'MC Inputs'!AA91*'MC Usage'!Z$5</f>
        <v>0</v>
      </c>
      <c r="AA92" s="2">
        <f>'MC Inputs'!AB91*'MC Usage'!AA$5</f>
        <v>0</v>
      </c>
      <c r="AB92">
        <f>'MC Inputs'!AC91*'MC Usage'!AB$5</f>
        <v>0</v>
      </c>
      <c r="AC92">
        <f>'MC Inputs'!AD91*'MC Usage'!AC$5</f>
        <v>0</v>
      </c>
      <c r="AD92">
        <f>'MC Inputs'!AE91*'MC Usage'!AD$5</f>
        <v>43292.770151710836</v>
      </c>
      <c r="AE92">
        <f>'MC Inputs'!AF91*'MC Usage'!AE$5</f>
        <v>0</v>
      </c>
    </row>
    <row r="93" spans="1:31" x14ac:dyDescent="0.3">
      <c r="A93" s="33" t="s">
        <v>41</v>
      </c>
      <c r="B93" s="18">
        <f t="shared" si="1"/>
        <v>39356</v>
      </c>
      <c r="C93" s="2">
        <f>'MC Inputs'!D92*'MC Usage'!C$5</f>
        <v>105099.69120228366</v>
      </c>
      <c r="D93" s="2">
        <f>'MC Inputs'!E92*'MC Usage'!D$5</f>
        <v>0</v>
      </c>
      <c r="E93" s="2">
        <f>'MC Inputs'!F92*'MC Usage'!E$5</f>
        <v>73038.964212183884</v>
      </c>
      <c r="F93" s="2">
        <f>'MC Inputs'!G92*'MC Usage'!F$5</f>
        <v>1384.9209521990995</v>
      </c>
      <c r="G93" s="2">
        <f>'MC Inputs'!H92*'MC Usage'!G$5</f>
        <v>477.25992000000008</v>
      </c>
      <c r="H93" s="2">
        <f>'MC Inputs'!I92*'MC Usage'!H$5</f>
        <v>0</v>
      </c>
      <c r="I93" s="2">
        <f>'MC Inputs'!J92*'MC Usage'!I$5</f>
        <v>1789.8624364433333</v>
      </c>
      <c r="J93" s="2">
        <f>'MC Inputs'!K92*'MC Usage'!J$5</f>
        <v>493.44759445166665</v>
      </c>
      <c r="K93" s="2">
        <f>'MC Inputs'!L92*'MC Usage'!K$5</f>
        <v>13634.568915743648</v>
      </c>
      <c r="L93" s="2">
        <f>'MC Inputs'!M92*'MC Usage'!L$5</f>
        <v>263.7179500432336</v>
      </c>
      <c r="M93" s="2">
        <f>'MC Inputs'!N92*'MC Usage'!M$5</f>
        <v>84.184301523598975</v>
      </c>
      <c r="N93" s="2">
        <f>'MC Inputs'!O92*'MC Usage'!N$5</f>
        <v>3191525.4839164172</v>
      </c>
      <c r="O93" s="2">
        <f>'MC Inputs'!P92*'MC Usage'!O$5</f>
        <v>299.22283333333337</v>
      </c>
      <c r="P93" s="2">
        <f>'MC Inputs'!Q92*'MC Usage'!P$5</f>
        <v>190.04166666666666</v>
      </c>
      <c r="Q93" s="2">
        <f>'MC Inputs'!R92*'MC Usage'!Q$5</f>
        <v>9.75</v>
      </c>
      <c r="R93" s="2">
        <f>'MC Inputs'!S92*'MC Usage'!R$5</f>
        <v>16.7225</v>
      </c>
      <c r="S93" s="2">
        <f>'MC Inputs'!T92*'MC Usage'!S$5</f>
        <v>10</v>
      </c>
      <c r="T93" s="2">
        <f>'MC Inputs'!U92*'MC Usage'!T$5</f>
        <v>0</v>
      </c>
      <c r="U93" s="2">
        <f>'MC Inputs'!V92*'MC Usage'!U$5</f>
        <v>0</v>
      </c>
      <c r="V93" s="2">
        <f>'MC Inputs'!W92*'MC Usage'!V$5</f>
        <v>0</v>
      </c>
      <c r="W93" s="2">
        <f>'MC Inputs'!X92*'MC Usage'!W$5</f>
        <v>0</v>
      </c>
      <c r="X93" s="2">
        <f>'MC Inputs'!Y92*'MC Usage'!X$5</f>
        <v>0</v>
      </c>
      <c r="Y93" s="2">
        <f>'MC Inputs'!Z92*'MC Usage'!Y$5</f>
        <v>0</v>
      </c>
      <c r="Z93" s="2">
        <f>'MC Inputs'!AA92*'MC Usage'!Z$5</f>
        <v>0</v>
      </c>
      <c r="AA93" s="2">
        <f>'MC Inputs'!AB92*'MC Usage'!AA$5</f>
        <v>0</v>
      </c>
      <c r="AB93">
        <f>'MC Inputs'!AC92*'MC Usage'!AB$5</f>
        <v>0</v>
      </c>
      <c r="AC93">
        <f>'MC Inputs'!AD92*'MC Usage'!AC$5</f>
        <v>0</v>
      </c>
      <c r="AD93">
        <f>'MC Inputs'!AE92*'MC Usage'!AD$5</f>
        <v>43292.770151710836</v>
      </c>
      <c r="AE93">
        <f>'MC Inputs'!AF92*'MC Usage'!AE$5</f>
        <v>0</v>
      </c>
    </row>
    <row r="94" spans="1:31" x14ac:dyDescent="0.3">
      <c r="A94" s="33" t="s">
        <v>41</v>
      </c>
      <c r="B94" s="18">
        <f t="shared" si="1"/>
        <v>39387</v>
      </c>
      <c r="C94" s="2">
        <f>'MC Inputs'!D93*'MC Usage'!C$5</f>
        <v>99209.316063421909</v>
      </c>
      <c r="D94" s="2">
        <f>'MC Inputs'!E93*'MC Usage'!D$5</f>
        <v>0</v>
      </c>
      <c r="E94" s="2">
        <f>'MC Inputs'!F93*'MC Usage'!E$5</f>
        <v>115437.90680827586</v>
      </c>
      <c r="F94" s="2">
        <f>'MC Inputs'!G93*'MC Usage'!F$5</f>
        <v>2314.2205179865123</v>
      </c>
      <c r="G94" s="2">
        <f>'MC Inputs'!H93*'MC Usage'!G$5</f>
        <v>477.25992000000008</v>
      </c>
      <c r="H94" s="2">
        <f>'MC Inputs'!I93*'MC Usage'!H$5</f>
        <v>0</v>
      </c>
      <c r="I94" s="2">
        <f>'MC Inputs'!J93*'MC Usage'!I$5</f>
        <v>1789.8624364433333</v>
      </c>
      <c r="J94" s="2">
        <f>'MC Inputs'!K93*'MC Usage'!J$5</f>
        <v>493.44759445166665</v>
      </c>
      <c r="K94" s="2">
        <f>'MC Inputs'!L93*'MC Usage'!K$5</f>
        <v>13634.568915743648</v>
      </c>
      <c r="L94" s="2">
        <f>'MC Inputs'!M93*'MC Usage'!L$5</f>
        <v>263.7179500432336</v>
      </c>
      <c r="M94" s="2">
        <f>'MC Inputs'!N93*'MC Usage'!M$5</f>
        <v>84.184301523598975</v>
      </c>
      <c r="N94" s="2">
        <f>'MC Inputs'!O93*'MC Usage'!N$5</f>
        <v>3191525.4839164172</v>
      </c>
      <c r="O94" s="2">
        <f>'MC Inputs'!P93*'MC Usage'!O$5</f>
        <v>299.22283333333337</v>
      </c>
      <c r="P94" s="2">
        <f>'MC Inputs'!Q93*'MC Usage'!P$5</f>
        <v>190.04166666666666</v>
      </c>
      <c r="Q94" s="2">
        <f>'MC Inputs'!R93*'MC Usage'!Q$5</f>
        <v>9.75</v>
      </c>
      <c r="R94" s="2">
        <f>'MC Inputs'!S93*'MC Usage'!R$5</f>
        <v>16.7225</v>
      </c>
      <c r="S94" s="2">
        <f>'MC Inputs'!T93*'MC Usage'!S$5</f>
        <v>10</v>
      </c>
      <c r="T94" s="2">
        <f>'MC Inputs'!U93*'MC Usage'!T$5</f>
        <v>0</v>
      </c>
      <c r="U94" s="2">
        <f>'MC Inputs'!V93*'MC Usage'!U$5</f>
        <v>0</v>
      </c>
      <c r="V94" s="2">
        <f>'MC Inputs'!W93*'MC Usage'!V$5</f>
        <v>0</v>
      </c>
      <c r="W94" s="2">
        <f>'MC Inputs'!X93*'MC Usage'!W$5</f>
        <v>0</v>
      </c>
      <c r="X94" s="2">
        <f>'MC Inputs'!Y93*'MC Usage'!X$5</f>
        <v>0</v>
      </c>
      <c r="Y94" s="2">
        <f>'MC Inputs'!Z93*'MC Usage'!Y$5</f>
        <v>0</v>
      </c>
      <c r="Z94" s="2">
        <f>'MC Inputs'!AA93*'MC Usage'!Z$5</f>
        <v>0</v>
      </c>
      <c r="AA94" s="2">
        <f>'MC Inputs'!AB93*'MC Usage'!AA$5</f>
        <v>0</v>
      </c>
      <c r="AB94">
        <f>'MC Inputs'!AC93*'MC Usage'!AB$5</f>
        <v>0</v>
      </c>
      <c r="AC94">
        <f>'MC Inputs'!AD93*'MC Usage'!AC$5</f>
        <v>0</v>
      </c>
      <c r="AD94">
        <f>'MC Inputs'!AE93*'MC Usage'!AD$5</f>
        <v>43292.770151710836</v>
      </c>
      <c r="AE94">
        <f>'MC Inputs'!AF93*'MC Usage'!AE$5</f>
        <v>0</v>
      </c>
    </row>
    <row r="95" spans="1:31" x14ac:dyDescent="0.3">
      <c r="A95" s="33" t="s">
        <v>41</v>
      </c>
      <c r="B95" s="18">
        <f t="shared" si="1"/>
        <v>39417</v>
      </c>
      <c r="C95" s="2">
        <f>'MC Inputs'!D94*'MC Usage'!C$5</f>
        <v>83615.019181743381</v>
      </c>
      <c r="D95" s="2">
        <f>'MC Inputs'!E94*'MC Usage'!D$5</f>
        <v>0</v>
      </c>
      <c r="E95" s="2">
        <f>'MC Inputs'!F94*'MC Usage'!E$5</f>
        <v>146966.62988436778</v>
      </c>
      <c r="F95" s="2">
        <f>'MC Inputs'!G94*'MC Usage'!F$5</f>
        <v>3501.6652240295152</v>
      </c>
      <c r="G95" s="2">
        <f>'MC Inputs'!H94*'MC Usage'!G$5</f>
        <v>477.25992000000008</v>
      </c>
      <c r="H95" s="2">
        <f>'MC Inputs'!I94*'MC Usage'!H$5</f>
        <v>0</v>
      </c>
      <c r="I95" s="2">
        <f>'MC Inputs'!J94*'MC Usage'!I$5</f>
        <v>1789.8624364433333</v>
      </c>
      <c r="J95" s="2">
        <f>'MC Inputs'!K94*'MC Usage'!J$5</f>
        <v>493.44759445166665</v>
      </c>
      <c r="K95" s="2">
        <f>'MC Inputs'!L94*'MC Usage'!K$5</f>
        <v>13634.568915743648</v>
      </c>
      <c r="L95" s="2">
        <f>'MC Inputs'!M94*'MC Usage'!L$5</f>
        <v>263.7179500432336</v>
      </c>
      <c r="M95" s="2">
        <f>'MC Inputs'!N94*'MC Usage'!M$5</f>
        <v>84.184301523598975</v>
      </c>
      <c r="N95" s="2">
        <f>'MC Inputs'!O94*'MC Usage'!N$5</f>
        <v>3191525.4839164172</v>
      </c>
      <c r="O95" s="2">
        <f>'MC Inputs'!P94*'MC Usage'!O$5</f>
        <v>299.22283333333337</v>
      </c>
      <c r="P95" s="2">
        <f>'MC Inputs'!Q94*'MC Usage'!P$5</f>
        <v>190.04166666666666</v>
      </c>
      <c r="Q95" s="2">
        <f>'MC Inputs'!R94*'MC Usage'!Q$5</f>
        <v>9.75</v>
      </c>
      <c r="R95" s="2">
        <f>'MC Inputs'!S94*'MC Usage'!R$5</f>
        <v>16.7225</v>
      </c>
      <c r="S95" s="2">
        <f>'MC Inputs'!T94*'MC Usage'!S$5</f>
        <v>10</v>
      </c>
      <c r="T95" s="2">
        <f>'MC Inputs'!U94*'MC Usage'!T$5</f>
        <v>0</v>
      </c>
      <c r="U95" s="2">
        <f>'MC Inputs'!V94*'MC Usage'!U$5</f>
        <v>0</v>
      </c>
      <c r="V95" s="2">
        <f>'MC Inputs'!W94*'MC Usage'!V$5</f>
        <v>0</v>
      </c>
      <c r="W95" s="2">
        <f>'MC Inputs'!X94*'MC Usage'!W$5</f>
        <v>0</v>
      </c>
      <c r="X95" s="2">
        <f>'MC Inputs'!Y94*'MC Usage'!X$5</f>
        <v>0</v>
      </c>
      <c r="Y95" s="2">
        <f>'MC Inputs'!Z94*'MC Usage'!Y$5</f>
        <v>0</v>
      </c>
      <c r="Z95" s="2">
        <f>'MC Inputs'!AA94*'MC Usage'!Z$5</f>
        <v>0</v>
      </c>
      <c r="AA95" s="2">
        <f>'MC Inputs'!AB94*'MC Usage'!AA$5</f>
        <v>0</v>
      </c>
      <c r="AB95">
        <f>'MC Inputs'!AC94*'MC Usage'!AB$5</f>
        <v>0</v>
      </c>
      <c r="AC95">
        <f>'MC Inputs'!AD94*'MC Usage'!AC$5</f>
        <v>0</v>
      </c>
      <c r="AD95">
        <f>'MC Inputs'!AE94*'MC Usage'!AD$5</f>
        <v>43292.770151710836</v>
      </c>
      <c r="AE95">
        <f>'MC Inputs'!AF94*'MC Usage'!AE$5</f>
        <v>0</v>
      </c>
    </row>
    <row r="96" spans="1:31" x14ac:dyDescent="0.3">
      <c r="A96" s="33" t="s">
        <v>41</v>
      </c>
      <c r="B96" s="18">
        <f t="shared" si="1"/>
        <v>39448</v>
      </c>
      <c r="C96" s="2">
        <f>'MC Inputs'!D95*'MC Usage'!C$5</f>
        <v>84907.307081549865</v>
      </c>
      <c r="D96" s="2">
        <f>'MC Inputs'!E95*'MC Usage'!D$5</f>
        <v>0</v>
      </c>
      <c r="E96" s="2">
        <f>'MC Inputs'!F95*'MC Usage'!E$5</f>
        <v>157232.7015616092</v>
      </c>
      <c r="F96" s="2">
        <f>'MC Inputs'!G95*'MC Usage'!F$5</f>
        <v>4142.7627931726774</v>
      </c>
      <c r="G96" s="2">
        <f>'MC Inputs'!H95*'MC Usage'!G$5</f>
        <v>477.25992000000008</v>
      </c>
      <c r="H96" s="2">
        <f>'MC Inputs'!I95*'MC Usage'!H$5</f>
        <v>0</v>
      </c>
      <c r="I96" s="2">
        <f>'MC Inputs'!J95*'MC Usage'!I$5</f>
        <v>1789.8624364433333</v>
      </c>
      <c r="J96" s="2">
        <f>'MC Inputs'!K95*'MC Usage'!J$5</f>
        <v>493.44759445166665</v>
      </c>
      <c r="K96" s="2">
        <f>'MC Inputs'!L95*'MC Usage'!K$5</f>
        <v>13634.568915743648</v>
      </c>
      <c r="L96" s="2">
        <f>'MC Inputs'!M95*'MC Usage'!L$5</f>
        <v>263.7179500432336</v>
      </c>
      <c r="M96" s="2">
        <f>'MC Inputs'!N95*'MC Usage'!M$5</f>
        <v>84.184301523598975</v>
      </c>
      <c r="N96" s="2">
        <f>'MC Inputs'!O95*'MC Usage'!N$5</f>
        <v>3191525.4839164172</v>
      </c>
      <c r="O96" s="2">
        <f>'MC Inputs'!P95*'MC Usage'!O$5</f>
        <v>299.22283333333337</v>
      </c>
      <c r="P96" s="2">
        <f>'MC Inputs'!Q95*'MC Usage'!P$5</f>
        <v>190.04166666666666</v>
      </c>
      <c r="Q96" s="2">
        <f>'MC Inputs'!R95*'MC Usage'!Q$5</f>
        <v>9.75</v>
      </c>
      <c r="R96" s="2">
        <f>'MC Inputs'!S95*'MC Usage'!R$5</f>
        <v>16.7225</v>
      </c>
      <c r="S96" s="2">
        <f>'MC Inputs'!T95*'MC Usage'!S$5</f>
        <v>10</v>
      </c>
      <c r="T96" s="2">
        <f>'MC Inputs'!U95*'MC Usage'!T$5</f>
        <v>0</v>
      </c>
      <c r="U96" s="2">
        <f>'MC Inputs'!V95*'MC Usage'!U$5</f>
        <v>0</v>
      </c>
      <c r="V96" s="2">
        <f>'MC Inputs'!W95*'MC Usage'!V$5</f>
        <v>0</v>
      </c>
      <c r="W96" s="2">
        <f>'MC Inputs'!X95*'MC Usage'!W$5</f>
        <v>0</v>
      </c>
      <c r="X96" s="2">
        <f>'MC Inputs'!Y95*'MC Usage'!X$5</f>
        <v>0</v>
      </c>
      <c r="Y96" s="2">
        <f>'MC Inputs'!Z95*'MC Usage'!Y$5</f>
        <v>0</v>
      </c>
      <c r="Z96" s="2">
        <f>'MC Inputs'!AA95*'MC Usage'!Z$5</f>
        <v>0</v>
      </c>
      <c r="AA96" s="2">
        <f>'MC Inputs'!AB95*'MC Usage'!AA$5</f>
        <v>0</v>
      </c>
      <c r="AB96">
        <f>'MC Inputs'!AC95*'MC Usage'!AB$5</f>
        <v>0</v>
      </c>
      <c r="AC96">
        <f>'MC Inputs'!AD95*'MC Usage'!AC$5</f>
        <v>0</v>
      </c>
      <c r="AD96">
        <f>'MC Inputs'!AE95*'MC Usage'!AD$5</f>
        <v>43292.770151710836</v>
      </c>
      <c r="AE96">
        <f>'MC Inputs'!AF95*'MC Usage'!AE$5</f>
        <v>0</v>
      </c>
    </row>
    <row r="97" spans="1:31" x14ac:dyDescent="0.3">
      <c r="A97" s="33" t="s">
        <v>41</v>
      </c>
      <c r="B97" s="18">
        <f t="shared" si="1"/>
        <v>39479</v>
      </c>
      <c r="C97" s="2">
        <f>'MC Inputs'!D96*'MC Usage'!C$5</f>
        <v>80574.939126861427</v>
      </c>
      <c r="D97" s="2">
        <f>'MC Inputs'!E96*'MC Usage'!D$5</f>
        <v>0</v>
      </c>
      <c r="E97" s="2">
        <f>'MC Inputs'!F96*'MC Usage'!E$5</f>
        <v>166886.66465747126</v>
      </c>
      <c r="F97" s="2">
        <f>'MC Inputs'!G96*'MC Usage'!F$5</f>
        <v>4171.6053141994616</v>
      </c>
      <c r="G97" s="2">
        <f>'MC Inputs'!H96*'MC Usage'!G$5</f>
        <v>477.25992000000008</v>
      </c>
      <c r="H97" s="2">
        <f>'MC Inputs'!I96*'MC Usage'!H$5</f>
        <v>0</v>
      </c>
      <c r="I97" s="2">
        <f>'MC Inputs'!J96*'MC Usage'!I$5</f>
        <v>1789.8624364433333</v>
      </c>
      <c r="J97" s="2">
        <f>'MC Inputs'!K96*'MC Usage'!J$5</f>
        <v>493.44759445166665</v>
      </c>
      <c r="K97" s="2">
        <f>'MC Inputs'!L96*'MC Usage'!K$5</f>
        <v>13634.568915743648</v>
      </c>
      <c r="L97" s="2">
        <f>'MC Inputs'!M96*'MC Usage'!L$5</f>
        <v>263.7179500432336</v>
      </c>
      <c r="M97" s="2">
        <f>'MC Inputs'!N96*'MC Usage'!M$5</f>
        <v>84.184301523598975</v>
      </c>
      <c r="N97" s="2">
        <f>'MC Inputs'!O96*'MC Usage'!N$5</f>
        <v>3191525.4839164172</v>
      </c>
      <c r="O97" s="2">
        <f>'MC Inputs'!P96*'MC Usage'!O$5</f>
        <v>299.22283333333337</v>
      </c>
      <c r="P97" s="2">
        <f>'MC Inputs'!Q96*'MC Usage'!P$5</f>
        <v>190.04166666666666</v>
      </c>
      <c r="Q97" s="2">
        <f>'MC Inputs'!R96*'MC Usage'!Q$5</f>
        <v>9.75</v>
      </c>
      <c r="R97" s="2">
        <f>'MC Inputs'!S96*'MC Usage'!R$5</f>
        <v>16.7225</v>
      </c>
      <c r="S97" s="2">
        <f>'MC Inputs'!T96*'MC Usage'!S$5</f>
        <v>10</v>
      </c>
      <c r="T97" s="2">
        <f>'MC Inputs'!U96*'MC Usage'!T$5</f>
        <v>0</v>
      </c>
      <c r="U97" s="2">
        <f>'MC Inputs'!V96*'MC Usage'!U$5</f>
        <v>0</v>
      </c>
      <c r="V97" s="2">
        <f>'MC Inputs'!W96*'MC Usage'!V$5</f>
        <v>0</v>
      </c>
      <c r="W97" s="2">
        <f>'MC Inputs'!X96*'MC Usage'!W$5</f>
        <v>0</v>
      </c>
      <c r="X97" s="2">
        <f>'MC Inputs'!Y96*'MC Usage'!X$5</f>
        <v>0</v>
      </c>
      <c r="Y97" s="2">
        <f>'MC Inputs'!Z96*'MC Usage'!Y$5</f>
        <v>0</v>
      </c>
      <c r="Z97" s="2">
        <f>'MC Inputs'!AA96*'MC Usage'!Z$5</f>
        <v>0</v>
      </c>
      <c r="AA97" s="2">
        <f>'MC Inputs'!AB96*'MC Usage'!AA$5</f>
        <v>0</v>
      </c>
      <c r="AB97">
        <f>'MC Inputs'!AC96*'MC Usage'!AB$5</f>
        <v>0</v>
      </c>
      <c r="AC97">
        <f>'MC Inputs'!AD96*'MC Usage'!AC$5</f>
        <v>0</v>
      </c>
      <c r="AD97">
        <f>'MC Inputs'!AE96*'MC Usage'!AD$5</f>
        <v>43292.770151710836</v>
      </c>
      <c r="AE97">
        <f>'MC Inputs'!AF96*'MC Usage'!AE$5</f>
        <v>0</v>
      </c>
    </row>
    <row r="98" spans="1:31" x14ac:dyDescent="0.3">
      <c r="A98" s="33" t="s">
        <v>41</v>
      </c>
      <c r="B98" s="18">
        <f t="shared" si="1"/>
        <v>39508</v>
      </c>
      <c r="C98" s="2">
        <f>'MC Inputs'!D97*'MC Usage'!C$5</f>
        <v>78625.712705272847</v>
      </c>
      <c r="D98" s="2">
        <f>'MC Inputs'!E97*'MC Usage'!D$5</f>
        <v>0</v>
      </c>
      <c r="E98" s="2">
        <f>'MC Inputs'!F97*'MC Usage'!E$5</f>
        <v>156618.99971931035</v>
      </c>
      <c r="F98" s="2">
        <f>'MC Inputs'!G97*'MC Usage'!F$5</f>
        <v>3243.2461197045582</v>
      </c>
      <c r="G98" s="2">
        <f>'MC Inputs'!H97*'MC Usage'!G$5</f>
        <v>477.25992000000008</v>
      </c>
      <c r="H98" s="2">
        <f>'MC Inputs'!I97*'MC Usage'!H$5</f>
        <v>0</v>
      </c>
      <c r="I98" s="2">
        <f>'MC Inputs'!J97*'MC Usage'!I$5</f>
        <v>1789.8624364433333</v>
      </c>
      <c r="J98" s="2">
        <f>'MC Inputs'!K97*'MC Usage'!J$5</f>
        <v>493.44759445166665</v>
      </c>
      <c r="K98" s="2">
        <f>'MC Inputs'!L97*'MC Usage'!K$5</f>
        <v>13634.568915743648</v>
      </c>
      <c r="L98" s="2">
        <f>'MC Inputs'!M97*'MC Usage'!L$5</f>
        <v>263.7179500432336</v>
      </c>
      <c r="M98" s="2">
        <f>'MC Inputs'!N97*'MC Usage'!M$5</f>
        <v>84.184301523598975</v>
      </c>
      <c r="N98" s="2">
        <f>'MC Inputs'!O97*'MC Usage'!N$5</f>
        <v>3191525.4839164172</v>
      </c>
      <c r="O98" s="2">
        <f>'MC Inputs'!P97*'MC Usage'!O$5</f>
        <v>299.22283333333337</v>
      </c>
      <c r="P98" s="2">
        <f>'MC Inputs'!Q97*'MC Usage'!P$5</f>
        <v>190.04166666666666</v>
      </c>
      <c r="Q98" s="2">
        <f>'MC Inputs'!R97*'MC Usage'!Q$5</f>
        <v>9.75</v>
      </c>
      <c r="R98" s="2">
        <f>'MC Inputs'!S97*'MC Usage'!R$5</f>
        <v>16.7225</v>
      </c>
      <c r="S98" s="2">
        <f>'MC Inputs'!T97*'MC Usage'!S$5</f>
        <v>10</v>
      </c>
      <c r="T98" s="2">
        <f>'MC Inputs'!U97*'MC Usage'!T$5</f>
        <v>0</v>
      </c>
      <c r="U98" s="2">
        <f>'MC Inputs'!V97*'MC Usage'!U$5</f>
        <v>0</v>
      </c>
      <c r="V98" s="2">
        <f>'MC Inputs'!W97*'MC Usage'!V$5</f>
        <v>0</v>
      </c>
      <c r="W98" s="2">
        <f>'MC Inputs'!X97*'MC Usage'!W$5</f>
        <v>0</v>
      </c>
      <c r="X98" s="2">
        <f>'MC Inputs'!Y97*'MC Usage'!X$5</f>
        <v>0</v>
      </c>
      <c r="Y98" s="2">
        <f>'MC Inputs'!Z97*'MC Usage'!Y$5</f>
        <v>0</v>
      </c>
      <c r="Z98" s="2">
        <f>'MC Inputs'!AA97*'MC Usage'!Z$5</f>
        <v>0</v>
      </c>
      <c r="AA98" s="2">
        <f>'MC Inputs'!AB97*'MC Usage'!AA$5</f>
        <v>0</v>
      </c>
      <c r="AB98">
        <f>'MC Inputs'!AC97*'MC Usage'!AB$5</f>
        <v>0</v>
      </c>
      <c r="AC98">
        <f>'MC Inputs'!AD97*'MC Usage'!AC$5</f>
        <v>0</v>
      </c>
      <c r="AD98">
        <f>'MC Inputs'!AE97*'MC Usage'!AD$5</f>
        <v>43292.770151710836</v>
      </c>
      <c r="AE98">
        <f>'MC Inputs'!AF97*'MC Usage'!AE$5</f>
        <v>0</v>
      </c>
    </row>
    <row r="99" spans="1:31" x14ac:dyDescent="0.3">
      <c r="A99" s="33" t="s">
        <v>41</v>
      </c>
      <c r="B99" s="18">
        <f t="shared" si="1"/>
        <v>39539</v>
      </c>
      <c r="C99" s="2">
        <f>'MC Inputs'!D98*'MC Usage'!C$5</f>
        <v>82391.537668029254</v>
      </c>
      <c r="D99" s="2">
        <f>'MC Inputs'!E98*'MC Usage'!D$5</f>
        <v>0</v>
      </c>
      <c r="E99" s="2">
        <f>'MC Inputs'!F98*'MC Usage'!E$5</f>
        <v>137611.14230574711</v>
      </c>
      <c r="F99" s="2">
        <f>'MC Inputs'!G98*'MC Usage'!F$5</f>
        <v>1600.7805482228107</v>
      </c>
      <c r="G99" s="2">
        <f>'MC Inputs'!H98*'MC Usage'!G$5</f>
        <v>477.25992000000008</v>
      </c>
      <c r="H99" s="2">
        <f>'MC Inputs'!I98*'MC Usage'!H$5</f>
        <v>0</v>
      </c>
      <c r="I99" s="2">
        <f>'MC Inputs'!J98*'MC Usage'!I$5</f>
        <v>1789.8624364433333</v>
      </c>
      <c r="J99" s="2">
        <f>'MC Inputs'!K98*'MC Usage'!J$5</f>
        <v>493.44759445166665</v>
      </c>
      <c r="K99" s="2">
        <f>'MC Inputs'!L98*'MC Usage'!K$5</f>
        <v>13634.568915743648</v>
      </c>
      <c r="L99" s="2">
        <f>'MC Inputs'!M98*'MC Usage'!L$5</f>
        <v>263.7179500432336</v>
      </c>
      <c r="M99" s="2">
        <f>'MC Inputs'!N98*'MC Usage'!M$5</f>
        <v>84.184301523598975</v>
      </c>
      <c r="N99" s="2">
        <f>'MC Inputs'!O98*'MC Usage'!N$5</f>
        <v>3191525.4839164172</v>
      </c>
      <c r="O99" s="2">
        <f>'MC Inputs'!P98*'MC Usage'!O$5</f>
        <v>299.22283333333337</v>
      </c>
      <c r="P99" s="2">
        <f>'MC Inputs'!Q98*'MC Usage'!P$5</f>
        <v>190.04166666666666</v>
      </c>
      <c r="Q99" s="2">
        <f>'MC Inputs'!R98*'MC Usage'!Q$5</f>
        <v>9.75</v>
      </c>
      <c r="R99" s="2">
        <f>'MC Inputs'!S98*'MC Usage'!R$5</f>
        <v>16.7225</v>
      </c>
      <c r="S99" s="2">
        <f>'MC Inputs'!T98*'MC Usage'!S$5</f>
        <v>10</v>
      </c>
      <c r="T99" s="2">
        <f>'MC Inputs'!U98*'MC Usage'!T$5</f>
        <v>0</v>
      </c>
      <c r="U99" s="2">
        <f>'MC Inputs'!V98*'MC Usage'!U$5</f>
        <v>0</v>
      </c>
      <c r="V99" s="2">
        <f>'MC Inputs'!W98*'MC Usage'!V$5</f>
        <v>0</v>
      </c>
      <c r="W99" s="2">
        <f>'MC Inputs'!X98*'MC Usage'!W$5</f>
        <v>0</v>
      </c>
      <c r="X99" s="2">
        <f>'MC Inputs'!Y98*'MC Usage'!X$5</f>
        <v>0</v>
      </c>
      <c r="Y99" s="2">
        <f>'MC Inputs'!Z98*'MC Usage'!Y$5</f>
        <v>0</v>
      </c>
      <c r="Z99" s="2">
        <f>'MC Inputs'!AA98*'MC Usage'!Z$5</f>
        <v>0</v>
      </c>
      <c r="AA99" s="2">
        <f>'MC Inputs'!AB98*'MC Usage'!AA$5</f>
        <v>0</v>
      </c>
      <c r="AB99">
        <f>'MC Inputs'!AC98*'MC Usage'!AB$5</f>
        <v>0</v>
      </c>
      <c r="AC99">
        <f>'MC Inputs'!AD98*'MC Usage'!AC$5</f>
        <v>0</v>
      </c>
      <c r="AD99">
        <f>'MC Inputs'!AE98*'MC Usage'!AD$5</f>
        <v>43292.770151710836</v>
      </c>
      <c r="AE99">
        <f>'MC Inputs'!AF98*'MC Usage'!AE$5</f>
        <v>0</v>
      </c>
    </row>
    <row r="100" spans="1:31" x14ac:dyDescent="0.3">
      <c r="A100" s="33" t="s">
        <v>41</v>
      </c>
      <c r="B100" s="18">
        <f t="shared" si="1"/>
        <v>39569</v>
      </c>
      <c r="C100" s="2">
        <f>'MC Inputs'!D99*'MC Usage'!C$5</f>
        <v>84845.594431066362</v>
      </c>
      <c r="D100" s="2">
        <f>'MC Inputs'!E99*'MC Usage'!D$5</f>
        <v>0</v>
      </c>
      <c r="E100" s="2">
        <f>'MC Inputs'!F99*'MC Usage'!E$5</f>
        <v>87214.521091034461</v>
      </c>
      <c r="F100" s="2">
        <f>'MC Inputs'!G99*'MC Usage'!F$5</f>
        <v>828.03260983310008</v>
      </c>
      <c r="G100" s="2">
        <f>'MC Inputs'!H99*'MC Usage'!G$5</f>
        <v>477.25992000000008</v>
      </c>
      <c r="H100" s="2">
        <f>'MC Inputs'!I99*'MC Usage'!H$5</f>
        <v>0</v>
      </c>
      <c r="I100" s="2">
        <f>'MC Inputs'!J99*'MC Usage'!I$5</f>
        <v>1789.8624364433333</v>
      </c>
      <c r="J100" s="2">
        <f>'MC Inputs'!K99*'MC Usage'!J$5</f>
        <v>493.44759445166665</v>
      </c>
      <c r="K100" s="2">
        <f>'MC Inputs'!L99*'MC Usage'!K$5</f>
        <v>13634.568915743648</v>
      </c>
      <c r="L100" s="2">
        <f>'MC Inputs'!M99*'MC Usage'!L$5</f>
        <v>263.7179500432336</v>
      </c>
      <c r="M100" s="2">
        <f>'MC Inputs'!N99*'MC Usage'!M$5</f>
        <v>84.184301523598975</v>
      </c>
      <c r="N100" s="2">
        <f>'MC Inputs'!O99*'MC Usage'!N$5</f>
        <v>3191525.4839164172</v>
      </c>
      <c r="O100" s="2">
        <f>'MC Inputs'!P99*'MC Usage'!O$5</f>
        <v>299.22283333333337</v>
      </c>
      <c r="P100" s="2">
        <f>'MC Inputs'!Q99*'MC Usage'!P$5</f>
        <v>190.04166666666666</v>
      </c>
      <c r="Q100" s="2">
        <f>'MC Inputs'!R99*'MC Usage'!Q$5</f>
        <v>9.75</v>
      </c>
      <c r="R100" s="2">
        <f>'MC Inputs'!S99*'MC Usage'!R$5</f>
        <v>16.7225</v>
      </c>
      <c r="S100" s="2">
        <f>'MC Inputs'!T99*'MC Usage'!S$5</f>
        <v>10</v>
      </c>
      <c r="T100" s="2">
        <f>'MC Inputs'!U99*'MC Usage'!T$5</f>
        <v>0</v>
      </c>
      <c r="U100" s="2">
        <f>'MC Inputs'!V99*'MC Usage'!U$5</f>
        <v>0</v>
      </c>
      <c r="V100" s="2">
        <f>'MC Inputs'!W99*'MC Usage'!V$5</f>
        <v>0</v>
      </c>
      <c r="W100" s="2">
        <f>'MC Inputs'!X99*'MC Usage'!W$5</f>
        <v>0</v>
      </c>
      <c r="X100" s="2">
        <f>'MC Inputs'!Y99*'MC Usage'!X$5</f>
        <v>0</v>
      </c>
      <c r="Y100" s="2">
        <f>'MC Inputs'!Z99*'MC Usage'!Y$5</f>
        <v>0</v>
      </c>
      <c r="Z100" s="2">
        <f>'MC Inputs'!AA99*'MC Usage'!Z$5</f>
        <v>0</v>
      </c>
      <c r="AA100" s="2">
        <f>'MC Inputs'!AB99*'MC Usage'!AA$5</f>
        <v>0</v>
      </c>
      <c r="AB100">
        <f>'MC Inputs'!AC99*'MC Usage'!AB$5</f>
        <v>0</v>
      </c>
      <c r="AC100">
        <f>'MC Inputs'!AD99*'MC Usage'!AC$5</f>
        <v>0</v>
      </c>
      <c r="AD100">
        <f>'MC Inputs'!AE99*'MC Usage'!AD$5</f>
        <v>43292.770151710836</v>
      </c>
      <c r="AE100">
        <f>'MC Inputs'!AF99*'MC Usage'!AE$5</f>
        <v>0</v>
      </c>
    </row>
    <row r="101" spans="1:31" ht="15" thickBot="1" x14ac:dyDescent="0.35">
      <c r="A101" s="34" t="s">
        <v>41</v>
      </c>
      <c r="B101" s="18">
        <f t="shared" si="1"/>
        <v>39600</v>
      </c>
      <c r="C101" s="2">
        <f>'MC Inputs'!D100*'MC Usage'!C$5</f>
        <v>90189.564541704109</v>
      </c>
      <c r="D101" s="2">
        <f>'MC Inputs'!E100*'MC Usage'!D$5</f>
        <v>0</v>
      </c>
      <c r="E101" s="2">
        <f>'MC Inputs'!F100*'MC Usage'!E$5</f>
        <v>67976.954414712658</v>
      </c>
      <c r="F101" s="2">
        <f>'MC Inputs'!G100*'MC Usage'!F$5</f>
        <v>527.81250509941913</v>
      </c>
      <c r="G101" s="2">
        <f>'MC Inputs'!H100*'MC Usage'!G$5</f>
        <v>477.25992000000008</v>
      </c>
      <c r="H101" s="2">
        <f>'MC Inputs'!I100*'MC Usage'!H$5</f>
        <v>0</v>
      </c>
      <c r="I101" s="2">
        <f>'MC Inputs'!J100*'MC Usage'!I$5</f>
        <v>1789.8624364433333</v>
      </c>
      <c r="J101" s="2">
        <f>'MC Inputs'!K100*'MC Usage'!J$5</f>
        <v>493.44759445166665</v>
      </c>
      <c r="K101" s="2">
        <f>'MC Inputs'!L100*'MC Usage'!K$5</f>
        <v>13634.568915743648</v>
      </c>
      <c r="L101" s="2">
        <f>'MC Inputs'!M100*'MC Usage'!L$5</f>
        <v>263.7179500432336</v>
      </c>
      <c r="M101" s="2">
        <f>'MC Inputs'!N100*'MC Usage'!M$5</f>
        <v>84.184301523598975</v>
      </c>
      <c r="N101" s="2">
        <f>'MC Inputs'!O100*'MC Usage'!N$5</f>
        <v>3191525.4839164172</v>
      </c>
      <c r="O101" s="2">
        <f>'MC Inputs'!P100*'MC Usage'!O$5</f>
        <v>299.22283333333337</v>
      </c>
      <c r="P101" s="2">
        <f>'MC Inputs'!Q100*'MC Usage'!P$5</f>
        <v>190.04166666666666</v>
      </c>
      <c r="Q101" s="2">
        <f>'MC Inputs'!R100*'MC Usage'!Q$5</f>
        <v>9.75</v>
      </c>
      <c r="R101" s="2">
        <f>'MC Inputs'!S100*'MC Usage'!R$5</f>
        <v>16.7225</v>
      </c>
      <c r="S101" s="2">
        <f>'MC Inputs'!T100*'MC Usage'!S$5</f>
        <v>10</v>
      </c>
      <c r="T101" s="2">
        <f>'MC Inputs'!U100*'MC Usage'!T$5</f>
        <v>0</v>
      </c>
      <c r="U101" s="2">
        <f>'MC Inputs'!V100*'MC Usage'!U$5</f>
        <v>0</v>
      </c>
      <c r="V101" s="2">
        <f>'MC Inputs'!W100*'MC Usage'!V$5</f>
        <v>0</v>
      </c>
      <c r="W101" s="2">
        <f>'MC Inputs'!X100*'MC Usage'!W$5</f>
        <v>0</v>
      </c>
      <c r="X101" s="2">
        <f>'MC Inputs'!Y100*'MC Usage'!X$5</f>
        <v>0</v>
      </c>
      <c r="Y101" s="2">
        <f>'MC Inputs'!Z100*'MC Usage'!Y$5</f>
        <v>0</v>
      </c>
      <c r="Z101" s="2">
        <f>'MC Inputs'!AA100*'MC Usage'!Z$5</f>
        <v>0</v>
      </c>
      <c r="AA101" s="2">
        <f>'MC Inputs'!AB100*'MC Usage'!AA$5</f>
        <v>0</v>
      </c>
      <c r="AB101">
        <f>'MC Inputs'!AC100*'MC Usage'!AB$5</f>
        <v>0</v>
      </c>
      <c r="AC101">
        <f>'MC Inputs'!AD100*'MC Usage'!AC$5</f>
        <v>0</v>
      </c>
      <c r="AD101">
        <f>'MC Inputs'!AE100*'MC Usage'!AD$5</f>
        <v>43292.770151710836</v>
      </c>
      <c r="AE101">
        <f>'MC Inputs'!AF100*'MC Usage'!AE$5</f>
        <v>0</v>
      </c>
    </row>
    <row r="102" spans="1:31" x14ac:dyDescent="0.3">
      <c r="A102" s="29" t="s">
        <v>42</v>
      </c>
      <c r="B102" s="15">
        <f t="shared" si="1"/>
        <v>39630</v>
      </c>
      <c r="C102" s="7">
        <f>'MC Inputs'!D101*'MC Usage'!C$5</f>
        <v>119696.33535842497</v>
      </c>
      <c r="D102" s="7">
        <f>'MC Inputs'!E101*'MC Usage'!D$5</f>
        <v>0</v>
      </c>
      <c r="E102" s="7">
        <f>'MC Inputs'!F101*'MC Usage'!E$5</f>
        <v>77636.706126666642</v>
      </c>
      <c r="F102" s="7">
        <f>'MC Inputs'!G101*'MC Usage'!F$5</f>
        <v>525.3125</v>
      </c>
      <c r="G102" s="7">
        <f>'MC Inputs'!H101*'MC Usage'!G$5</f>
        <v>477.25992000000008</v>
      </c>
      <c r="H102" s="7">
        <f>'MC Inputs'!I101*'MC Usage'!H$5</f>
        <v>0</v>
      </c>
      <c r="I102" s="7">
        <f>'MC Inputs'!J101*'MC Usage'!I$5</f>
        <v>1700.493319563999</v>
      </c>
      <c r="J102" s="7">
        <f>'MC Inputs'!K101*'MC Usage'!J$5</f>
        <v>514.66975339499982</v>
      </c>
      <c r="K102" s="7">
        <f>'MC Inputs'!L101*'MC Usage'!K$5</f>
        <v>12649.129832026141</v>
      </c>
      <c r="L102" s="7">
        <f>'MC Inputs'!M101*'MC Usage'!L$5</f>
        <v>264.11346317585765</v>
      </c>
      <c r="M102" s="7">
        <f>'MC Inputs'!N101*'MC Usage'!M$5</f>
        <v>84.310557611999144</v>
      </c>
      <c r="N102" s="7">
        <f>'MC Inputs'!O101*'MC Usage'!N$5</f>
        <v>3597838.1579745961</v>
      </c>
      <c r="O102" s="7">
        <f>'MC Inputs'!P101*'MC Usage'!O$5</f>
        <v>281.76416666666665</v>
      </c>
      <c r="P102" s="7">
        <f>'MC Inputs'!Q101*'MC Usage'!P$5</f>
        <v>158.01965208333331</v>
      </c>
      <c r="Q102" s="7">
        <f>'MC Inputs'!R101*'MC Usage'!Q$5</f>
        <v>9.7743749999999991</v>
      </c>
      <c r="R102" s="7">
        <f>'MC Inputs'!S101*'MC Usage'!R$5</f>
        <v>16.764306249999997</v>
      </c>
      <c r="S102" s="7">
        <f>'MC Inputs'!T101*'MC Usage'!S$5</f>
        <v>10</v>
      </c>
      <c r="T102" s="7">
        <f>'MC Inputs'!U101*'MC Usage'!T$5</f>
        <v>0</v>
      </c>
      <c r="U102" s="7">
        <f>'MC Inputs'!V101*'MC Usage'!U$5</f>
        <v>0</v>
      </c>
      <c r="V102" s="7">
        <f>'MC Inputs'!W101*'MC Usage'!V$5</f>
        <v>0</v>
      </c>
      <c r="W102" s="7">
        <f>'MC Inputs'!X101*'MC Usage'!W$5</f>
        <v>0</v>
      </c>
      <c r="X102" s="7">
        <f>'MC Inputs'!Y101*'MC Usage'!X$5</f>
        <v>0</v>
      </c>
      <c r="Y102" s="7">
        <f>'MC Inputs'!Z101*'MC Usage'!Y$5</f>
        <v>0</v>
      </c>
      <c r="Z102" s="7">
        <f>'MC Inputs'!AA101*'MC Usage'!Z$5</f>
        <v>0</v>
      </c>
      <c r="AA102" s="7">
        <f>'MC Inputs'!AB101*'MC Usage'!AA$5</f>
        <v>0</v>
      </c>
      <c r="AB102" s="8">
        <f>'MC Inputs'!AC101*'MC Usage'!AB$5</f>
        <v>0</v>
      </c>
      <c r="AC102" s="8">
        <f>'MC Inputs'!AD101*'MC Usage'!AC$5</f>
        <v>0</v>
      </c>
      <c r="AD102" s="8">
        <f>'MC Inputs'!AE101*'MC Usage'!AD$5</f>
        <v>43292.770151710836</v>
      </c>
      <c r="AE102" s="8">
        <f>'MC Inputs'!AF101*'MC Usage'!AE$5</f>
        <v>0</v>
      </c>
    </row>
    <row r="103" spans="1:31" x14ac:dyDescent="0.3">
      <c r="A103" s="30" t="s">
        <v>42</v>
      </c>
      <c r="B103" s="16">
        <f t="shared" si="1"/>
        <v>39661</v>
      </c>
      <c r="C103" s="9">
        <f>'MC Inputs'!D102*'MC Usage'!C$5</f>
        <v>108971.8891330644</v>
      </c>
      <c r="D103" s="9">
        <f>'MC Inputs'!E102*'MC Usage'!D$5</f>
        <v>0</v>
      </c>
      <c r="E103" s="9">
        <f>'MC Inputs'!F102*'MC Usage'!E$5</f>
        <v>61481.403582528728</v>
      </c>
      <c r="F103" s="9">
        <f>'MC Inputs'!G102*'MC Usage'!F$5</f>
        <v>487.38749999999999</v>
      </c>
      <c r="G103" s="9">
        <f>'MC Inputs'!H102*'MC Usage'!G$5</f>
        <v>477.25992000000008</v>
      </c>
      <c r="H103" s="9">
        <f>'MC Inputs'!I102*'MC Usage'!H$5</f>
        <v>0</v>
      </c>
      <c r="I103" s="9">
        <f>'MC Inputs'!J102*'MC Usage'!I$5</f>
        <v>1700.493319563999</v>
      </c>
      <c r="J103" s="9">
        <f>'MC Inputs'!K102*'MC Usage'!J$5</f>
        <v>514.66975339499982</v>
      </c>
      <c r="K103" s="9">
        <f>'MC Inputs'!L102*'MC Usage'!K$5</f>
        <v>12649.129832026141</v>
      </c>
      <c r="L103" s="9">
        <f>'MC Inputs'!M102*'MC Usage'!L$5</f>
        <v>264.11346317585765</v>
      </c>
      <c r="M103" s="9">
        <f>'MC Inputs'!N102*'MC Usage'!M$5</f>
        <v>84.310557611999144</v>
      </c>
      <c r="N103" s="9">
        <f>'MC Inputs'!O102*'MC Usage'!N$5</f>
        <v>3597838.1579745961</v>
      </c>
      <c r="O103" s="9">
        <f>'MC Inputs'!P102*'MC Usage'!O$5</f>
        <v>281.76416666666665</v>
      </c>
      <c r="P103" s="9">
        <f>'MC Inputs'!Q102*'MC Usage'!P$5</f>
        <v>158.01965208333331</v>
      </c>
      <c r="Q103" s="9">
        <f>'MC Inputs'!R102*'MC Usage'!Q$5</f>
        <v>9.7743749999999991</v>
      </c>
      <c r="R103" s="9">
        <f>'MC Inputs'!S102*'MC Usage'!R$5</f>
        <v>16.764306249999997</v>
      </c>
      <c r="S103" s="9">
        <f>'MC Inputs'!T102*'MC Usage'!S$5</f>
        <v>10</v>
      </c>
      <c r="T103" s="9">
        <f>'MC Inputs'!U102*'MC Usage'!T$5</f>
        <v>0</v>
      </c>
      <c r="U103" s="9">
        <f>'MC Inputs'!V102*'MC Usage'!U$5</f>
        <v>0</v>
      </c>
      <c r="V103" s="9">
        <f>'MC Inputs'!W102*'MC Usage'!V$5</f>
        <v>0</v>
      </c>
      <c r="W103" s="9">
        <f>'MC Inputs'!X102*'MC Usage'!W$5</f>
        <v>0</v>
      </c>
      <c r="X103" s="9">
        <f>'MC Inputs'!Y102*'MC Usage'!X$5</f>
        <v>0</v>
      </c>
      <c r="Y103" s="9">
        <f>'MC Inputs'!Z102*'MC Usage'!Y$5</f>
        <v>0</v>
      </c>
      <c r="Z103" s="9">
        <f>'MC Inputs'!AA102*'MC Usage'!Z$5</f>
        <v>0</v>
      </c>
      <c r="AA103" s="9">
        <f>'MC Inputs'!AB102*'MC Usage'!AA$5</f>
        <v>0</v>
      </c>
      <c r="AB103" s="10">
        <f>'MC Inputs'!AC102*'MC Usage'!AB$5</f>
        <v>0</v>
      </c>
      <c r="AC103" s="10">
        <f>'MC Inputs'!AD102*'MC Usage'!AC$5</f>
        <v>0</v>
      </c>
      <c r="AD103" s="10">
        <f>'MC Inputs'!AE102*'MC Usage'!AD$5</f>
        <v>43292.770151710836</v>
      </c>
      <c r="AE103" s="10">
        <f>'MC Inputs'!AF102*'MC Usage'!AE$5</f>
        <v>0</v>
      </c>
    </row>
    <row r="104" spans="1:31" x14ac:dyDescent="0.3">
      <c r="A104" s="30" t="s">
        <v>42</v>
      </c>
      <c r="B104" s="16">
        <f t="shared" si="1"/>
        <v>39692</v>
      </c>
      <c r="C104" s="9">
        <f>'MC Inputs'!D103*'MC Usage'!C$5</f>
        <v>101050.03752686526</v>
      </c>
      <c r="D104" s="9">
        <f>'MC Inputs'!E103*'MC Usage'!D$5</f>
        <v>0</v>
      </c>
      <c r="E104" s="9">
        <f>'MC Inputs'!F103*'MC Usage'!E$5</f>
        <v>77870.606570114935</v>
      </c>
      <c r="F104" s="9">
        <f>'MC Inputs'!G103*'MC Usage'!F$5</f>
        <v>740.97249999999997</v>
      </c>
      <c r="G104" s="9">
        <f>'MC Inputs'!H103*'MC Usage'!G$5</f>
        <v>477.25992000000008</v>
      </c>
      <c r="H104" s="9">
        <f>'MC Inputs'!I103*'MC Usage'!H$5</f>
        <v>0</v>
      </c>
      <c r="I104" s="9">
        <f>'MC Inputs'!J103*'MC Usage'!I$5</f>
        <v>1700.493319563999</v>
      </c>
      <c r="J104" s="9">
        <f>'MC Inputs'!K103*'MC Usage'!J$5</f>
        <v>514.66975339499982</v>
      </c>
      <c r="K104" s="9">
        <f>'MC Inputs'!L103*'MC Usage'!K$5</f>
        <v>12649.129832026141</v>
      </c>
      <c r="L104" s="9">
        <f>'MC Inputs'!M103*'MC Usage'!L$5</f>
        <v>264.11346317585765</v>
      </c>
      <c r="M104" s="9">
        <f>'MC Inputs'!N103*'MC Usage'!M$5</f>
        <v>84.310557611999144</v>
      </c>
      <c r="N104" s="9">
        <f>'MC Inputs'!O103*'MC Usage'!N$5</f>
        <v>3597838.1579745961</v>
      </c>
      <c r="O104" s="9">
        <f>'MC Inputs'!P103*'MC Usage'!O$5</f>
        <v>281.76416666666665</v>
      </c>
      <c r="P104" s="9">
        <f>'MC Inputs'!Q103*'MC Usage'!P$5</f>
        <v>158.01965208333331</v>
      </c>
      <c r="Q104" s="9">
        <f>'MC Inputs'!R103*'MC Usage'!Q$5</f>
        <v>9.7743749999999991</v>
      </c>
      <c r="R104" s="9">
        <f>'MC Inputs'!S103*'MC Usage'!R$5</f>
        <v>16.764306249999997</v>
      </c>
      <c r="S104" s="9">
        <f>'MC Inputs'!T103*'MC Usage'!S$5</f>
        <v>10</v>
      </c>
      <c r="T104" s="9">
        <f>'MC Inputs'!U103*'MC Usage'!T$5</f>
        <v>0</v>
      </c>
      <c r="U104" s="9">
        <f>'MC Inputs'!V103*'MC Usage'!U$5</f>
        <v>0</v>
      </c>
      <c r="V104" s="9">
        <f>'MC Inputs'!W103*'MC Usage'!V$5</f>
        <v>0</v>
      </c>
      <c r="W104" s="9">
        <f>'MC Inputs'!X103*'MC Usage'!W$5</f>
        <v>0</v>
      </c>
      <c r="X104" s="9">
        <f>'MC Inputs'!Y103*'MC Usage'!X$5</f>
        <v>0</v>
      </c>
      <c r="Y104" s="9">
        <f>'MC Inputs'!Z103*'MC Usage'!Y$5</f>
        <v>0</v>
      </c>
      <c r="Z104" s="9">
        <f>'MC Inputs'!AA103*'MC Usage'!Z$5</f>
        <v>0</v>
      </c>
      <c r="AA104" s="9">
        <f>'MC Inputs'!AB103*'MC Usage'!AA$5</f>
        <v>0</v>
      </c>
      <c r="AB104" s="10">
        <f>'MC Inputs'!AC103*'MC Usage'!AB$5</f>
        <v>0</v>
      </c>
      <c r="AC104" s="10">
        <f>'MC Inputs'!AD103*'MC Usage'!AC$5</f>
        <v>0</v>
      </c>
      <c r="AD104" s="10">
        <f>'MC Inputs'!AE103*'MC Usage'!AD$5</f>
        <v>43292.770151710836</v>
      </c>
      <c r="AE104" s="10">
        <f>'MC Inputs'!AF103*'MC Usage'!AE$5</f>
        <v>0</v>
      </c>
    </row>
    <row r="105" spans="1:31" x14ac:dyDescent="0.3">
      <c r="A105" s="30" t="s">
        <v>42</v>
      </c>
      <c r="B105" s="16">
        <f t="shared" si="1"/>
        <v>39722</v>
      </c>
      <c r="C105" s="9">
        <f>'MC Inputs'!D104*'MC Usage'!C$5</f>
        <v>101864.83491775079</v>
      </c>
      <c r="D105" s="9">
        <f>'MC Inputs'!E104*'MC Usage'!D$5</f>
        <v>0</v>
      </c>
      <c r="E105" s="9">
        <f>'MC Inputs'!F104*'MC Usage'!E$5</f>
        <v>87615.637398850566</v>
      </c>
      <c r="F105" s="9">
        <f>'MC Inputs'!G104*'MC Usage'!F$5</f>
        <v>1336.8049999999998</v>
      </c>
      <c r="G105" s="9">
        <f>'MC Inputs'!H104*'MC Usage'!G$5</f>
        <v>477.25992000000008</v>
      </c>
      <c r="H105" s="9">
        <f>'MC Inputs'!I104*'MC Usage'!H$5</f>
        <v>0</v>
      </c>
      <c r="I105" s="9">
        <f>'MC Inputs'!J104*'MC Usage'!I$5</f>
        <v>1700.493319563999</v>
      </c>
      <c r="J105" s="9">
        <f>'MC Inputs'!K104*'MC Usage'!J$5</f>
        <v>514.66975339499982</v>
      </c>
      <c r="K105" s="9">
        <f>'MC Inputs'!L104*'MC Usage'!K$5</f>
        <v>12649.129832026141</v>
      </c>
      <c r="L105" s="9">
        <f>'MC Inputs'!M104*'MC Usage'!L$5</f>
        <v>264.11346317585765</v>
      </c>
      <c r="M105" s="9">
        <f>'MC Inputs'!N104*'MC Usage'!M$5</f>
        <v>84.310557611999144</v>
      </c>
      <c r="N105" s="9">
        <f>'MC Inputs'!O104*'MC Usage'!N$5</f>
        <v>3597838.1579745961</v>
      </c>
      <c r="O105" s="9">
        <f>'MC Inputs'!P104*'MC Usage'!O$5</f>
        <v>281.76416666666665</v>
      </c>
      <c r="P105" s="9">
        <f>'MC Inputs'!Q104*'MC Usage'!P$5</f>
        <v>158.01965208333331</v>
      </c>
      <c r="Q105" s="9">
        <f>'MC Inputs'!R104*'MC Usage'!Q$5</f>
        <v>9.7743749999999991</v>
      </c>
      <c r="R105" s="9">
        <f>'MC Inputs'!S104*'MC Usage'!R$5</f>
        <v>16.764306249999997</v>
      </c>
      <c r="S105" s="9">
        <f>'MC Inputs'!T104*'MC Usage'!S$5</f>
        <v>10</v>
      </c>
      <c r="T105" s="9">
        <f>'MC Inputs'!U104*'MC Usage'!T$5</f>
        <v>0</v>
      </c>
      <c r="U105" s="9">
        <f>'MC Inputs'!V104*'MC Usage'!U$5</f>
        <v>0</v>
      </c>
      <c r="V105" s="9">
        <f>'MC Inputs'!W104*'MC Usage'!V$5</f>
        <v>0</v>
      </c>
      <c r="W105" s="9">
        <f>'MC Inputs'!X104*'MC Usage'!W$5</f>
        <v>0</v>
      </c>
      <c r="X105" s="9">
        <f>'MC Inputs'!Y104*'MC Usage'!X$5</f>
        <v>0</v>
      </c>
      <c r="Y105" s="9">
        <f>'MC Inputs'!Z104*'MC Usage'!Y$5</f>
        <v>0</v>
      </c>
      <c r="Z105" s="9">
        <f>'MC Inputs'!AA104*'MC Usage'!Z$5</f>
        <v>0</v>
      </c>
      <c r="AA105" s="9">
        <f>'MC Inputs'!AB104*'MC Usage'!AA$5</f>
        <v>0</v>
      </c>
      <c r="AB105" s="10">
        <f>'MC Inputs'!AC104*'MC Usage'!AB$5</f>
        <v>0</v>
      </c>
      <c r="AC105" s="10">
        <f>'MC Inputs'!AD104*'MC Usage'!AC$5</f>
        <v>0</v>
      </c>
      <c r="AD105" s="10">
        <f>'MC Inputs'!AE104*'MC Usage'!AD$5</f>
        <v>43292.770151710836</v>
      </c>
      <c r="AE105" s="10">
        <f>'MC Inputs'!AF104*'MC Usage'!AE$5</f>
        <v>0</v>
      </c>
    </row>
    <row r="106" spans="1:31" x14ac:dyDescent="0.3">
      <c r="A106" s="30" t="s">
        <v>42</v>
      </c>
      <c r="B106" s="16">
        <f t="shared" si="1"/>
        <v>39753</v>
      </c>
      <c r="C106" s="9">
        <f>'MC Inputs'!D105*'MC Usage'!C$5</f>
        <v>82730.689990624189</v>
      </c>
      <c r="D106" s="9">
        <f>'MC Inputs'!E105*'MC Usage'!D$5</f>
        <v>0</v>
      </c>
      <c r="E106" s="9">
        <f>'MC Inputs'!F105*'MC Usage'!E$5</f>
        <v>138321.93983402295</v>
      </c>
      <c r="F106" s="9">
        <f>'MC Inputs'!G105*'MC Usage'!F$5</f>
        <v>2416.4375</v>
      </c>
      <c r="G106" s="9">
        <f>'MC Inputs'!H105*'MC Usage'!G$5</f>
        <v>477.25992000000008</v>
      </c>
      <c r="H106" s="9">
        <f>'MC Inputs'!I105*'MC Usage'!H$5</f>
        <v>0</v>
      </c>
      <c r="I106" s="9">
        <f>'MC Inputs'!J105*'MC Usage'!I$5</f>
        <v>1700.493319563999</v>
      </c>
      <c r="J106" s="9">
        <f>'MC Inputs'!K105*'MC Usage'!J$5</f>
        <v>514.66975339499982</v>
      </c>
      <c r="K106" s="9">
        <f>'MC Inputs'!L105*'MC Usage'!K$5</f>
        <v>12649.129832026141</v>
      </c>
      <c r="L106" s="9">
        <f>'MC Inputs'!M105*'MC Usage'!L$5</f>
        <v>264.11346317585765</v>
      </c>
      <c r="M106" s="9">
        <f>'MC Inputs'!N105*'MC Usage'!M$5</f>
        <v>84.310557611999144</v>
      </c>
      <c r="N106" s="9">
        <f>'MC Inputs'!O105*'MC Usage'!N$5</f>
        <v>3597838.1579745961</v>
      </c>
      <c r="O106" s="9">
        <f>'MC Inputs'!P105*'MC Usage'!O$5</f>
        <v>281.76416666666665</v>
      </c>
      <c r="P106" s="9">
        <f>'MC Inputs'!Q105*'MC Usage'!P$5</f>
        <v>158.01965208333331</v>
      </c>
      <c r="Q106" s="9">
        <f>'MC Inputs'!R105*'MC Usage'!Q$5</f>
        <v>9.7743749999999991</v>
      </c>
      <c r="R106" s="9">
        <f>'MC Inputs'!S105*'MC Usage'!R$5</f>
        <v>16.764306249999997</v>
      </c>
      <c r="S106" s="9">
        <f>'MC Inputs'!T105*'MC Usage'!S$5</f>
        <v>10</v>
      </c>
      <c r="T106" s="9">
        <f>'MC Inputs'!U105*'MC Usage'!T$5</f>
        <v>0</v>
      </c>
      <c r="U106" s="9">
        <f>'MC Inputs'!V105*'MC Usage'!U$5</f>
        <v>0</v>
      </c>
      <c r="V106" s="9">
        <f>'MC Inputs'!W105*'MC Usage'!V$5</f>
        <v>0</v>
      </c>
      <c r="W106" s="9">
        <f>'MC Inputs'!X105*'MC Usage'!W$5</f>
        <v>0</v>
      </c>
      <c r="X106" s="9">
        <f>'MC Inputs'!Y105*'MC Usage'!X$5</f>
        <v>0</v>
      </c>
      <c r="Y106" s="9">
        <f>'MC Inputs'!Z105*'MC Usage'!Y$5</f>
        <v>0</v>
      </c>
      <c r="Z106" s="9">
        <f>'MC Inputs'!AA105*'MC Usage'!Z$5</f>
        <v>0</v>
      </c>
      <c r="AA106" s="9">
        <f>'MC Inputs'!AB105*'MC Usage'!AA$5</f>
        <v>0</v>
      </c>
      <c r="AB106" s="10">
        <f>'MC Inputs'!AC105*'MC Usage'!AB$5</f>
        <v>0</v>
      </c>
      <c r="AC106" s="10">
        <f>'MC Inputs'!AD105*'MC Usage'!AC$5</f>
        <v>0</v>
      </c>
      <c r="AD106" s="10">
        <f>'MC Inputs'!AE105*'MC Usage'!AD$5</f>
        <v>43292.770151710836</v>
      </c>
      <c r="AE106" s="10">
        <f>'MC Inputs'!AF105*'MC Usage'!AE$5</f>
        <v>0</v>
      </c>
    </row>
    <row r="107" spans="1:31" x14ac:dyDescent="0.3">
      <c r="A107" s="30" t="s">
        <v>42</v>
      </c>
      <c r="B107" s="16">
        <f t="shared" si="1"/>
        <v>39783</v>
      </c>
      <c r="C107" s="9">
        <f>'MC Inputs'!D106*'MC Usage'!C$5</f>
        <v>84349.349810261483</v>
      </c>
      <c r="D107" s="9">
        <f>'MC Inputs'!E106*'MC Usage'!D$5</f>
        <v>0</v>
      </c>
      <c r="E107" s="9">
        <f>'MC Inputs'!F106*'MC Usage'!E$5</f>
        <v>138548.57946045973</v>
      </c>
      <c r="F107" s="9">
        <f>'MC Inputs'!G106*'MC Usage'!F$5</f>
        <v>3069.875</v>
      </c>
      <c r="G107" s="9">
        <f>'MC Inputs'!H106*'MC Usage'!G$5</f>
        <v>477.25992000000008</v>
      </c>
      <c r="H107" s="9">
        <f>'MC Inputs'!I106*'MC Usage'!H$5</f>
        <v>0</v>
      </c>
      <c r="I107" s="9">
        <f>'MC Inputs'!J106*'MC Usage'!I$5</f>
        <v>1700.493319563999</v>
      </c>
      <c r="J107" s="9">
        <f>'MC Inputs'!K106*'MC Usage'!J$5</f>
        <v>514.66975339499982</v>
      </c>
      <c r="K107" s="9">
        <f>'MC Inputs'!L106*'MC Usage'!K$5</f>
        <v>12649.129832026141</v>
      </c>
      <c r="L107" s="9">
        <f>'MC Inputs'!M106*'MC Usage'!L$5</f>
        <v>264.11346317585765</v>
      </c>
      <c r="M107" s="9">
        <f>'MC Inputs'!N106*'MC Usage'!M$5</f>
        <v>84.310557611999144</v>
      </c>
      <c r="N107" s="9">
        <f>'MC Inputs'!O106*'MC Usage'!N$5</f>
        <v>3597838.1579745961</v>
      </c>
      <c r="O107" s="9">
        <f>'MC Inputs'!P106*'MC Usage'!O$5</f>
        <v>281.76416666666665</v>
      </c>
      <c r="P107" s="9">
        <f>'MC Inputs'!Q106*'MC Usage'!P$5</f>
        <v>158.01965208333331</v>
      </c>
      <c r="Q107" s="9">
        <f>'MC Inputs'!R106*'MC Usage'!Q$5</f>
        <v>9.7743749999999991</v>
      </c>
      <c r="R107" s="9">
        <f>'MC Inputs'!S106*'MC Usage'!R$5</f>
        <v>16.764306249999997</v>
      </c>
      <c r="S107" s="9">
        <f>'MC Inputs'!T106*'MC Usage'!S$5</f>
        <v>10</v>
      </c>
      <c r="T107" s="9">
        <f>'MC Inputs'!U106*'MC Usage'!T$5</f>
        <v>0</v>
      </c>
      <c r="U107" s="9">
        <f>'MC Inputs'!V106*'MC Usage'!U$5</f>
        <v>0</v>
      </c>
      <c r="V107" s="9">
        <f>'MC Inputs'!W106*'MC Usage'!V$5</f>
        <v>0</v>
      </c>
      <c r="W107" s="9">
        <f>'MC Inputs'!X106*'MC Usage'!W$5</f>
        <v>0</v>
      </c>
      <c r="X107" s="9">
        <f>'MC Inputs'!Y106*'MC Usage'!X$5</f>
        <v>0</v>
      </c>
      <c r="Y107" s="9">
        <f>'MC Inputs'!Z106*'MC Usage'!Y$5</f>
        <v>0</v>
      </c>
      <c r="Z107" s="9">
        <f>'MC Inputs'!AA106*'MC Usage'!Z$5</f>
        <v>0</v>
      </c>
      <c r="AA107" s="9">
        <f>'MC Inputs'!AB106*'MC Usage'!AA$5</f>
        <v>0</v>
      </c>
      <c r="AB107" s="10">
        <f>'MC Inputs'!AC106*'MC Usage'!AB$5</f>
        <v>0</v>
      </c>
      <c r="AC107" s="10">
        <f>'MC Inputs'!AD106*'MC Usage'!AC$5</f>
        <v>0</v>
      </c>
      <c r="AD107" s="10">
        <f>'MC Inputs'!AE106*'MC Usage'!AD$5</f>
        <v>43292.770151710836</v>
      </c>
      <c r="AE107" s="10">
        <f>'MC Inputs'!AF106*'MC Usage'!AE$5</f>
        <v>0</v>
      </c>
    </row>
    <row r="108" spans="1:31" x14ac:dyDescent="0.3">
      <c r="A108" s="30" t="s">
        <v>42</v>
      </c>
      <c r="B108" s="16">
        <f t="shared" si="1"/>
        <v>39814</v>
      </c>
      <c r="C108" s="9">
        <f>'MC Inputs'!D107*'MC Usage'!C$5</f>
        <v>84814.330917802465</v>
      </c>
      <c r="D108" s="9">
        <f>'MC Inputs'!E107*'MC Usage'!D$5</f>
        <v>0</v>
      </c>
      <c r="E108" s="9">
        <f>'MC Inputs'!F107*'MC Usage'!E$5</f>
        <v>186499.37400988504</v>
      </c>
      <c r="F108" s="9">
        <f>'MC Inputs'!G107*'MC Usage'!F$5</f>
        <v>3990.2224999999999</v>
      </c>
      <c r="G108" s="9">
        <f>'MC Inputs'!H107*'MC Usage'!G$5</f>
        <v>477.25992000000008</v>
      </c>
      <c r="H108" s="9">
        <f>'MC Inputs'!I107*'MC Usage'!H$5</f>
        <v>0</v>
      </c>
      <c r="I108" s="9">
        <f>'MC Inputs'!J107*'MC Usage'!I$5</f>
        <v>1700.493319563999</v>
      </c>
      <c r="J108" s="9">
        <f>'MC Inputs'!K107*'MC Usage'!J$5</f>
        <v>514.66975339499982</v>
      </c>
      <c r="K108" s="9">
        <f>'MC Inputs'!L107*'MC Usage'!K$5</f>
        <v>12649.129832026141</v>
      </c>
      <c r="L108" s="9">
        <f>'MC Inputs'!M107*'MC Usage'!L$5</f>
        <v>264.11346317585765</v>
      </c>
      <c r="M108" s="9">
        <f>'MC Inputs'!N107*'MC Usage'!M$5</f>
        <v>84.310557611999144</v>
      </c>
      <c r="N108" s="9">
        <f>'MC Inputs'!O107*'MC Usage'!N$5</f>
        <v>3597838.1579745961</v>
      </c>
      <c r="O108" s="9">
        <f>'MC Inputs'!P107*'MC Usage'!O$5</f>
        <v>281.76416666666665</v>
      </c>
      <c r="P108" s="9">
        <f>'MC Inputs'!Q107*'MC Usage'!P$5</f>
        <v>158.01965208333331</v>
      </c>
      <c r="Q108" s="9">
        <f>'MC Inputs'!R107*'MC Usage'!Q$5</f>
        <v>9.7743749999999991</v>
      </c>
      <c r="R108" s="9">
        <f>'MC Inputs'!S107*'MC Usage'!R$5</f>
        <v>16.764306249999997</v>
      </c>
      <c r="S108" s="9">
        <f>'MC Inputs'!T107*'MC Usage'!S$5</f>
        <v>10</v>
      </c>
      <c r="T108" s="9">
        <f>'MC Inputs'!U107*'MC Usage'!T$5</f>
        <v>0</v>
      </c>
      <c r="U108" s="9">
        <f>'MC Inputs'!V107*'MC Usage'!U$5</f>
        <v>0</v>
      </c>
      <c r="V108" s="9">
        <f>'MC Inputs'!W107*'MC Usage'!V$5</f>
        <v>0</v>
      </c>
      <c r="W108" s="9">
        <f>'MC Inputs'!X107*'MC Usage'!W$5</f>
        <v>0</v>
      </c>
      <c r="X108" s="9">
        <f>'MC Inputs'!Y107*'MC Usage'!X$5</f>
        <v>0</v>
      </c>
      <c r="Y108" s="9">
        <f>'MC Inputs'!Z107*'MC Usage'!Y$5</f>
        <v>0</v>
      </c>
      <c r="Z108" s="9">
        <f>'MC Inputs'!AA107*'MC Usage'!Z$5</f>
        <v>0</v>
      </c>
      <c r="AA108" s="9">
        <f>'MC Inputs'!AB107*'MC Usage'!AA$5</f>
        <v>0</v>
      </c>
      <c r="AB108" s="10">
        <f>'MC Inputs'!AC107*'MC Usage'!AB$5</f>
        <v>0</v>
      </c>
      <c r="AC108" s="10">
        <f>'MC Inputs'!AD107*'MC Usage'!AC$5</f>
        <v>0</v>
      </c>
      <c r="AD108" s="10">
        <f>'MC Inputs'!AE107*'MC Usage'!AD$5</f>
        <v>43292.770151710836</v>
      </c>
      <c r="AE108" s="10">
        <f>'MC Inputs'!AF107*'MC Usage'!AE$5</f>
        <v>0</v>
      </c>
    </row>
    <row r="109" spans="1:31" x14ac:dyDescent="0.3">
      <c r="A109" s="30" t="s">
        <v>42</v>
      </c>
      <c r="B109" s="16">
        <f t="shared" si="1"/>
        <v>39845</v>
      </c>
      <c r="C109" s="9">
        <f>'MC Inputs'!D108*'MC Usage'!C$5</f>
        <v>83948.461901967254</v>
      </c>
      <c r="D109" s="9">
        <f>'MC Inputs'!E108*'MC Usage'!D$5</f>
        <v>0</v>
      </c>
      <c r="E109" s="9">
        <f>'MC Inputs'!F108*'MC Usage'!E$5</f>
        <v>185301.23344942529</v>
      </c>
      <c r="F109" s="9">
        <f>'MC Inputs'!G108*'MC Usage'!F$5</f>
        <v>3725.0549999999998</v>
      </c>
      <c r="G109" s="9">
        <f>'MC Inputs'!H108*'MC Usage'!G$5</f>
        <v>477.25992000000008</v>
      </c>
      <c r="H109" s="9">
        <f>'MC Inputs'!I108*'MC Usage'!H$5</f>
        <v>0</v>
      </c>
      <c r="I109" s="9">
        <f>'MC Inputs'!J108*'MC Usage'!I$5</f>
        <v>1700.493319563999</v>
      </c>
      <c r="J109" s="9">
        <f>'MC Inputs'!K108*'MC Usage'!J$5</f>
        <v>514.66975339499982</v>
      </c>
      <c r="K109" s="9">
        <f>'MC Inputs'!L108*'MC Usage'!K$5</f>
        <v>12649.129832026141</v>
      </c>
      <c r="L109" s="9">
        <f>'MC Inputs'!M108*'MC Usage'!L$5</f>
        <v>264.11346317585765</v>
      </c>
      <c r="M109" s="9">
        <f>'MC Inputs'!N108*'MC Usage'!M$5</f>
        <v>84.310557611999144</v>
      </c>
      <c r="N109" s="9">
        <f>'MC Inputs'!O108*'MC Usage'!N$5</f>
        <v>3597838.1579745961</v>
      </c>
      <c r="O109" s="9">
        <f>'MC Inputs'!P108*'MC Usage'!O$5</f>
        <v>281.76416666666665</v>
      </c>
      <c r="P109" s="9">
        <f>'MC Inputs'!Q108*'MC Usage'!P$5</f>
        <v>158.01965208333331</v>
      </c>
      <c r="Q109" s="9">
        <f>'MC Inputs'!R108*'MC Usage'!Q$5</f>
        <v>9.7743749999999991</v>
      </c>
      <c r="R109" s="9">
        <f>'MC Inputs'!S108*'MC Usage'!R$5</f>
        <v>16.764306249999997</v>
      </c>
      <c r="S109" s="9">
        <f>'MC Inputs'!T108*'MC Usage'!S$5</f>
        <v>10</v>
      </c>
      <c r="T109" s="9">
        <f>'MC Inputs'!U108*'MC Usage'!T$5</f>
        <v>0</v>
      </c>
      <c r="U109" s="9">
        <f>'MC Inputs'!V108*'MC Usage'!U$5</f>
        <v>0</v>
      </c>
      <c r="V109" s="9">
        <f>'MC Inputs'!W108*'MC Usage'!V$5</f>
        <v>0</v>
      </c>
      <c r="W109" s="9">
        <f>'MC Inputs'!X108*'MC Usage'!W$5</f>
        <v>0</v>
      </c>
      <c r="X109" s="9">
        <f>'MC Inputs'!Y108*'MC Usage'!X$5</f>
        <v>0</v>
      </c>
      <c r="Y109" s="9">
        <f>'MC Inputs'!Z108*'MC Usage'!Y$5</f>
        <v>0</v>
      </c>
      <c r="Z109" s="9">
        <f>'MC Inputs'!AA108*'MC Usage'!Z$5</f>
        <v>0</v>
      </c>
      <c r="AA109" s="9">
        <f>'MC Inputs'!AB108*'MC Usage'!AA$5</f>
        <v>0</v>
      </c>
      <c r="AB109" s="10">
        <f>'MC Inputs'!AC108*'MC Usage'!AB$5</f>
        <v>0</v>
      </c>
      <c r="AC109" s="10">
        <f>'MC Inputs'!AD108*'MC Usage'!AC$5</f>
        <v>0</v>
      </c>
      <c r="AD109" s="10">
        <f>'MC Inputs'!AE108*'MC Usage'!AD$5</f>
        <v>43292.770151710836</v>
      </c>
      <c r="AE109" s="10">
        <f>'MC Inputs'!AF108*'MC Usage'!AE$5</f>
        <v>0</v>
      </c>
    </row>
    <row r="110" spans="1:31" x14ac:dyDescent="0.3">
      <c r="A110" s="30" t="s">
        <v>42</v>
      </c>
      <c r="B110" s="16">
        <f t="shared" si="1"/>
        <v>39873</v>
      </c>
      <c r="C110" s="9">
        <f>'MC Inputs'!D109*'MC Usage'!C$5</f>
        <v>75514.944204711675</v>
      </c>
      <c r="D110" s="9">
        <f>'MC Inputs'!E109*'MC Usage'!D$5</f>
        <v>0</v>
      </c>
      <c r="E110" s="9">
        <f>'MC Inputs'!F109*'MC Usage'!E$5</f>
        <v>148992.02769310339</v>
      </c>
      <c r="F110" s="9">
        <f>'MC Inputs'!G109*'MC Usage'!F$5</f>
        <v>2917.4575</v>
      </c>
      <c r="G110" s="9">
        <f>'MC Inputs'!H109*'MC Usage'!G$5</f>
        <v>477.25992000000008</v>
      </c>
      <c r="H110" s="9">
        <f>'MC Inputs'!I109*'MC Usage'!H$5</f>
        <v>0</v>
      </c>
      <c r="I110" s="9">
        <f>'MC Inputs'!J109*'MC Usage'!I$5</f>
        <v>1700.493319563999</v>
      </c>
      <c r="J110" s="9">
        <f>'MC Inputs'!K109*'MC Usage'!J$5</f>
        <v>514.66975339499982</v>
      </c>
      <c r="K110" s="9">
        <f>'MC Inputs'!L109*'MC Usage'!K$5</f>
        <v>12649.129832026141</v>
      </c>
      <c r="L110" s="9">
        <f>'MC Inputs'!M109*'MC Usage'!L$5</f>
        <v>264.11346317585765</v>
      </c>
      <c r="M110" s="9">
        <f>'MC Inputs'!N109*'MC Usage'!M$5</f>
        <v>84.310557611999144</v>
      </c>
      <c r="N110" s="9">
        <f>'MC Inputs'!O109*'MC Usage'!N$5</f>
        <v>3597838.1579745961</v>
      </c>
      <c r="O110" s="9">
        <f>'MC Inputs'!P109*'MC Usage'!O$5</f>
        <v>281.76416666666665</v>
      </c>
      <c r="P110" s="9">
        <f>'MC Inputs'!Q109*'MC Usage'!P$5</f>
        <v>158.01965208333331</v>
      </c>
      <c r="Q110" s="9">
        <f>'MC Inputs'!R109*'MC Usage'!Q$5</f>
        <v>9.7743749999999991</v>
      </c>
      <c r="R110" s="9">
        <f>'MC Inputs'!S109*'MC Usage'!R$5</f>
        <v>16.764306249999997</v>
      </c>
      <c r="S110" s="9">
        <f>'MC Inputs'!T109*'MC Usage'!S$5</f>
        <v>10</v>
      </c>
      <c r="T110" s="9">
        <f>'MC Inputs'!U109*'MC Usage'!T$5</f>
        <v>0</v>
      </c>
      <c r="U110" s="9">
        <f>'MC Inputs'!V109*'MC Usage'!U$5</f>
        <v>0</v>
      </c>
      <c r="V110" s="9">
        <f>'MC Inputs'!W109*'MC Usage'!V$5</f>
        <v>0</v>
      </c>
      <c r="W110" s="9">
        <f>'MC Inputs'!X109*'MC Usage'!W$5</f>
        <v>0</v>
      </c>
      <c r="X110" s="9">
        <f>'MC Inputs'!Y109*'MC Usage'!X$5</f>
        <v>0</v>
      </c>
      <c r="Y110" s="9">
        <f>'MC Inputs'!Z109*'MC Usage'!Y$5</f>
        <v>0</v>
      </c>
      <c r="Z110" s="9">
        <f>'MC Inputs'!AA109*'MC Usage'!Z$5</f>
        <v>0</v>
      </c>
      <c r="AA110" s="9">
        <f>'MC Inputs'!AB109*'MC Usage'!AA$5</f>
        <v>0</v>
      </c>
      <c r="AB110" s="10">
        <f>'MC Inputs'!AC109*'MC Usage'!AB$5</f>
        <v>0</v>
      </c>
      <c r="AC110" s="10">
        <f>'MC Inputs'!AD109*'MC Usage'!AC$5</f>
        <v>0</v>
      </c>
      <c r="AD110" s="10">
        <f>'MC Inputs'!AE109*'MC Usage'!AD$5</f>
        <v>43292.770151710836</v>
      </c>
      <c r="AE110" s="10">
        <f>'MC Inputs'!AF109*'MC Usage'!AE$5</f>
        <v>0</v>
      </c>
    </row>
    <row r="111" spans="1:31" x14ac:dyDescent="0.3">
      <c r="A111" s="30" t="s">
        <v>42</v>
      </c>
      <c r="B111" s="16">
        <f t="shared" si="1"/>
        <v>39904</v>
      </c>
      <c r="C111" s="9">
        <f>'MC Inputs'!D110*'MC Usage'!C$5</f>
        <v>78363.825607016144</v>
      </c>
      <c r="D111" s="9">
        <f>'MC Inputs'!E110*'MC Usage'!D$5</f>
        <v>0</v>
      </c>
      <c r="E111" s="9">
        <f>'MC Inputs'!F110*'MC Usage'!E$5</f>
        <v>131326.09254965515</v>
      </c>
      <c r="F111" s="9">
        <f>'MC Inputs'!G110*'MC Usage'!F$5</f>
        <v>1810.2524999999998</v>
      </c>
      <c r="G111" s="9">
        <f>'MC Inputs'!H110*'MC Usage'!G$5</f>
        <v>477.25992000000008</v>
      </c>
      <c r="H111" s="9">
        <f>'MC Inputs'!I110*'MC Usage'!H$5</f>
        <v>0</v>
      </c>
      <c r="I111" s="9">
        <f>'MC Inputs'!J110*'MC Usage'!I$5</f>
        <v>1700.493319563999</v>
      </c>
      <c r="J111" s="9">
        <f>'MC Inputs'!K110*'MC Usage'!J$5</f>
        <v>514.66975339499982</v>
      </c>
      <c r="K111" s="9">
        <f>'MC Inputs'!L110*'MC Usage'!K$5</f>
        <v>12649.129832026141</v>
      </c>
      <c r="L111" s="9">
        <f>'MC Inputs'!M110*'MC Usage'!L$5</f>
        <v>264.11346317585765</v>
      </c>
      <c r="M111" s="9">
        <f>'MC Inputs'!N110*'MC Usage'!M$5</f>
        <v>84.310557611999144</v>
      </c>
      <c r="N111" s="9">
        <f>'MC Inputs'!O110*'MC Usage'!N$5</f>
        <v>3597838.1579745961</v>
      </c>
      <c r="O111" s="9">
        <f>'MC Inputs'!P110*'MC Usage'!O$5</f>
        <v>281.76416666666665</v>
      </c>
      <c r="P111" s="9">
        <f>'MC Inputs'!Q110*'MC Usage'!P$5</f>
        <v>158.01965208333331</v>
      </c>
      <c r="Q111" s="9">
        <f>'MC Inputs'!R110*'MC Usage'!Q$5</f>
        <v>9.7743749999999991</v>
      </c>
      <c r="R111" s="9">
        <f>'MC Inputs'!S110*'MC Usage'!R$5</f>
        <v>16.764306249999997</v>
      </c>
      <c r="S111" s="9">
        <f>'MC Inputs'!T110*'MC Usage'!S$5</f>
        <v>10</v>
      </c>
      <c r="T111" s="9">
        <f>'MC Inputs'!U110*'MC Usage'!T$5</f>
        <v>0</v>
      </c>
      <c r="U111" s="9">
        <f>'MC Inputs'!V110*'MC Usage'!U$5</f>
        <v>0</v>
      </c>
      <c r="V111" s="9">
        <f>'MC Inputs'!W110*'MC Usage'!V$5</f>
        <v>0</v>
      </c>
      <c r="W111" s="9">
        <f>'MC Inputs'!X110*'MC Usage'!W$5</f>
        <v>0</v>
      </c>
      <c r="X111" s="9">
        <f>'MC Inputs'!Y110*'MC Usage'!X$5</f>
        <v>0</v>
      </c>
      <c r="Y111" s="9">
        <f>'MC Inputs'!Z110*'MC Usage'!Y$5</f>
        <v>0</v>
      </c>
      <c r="Z111" s="9">
        <f>'MC Inputs'!AA110*'MC Usage'!Z$5</f>
        <v>0</v>
      </c>
      <c r="AA111" s="9">
        <f>'MC Inputs'!AB110*'MC Usage'!AA$5</f>
        <v>0</v>
      </c>
      <c r="AB111" s="10">
        <f>'MC Inputs'!AC110*'MC Usage'!AB$5</f>
        <v>0</v>
      </c>
      <c r="AC111" s="10">
        <f>'MC Inputs'!AD110*'MC Usage'!AC$5</f>
        <v>0</v>
      </c>
      <c r="AD111" s="10">
        <f>'MC Inputs'!AE110*'MC Usage'!AD$5</f>
        <v>43292.770151710836</v>
      </c>
      <c r="AE111" s="10">
        <f>'MC Inputs'!AF110*'MC Usage'!AE$5</f>
        <v>0</v>
      </c>
    </row>
    <row r="112" spans="1:31" x14ac:dyDescent="0.3">
      <c r="A112" s="30" t="s">
        <v>42</v>
      </c>
      <c r="B112" s="16">
        <f t="shared" si="1"/>
        <v>39934</v>
      </c>
      <c r="C112" s="9">
        <f>'MC Inputs'!D111*'MC Usage'!C$5</f>
        <v>85916.37035835821</v>
      </c>
      <c r="D112" s="9">
        <f>'MC Inputs'!E111*'MC Usage'!D$5</f>
        <v>0</v>
      </c>
      <c r="E112" s="9">
        <f>'MC Inputs'!F111*'MC Usage'!E$5</f>
        <v>92349.676175402288</v>
      </c>
      <c r="F112" s="9">
        <f>'MC Inputs'!G111*'MC Usage'!F$5</f>
        <v>677.93499999999995</v>
      </c>
      <c r="G112" s="9">
        <f>'MC Inputs'!H111*'MC Usage'!G$5</f>
        <v>477.25992000000008</v>
      </c>
      <c r="H112" s="9">
        <f>'MC Inputs'!I111*'MC Usage'!H$5</f>
        <v>0</v>
      </c>
      <c r="I112" s="9">
        <f>'MC Inputs'!J111*'MC Usage'!I$5</f>
        <v>1700.493319563999</v>
      </c>
      <c r="J112" s="9">
        <f>'MC Inputs'!K111*'MC Usage'!J$5</f>
        <v>514.66975339499982</v>
      </c>
      <c r="K112" s="9">
        <f>'MC Inputs'!L111*'MC Usage'!K$5</f>
        <v>12649.129832026141</v>
      </c>
      <c r="L112" s="9">
        <f>'MC Inputs'!M111*'MC Usage'!L$5</f>
        <v>264.11346317585765</v>
      </c>
      <c r="M112" s="9">
        <f>'MC Inputs'!N111*'MC Usage'!M$5</f>
        <v>84.310557611999144</v>
      </c>
      <c r="N112" s="9">
        <f>'MC Inputs'!O111*'MC Usage'!N$5</f>
        <v>3597838.1579745961</v>
      </c>
      <c r="O112" s="9">
        <f>'MC Inputs'!P111*'MC Usage'!O$5</f>
        <v>281.76416666666665</v>
      </c>
      <c r="P112" s="9">
        <f>'MC Inputs'!Q111*'MC Usage'!P$5</f>
        <v>158.01965208333331</v>
      </c>
      <c r="Q112" s="9">
        <f>'MC Inputs'!R111*'MC Usage'!Q$5</f>
        <v>9.7743749999999991</v>
      </c>
      <c r="R112" s="9">
        <f>'MC Inputs'!S111*'MC Usage'!R$5</f>
        <v>16.764306249999997</v>
      </c>
      <c r="S112" s="9">
        <f>'MC Inputs'!T111*'MC Usage'!S$5</f>
        <v>10</v>
      </c>
      <c r="T112" s="9">
        <f>'MC Inputs'!U111*'MC Usage'!T$5</f>
        <v>0</v>
      </c>
      <c r="U112" s="9">
        <f>'MC Inputs'!V111*'MC Usage'!U$5</f>
        <v>0</v>
      </c>
      <c r="V112" s="9">
        <f>'MC Inputs'!W111*'MC Usage'!V$5</f>
        <v>0</v>
      </c>
      <c r="W112" s="9">
        <f>'MC Inputs'!X111*'MC Usage'!W$5</f>
        <v>0</v>
      </c>
      <c r="X112" s="9">
        <f>'MC Inputs'!Y111*'MC Usage'!X$5</f>
        <v>0</v>
      </c>
      <c r="Y112" s="9">
        <f>'MC Inputs'!Z111*'MC Usage'!Y$5</f>
        <v>0</v>
      </c>
      <c r="Z112" s="9">
        <f>'MC Inputs'!AA111*'MC Usage'!Z$5</f>
        <v>0</v>
      </c>
      <c r="AA112" s="9">
        <f>'MC Inputs'!AB111*'MC Usage'!AA$5</f>
        <v>0</v>
      </c>
      <c r="AB112" s="10">
        <f>'MC Inputs'!AC111*'MC Usage'!AB$5</f>
        <v>0</v>
      </c>
      <c r="AC112" s="10">
        <f>'MC Inputs'!AD111*'MC Usage'!AC$5</f>
        <v>0</v>
      </c>
      <c r="AD112" s="10">
        <f>'MC Inputs'!AE111*'MC Usage'!AD$5</f>
        <v>43292.770151710836</v>
      </c>
      <c r="AE112" s="10">
        <f>'MC Inputs'!AF111*'MC Usage'!AE$5</f>
        <v>0</v>
      </c>
    </row>
    <row r="113" spans="1:31" ht="15" thickBot="1" x14ac:dyDescent="0.35">
      <c r="A113" s="31" t="s">
        <v>42</v>
      </c>
      <c r="B113" s="17">
        <f t="shared" si="1"/>
        <v>39965</v>
      </c>
      <c r="C113" s="11">
        <f>'MC Inputs'!D112*'MC Usage'!C$5</f>
        <v>99026.81351600826</v>
      </c>
      <c r="D113" s="11">
        <f>'MC Inputs'!E112*'MC Usage'!D$5</f>
        <v>0</v>
      </c>
      <c r="E113" s="11">
        <f>'MC Inputs'!F112*'MC Usage'!E$5</f>
        <v>77326.241494942515</v>
      </c>
      <c r="F113" s="11">
        <f>'MC Inputs'!G112*'MC Usage'!F$5</f>
        <v>529.20749999999998</v>
      </c>
      <c r="G113" s="11">
        <f>'MC Inputs'!H112*'MC Usage'!G$5</f>
        <v>477.25992000000008</v>
      </c>
      <c r="H113" s="11">
        <f>'MC Inputs'!I112*'MC Usage'!H$5</f>
        <v>0</v>
      </c>
      <c r="I113" s="11">
        <f>'MC Inputs'!J112*'MC Usage'!I$5</f>
        <v>1700.493319563999</v>
      </c>
      <c r="J113" s="11">
        <f>'MC Inputs'!K112*'MC Usage'!J$5</f>
        <v>514.66975339499982</v>
      </c>
      <c r="K113" s="11">
        <f>'MC Inputs'!L112*'MC Usage'!K$5</f>
        <v>12649.129832026141</v>
      </c>
      <c r="L113" s="11">
        <f>'MC Inputs'!M112*'MC Usage'!L$5</f>
        <v>264.11346317585765</v>
      </c>
      <c r="M113" s="11">
        <f>'MC Inputs'!N112*'MC Usage'!M$5</f>
        <v>84.310557611999144</v>
      </c>
      <c r="N113" s="11">
        <f>'MC Inputs'!O112*'MC Usage'!N$5</f>
        <v>3597838.1579745961</v>
      </c>
      <c r="O113" s="11">
        <f>'MC Inputs'!P112*'MC Usage'!O$5</f>
        <v>281.76416666666665</v>
      </c>
      <c r="P113" s="11">
        <f>'MC Inputs'!Q112*'MC Usage'!P$5</f>
        <v>158.01965208333331</v>
      </c>
      <c r="Q113" s="11">
        <f>'MC Inputs'!R112*'MC Usage'!Q$5</f>
        <v>9.7743749999999991</v>
      </c>
      <c r="R113" s="11">
        <f>'MC Inputs'!S112*'MC Usage'!R$5</f>
        <v>16.764306249999997</v>
      </c>
      <c r="S113" s="11">
        <f>'MC Inputs'!T112*'MC Usage'!S$5</f>
        <v>10</v>
      </c>
      <c r="T113" s="11">
        <f>'MC Inputs'!U112*'MC Usage'!T$5</f>
        <v>0</v>
      </c>
      <c r="U113" s="11">
        <f>'MC Inputs'!V112*'MC Usage'!U$5</f>
        <v>0</v>
      </c>
      <c r="V113" s="11">
        <f>'MC Inputs'!W112*'MC Usage'!V$5</f>
        <v>0</v>
      </c>
      <c r="W113" s="11">
        <f>'MC Inputs'!X112*'MC Usage'!W$5</f>
        <v>0</v>
      </c>
      <c r="X113" s="11">
        <f>'MC Inputs'!Y112*'MC Usage'!X$5</f>
        <v>0</v>
      </c>
      <c r="Y113" s="11">
        <f>'MC Inputs'!Z112*'MC Usage'!Y$5</f>
        <v>0</v>
      </c>
      <c r="Z113" s="11">
        <f>'MC Inputs'!AA112*'MC Usage'!Z$5</f>
        <v>0</v>
      </c>
      <c r="AA113" s="11">
        <f>'MC Inputs'!AB112*'MC Usage'!AA$5</f>
        <v>0</v>
      </c>
      <c r="AB113" s="12">
        <f>'MC Inputs'!AC112*'MC Usage'!AB$5</f>
        <v>0</v>
      </c>
      <c r="AC113" s="12">
        <f>'MC Inputs'!AD112*'MC Usage'!AC$5</f>
        <v>0</v>
      </c>
      <c r="AD113" s="12">
        <f>'MC Inputs'!AE112*'MC Usage'!AD$5</f>
        <v>43292.770151710836</v>
      </c>
      <c r="AE113" s="12">
        <f>'MC Inputs'!AF112*'MC Usage'!AE$5</f>
        <v>0</v>
      </c>
    </row>
    <row r="114" spans="1:31" x14ac:dyDescent="0.3">
      <c r="A114" s="32" t="s">
        <v>43</v>
      </c>
      <c r="B114" s="18">
        <f t="shared" si="1"/>
        <v>39995</v>
      </c>
      <c r="C114" s="2">
        <f>'MC Inputs'!D113*'MC Usage'!C$5</f>
        <v>101851.8647718057</v>
      </c>
      <c r="D114" s="2">
        <f>'MC Inputs'!E113*'MC Usage'!D$5</f>
        <v>0</v>
      </c>
      <c r="E114" s="2">
        <f>'MC Inputs'!F113*'MC Usage'!E$5</f>
        <v>80155.479095172414</v>
      </c>
      <c r="F114" s="2">
        <f>'MC Inputs'!G113*'MC Usage'!F$5</f>
        <v>714.32249999999999</v>
      </c>
      <c r="G114" s="2">
        <f>'MC Inputs'!H113*'MC Usage'!G$5</f>
        <v>477.25992000000008</v>
      </c>
      <c r="H114" s="2">
        <f>'MC Inputs'!I113*'MC Usage'!H$5</f>
        <v>0</v>
      </c>
      <c r="I114" s="2">
        <f>'MC Inputs'!J113*'MC Usage'!I$5</f>
        <v>1656.1795059350029</v>
      </c>
      <c r="J114" s="2">
        <f>'MC Inputs'!K113*'MC Usage'!J$5</f>
        <v>548.70589614500022</v>
      </c>
      <c r="K114" s="2">
        <f>'MC Inputs'!L113*'MC Usage'!K$5</f>
        <v>13504.174028937556</v>
      </c>
      <c r="L114" s="2">
        <f>'MC Inputs'!M113*'MC Usage'!L$5</f>
        <v>263.37347086320614</v>
      </c>
      <c r="M114" s="2">
        <f>'MC Inputs'!N113*'MC Usage'!M$5</f>
        <v>84.074336543379445</v>
      </c>
      <c r="N114" s="2">
        <f>'MC Inputs'!O113*'MC Usage'!N$5</f>
        <v>3470240.1882017599</v>
      </c>
      <c r="O114" s="2">
        <f>'MC Inputs'!P113*'MC Usage'!O$5</f>
        <v>288.02333333333337</v>
      </c>
      <c r="P114" s="2">
        <f>'MC Inputs'!Q113*'MC Usage'!P$5</f>
        <v>143.73163871354168</v>
      </c>
      <c r="Q114" s="2">
        <f>'MC Inputs'!R113*'MC Usage'!Q$5</f>
        <v>9.798810937499999</v>
      </c>
      <c r="R114" s="2">
        <f>'MC Inputs'!S113*'MC Usage'!R$5</f>
        <v>16.806217015624998</v>
      </c>
      <c r="S114" s="2">
        <f>'MC Inputs'!T113*'MC Usage'!S$5</f>
        <v>10</v>
      </c>
      <c r="T114" s="2">
        <f>'MC Inputs'!U113*'MC Usage'!T$5</f>
        <v>0</v>
      </c>
      <c r="U114" s="2">
        <f>'MC Inputs'!V113*'MC Usage'!U$5</f>
        <v>0</v>
      </c>
      <c r="V114" s="2">
        <f>'MC Inputs'!W113*'MC Usage'!V$5</f>
        <v>0</v>
      </c>
      <c r="W114" s="2">
        <f>'MC Inputs'!X113*'MC Usage'!W$5</f>
        <v>0</v>
      </c>
      <c r="X114" s="2">
        <f>'MC Inputs'!Y113*'MC Usage'!X$5</f>
        <v>0</v>
      </c>
      <c r="Y114" s="2">
        <f>'MC Inputs'!Z113*'MC Usage'!Y$5</f>
        <v>0</v>
      </c>
      <c r="Z114" s="2">
        <f>'MC Inputs'!AA113*'MC Usage'!Z$5</f>
        <v>0</v>
      </c>
      <c r="AA114" s="2">
        <f>'MC Inputs'!AB113*'MC Usage'!AA$5</f>
        <v>0</v>
      </c>
      <c r="AB114">
        <f>'MC Inputs'!AC113*'MC Usage'!AB$5</f>
        <v>0</v>
      </c>
      <c r="AC114">
        <f>'MC Inputs'!AD113*'MC Usage'!AC$5</f>
        <v>0</v>
      </c>
      <c r="AD114">
        <f>'MC Inputs'!AE113*'MC Usage'!AD$5</f>
        <v>43292.770151710836</v>
      </c>
      <c r="AE114">
        <f>'MC Inputs'!AF113*'MC Usage'!AE$5</f>
        <v>0</v>
      </c>
    </row>
    <row r="115" spans="1:31" x14ac:dyDescent="0.3">
      <c r="A115" s="33" t="s">
        <v>43</v>
      </c>
      <c r="B115" s="18">
        <f t="shared" si="1"/>
        <v>40026</v>
      </c>
      <c r="C115" s="2">
        <f>'MC Inputs'!D114*'MC Usage'!C$5</f>
        <v>103701.95426250176</v>
      </c>
      <c r="D115" s="2">
        <f>'MC Inputs'!E114*'MC Usage'!D$5</f>
        <v>0</v>
      </c>
      <c r="E115" s="2">
        <f>'MC Inputs'!F114*'MC Usage'!E$5</f>
        <v>71799.710562528737</v>
      </c>
      <c r="F115" s="2">
        <f>'MC Inputs'!G114*'MC Usage'!F$5</f>
        <v>402.005</v>
      </c>
      <c r="G115" s="2">
        <f>'MC Inputs'!H114*'MC Usage'!G$5</f>
        <v>477.25992000000008</v>
      </c>
      <c r="H115" s="2">
        <f>'MC Inputs'!I114*'MC Usage'!H$5</f>
        <v>0</v>
      </c>
      <c r="I115" s="2">
        <f>'MC Inputs'!J114*'MC Usage'!I$5</f>
        <v>1656.1795059350029</v>
      </c>
      <c r="J115" s="2">
        <f>'MC Inputs'!K114*'MC Usage'!J$5</f>
        <v>548.70589614500022</v>
      </c>
      <c r="K115" s="2">
        <f>'MC Inputs'!L114*'MC Usage'!K$5</f>
        <v>13504.174028937556</v>
      </c>
      <c r="L115" s="2">
        <f>'MC Inputs'!M114*'MC Usage'!L$5</f>
        <v>263.37347086320614</v>
      </c>
      <c r="M115" s="2">
        <f>'MC Inputs'!N114*'MC Usage'!M$5</f>
        <v>84.074336543379445</v>
      </c>
      <c r="N115" s="2">
        <f>'MC Inputs'!O114*'MC Usage'!N$5</f>
        <v>3470240.1882017599</v>
      </c>
      <c r="O115" s="2">
        <f>'MC Inputs'!P114*'MC Usage'!O$5</f>
        <v>288.02333333333337</v>
      </c>
      <c r="P115" s="2">
        <f>'MC Inputs'!Q114*'MC Usage'!P$5</f>
        <v>143.73163871354168</v>
      </c>
      <c r="Q115" s="2">
        <f>'MC Inputs'!R114*'MC Usage'!Q$5</f>
        <v>9.798810937499999</v>
      </c>
      <c r="R115" s="2">
        <f>'MC Inputs'!S114*'MC Usage'!R$5</f>
        <v>16.806217015624998</v>
      </c>
      <c r="S115" s="2">
        <f>'MC Inputs'!T114*'MC Usage'!S$5</f>
        <v>10</v>
      </c>
      <c r="T115" s="2">
        <f>'MC Inputs'!U114*'MC Usage'!T$5</f>
        <v>0</v>
      </c>
      <c r="U115" s="2">
        <f>'MC Inputs'!V114*'MC Usage'!U$5</f>
        <v>0</v>
      </c>
      <c r="V115" s="2">
        <f>'MC Inputs'!W114*'MC Usage'!V$5</f>
        <v>0</v>
      </c>
      <c r="W115" s="2">
        <f>'MC Inputs'!X114*'MC Usage'!W$5</f>
        <v>0</v>
      </c>
      <c r="X115" s="2">
        <f>'MC Inputs'!Y114*'MC Usage'!X$5</f>
        <v>0</v>
      </c>
      <c r="Y115" s="2">
        <f>'MC Inputs'!Z114*'MC Usage'!Y$5</f>
        <v>0</v>
      </c>
      <c r="Z115" s="2">
        <f>'MC Inputs'!AA114*'MC Usage'!Z$5</f>
        <v>0</v>
      </c>
      <c r="AA115" s="2">
        <f>'MC Inputs'!AB114*'MC Usage'!AA$5</f>
        <v>0</v>
      </c>
      <c r="AB115">
        <f>'MC Inputs'!AC114*'MC Usage'!AB$5</f>
        <v>0</v>
      </c>
      <c r="AC115">
        <f>'MC Inputs'!AD114*'MC Usage'!AC$5</f>
        <v>0</v>
      </c>
      <c r="AD115">
        <f>'MC Inputs'!AE114*'MC Usage'!AD$5</f>
        <v>43292.770151710836</v>
      </c>
      <c r="AE115">
        <f>'MC Inputs'!AF114*'MC Usage'!AE$5</f>
        <v>0</v>
      </c>
    </row>
    <row r="116" spans="1:31" x14ac:dyDescent="0.3">
      <c r="A116" s="33" t="s">
        <v>43</v>
      </c>
      <c r="B116" s="18">
        <f t="shared" si="1"/>
        <v>40057</v>
      </c>
      <c r="C116" s="2">
        <f>'MC Inputs'!D115*'MC Usage'!C$5</f>
        <v>109025.58881011831</v>
      </c>
      <c r="D116" s="2">
        <f>'MC Inputs'!E115*'MC Usage'!D$5</f>
        <v>0</v>
      </c>
      <c r="E116" s="2">
        <f>'MC Inputs'!F115*'MC Usage'!E$5</f>
        <v>82344.774054482754</v>
      </c>
      <c r="F116" s="2">
        <f>'MC Inputs'!G115*'MC Usage'!F$5</f>
        <v>614.58999999999992</v>
      </c>
      <c r="G116" s="2">
        <f>'MC Inputs'!H115*'MC Usage'!G$5</f>
        <v>477.25992000000008</v>
      </c>
      <c r="H116" s="2">
        <f>'MC Inputs'!I115*'MC Usage'!H$5</f>
        <v>0</v>
      </c>
      <c r="I116" s="2">
        <f>'MC Inputs'!J115*'MC Usage'!I$5</f>
        <v>1656.1795059350029</v>
      </c>
      <c r="J116" s="2">
        <f>'MC Inputs'!K115*'MC Usage'!J$5</f>
        <v>548.70589614500022</v>
      </c>
      <c r="K116" s="2">
        <f>'MC Inputs'!L115*'MC Usage'!K$5</f>
        <v>13504.174028937556</v>
      </c>
      <c r="L116" s="2">
        <f>'MC Inputs'!M115*'MC Usage'!L$5</f>
        <v>263.37347086320614</v>
      </c>
      <c r="M116" s="2">
        <f>'MC Inputs'!N115*'MC Usage'!M$5</f>
        <v>84.074336543379445</v>
      </c>
      <c r="N116" s="2">
        <f>'MC Inputs'!O115*'MC Usage'!N$5</f>
        <v>3470240.1882017599</v>
      </c>
      <c r="O116" s="2">
        <f>'MC Inputs'!P115*'MC Usage'!O$5</f>
        <v>288.02333333333337</v>
      </c>
      <c r="P116" s="2">
        <f>'MC Inputs'!Q115*'MC Usage'!P$5</f>
        <v>143.73163871354168</v>
      </c>
      <c r="Q116" s="2">
        <f>'MC Inputs'!R115*'MC Usage'!Q$5</f>
        <v>9.798810937499999</v>
      </c>
      <c r="R116" s="2">
        <f>'MC Inputs'!S115*'MC Usage'!R$5</f>
        <v>16.806217015624998</v>
      </c>
      <c r="S116" s="2">
        <f>'MC Inputs'!T115*'MC Usage'!S$5</f>
        <v>10</v>
      </c>
      <c r="T116" s="2">
        <f>'MC Inputs'!U115*'MC Usage'!T$5</f>
        <v>0</v>
      </c>
      <c r="U116" s="2">
        <f>'MC Inputs'!V115*'MC Usage'!U$5</f>
        <v>0</v>
      </c>
      <c r="V116" s="2">
        <f>'MC Inputs'!W115*'MC Usage'!V$5</f>
        <v>0</v>
      </c>
      <c r="W116" s="2">
        <f>'MC Inputs'!X115*'MC Usage'!W$5</f>
        <v>0</v>
      </c>
      <c r="X116" s="2">
        <f>'MC Inputs'!Y115*'MC Usage'!X$5</f>
        <v>0</v>
      </c>
      <c r="Y116" s="2">
        <f>'MC Inputs'!Z115*'MC Usage'!Y$5</f>
        <v>0</v>
      </c>
      <c r="Z116" s="2">
        <f>'MC Inputs'!AA115*'MC Usage'!Z$5</f>
        <v>0</v>
      </c>
      <c r="AA116" s="2">
        <f>'MC Inputs'!AB115*'MC Usage'!AA$5</f>
        <v>0</v>
      </c>
      <c r="AB116">
        <f>'MC Inputs'!AC115*'MC Usage'!AB$5</f>
        <v>0</v>
      </c>
      <c r="AC116">
        <f>'MC Inputs'!AD115*'MC Usage'!AC$5</f>
        <v>0</v>
      </c>
      <c r="AD116">
        <f>'MC Inputs'!AE115*'MC Usage'!AD$5</f>
        <v>43292.770151710836</v>
      </c>
      <c r="AE116">
        <f>'MC Inputs'!AF115*'MC Usage'!AE$5</f>
        <v>0</v>
      </c>
    </row>
    <row r="117" spans="1:31" x14ac:dyDescent="0.3">
      <c r="A117" s="33" t="s">
        <v>43</v>
      </c>
      <c r="B117" s="18">
        <f t="shared" si="1"/>
        <v>40087</v>
      </c>
      <c r="C117" s="2">
        <f>'MC Inputs'!D116*'MC Usage'!C$5</f>
        <v>104788.44023805943</v>
      </c>
      <c r="D117" s="2">
        <f>'MC Inputs'!E116*'MC Usage'!D$5</f>
        <v>0</v>
      </c>
      <c r="E117" s="2">
        <f>'MC Inputs'!F116*'MC Usage'!E$5</f>
        <v>102259.54480482759</v>
      </c>
      <c r="F117" s="2">
        <f>'MC Inputs'!G116*'MC Usage'!F$5</f>
        <v>1539.55</v>
      </c>
      <c r="G117" s="2">
        <f>'MC Inputs'!H116*'MC Usage'!G$5</f>
        <v>477.25992000000008</v>
      </c>
      <c r="H117" s="2">
        <f>'MC Inputs'!I116*'MC Usage'!H$5</f>
        <v>0</v>
      </c>
      <c r="I117" s="2">
        <f>'MC Inputs'!J116*'MC Usage'!I$5</f>
        <v>1656.1795059350029</v>
      </c>
      <c r="J117" s="2">
        <f>'MC Inputs'!K116*'MC Usage'!J$5</f>
        <v>548.70589614500022</v>
      </c>
      <c r="K117" s="2">
        <f>'MC Inputs'!L116*'MC Usage'!K$5</f>
        <v>13504.174028937556</v>
      </c>
      <c r="L117" s="2">
        <f>'MC Inputs'!M116*'MC Usage'!L$5</f>
        <v>263.37347086320614</v>
      </c>
      <c r="M117" s="2">
        <f>'MC Inputs'!N116*'MC Usage'!M$5</f>
        <v>84.074336543379445</v>
      </c>
      <c r="N117" s="2">
        <f>'MC Inputs'!O116*'MC Usage'!N$5</f>
        <v>3470240.1882017599</v>
      </c>
      <c r="O117" s="2">
        <f>'MC Inputs'!P116*'MC Usage'!O$5</f>
        <v>288.02333333333337</v>
      </c>
      <c r="P117" s="2">
        <f>'MC Inputs'!Q116*'MC Usage'!P$5</f>
        <v>143.73163871354168</v>
      </c>
      <c r="Q117" s="2">
        <f>'MC Inputs'!R116*'MC Usage'!Q$5</f>
        <v>9.798810937499999</v>
      </c>
      <c r="R117" s="2">
        <f>'MC Inputs'!S116*'MC Usage'!R$5</f>
        <v>16.806217015624998</v>
      </c>
      <c r="S117" s="2">
        <f>'MC Inputs'!T116*'MC Usage'!S$5</f>
        <v>10</v>
      </c>
      <c r="T117" s="2">
        <f>'MC Inputs'!U116*'MC Usage'!T$5</f>
        <v>0</v>
      </c>
      <c r="U117" s="2">
        <f>'MC Inputs'!V116*'MC Usage'!U$5</f>
        <v>0</v>
      </c>
      <c r="V117" s="2">
        <f>'MC Inputs'!W116*'MC Usage'!V$5</f>
        <v>0</v>
      </c>
      <c r="W117" s="2">
        <f>'MC Inputs'!X116*'MC Usage'!W$5</f>
        <v>0</v>
      </c>
      <c r="X117" s="2">
        <f>'MC Inputs'!Y116*'MC Usage'!X$5</f>
        <v>0</v>
      </c>
      <c r="Y117" s="2">
        <f>'MC Inputs'!Z116*'MC Usage'!Y$5</f>
        <v>0</v>
      </c>
      <c r="Z117" s="2">
        <f>'MC Inputs'!AA116*'MC Usage'!Z$5</f>
        <v>0</v>
      </c>
      <c r="AA117" s="2">
        <f>'MC Inputs'!AB116*'MC Usage'!AA$5</f>
        <v>0</v>
      </c>
      <c r="AB117">
        <f>'MC Inputs'!AC116*'MC Usage'!AB$5</f>
        <v>0</v>
      </c>
      <c r="AC117">
        <f>'MC Inputs'!AD116*'MC Usage'!AC$5</f>
        <v>0</v>
      </c>
      <c r="AD117">
        <f>'MC Inputs'!AE116*'MC Usage'!AD$5</f>
        <v>43292.770151710836</v>
      </c>
      <c r="AE117">
        <f>'MC Inputs'!AF116*'MC Usage'!AE$5</f>
        <v>0</v>
      </c>
    </row>
    <row r="118" spans="1:31" x14ac:dyDescent="0.3">
      <c r="A118" s="33" t="s">
        <v>43</v>
      </c>
      <c r="B118" s="18">
        <f t="shared" si="1"/>
        <v>40118</v>
      </c>
      <c r="C118" s="2">
        <f>'MC Inputs'!D117*'MC Usage'!C$5</f>
        <v>85484.089803092764</v>
      </c>
      <c r="D118" s="2">
        <f>'MC Inputs'!E117*'MC Usage'!D$5</f>
        <v>0</v>
      </c>
      <c r="E118" s="2">
        <f>'MC Inputs'!F117*'MC Usage'!E$5</f>
        <v>116272.43878850572</v>
      </c>
      <c r="F118" s="2">
        <f>'MC Inputs'!G117*'MC Usage'!F$5</f>
        <v>2453.85</v>
      </c>
      <c r="G118" s="2">
        <f>'MC Inputs'!H117*'MC Usage'!G$5</f>
        <v>477.25992000000008</v>
      </c>
      <c r="H118" s="2">
        <f>'MC Inputs'!I117*'MC Usage'!H$5</f>
        <v>0</v>
      </c>
      <c r="I118" s="2">
        <f>'MC Inputs'!J117*'MC Usage'!I$5</f>
        <v>1656.1795059350029</v>
      </c>
      <c r="J118" s="2">
        <f>'MC Inputs'!K117*'MC Usage'!J$5</f>
        <v>548.70589614500022</v>
      </c>
      <c r="K118" s="2">
        <f>'MC Inputs'!L117*'MC Usage'!K$5</f>
        <v>13504.174028937556</v>
      </c>
      <c r="L118" s="2">
        <f>'MC Inputs'!M117*'MC Usage'!L$5</f>
        <v>263.37347086320614</v>
      </c>
      <c r="M118" s="2">
        <f>'MC Inputs'!N117*'MC Usage'!M$5</f>
        <v>84.074336543379445</v>
      </c>
      <c r="N118" s="2">
        <f>'MC Inputs'!O117*'MC Usage'!N$5</f>
        <v>3470240.1882017599</v>
      </c>
      <c r="O118" s="2">
        <f>'MC Inputs'!P117*'MC Usage'!O$5</f>
        <v>288.02333333333337</v>
      </c>
      <c r="P118" s="2">
        <f>'MC Inputs'!Q117*'MC Usage'!P$5</f>
        <v>143.73163871354168</v>
      </c>
      <c r="Q118" s="2">
        <f>'MC Inputs'!R117*'MC Usage'!Q$5</f>
        <v>9.798810937499999</v>
      </c>
      <c r="R118" s="2">
        <f>'MC Inputs'!S117*'MC Usage'!R$5</f>
        <v>16.806217015624998</v>
      </c>
      <c r="S118" s="2">
        <f>'MC Inputs'!T117*'MC Usage'!S$5</f>
        <v>10</v>
      </c>
      <c r="T118" s="2">
        <f>'MC Inputs'!U117*'MC Usage'!T$5</f>
        <v>0</v>
      </c>
      <c r="U118" s="2">
        <f>'MC Inputs'!V117*'MC Usage'!U$5</f>
        <v>0</v>
      </c>
      <c r="V118" s="2">
        <f>'MC Inputs'!W117*'MC Usage'!V$5</f>
        <v>0</v>
      </c>
      <c r="W118" s="2">
        <f>'MC Inputs'!X117*'MC Usage'!W$5</f>
        <v>0</v>
      </c>
      <c r="X118" s="2">
        <f>'MC Inputs'!Y117*'MC Usage'!X$5</f>
        <v>0</v>
      </c>
      <c r="Y118" s="2">
        <f>'MC Inputs'!Z117*'MC Usage'!Y$5</f>
        <v>0</v>
      </c>
      <c r="Z118" s="2">
        <f>'MC Inputs'!AA117*'MC Usage'!Z$5</f>
        <v>0</v>
      </c>
      <c r="AA118" s="2">
        <f>'MC Inputs'!AB117*'MC Usage'!AA$5</f>
        <v>0</v>
      </c>
      <c r="AB118">
        <f>'MC Inputs'!AC117*'MC Usage'!AB$5</f>
        <v>0</v>
      </c>
      <c r="AC118">
        <f>'MC Inputs'!AD117*'MC Usage'!AC$5</f>
        <v>0</v>
      </c>
      <c r="AD118">
        <f>'MC Inputs'!AE117*'MC Usage'!AD$5</f>
        <v>43292.770151710836</v>
      </c>
      <c r="AE118">
        <f>'MC Inputs'!AF117*'MC Usage'!AE$5</f>
        <v>0</v>
      </c>
    </row>
    <row r="119" spans="1:31" x14ac:dyDescent="0.3">
      <c r="A119" s="33" t="s">
        <v>43</v>
      </c>
      <c r="B119" s="18">
        <f t="shared" si="1"/>
        <v>40148</v>
      </c>
      <c r="C119" s="2">
        <f>'MC Inputs'!D118*'MC Usage'!C$5</f>
        <v>82068.153552529562</v>
      </c>
      <c r="D119" s="2">
        <f>'MC Inputs'!E118*'MC Usage'!D$5</f>
        <v>0</v>
      </c>
      <c r="E119" s="2">
        <f>'MC Inputs'!F118*'MC Usage'!E$5</f>
        <v>124441.61907379309</v>
      </c>
      <c r="F119" s="2">
        <f>'MC Inputs'!G118*'MC Usage'!F$5</f>
        <v>3116.5124999999998</v>
      </c>
      <c r="G119" s="2">
        <f>'MC Inputs'!H118*'MC Usage'!G$5</f>
        <v>477.25992000000008</v>
      </c>
      <c r="H119" s="2">
        <f>'MC Inputs'!I118*'MC Usage'!H$5</f>
        <v>0</v>
      </c>
      <c r="I119" s="2">
        <f>'MC Inputs'!J118*'MC Usage'!I$5</f>
        <v>1656.1795059350029</v>
      </c>
      <c r="J119" s="2">
        <f>'MC Inputs'!K118*'MC Usage'!J$5</f>
        <v>548.70589614500022</v>
      </c>
      <c r="K119" s="2">
        <f>'MC Inputs'!L118*'MC Usage'!K$5</f>
        <v>13504.174028937556</v>
      </c>
      <c r="L119" s="2">
        <f>'MC Inputs'!M118*'MC Usage'!L$5</f>
        <v>263.37347086320614</v>
      </c>
      <c r="M119" s="2">
        <f>'MC Inputs'!N118*'MC Usage'!M$5</f>
        <v>84.074336543379445</v>
      </c>
      <c r="N119" s="2">
        <f>'MC Inputs'!O118*'MC Usage'!N$5</f>
        <v>3470240.1882017599</v>
      </c>
      <c r="O119" s="2">
        <f>'MC Inputs'!P118*'MC Usage'!O$5</f>
        <v>288.02333333333337</v>
      </c>
      <c r="P119" s="2">
        <f>'MC Inputs'!Q118*'MC Usage'!P$5</f>
        <v>143.73163871354168</v>
      </c>
      <c r="Q119" s="2">
        <f>'MC Inputs'!R118*'MC Usage'!Q$5</f>
        <v>9.798810937499999</v>
      </c>
      <c r="R119" s="2">
        <f>'MC Inputs'!S118*'MC Usage'!R$5</f>
        <v>16.806217015624998</v>
      </c>
      <c r="S119" s="2">
        <f>'MC Inputs'!T118*'MC Usage'!S$5</f>
        <v>10</v>
      </c>
      <c r="T119" s="2">
        <f>'MC Inputs'!U118*'MC Usage'!T$5</f>
        <v>0</v>
      </c>
      <c r="U119" s="2">
        <f>'MC Inputs'!V118*'MC Usage'!U$5</f>
        <v>0</v>
      </c>
      <c r="V119" s="2">
        <f>'MC Inputs'!W118*'MC Usage'!V$5</f>
        <v>0</v>
      </c>
      <c r="W119" s="2">
        <f>'MC Inputs'!X118*'MC Usage'!W$5</f>
        <v>0</v>
      </c>
      <c r="X119" s="2">
        <f>'MC Inputs'!Y118*'MC Usage'!X$5</f>
        <v>0</v>
      </c>
      <c r="Y119" s="2">
        <f>'MC Inputs'!Z118*'MC Usage'!Y$5</f>
        <v>0</v>
      </c>
      <c r="Z119" s="2">
        <f>'MC Inputs'!AA118*'MC Usage'!Z$5</f>
        <v>0</v>
      </c>
      <c r="AA119" s="2">
        <f>'MC Inputs'!AB118*'MC Usage'!AA$5</f>
        <v>0</v>
      </c>
      <c r="AB119">
        <f>'MC Inputs'!AC118*'MC Usage'!AB$5</f>
        <v>0</v>
      </c>
      <c r="AC119">
        <f>'MC Inputs'!AD118*'MC Usage'!AC$5</f>
        <v>0</v>
      </c>
      <c r="AD119">
        <f>'MC Inputs'!AE118*'MC Usage'!AD$5</f>
        <v>43292.770151710836</v>
      </c>
      <c r="AE119">
        <f>'MC Inputs'!AF118*'MC Usage'!AE$5</f>
        <v>0</v>
      </c>
    </row>
    <row r="120" spans="1:31" x14ac:dyDescent="0.3">
      <c r="A120" s="33" t="s">
        <v>43</v>
      </c>
      <c r="B120" s="18">
        <f t="shared" si="1"/>
        <v>40179</v>
      </c>
      <c r="C120" s="2">
        <f>'MC Inputs'!D119*'MC Usage'!C$5</f>
        <v>92858.545558639613</v>
      </c>
      <c r="D120" s="2">
        <f>'MC Inputs'!E119*'MC Usage'!D$5</f>
        <v>0</v>
      </c>
      <c r="E120" s="2">
        <f>'MC Inputs'!F119*'MC Usage'!E$5</f>
        <v>203242.13342321836</v>
      </c>
      <c r="F120" s="2">
        <f>'MC Inputs'!G119*'MC Usage'!F$5</f>
        <v>4069.5574999999999</v>
      </c>
      <c r="G120" s="2">
        <f>'MC Inputs'!H119*'MC Usage'!G$5</f>
        <v>477.25992000000008</v>
      </c>
      <c r="H120" s="2">
        <f>'MC Inputs'!I119*'MC Usage'!H$5</f>
        <v>0</v>
      </c>
      <c r="I120" s="2">
        <f>'MC Inputs'!J119*'MC Usage'!I$5</f>
        <v>1656.1795059350029</v>
      </c>
      <c r="J120" s="2">
        <f>'MC Inputs'!K119*'MC Usage'!J$5</f>
        <v>548.70589614500022</v>
      </c>
      <c r="K120" s="2">
        <f>'MC Inputs'!L119*'MC Usage'!K$5</f>
        <v>13504.174028937556</v>
      </c>
      <c r="L120" s="2">
        <f>'MC Inputs'!M119*'MC Usage'!L$5</f>
        <v>263.37347086320614</v>
      </c>
      <c r="M120" s="2">
        <f>'MC Inputs'!N119*'MC Usage'!M$5</f>
        <v>84.074336543379445</v>
      </c>
      <c r="N120" s="2">
        <f>'MC Inputs'!O119*'MC Usage'!N$5</f>
        <v>3470240.1882017599</v>
      </c>
      <c r="O120" s="2">
        <f>'MC Inputs'!P119*'MC Usage'!O$5</f>
        <v>288.02333333333337</v>
      </c>
      <c r="P120" s="2">
        <f>'MC Inputs'!Q119*'MC Usage'!P$5</f>
        <v>143.73163871354168</v>
      </c>
      <c r="Q120" s="2">
        <f>'MC Inputs'!R119*'MC Usage'!Q$5</f>
        <v>9.798810937499999</v>
      </c>
      <c r="R120" s="2">
        <f>'MC Inputs'!S119*'MC Usage'!R$5</f>
        <v>16.806217015624998</v>
      </c>
      <c r="S120" s="2">
        <f>'MC Inputs'!T119*'MC Usage'!S$5</f>
        <v>10</v>
      </c>
      <c r="T120" s="2">
        <f>'MC Inputs'!U119*'MC Usage'!T$5</f>
        <v>0</v>
      </c>
      <c r="U120" s="2">
        <f>'MC Inputs'!V119*'MC Usage'!U$5</f>
        <v>0</v>
      </c>
      <c r="V120" s="2">
        <f>'MC Inputs'!W119*'MC Usage'!V$5</f>
        <v>0</v>
      </c>
      <c r="W120" s="2">
        <f>'MC Inputs'!X119*'MC Usage'!W$5</f>
        <v>0</v>
      </c>
      <c r="X120" s="2">
        <f>'MC Inputs'!Y119*'MC Usage'!X$5</f>
        <v>0</v>
      </c>
      <c r="Y120" s="2">
        <f>'MC Inputs'!Z119*'MC Usage'!Y$5</f>
        <v>0</v>
      </c>
      <c r="Z120" s="2">
        <f>'MC Inputs'!AA119*'MC Usage'!Z$5</f>
        <v>0</v>
      </c>
      <c r="AA120" s="2">
        <f>'MC Inputs'!AB119*'MC Usage'!AA$5</f>
        <v>0</v>
      </c>
      <c r="AB120">
        <f>'MC Inputs'!AC119*'MC Usage'!AB$5</f>
        <v>0</v>
      </c>
      <c r="AC120">
        <f>'MC Inputs'!AD119*'MC Usage'!AC$5</f>
        <v>0</v>
      </c>
      <c r="AD120">
        <f>'MC Inputs'!AE119*'MC Usage'!AD$5</f>
        <v>43292.770151710836</v>
      </c>
      <c r="AE120">
        <f>'MC Inputs'!AF119*'MC Usage'!AE$5</f>
        <v>0</v>
      </c>
    </row>
    <row r="121" spans="1:31" x14ac:dyDescent="0.3">
      <c r="A121" s="33" t="s">
        <v>43</v>
      </c>
      <c r="B121" s="18">
        <f t="shared" si="1"/>
        <v>40210</v>
      </c>
      <c r="C121" s="2">
        <f>'MC Inputs'!D120*'MC Usage'!C$5</f>
        <v>75146.664052528475</v>
      </c>
      <c r="D121" s="2">
        <f>'MC Inputs'!E120*'MC Usage'!D$5</f>
        <v>0</v>
      </c>
      <c r="E121" s="2">
        <f>'MC Inputs'!F120*'MC Usage'!E$5</f>
        <v>196474.89612114942</v>
      </c>
      <c r="F121" s="2">
        <f>'MC Inputs'!G120*'MC Usage'!F$5</f>
        <v>4768.8125</v>
      </c>
      <c r="G121" s="2">
        <f>'MC Inputs'!H120*'MC Usage'!G$5</f>
        <v>477.25992000000008</v>
      </c>
      <c r="H121" s="2">
        <f>'MC Inputs'!I120*'MC Usage'!H$5</f>
        <v>0</v>
      </c>
      <c r="I121" s="2">
        <f>'MC Inputs'!J120*'MC Usage'!I$5</f>
        <v>1656.1795059350029</v>
      </c>
      <c r="J121" s="2">
        <f>'MC Inputs'!K120*'MC Usage'!J$5</f>
        <v>548.70589614500022</v>
      </c>
      <c r="K121" s="2">
        <f>'MC Inputs'!L120*'MC Usage'!K$5</f>
        <v>13504.174028937556</v>
      </c>
      <c r="L121" s="2">
        <f>'MC Inputs'!M120*'MC Usage'!L$5</f>
        <v>263.37347086320614</v>
      </c>
      <c r="M121" s="2">
        <f>'MC Inputs'!N120*'MC Usage'!M$5</f>
        <v>84.074336543379445</v>
      </c>
      <c r="N121" s="2">
        <f>'MC Inputs'!O120*'MC Usage'!N$5</f>
        <v>3470240.1882017599</v>
      </c>
      <c r="O121" s="2">
        <f>'MC Inputs'!P120*'MC Usage'!O$5</f>
        <v>288.02333333333337</v>
      </c>
      <c r="P121" s="2">
        <f>'MC Inputs'!Q120*'MC Usage'!P$5</f>
        <v>143.73163871354168</v>
      </c>
      <c r="Q121" s="2">
        <f>'MC Inputs'!R120*'MC Usage'!Q$5</f>
        <v>9.798810937499999</v>
      </c>
      <c r="R121" s="2">
        <f>'MC Inputs'!S120*'MC Usage'!R$5</f>
        <v>16.806217015624998</v>
      </c>
      <c r="S121" s="2">
        <f>'MC Inputs'!T120*'MC Usage'!S$5</f>
        <v>10</v>
      </c>
      <c r="T121" s="2">
        <f>'MC Inputs'!U120*'MC Usage'!T$5</f>
        <v>0</v>
      </c>
      <c r="U121" s="2">
        <f>'MC Inputs'!V120*'MC Usage'!U$5</f>
        <v>0</v>
      </c>
      <c r="V121" s="2">
        <f>'MC Inputs'!W120*'MC Usage'!V$5</f>
        <v>0</v>
      </c>
      <c r="W121" s="2">
        <f>'MC Inputs'!X120*'MC Usage'!W$5</f>
        <v>0</v>
      </c>
      <c r="X121" s="2">
        <f>'MC Inputs'!Y120*'MC Usage'!X$5</f>
        <v>0</v>
      </c>
      <c r="Y121" s="2">
        <f>'MC Inputs'!Z120*'MC Usage'!Y$5</f>
        <v>0</v>
      </c>
      <c r="Z121" s="2">
        <f>'MC Inputs'!AA120*'MC Usage'!Z$5</f>
        <v>0</v>
      </c>
      <c r="AA121" s="2">
        <f>'MC Inputs'!AB120*'MC Usage'!AA$5</f>
        <v>0</v>
      </c>
      <c r="AB121">
        <f>'MC Inputs'!AC120*'MC Usage'!AB$5</f>
        <v>0</v>
      </c>
      <c r="AC121">
        <f>'MC Inputs'!AD120*'MC Usage'!AC$5</f>
        <v>0</v>
      </c>
      <c r="AD121">
        <f>'MC Inputs'!AE120*'MC Usage'!AD$5</f>
        <v>43292.770151710836</v>
      </c>
      <c r="AE121">
        <f>'MC Inputs'!AF120*'MC Usage'!AE$5</f>
        <v>0</v>
      </c>
    </row>
    <row r="122" spans="1:31" x14ac:dyDescent="0.3">
      <c r="A122" s="33" t="s">
        <v>43</v>
      </c>
      <c r="B122" s="18">
        <f t="shared" si="1"/>
        <v>40238</v>
      </c>
      <c r="C122" s="2">
        <f>'MC Inputs'!D121*'MC Usage'!C$5</f>
        <v>77496.759246280315</v>
      </c>
      <c r="D122" s="2">
        <f>'MC Inputs'!E121*'MC Usage'!D$5</f>
        <v>0</v>
      </c>
      <c r="E122" s="2">
        <f>'MC Inputs'!F121*'MC Usage'!E$5</f>
        <v>139399.33348068962</v>
      </c>
      <c r="F122" s="2">
        <f>'MC Inputs'!G121*'MC Usage'!F$5</f>
        <v>3624.3999999999996</v>
      </c>
      <c r="G122" s="2">
        <f>'MC Inputs'!H121*'MC Usage'!G$5</f>
        <v>477.25992000000008</v>
      </c>
      <c r="H122" s="2">
        <f>'MC Inputs'!I121*'MC Usage'!H$5</f>
        <v>0</v>
      </c>
      <c r="I122" s="2">
        <f>'MC Inputs'!J121*'MC Usage'!I$5</f>
        <v>1656.1795059350029</v>
      </c>
      <c r="J122" s="2">
        <f>'MC Inputs'!K121*'MC Usage'!J$5</f>
        <v>548.70589614500022</v>
      </c>
      <c r="K122" s="2">
        <f>'MC Inputs'!L121*'MC Usage'!K$5</f>
        <v>13504.174028937556</v>
      </c>
      <c r="L122" s="2">
        <f>'MC Inputs'!M121*'MC Usage'!L$5</f>
        <v>263.37347086320614</v>
      </c>
      <c r="M122" s="2">
        <f>'MC Inputs'!N121*'MC Usage'!M$5</f>
        <v>84.074336543379445</v>
      </c>
      <c r="N122" s="2">
        <f>'MC Inputs'!O121*'MC Usage'!N$5</f>
        <v>3470240.1882017599</v>
      </c>
      <c r="O122" s="2">
        <f>'MC Inputs'!P121*'MC Usage'!O$5</f>
        <v>288.02333333333337</v>
      </c>
      <c r="P122" s="2">
        <f>'MC Inputs'!Q121*'MC Usage'!P$5</f>
        <v>143.73163871354168</v>
      </c>
      <c r="Q122" s="2">
        <f>'MC Inputs'!R121*'MC Usage'!Q$5</f>
        <v>9.798810937499999</v>
      </c>
      <c r="R122" s="2">
        <f>'MC Inputs'!S121*'MC Usage'!R$5</f>
        <v>16.806217015624998</v>
      </c>
      <c r="S122" s="2">
        <f>'MC Inputs'!T121*'MC Usage'!S$5</f>
        <v>10</v>
      </c>
      <c r="T122" s="2">
        <f>'MC Inputs'!U121*'MC Usage'!T$5</f>
        <v>0</v>
      </c>
      <c r="U122" s="2">
        <f>'MC Inputs'!V121*'MC Usage'!U$5</f>
        <v>0</v>
      </c>
      <c r="V122" s="2">
        <f>'MC Inputs'!W121*'MC Usage'!V$5</f>
        <v>0</v>
      </c>
      <c r="W122" s="2">
        <f>'MC Inputs'!X121*'MC Usage'!W$5</f>
        <v>0</v>
      </c>
      <c r="X122" s="2">
        <f>'MC Inputs'!Y121*'MC Usage'!X$5</f>
        <v>0</v>
      </c>
      <c r="Y122" s="2">
        <f>'MC Inputs'!Z121*'MC Usage'!Y$5</f>
        <v>0</v>
      </c>
      <c r="Z122" s="2">
        <f>'MC Inputs'!AA121*'MC Usage'!Z$5</f>
        <v>0</v>
      </c>
      <c r="AA122" s="2">
        <f>'MC Inputs'!AB121*'MC Usage'!AA$5</f>
        <v>0</v>
      </c>
      <c r="AB122">
        <f>'MC Inputs'!AC121*'MC Usage'!AB$5</f>
        <v>0</v>
      </c>
      <c r="AC122">
        <f>'MC Inputs'!AD121*'MC Usage'!AC$5</f>
        <v>0</v>
      </c>
      <c r="AD122">
        <f>'MC Inputs'!AE121*'MC Usage'!AD$5</f>
        <v>43292.770151710836</v>
      </c>
      <c r="AE122">
        <f>'MC Inputs'!AF121*'MC Usage'!AE$5</f>
        <v>0</v>
      </c>
    </row>
    <row r="123" spans="1:31" x14ac:dyDescent="0.3">
      <c r="A123" s="33" t="s">
        <v>43</v>
      </c>
      <c r="B123" s="18">
        <f t="shared" si="1"/>
        <v>40269</v>
      </c>
      <c r="C123" s="2">
        <f>'MC Inputs'!D122*'MC Usage'!C$5</f>
        <v>82710.433481398926</v>
      </c>
      <c r="D123" s="2">
        <f>'MC Inputs'!E122*'MC Usage'!D$5</f>
        <v>0</v>
      </c>
      <c r="E123" s="2">
        <f>'MC Inputs'!F122*'MC Usage'!E$5</f>
        <v>116165.40087609195</v>
      </c>
      <c r="F123" s="2">
        <f>'MC Inputs'!G122*'MC Usage'!F$5</f>
        <v>1400.7649999999999</v>
      </c>
      <c r="G123" s="2">
        <f>'MC Inputs'!H122*'MC Usage'!G$5</f>
        <v>477.25992000000008</v>
      </c>
      <c r="H123" s="2">
        <f>'MC Inputs'!I122*'MC Usage'!H$5</f>
        <v>0</v>
      </c>
      <c r="I123" s="2">
        <f>'MC Inputs'!J122*'MC Usage'!I$5</f>
        <v>1656.1795059350029</v>
      </c>
      <c r="J123" s="2">
        <f>'MC Inputs'!K122*'MC Usage'!J$5</f>
        <v>548.70589614500022</v>
      </c>
      <c r="K123" s="2">
        <f>'MC Inputs'!L122*'MC Usage'!K$5</f>
        <v>13504.174028937556</v>
      </c>
      <c r="L123" s="2">
        <f>'MC Inputs'!M122*'MC Usage'!L$5</f>
        <v>263.37347086320614</v>
      </c>
      <c r="M123" s="2">
        <f>'MC Inputs'!N122*'MC Usage'!M$5</f>
        <v>84.074336543379445</v>
      </c>
      <c r="N123" s="2">
        <f>'MC Inputs'!O122*'MC Usage'!N$5</f>
        <v>3470240.1882017599</v>
      </c>
      <c r="O123" s="2">
        <f>'MC Inputs'!P122*'MC Usage'!O$5</f>
        <v>288.02333333333337</v>
      </c>
      <c r="P123" s="2">
        <f>'MC Inputs'!Q122*'MC Usage'!P$5</f>
        <v>143.73163871354168</v>
      </c>
      <c r="Q123" s="2">
        <f>'MC Inputs'!R122*'MC Usage'!Q$5</f>
        <v>9.798810937499999</v>
      </c>
      <c r="R123" s="2">
        <f>'MC Inputs'!S122*'MC Usage'!R$5</f>
        <v>16.806217015624998</v>
      </c>
      <c r="S123" s="2">
        <f>'MC Inputs'!T122*'MC Usage'!S$5</f>
        <v>10</v>
      </c>
      <c r="T123" s="2">
        <f>'MC Inputs'!U122*'MC Usage'!T$5</f>
        <v>0</v>
      </c>
      <c r="U123" s="2">
        <f>'MC Inputs'!V122*'MC Usage'!U$5</f>
        <v>0</v>
      </c>
      <c r="V123" s="2">
        <f>'MC Inputs'!W122*'MC Usage'!V$5</f>
        <v>0</v>
      </c>
      <c r="W123" s="2">
        <f>'MC Inputs'!X122*'MC Usage'!W$5</f>
        <v>0</v>
      </c>
      <c r="X123" s="2">
        <f>'MC Inputs'!Y122*'MC Usage'!X$5</f>
        <v>0</v>
      </c>
      <c r="Y123" s="2">
        <f>'MC Inputs'!Z122*'MC Usage'!Y$5</f>
        <v>0</v>
      </c>
      <c r="Z123" s="2">
        <f>'MC Inputs'!AA122*'MC Usage'!Z$5</f>
        <v>0</v>
      </c>
      <c r="AA123" s="2">
        <f>'MC Inputs'!AB122*'MC Usage'!AA$5</f>
        <v>0</v>
      </c>
      <c r="AB123">
        <f>'MC Inputs'!AC122*'MC Usage'!AB$5</f>
        <v>0</v>
      </c>
      <c r="AC123">
        <f>'MC Inputs'!AD122*'MC Usage'!AC$5</f>
        <v>0</v>
      </c>
      <c r="AD123">
        <f>'MC Inputs'!AE122*'MC Usage'!AD$5</f>
        <v>43292.770151710836</v>
      </c>
      <c r="AE123">
        <f>'MC Inputs'!AF122*'MC Usage'!AE$5</f>
        <v>0</v>
      </c>
    </row>
    <row r="124" spans="1:31" x14ac:dyDescent="0.3">
      <c r="A124" s="33" t="s">
        <v>43</v>
      </c>
      <c r="B124" s="18">
        <f t="shared" si="1"/>
        <v>40299</v>
      </c>
      <c r="C124" s="2">
        <f>'MC Inputs'!D123*'MC Usage'!C$5</f>
        <v>88734.220906167611</v>
      </c>
      <c r="D124" s="2">
        <f>'MC Inputs'!E123*'MC Usage'!D$5</f>
        <v>0</v>
      </c>
      <c r="E124" s="2">
        <f>'MC Inputs'!F123*'MC Usage'!E$5</f>
        <v>91374.665951415329</v>
      </c>
      <c r="F124" s="2">
        <f>'MC Inputs'!G123*'MC Usage'!F$5</f>
        <v>706.32749999999999</v>
      </c>
      <c r="G124" s="2">
        <f>'MC Inputs'!H123*'MC Usage'!G$5</f>
        <v>477.25992000000008</v>
      </c>
      <c r="H124" s="2">
        <f>'MC Inputs'!I123*'MC Usage'!H$5</f>
        <v>0</v>
      </c>
      <c r="I124" s="2">
        <f>'MC Inputs'!J123*'MC Usage'!I$5</f>
        <v>1656.1795059350029</v>
      </c>
      <c r="J124" s="2">
        <f>'MC Inputs'!K123*'MC Usage'!J$5</f>
        <v>548.70589614500022</v>
      </c>
      <c r="K124" s="2">
        <f>'MC Inputs'!L123*'MC Usage'!K$5</f>
        <v>13504.174028937556</v>
      </c>
      <c r="L124" s="2">
        <f>'MC Inputs'!M123*'MC Usage'!L$5</f>
        <v>263.37347086320614</v>
      </c>
      <c r="M124" s="2">
        <f>'MC Inputs'!N123*'MC Usage'!M$5</f>
        <v>84.074336543379445</v>
      </c>
      <c r="N124" s="2">
        <f>'MC Inputs'!O123*'MC Usage'!N$5</f>
        <v>3470240.1882017599</v>
      </c>
      <c r="O124" s="2">
        <f>'MC Inputs'!P123*'MC Usage'!O$5</f>
        <v>288.02333333333337</v>
      </c>
      <c r="P124" s="2">
        <f>'MC Inputs'!Q123*'MC Usage'!P$5</f>
        <v>143.73163871354168</v>
      </c>
      <c r="Q124" s="2">
        <f>'MC Inputs'!R123*'MC Usage'!Q$5</f>
        <v>9.798810937499999</v>
      </c>
      <c r="R124" s="2">
        <f>'MC Inputs'!S123*'MC Usage'!R$5</f>
        <v>16.806217015624998</v>
      </c>
      <c r="S124" s="2">
        <f>'MC Inputs'!T123*'MC Usage'!S$5</f>
        <v>10</v>
      </c>
      <c r="T124" s="2">
        <f>'MC Inputs'!U123*'MC Usage'!T$5</f>
        <v>0</v>
      </c>
      <c r="U124" s="2">
        <f>'MC Inputs'!V123*'MC Usage'!U$5</f>
        <v>0</v>
      </c>
      <c r="V124" s="2">
        <f>'MC Inputs'!W123*'MC Usage'!V$5</f>
        <v>0</v>
      </c>
      <c r="W124" s="2">
        <f>'MC Inputs'!X123*'MC Usage'!W$5</f>
        <v>0</v>
      </c>
      <c r="X124" s="2">
        <f>'MC Inputs'!Y123*'MC Usage'!X$5</f>
        <v>0</v>
      </c>
      <c r="Y124" s="2">
        <f>'MC Inputs'!Z123*'MC Usage'!Y$5</f>
        <v>0</v>
      </c>
      <c r="Z124" s="2">
        <f>'MC Inputs'!AA123*'MC Usage'!Z$5</f>
        <v>0</v>
      </c>
      <c r="AA124" s="2">
        <f>'MC Inputs'!AB123*'MC Usage'!AA$5</f>
        <v>0</v>
      </c>
      <c r="AB124">
        <f>'MC Inputs'!AC123*'MC Usage'!AB$5</f>
        <v>0</v>
      </c>
      <c r="AC124">
        <f>'MC Inputs'!AD123*'MC Usage'!AC$5</f>
        <v>0</v>
      </c>
      <c r="AD124">
        <f>'MC Inputs'!AE123*'MC Usage'!AD$5</f>
        <v>43292.770151710836</v>
      </c>
      <c r="AE124">
        <f>'MC Inputs'!AF123*'MC Usage'!AE$5</f>
        <v>0</v>
      </c>
    </row>
    <row r="125" spans="1:31" ht="15" thickBot="1" x14ac:dyDescent="0.35">
      <c r="A125" s="34" t="s">
        <v>43</v>
      </c>
      <c r="B125" s="18">
        <f t="shared" si="1"/>
        <v>40330</v>
      </c>
      <c r="C125" s="2">
        <f>'MC Inputs'!D124*'MC Usage'!C$5</f>
        <v>103283.29049854305</v>
      </c>
      <c r="D125" s="2">
        <f>'MC Inputs'!E124*'MC Usage'!D$5</f>
        <v>0</v>
      </c>
      <c r="E125" s="2">
        <f>'MC Inputs'!F124*'MC Usage'!E$5</f>
        <v>65345.38970505746</v>
      </c>
      <c r="F125" s="2">
        <f>'MC Inputs'!G124*'MC Usage'!F$5</f>
        <v>501.32749999999999</v>
      </c>
      <c r="G125" s="2">
        <f>'MC Inputs'!H124*'MC Usage'!G$5</f>
        <v>477.25992000000008</v>
      </c>
      <c r="H125" s="2">
        <f>'MC Inputs'!I124*'MC Usage'!H$5</f>
        <v>0</v>
      </c>
      <c r="I125" s="2">
        <f>'MC Inputs'!J124*'MC Usage'!I$5</f>
        <v>1656.1795059350029</v>
      </c>
      <c r="J125" s="2">
        <f>'MC Inputs'!K124*'MC Usage'!J$5</f>
        <v>548.70589614500022</v>
      </c>
      <c r="K125" s="2">
        <f>'MC Inputs'!L124*'MC Usage'!K$5</f>
        <v>13504.174028937556</v>
      </c>
      <c r="L125" s="2">
        <f>'MC Inputs'!M124*'MC Usage'!L$5</f>
        <v>263.37347086320614</v>
      </c>
      <c r="M125" s="2">
        <f>'MC Inputs'!N124*'MC Usage'!M$5</f>
        <v>84.074336543379445</v>
      </c>
      <c r="N125" s="2">
        <f>'MC Inputs'!O124*'MC Usage'!N$5</f>
        <v>3470240.1882017599</v>
      </c>
      <c r="O125" s="2">
        <f>'MC Inputs'!P124*'MC Usage'!O$5</f>
        <v>288.02333333333337</v>
      </c>
      <c r="P125" s="2">
        <f>'MC Inputs'!Q124*'MC Usage'!P$5</f>
        <v>143.73163871354168</v>
      </c>
      <c r="Q125" s="2">
        <f>'MC Inputs'!R124*'MC Usage'!Q$5</f>
        <v>9.798810937499999</v>
      </c>
      <c r="R125" s="2">
        <f>'MC Inputs'!S124*'MC Usage'!R$5</f>
        <v>16.806217015624998</v>
      </c>
      <c r="S125" s="2">
        <f>'MC Inputs'!T124*'MC Usage'!S$5</f>
        <v>10</v>
      </c>
      <c r="T125" s="2">
        <f>'MC Inputs'!U124*'MC Usage'!T$5</f>
        <v>0</v>
      </c>
      <c r="U125" s="2">
        <f>'MC Inputs'!V124*'MC Usage'!U$5</f>
        <v>0</v>
      </c>
      <c r="V125" s="2">
        <f>'MC Inputs'!W124*'MC Usage'!V$5</f>
        <v>0</v>
      </c>
      <c r="W125" s="2">
        <f>'MC Inputs'!X124*'MC Usage'!W$5</f>
        <v>0</v>
      </c>
      <c r="X125" s="2">
        <f>'MC Inputs'!Y124*'MC Usage'!X$5</f>
        <v>0</v>
      </c>
      <c r="Y125" s="2">
        <f>'MC Inputs'!Z124*'MC Usage'!Y$5</f>
        <v>0</v>
      </c>
      <c r="Z125" s="2">
        <f>'MC Inputs'!AA124*'MC Usage'!Z$5</f>
        <v>0</v>
      </c>
      <c r="AA125" s="2">
        <f>'MC Inputs'!AB124*'MC Usage'!AA$5</f>
        <v>0</v>
      </c>
      <c r="AB125">
        <f>'MC Inputs'!AC124*'MC Usage'!AB$5</f>
        <v>0</v>
      </c>
      <c r="AC125">
        <f>'MC Inputs'!AD124*'MC Usage'!AC$5</f>
        <v>0</v>
      </c>
      <c r="AD125">
        <f>'MC Inputs'!AE124*'MC Usage'!AD$5</f>
        <v>43292.770151710836</v>
      </c>
      <c r="AE125">
        <f>'MC Inputs'!AF124*'MC Usage'!AE$5</f>
        <v>0</v>
      </c>
    </row>
    <row r="126" spans="1:31" x14ac:dyDescent="0.3">
      <c r="A126" s="29" t="s">
        <v>44</v>
      </c>
      <c r="B126" s="15">
        <f t="shared" si="1"/>
        <v>40360</v>
      </c>
      <c r="C126" s="7">
        <f>'MC Inputs'!D125*'MC Usage'!C$5</f>
        <v>64272.230556291179</v>
      </c>
      <c r="D126" s="7">
        <f>'MC Inputs'!E125*'MC Usage'!D$5</f>
        <v>44234.258901544003</v>
      </c>
      <c r="E126" s="7">
        <f>'MC Inputs'!F125*'MC Usage'!E$5</f>
        <v>66043.814066436782</v>
      </c>
      <c r="F126" s="7">
        <f>'MC Inputs'!G125*'MC Usage'!F$5</f>
        <v>460.9425</v>
      </c>
      <c r="G126" s="7">
        <f>'MC Inputs'!H125*'MC Usage'!G$5</f>
        <v>477.25992000000008</v>
      </c>
      <c r="H126" s="7">
        <f>'MC Inputs'!I125*'MC Usage'!H$5</f>
        <v>0</v>
      </c>
      <c r="I126" s="7">
        <f>'MC Inputs'!J125*'MC Usage'!I$5</f>
        <v>1925.7015761219998</v>
      </c>
      <c r="J126" s="7">
        <f>'MC Inputs'!K125*'MC Usage'!J$5</f>
        <v>583.22678775349993</v>
      </c>
      <c r="K126" s="7">
        <f>'MC Inputs'!L125*'MC Usage'!K$5</f>
        <v>13504.174028937556</v>
      </c>
      <c r="L126" s="7">
        <f>'MC Inputs'!M125*'MC Usage'!L$5</f>
        <v>260.32419219555578</v>
      </c>
      <c r="M126" s="7">
        <f>'MC Inputs'!N125*'MC Usage'!M$5</f>
        <v>83.100942829584568</v>
      </c>
      <c r="N126" s="7">
        <f>'MC Inputs'!O125*'MC Usage'!N$5</f>
        <v>3940512.6460419646</v>
      </c>
      <c r="O126" s="7">
        <f>'MC Inputs'!P125*'MC Usage'!O$5</f>
        <v>277.10166666666669</v>
      </c>
      <c r="P126" s="7">
        <f>'MC Inputs'!Q125*'MC Usage'!P$5</f>
        <v>119.23595947699219</v>
      </c>
      <c r="Q126" s="7">
        <f>'MC Inputs'!R125*'MC Usage'!Q$5</f>
        <v>9.8233079648437478</v>
      </c>
      <c r="R126" s="7">
        <f>'MC Inputs'!S125*'MC Usage'!R$5</f>
        <v>16.84823255816406</v>
      </c>
      <c r="S126" s="7">
        <f>'MC Inputs'!T125*'MC Usage'!S$5</f>
        <v>10</v>
      </c>
      <c r="T126" s="7">
        <f>'MC Inputs'!U125*'MC Usage'!T$5</f>
        <v>0</v>
      </c>
      <c r="U126" s="7">
        <f>'MC Inputs'!V125*'MC Usage'!U$5</f>
        <v>0</v>
      </c>
      <c r="V126" s="7">
        <f>'MC Inputs'!W125*'MC Usage'!V$5</f>
        <v>0</v>
      </c>
      <c r="W126" s="7">
        <f>'MC Inputs'!X125*'MC Usage'!W$5</f>
        <v>0</v>
      </c>
      <c r="X126" s="7">
        <f>'MC Inputs'!Y125*'MC Usage'!X$5</f>
        <v>0</v>
      </c>
      <c r="Y126" s="7">
        <f>'MC Inputs'!Z125*'MC Usage'!Y$5</f>
        <v>0</v>
      </c>
      <c r="Z126" s="7">
        <f>'MC Inputs'!AA125*'MC Usage'!Z$5</f>
        <v>0</v>
      </c>
      <c r="AA126" s="7">
        <f>'MC Inputs'!AB125*'MC Usage'!AA$5</f>
        <v>0</v>
      </c>
      <c r="AB126" s="8">
        <f>'MC Inputs'!AC125*'MC Usage'!AB$5</f>
        <v>0</v>
      </c>
      <c r="AC126" s="8">
        <f>'MC Inputs'!AD125*'MC Usage'!AC$5</f>
        <v>0</v>
      </c>
      <c r="AD126" s="8">
        <f>'MC Inputs'!AE125*'MC Usage'!AD$5</f>
        <v>44926.523166666666</v>
      </c>
      <c r="AE126" s="8">
        <f>'MC Inputs'!AF125*'MC Usage'!AE$5</f>
        <v>0</v>
      </c>
    </row>
    <row r="127" spans="1:31" x14ac:dyDescent="0.3">
      <c r="A127" s="30" t="s">
        <v>44</v>
      </c>
      <c r="B127" s="16">
        <f t="shared" si="1"/>
        <v>40391</v>
      </c>
      <c r="C127" s="9">
        <f>'MC Inputs'!D126*'MC Usage'!C$5</f>
        <v>74050.46806173044</v>
      </c>
      <c r="D127" s="9">
        <f>'MC Inputs'!E126*'MC Usage'!D$5</f>
        <v>34021.035048202997</v>
      </c>
      <c r="E127" s="9">
        <f>'MC Inputs'!F126*'MC Usage'!E$5</f>
        <v>61161.70499494252</v>
      </c>
      <c r="F127" s="9">
        <f>'MC Inputs'!G126*'MC Usage'!F$5</f>
        <v>472.11499999999995</v>
      </c>
      <c r="G127" s="9">
        <f>'MC Inputs'!H126*'MC Usage'!G$5</f>
        <v>477.25992000000008</v>
      </c>
      <c r="H127" s="9">
        <f>'MC Inputs'!I126*'MC Usage'!H$5</f>
        <v>0</v>
      </c>
      <c r="I127" s="9">
        <f>'MC Inputs'!J126*'MC Usage'!I$5</f>
        <v>1925.7015761219998</v>
      </c>
      <c r="J127" s="9">
        <f>'MC Inputs'!K126*'MC Usage'!J$5</f>
        <v>583.22678775349993</v>
      </c>
      <c r="K127" s="9">
        <f>'MC Inputs'!L126*'MC Usage'!K$5</f>
        <v>13504.174028937556</v>
      </c>
      <c r="L127" s="9">
        <f>'MC Inputs'!M126*'MC Usage'!L$5</f>
        <v>260.32419219555578</v>
      </c>
      <c r="M127" s="9">
        <f>'MC Inputs'!N126*'MC Usage'!M$5</f>
        <v>83.100942829584568</v>
      </c>
      <c r="N127" s="9">
        <f>'MC Inputs'!O126*'MC Usage'!N$5</f>
        <v>3940512.6460419646</v>
      </c>
      <c r="O127" s="9">
        <f>'MC Inputs'!P126*'MC Usage'!O$5</f>
        <v>277.10166666666669</v>
      </c>
      <c r="P127" s="9">
        <f>'MC Inputs'!Q126*'MC Usage'!P$5</f>
        <v>119.23595947699219</v>
      </c>
      <c r="Q127" s="9">
        <f>'MC Inputs'!R126*'MC Usage'!Q$5</f>
        <v>9.8233079648437478</v>
      </c>
      <c r="R127" s="9">
        <f>'MC Inputs'!S126*'MC Usage'!R$5</f>
        <v>16.84823255816406</v>
      </c>
      <c r="S127" s="9">
        <f>'MC Inputs'!T126*'MC Usage'!S$5</f>
        <v>10</v>
      </c>
      <c r="T127" s="9">
        <f>'MC Inputs'!U126*'MC Usage'!T$5</f>
        <v>0</v>
      </c>
      <c r="U127" s="9">
        <f>'MC Inputs'!V126*'MC Usage'!U$5</f>
        <v>0</v>
      </c>
      <c r="V127" s="9">
        <f>'MC Inputs'!W126*'MC Usage'!V$5</f>
        <v>0</v>
      </c>
      <c r="W127" s="9">
        <f>'MC Inputs'!X126*'MC Usage'!W$5</f>
        <v>0</v>
      </c>
      <c r="X127" s="9">
        <f>'MC Inputs'!Y126*'MC Usage'!X$5</f>
        <v>0</v>
      </c>
      <c r="Y127" s="9">
        <f>'MC Inputs'!Z126*'MC Usage'!Y$5</f>
        <v>0</v>
      </c>
      <c r="Z127" s="9">
        <f>'MC Inputs'!AA126*'MC Usage'!Z$5</f>
        <v>0</v>
      </c>
      <c r="AA127" s="9">
        <f>'MC Inputs'!AB126*'MC Usage'!AA$5</f>
        <v>0</v>
      </c>
      <c r="AB127" s="10">
        <f>'MC Inputs'!AC126*'MC Usage'!AB$5</f>
        <v>0</v>
      </c>
      <c r="AC127" s="10">
        <f>'MC Inputs'!AD126*'MC Usage'!AC$5</f>
        <v>0</v>
      </c>
      <c r="AD127" s="10">
        <f>'MC Inputs'!AE126*'MC Usage'!AD$5</f>
        <v>44926.523166666666</v>
      </c>
      <c r="AE127" s="10">
        <f>'MC Inputs'!AF126*'MC Usage'!AE$5</f>
        <v>0</v>
      </c>
    </row>
    <row r="128" spans="1:31" x14ac:dyDescent="0.3">
      <c r="A128" s="30" t="s">
        <v>44</v>
      </c>
      <c r="B128" s="16">
        <f t="shared" si="1"/>
        <v>40422</v>
      </c>
      <c r="C128" s="9">
        <f>'MC Inputs'!D127*'MC Usage'!C$5</f>
        <v>80454.695664965257</v>
      </c>
      <c r="D128" s="9">
        <f>'MC Inputs'!E127*'MC Usage'!D$5</f>
        <v>27759.496990487001</v>
      </c>
      <c r="E128" s="9">
        <f>'MC Inputs'!F127*'MC Usage'!E$5</f>
        <v>73306.666834022981</v>
      </c>
      <c r="F128" s="9">
        <f>'MC Inputs'!G127*'MC Usage'!F$5</f>
        <v>781.255</v>
      </c>
      <c r="G128" s="9">
        <f>'MC Inputs'!H127*'MC Usage'!G$5</f>
        <v>477.25992000000008</v>
      </c>
      <c r="H128" s="9">
        <f>'MC Inputs'!I127*'MC Usage'!H$5</f>
        <v>0</v>
      </c>
      <c r="I128" s="9">
        <f>'MC Inputs'!J127*'MC Usage'!I$5</f>
        <v>1925.7015761219998</v>
      </c>
      <c r="J128" s="9">
        <f>'MC Inputs'!K127*'MC Usage'!J$5</f>
        <v>583.22678775349993</v>
      </c>
      <c r="K128" s="9">
        <f>'MC Inputs'!L127*'MC Usage'!K$5</f>
        <v>13504.174028937556</v>
      </c>
      <c r="L128" s="9">
        <f>'MC Inputs'!M127*'MC Usage'!L$5</f>
        <v>260.32419219555578</v>
      </c>
      <c r="M128" s="9">
        <f>'MC Inputs'!N127*'MC Usage'!M$5</f>
        <v>83.100942829584568</v>
      </c>
      <c r="N128" s="9">
        <f>'MC Inputs'!O127*'MC Usage'!N$5</f>
        <v>3940512.6460419646</v>
      </c>
      <c r="O128" s="9">
        <f>'MC Inputs'!P127*'MC Usage'!O$5</f>
        <v>277.10166666666669</v>
      </c>
      <c r="P128" s="9">
        <f>'MC Inputs'!Q127*'MC Usage'!P$5</f>
        <v>119.23595947699219</v>
      </c>
      <c r="Q128" s="9">
        <f>'MC Inputs'!R127*'MC Usage'!Q$5</f>
        <v>9.8233079648437478</v>
      </c>
      <c r="R128" s="9">
        <f>'MC Inputs'!S127*'MC Usage'!R$5</f>
        <v>16.84823255816406</v>
      </c>
      <c r="S128" s="9">
        <f>'MC Inputs'!T127*'MC Usage'!S$5</f>
        <v>10</v>
      </c>
      <c r="T128" s="9">
        <f>'MC Inputs'!U127*'MC Usage'!T$5</f>
        <v>0</v>
      </c>
      <c r="U128" s="9">
        <f>'MC Inputs'!V127*'MC Usage'!U$5</f>
        <v>0</v>
      </c>
      <c r="V128" s="9">
        <f>'MC Inputs'!W127*'MC Usage'!V$5</f>
        <v>0</v>
      </c>
      <c r="W128" s="9">
        <f>'MC Inputs'!X127*'MC Usage'!W$5</f>
        <v>0</v>
      </c>
      <c r="X128" s="9">
        <f>'MC Inputs'!Y127*'MC Usage'!X$5</f>
        <v>0</v>
      </c>
      <c r="Y128" s="9">
        <f>'MC Inputs'!Z127*'MC Usage'!Y$5</f>
        <v>0</v>
      </c>
      <c r="Z128" s="9">
        <f>'MC Inputs'!AA127*'MC Usage'!Z$5</f>
        <v>0</v>
      </c>
      <c r="AA128" s="9">
        <f>'MC Inputs'!AB127*'MC Usage'!AA$5</f>
        <v>0</v>
      </c>
      <c r="AB128" s="10">
        <f>'MC Inputs'!AC127*'MC Usage'!AB$5</f>
        <v>0</v>
      </c>
      <c r="AC128" s="10">
        <f>'MC Inputs'!AD127*'MC Usage'!AC$5</f>
        <v>0</v>
      </c>
      <c r="AD128" s="10">
        <f>'MC Inputs'!AE127*'MC Usage'!AD$5</f>
        <v>44926.523166666666</v>
      </c>
      <c r="AE128" s="10">
        <f>'MC Inputs'!AF127*'MC Usage'!AE$5</f>
        <v>0</v>
      </c>
    </row>
    <row r="129" spans="1:31" x14ac:dyDescent="0.3">
      <c r="A129" s="30" t="s">
        <v>44</v>
      </c>
      <c r="B129" s="16">
        <f t="shared" si="1"/>
        <v>40452</v>
      </c>
      <c r="C129" s="9">
        <f>'MC Inputs'!D128*'MC Usage'!C$5</f>
        <v>49391.748189775804</v>
      </c>
      <c r="D129" s="9">
        <f>'MC Inputs'!E128*'MC Usage'!D$5</f>
        <v>14129.969325126</v>
      </c>
      <c r="E129" s="9">
        <f>'MC Inputs'!F128*'MC Usage'!E$5</f>
        <v>82499.753118390785</v>
      </c>
      <c r="F129" s="9">
        <f>'MC Inputs'!G128*'MC Usage'!F$5</f>
        <v>1061.8999999999999</v>
      </c>
      <c r="G129" s="9">
        <f>'MC Inputs'!H128*'MC Usage'!G$5</f>
        <v>477.25992000000008</v>
      </c>
      <c r="H129" s="9">
        <f>'MC Inputs'!I128*'MC Usage'!H$5</f>
        <v>0</v>
      </c>
      <c r="I129" s="9">
        <f>'MC Inputs'!J128*'MC Usage'!I$5</f>
        <v>1925.7015761219998</v>
      </c>
      <c r="J129" s="9">
        <f>'MC Inputs'!K128*'MC Usage'!J$5</f>
        <v>583.22678775349993</v>
      </c>
      <c r="K129" s="9">
        <f>'MC Inputs'!L128*'MC Usage'!K$5</f>
        <v>13504.174028937556</v>
      </c>
      <c r="L129" s="9">
        <f>'MC Inputs'!M128*'MC Usage'!L$5</f>
        <v>260.32419219555578</v>
      </c>
      <c r="M129" s="9">
        <f>'MC Inputs'!N128*'MC Usage'!M$5</f>
        <v>83.100942829584568</v>
      </c>
      <c r="N129" s="9">
        <f>'MC Inputs'!O128*'MC Usage'!N$5</f>
        <v>3940512.6460419646</v>
      </c>
      <c r="O129" s="9">
        <f>'MC Inputs'!P128*'MC Usage'!O$5</f>
        <v>277.10166666666669</v>
      </c>
      <c r="P129" s="9">
        <f>'MC Inputs'!Q128*'MC Usage'!P$5</f>
        <v>119.23595947699219</v>
      </c>
      <c r="Q129" s="9">
        <f>'MC Inputs'!R128*'MC Usage'!Q$5</f>
        <v>9.8233079648437478</v>
      </c>
      <c r="R129" s="9">
        <f>'MC Inputs'!S128*'MC Usage'!R$5</f>
        <v>16.84823255816406</v>
      </c>
      <c r="S129" s="9">
        <f>'MC Inputs'!T128*'MC Usage'!S$5</f>
        <v>10</v>
      </c>
      <c r="T129" s="9">
        <f>'MC Inputs'!U128*'MC Usage'!T$5</f>
        <v>0</v>
      </c>
      <c r="U129" s="9">
        <f>'MC Inputs'!V128*'MC Usage'!U$5</f>
        <v>0</v>
      </c>
      <c r="V129" s="9">
        <f>'MC Inputs'!W128*'MC Usage'!V$5</f>
        <v>0</v>
      </c>
      <c r="W129" s="9">
        <f>'MC Inputs'!X128*'MC Usage'!W$5</f>
        <v>0</v>
      </c>
      <c r="X129" s="9">
        <f>'MC Inputs'!Y128*'MC Usage'!X$5</f>
        <v>0</v>
      </c>
      <c r="Y129" s="9">
        <f>'MC Inputs'!Z128*'MC Usage'!Y$5</f>
        <v>0</v>
      </c>
      <c r="Z129" s="9">
        <f>'MC Inputs'!AA128*'MC Usage'!Z$5</f>
        <v>0</v>
      </c>
      <c r="AA129" s="9">
        <f>'MC Inputs'!AB128*'MC Usage'!AA$5</f>
        <v>0</v>
      </c>
      <c r="AB129" s="10">
        <f>'MC Inputs'!AC128*'MC Usage'!AB$5</f>
        <v>0</v>
      </c>
      <c r="AC129" s="10">
        <f>'MC Inputs'!AD128*'MC Usage'!AC$5</f>
        <v>0</v>
      </c>
      <c r="AD129" s="10">
        <f>'MC Inputs'!AE128*'MC Usage'!AD$5</f>
        <v>44926.523166666666</v>
      </c>
      <c r="AE129" s="10">
        <f>'MC Inputs'!AF128*'MC Usage'!AE$5</f>
        <v>0</v>
      </c>
    </row>
    <row r="130" spans="1:31" x14ac:dyDescent="0.3">
      <c r="A130" s="30" t="s">
        <v>44</v>
      </c>
      <c r="B130" s="16">
        <f t="shared" si="1"/>
        <v>40483</v>
      </c>
      <c r="C130" s="9">
        <f>'MC Inputs'!D129*'MC Usage'!C$5</f>
        <v>70655.913447504718</v>
      </c>
      <c r="D130" s="9">
        <f>'MC Inputs'!E129*'MC Usage'!D$5</f>
        <v>10674.790990693</v>
      </c>
      <c r="E130" s="9">
        <f>'MC Inputs'!F129*'MC Usage'!E$5</f>
        <v>105953.83542022987</v>
      </c>
      <c r="F130" s="9">
        <f>'MC Inputs'!G129*'MC Usage'!F$5</f>
        <v>1707.8549999999998</v>
      </c>
      <c r="G130" s="9">
        <f>'MC Inputs'!H129*'MC Usage'!G$5</f>
        <v>477.25992000000008</v>
      </c>
      <c r="H130" s="9">
        <f>'MC Inputs'!I129*'MC Usage'!H$5</f>
        <v>0</v>
      </c>
      <c r="I130" s="9">
        <f>'MC Inputs'!J129*'MC Usage'!I$5</f>
        <v>1925.7015761219998</v>
      </c>
      <c r="J130" s="9">
        <f>'MC Inputs'!K129*'MC Usage'!J$5</f>
        <v>583.22678775349993</v>
      </c>
      <c r="K130" s="9">
        <f>'MC Inputs'!L129*'MC Usage'!K$5</f>
        <v>13504.174028937556</v>
      </c>
      <c r="L130" s="9">
        <f>'MC Inputs'!M129*'MC Usage'!L$5</f>
        <v>260.32419219555578</v>
      </c>
      <c r="M130" s="9">
        <f>'MC Inputs'!N129*'MC Usage'!M$5</f>
        <v>83.100942829584568</v>
      </c>
      <c r="N130" s="9">
        <f>'MC Inputs'!O129*'MC Usage'!N$5</f>
        <v>3940512.6460419646</v>
      </c>
      <c r="O130" s="9">
        <f>'MC Inputs'!P129*'MC Usage'!O$5</f>
        <v>277.10166666666669</v>
      </c>
      <c r="P130" s="9">
        <f>'MC Inputs'!Q129*'MC Usage'!P$5</f>
        <v>119.23595947699219</v>
      </c>
      <c r="Q130" s="9">
        <f>'MC Inputs'!R129*'MC Usage'!Q$5</f>
        <v>9.8233079648437478</v>
      </c>
      <c r="R130" s="9">
        <f>'MC Inputs'!S129*'MC Usage'!R$5</f>
        <v>16.84823255816406</v>
      </c>
      <c r="S130" s="9">
        <f>'MC Inputs'!T129*'MC Usage'!S$5</f>
        <v>10</v>
      </c>
      <c r="T130" s="9">
        <f>'MC Inputs'!U129*'MC Usage'!T$5</f>
        <v>0</v>
      </c>
      <c r="U130" s="9">
        <f>'MC Inputs'!V129*'MC Usage'!U$5</f>
        <v>0</v>
      </c>
      <c r="V130" s="9">
        <f>'MC Inputs'!W129*'MC Usage'!V$5</f>
        <v>0</v>
      </c>
      <c r="W130" s="9">
        <f>'MC Inputs'!X129*'MC Usage'!W$5</f>
        <v>0</v>
      </c>
      <c r="X130" s="9">
        <f>'MC Inputs'!Y129*'MC Usage'!X$5</f>
        <v>0</v>
      </c>
      <c r="Y130" s="9">
        <f>'MC Inputs'!Z129*'MC Usage'!Y$5</f>
        <v>0</v>
      </c>
      <c r="Z130" s="9">
        <f>'MC Inputs'!AA129*'MC Usage'!Z$5</f>
        <v>0</v>
      </c>
      <c r="AA130" s="9">
        <f>'MC Inputs'!AB129*'MC Usage'!AA$5</f>
        <v>0</v>
      </c>
      <c r="AB130" s="10">
        <f>'MC Inputs'!AC129*'MC Usage'!AB$5</f>
        <v>0</v>
      </c>
      <c r="AC130" s="10">
        <f>'MC Inputs'!AD129*'MC Usage'!AC$5</f>
        <v>0</v>
      </c>
      <c r="AD130" s="10">
        <f>'MC Inputs'!AE129*'MC Usage'!AD$5</f>
        <v>44926.523166666666</v>
      </c>
      <c r="AE130" s="10">
        <f>'MC Inputs'!AF129*'MC Usage'!AE$5</f>
        <v>0</v>
      </c>
    </row>
    <row r="131" spans="1:31" x14ac:dyDescent="0.3">
      <c r="A131" s="30" t="s">
        <v>44</v>
      </c>
      <c r="B131" s="16">
        <f t="shared" si="1"/>
        <v>40513</v>
      </c>
      <c r="C131" s="9">
        <f>'MC Inputs'!D130*'MC Usage'!C$5</f>
        <v>88604.811905894749</v>
      </c>
      <c r="D131" s="9">
        <f>'MC Inputs'!E130*'MC Usage'!D$5</f>
        <v>6366.096294379</v>
      </c>
      <c r="E131" s="9">
        <f>'MC Inputs'!F130*'MC Usage'!E$5</f>
        <v>163445.48823816088</v>
      </c>
      <c r="F131" s="9">
        <f>'MC Inputs'!G130*'MC Usage'!F$5</f>
        <v>3635.9824999999996</v>
      </c>
      <c r="G131" s="9">
        <f>'MC Inputs'!H130*'MC Usage'!G$5</f>
        <v>477.25992000000008</v>
      </c>
      <c r="H131" s="9">
        <f>'MC Inputs'!I130*'MC Usage'!H$5</f>
        <v>0</v>
      </c>
      <c r="I131" s="9">
        <f>'MC Inputs'!J130*'MC Usage'!I$5</f>
        <v>1925.7015761219998</v>
      </c>
      <c r="J131" s="9">
        <f>'MC Inputs'!K130*'MC Usage'!J$5</f>
        <v>583.22678775349993</v>
      </c>
      <c r="K131" s="9">
        <f>'MC Inputs'!L130*'MC Usage'!K$5</f>
        <v>13504.174028937556</v>
      </c>
      <c r="L131" s="9">
        <f>'MC Inputs'!M130*'MC Usage'!L$5</f>
        <v>260.32419219555578</v>
      </c>
      <c r="M131" s="9">
        <f>'MC Inputs'!N130*'MC Usage'!M$5</f>
        <v>83.100942829584568</v>
      </c>
      <c r="N131" s="9">
        <f>'MC Inputs'!O130*'MC Usage'!N$5</f>
        <v>3940512.6460419646</v>
      </c>
      <c r="O131" s="9">
        <f>'MC Inputs'!P130*'MC Usage'!O$5</f>
        <v>277.10166666666669</v>
      </c>
      <c r="P131" s="9">
        <f>'MC Inputs'!Q130*'MC Usage'!P$5</f>
        <v>119.23595947699219</v>
      </c>
      <c r="Q131" s="9">
        <f>'MC Inputs'!R130*'MC Usage'!Q$5</f>
        <v>9.8233079648437478</v>
      </c>
      <c r="R131" s="9">
        <f>'MC Inputs'!S130*'MC Usage'!R$5</f>
        <v>16.84823255816406</v>
      </c>
      <c r="S131" s="9">
        <f>'MC Inputs'!T130*'MC Usage'!S$5</f>
        <v>10</v>
      </c>
      <c r="T131" s="9">
        <f>'MC Inputs'!U130*'MC Usage'!T$5</f>
        <v>0</v>
      </c>
      <c r="U131" s="9">
        <f>'MC Inputs'!V130*'MC Usage'!U$5</f>
        <v>0</v>
      </c>
      <c r="V131" s="9">
        <f>'MC Inputs'!W130*'MC Usage'!V$5</f>
        <v>0</v>
      </c>
      <c r="W131" s="9">
        <f>'MC Inputs'!X130*'MC Usage'!W$5</f>
        <v>0</v>
      </c>
      <c r="X131" s="9">
        <f>'MC Inputs'!Y130*'MC Usage'!X$5</f>
        <v>0</v>
      </c>
      <c r="Y131" s="9">
        <f>'MC Inputs'!Z130*'MC Usage'!Y$5</f>
        <v>0</v>
      </c>
      <c r="Z131" s="9">
        <f>'MC Inputs'!AA130*'MC Usage'!Z$5</f>
        <v>0</v>
      </c>
      <c r="AA131" s="9">
        <f>'MC Inputs'!AB130*'MC Usage'!AA$5</f>
        <v>0</v>
      </c>
      <c r="AB131" s="10">
        <f>'MC Inputs'!AC130*'MC Usage'!AB$5</f>
        <v>0</v>
      </c>
      <c r="AC131" s="10">
        <f>'MC Inputs'!AD130*'MC Usage'!AC$5</f>
        <v>0</v>
      </c>
      <c r="AD131" s="10">
        <f>'MC Inputs'!AE130*'MC Usage'!AD$5</f>
        <v>44926.523166666666</v>
      </c>
      <c r="AE131" s="10">
        <f>'MC Inputs'!AF130*'MC Usage'!AE$5</f>
        <v>0</v>
      </c>
    </row>
    <row r="132" spans="1:31" x14ac:dyDescent="0.3">
      <c r="A132" s="30" t="s">
        <v>44</v>
      </c>
      <c r="B132" s="16">
        <f t="shared" si="1"/>
        <v>40544</v>
      </c>
      <c r="C132" s="9">
        <f>'MC Inputs'!D131*'MC Usage'!C$5</f>
        <v>75318.247467328431</v>
      </c>
      <c r="D132" s="9">
        <f>'MC Inputs'!E131*'MC Usage'!D$5</f>
        <v>5206.725849681</v>
      </c>
      <c r="E132" s="9">
        <f>'MC Inputs'!F131*'MC Usage'!E$5</f>
        <v>191624.47833126434</v>
      </c>
      <c r="F132" s="9">
        <f>'MC Inputs'!G131*'MC Usage'!F$5</f>
        <v>3643.5674999999997</v>
      </c>
      <c r="G132" s="9">
        <f>'MC Inputs'!H131*'MC Usage'!G$5</f>
        <v>477.25992000000008</v>
      </c>
      <c r="H132" s="9">
        <f>'MC Inputs'!I131*'MC Usage'!H$5</f>
        <v>0</v>
      </c>
      <c r="I132" s="9">
        <f>'MC Inputs'!J131*'MC Usage'!I$5</f>
        <v>1925.7015761219998</v>
      </c>
      <c r="J132" s="9">
        <f>'MC Inputs'!K131*'MC Usage'!J$5</f>
        <v>583.22678775349993</v>
      </c>
      <c r="K132" s="9">
        <f>'MC Inputs'!L131*'MC Usage'!K$5</f>
        <v>13504.174028937556</v>
      </c>
      <c r="L132" s="9">
        <f>'MC Inputs'!M131*'MC Usage'!L$5</f>
        <v>260.32419219555578</v>
      </c>
      <c r="M132" s="9">
        <f>'MC Inputs'!N131*'MC Usage'!M$5</f>
        <v>83.100942829584568</v>
      </c>
      <c r="N132" s="9">
        <f>'MC Inputs'!O131*'MC Usage'!N$5</f>
        <v>3940512.6460419646</v>
      </c>
      <c r="O132" s="9">
        <f>'MC Inputs'!P131*'MC Usage'!O$5</f>
        <v>277.10166666666669</v>
      </c>
      <c r="P132" s="9">
        <f>'MC Inputs'!Q131*'MC Usage'!P$5</f>
        <v>119.23595947699219</v>
      </c>
      <c r="Q132" s="9">
        <f>'MC Inputs'!R131*'MC Usage'!Q$5</f>
        <v>9.8233079648437478</v>
      </c>
      <c r="R132" s="9">
        <f>'MC Inputs'!S131*'MC Usage'!R$5</f>
        <v>16.84823255816406</v>
      </c>
      <c r="S132" s="9">
        <f>'MC Inputs'!T131*'MC Usage'!S$5</f>
        <v>10</v>
      </c>
      <c r="T132" s="9">
        <f>'MC Inputs'!U131*'MC Usage'!T$5</f>
        <v>0</v>
      </c>
      <c r="U132" s="9">
        <f>'MC Inputs'!V131*'MC Usage'!U$5</f>
        <v>0</v>
      </c>
      <c r="V132" s="9">
        <f>'MC Inputs'!W131*'MC Usage'!V$5</f>
        <v>0</v>
      </c>
      <c r="W132" s="9">
        <f>'MC Inputs'!X131*'MC Usage'!W$5</f>
        <v>0</v>
      </c>
      <c r="X132" s="9">
        <f>'MC Inputs'!Y131*'MC Usage'!X$5</f>
        <v>0</v>
      </c>
      <c r="Y132" s="9">
        <f>'MC Inputs'!Z131*'MC Usage'!Y$5</f>
        <v>0</v>
      </c>
      <c r="Z132" s="9">
        <f>'MC Inputs'!AA131*'MC Usage'!Z$5</f>
        <v>0</v>
      </c>
      <c r="AA132" s="9">
        <f>'MC Inputs'!AB131*'MC Usage'!AA$5</f>
        <v>0</v>
      </c>
      <c r="AB132" s="10">
        <f>'MC Inputs'!AC131*'MC Usage'!AB$5</f>
        <v>0</v>
      </c>
      <c r="AC132" s="10">
        <f>'MC Inputs'!AD131*'MC Usage'!AC$5</f>
        <v>0</v>
      </c>
      <c r="AD132" s="10">
        <f>'MC Inputs'!AE131*'MC Usage'!AD$5</f>
        <v>44926.523166666666</v>
      </c>
      <c r="AE132" s="10">
        <f>'MC Inputs'!AF131*'MC Usage'!AE$5</f>
        <v>0</v>
      </c>
    </row>
    <row r="133" spans="1:31" x14ac:dyDescent="0.3">
      <c r="A133" s="30" t="s">
        <v>44</v>
      </c>
      <c r="B133" s="16">
        <f t="shared" si="1"/>
        <v>40575</v>
      </c>
      <c r="C133" s="9">
        <f>'MC Inputs'!D132*'MC Usage'!C$5</f>
        <v>91882.130350453488</v>
      </c>
      <c r="D133" s="9">
        <f>'MC Inputs'!E132*'MC Usage'!D$5</f>
        <v>5401.24859595</v>
      </c>
      <c r="E133" s="9">
        <f>'MC Inputs'!F132*'MC Usage'!E$5</f>
        <v>191882.69235379313</v>
      </c>
      <c r="F133" s="9">
        <f>'MC Inputs'!G132*'MC Usage'!F$5</f>
        <v>3364.0499999999997</v>
      </c>
      <c r="G133" s="9">
        <f>'MC Inputs'!H132*'MC Usage'!G$5</f>
        <v>477.25992000000008</v>
      </c>
      <c r="H133" s="9">
        <f>'MC Inputs'!I132*'MC Usage'!H$5</f>
        <v>0</v>
      </c>
      <c r="I133" s="9">
        <f>'MC Inputs'!J132*'MC Usage'!I$5</f>
        <v>1925.7015761219998</v>
      </c>
      <c r="J133" s="9">
        <f>'MC Inputs'!K132*'MC Usage'!J$5</f>
        <v>583.22678775349993</v>
      </c>
      <c r="K133" s="9">
        <f>'MC Inputs'!L132*'MC Usage'!K$5</f>
        <v>13504.174028937556</v>
      </c>
      <c r="L133" s="9">
        <f>'MC Inputs'!M132*'MC Usage'!L$5</f>
        <v>260.32419219555578</v>
      </c>
      <c r="M133" s="9">
        <f>'MC Inputs'!N132*'MC Usage'!M$5</f>
        <v>83.100942829584568</v>
      </c>
      <c r="N133" s="9">
        <f>'MC Inputs'!O132*'MC Usage'!N$5</f>
        <v>3940512.6460419646</v>
      </c>
      <c r="O133" s="9">
        <f>'MC Inputs'!P132*'MC Usage'!O$5</f>
        <v>277.10166666666669</v>
      </c>
      <c r="P133" s="9">
        <f>'MC Inputs'!Q132*'MC Usage'!P$5</f>
        <v>119.23595947699219</v>
      </c>
      <c r="Q133" s="9">
        <f>'MC Inputs'!R132*'MC Usage'!Q$5</f>
        <v>9.8233079648437478</v>
      </c>
      <c r="R133" s="9">
        <f>'MC Inputs'!S132*'MC Usage'!R$5</f>
        <v>16.84823255816406</v>
      </c>
      <c r="S133" s="9">
        <f>'MC Inputs'!T132*'MC Usage'!S$5</f>
        <v>10</v>
      </c>
      <c r="T133" s="9">
        <f>'MC Inputs'!U132*'MC Usage'!T$5</f>
        <v>0</v>
      </c>
      <c r="U133" s="9">
        <f>'MC Inputs'!V132*'MC Usage'!U$5</f>
        <v>0</v>
      </c>
      <c r="V133" s="9">
        <f>'MC Inputs'!W132*'MC Usage'!V$5</f>
        <v>0</v>
      </c>
      <c r="W133" s="9">
        <f>'MC Inputs'!X132*'MC Usage'!W$5</f>
        <v>0</v>
      </c>
      <c r="X133" s="9">
        <f>'MC Inputs'!Y132*'MC Usage'!X$5</f>
        <v>0</v>
      </c>
      <c r="Y133" s="9">
        <f>'MC Inputs'!Z132*'MC Usage'!Y$5</f>
        <v>0</v>
      </c>
      <c r="Z133" s="9">
        <f>'MC Inputs'!AA132*'MC Usage'!Z$5</f>
        <v>0</v>
      </c>
      <c r="AA133" s="9">
        <f>'MC Inputs'!AB132*'MC Usage'!AA$5</f>
        <v>0</v>
      </c>
      <c r="AB133" s="10">
        <f>'MC Inputs'!AC132*'MC Usage'!AB$5</f>
        <v>0</v>
      </c>
      <c r="AC133" s="10">
        <f>'MC Inputs'!AD132*'MC Usage'!AC$5</f>
        <v>0</v>
      </c>
      <c r="AD133" s="10">
        <f>'MC Inputs'!AE132*'MC Usage'!AD$5</f>
        <v>44926.523166666666</v>
      </c>
      <c r="AE133" s="10">
        <f>'MC Inputs'!AF132*'MC Usage'!AE$5</f>
        <v>0</v>
      </c>
    </row>
    <row r="134" spans="1:31" x14ac:dyDescent="0.3">
      <c r="A134" s="30" t="s">
        <v>44</v>
      </c>
      <c r="B134" s="16">
        <f t="shared" si="1"/>
        <v>40603</v>
      </c>
      <c r="C134" s="9">
        <f>'MC Inputs'!D133*'MC Usage'!C$5</f>
        <v>68453.090550871639</v>
      </c>
      <c r="D134" s="9">
        <f>'MC Inputs'!E133*'MC Usage'!D$5</f>
        <v>9398.8174516020008</v>
      </c>
      <c r="E134" s="9">
        <f>'MC Inputs'!F133*'MC Usage'!E$5</f>
        <v>141314.87977563217</v>
      </c>
      <c r="F134" s="9">
        <f>'MC Inputs'!G133*'MC Usage'!F$5</f>
        <v>2666.9474999999998</v>
      </c>
      <c r="G134" s="9">
        <f>'MC Inputs'!H133*'MC Usage'!G$5</f>
        <v>477.25992000000008</v>
      </c>
      <c r="H134" s="9">
        <f>'MC Inputs'!I133*'MC Usage'!H$5</f>
        <v>0</v>
      </c>
      <c r="I134" s="9">
        <f>'MC Inputs'!J133*'MC Usage'!I$5</f>
        <v>1925.7015761219998</v>
      </c>
      <c r="J134" s="9">
        <f>'MC Inputs'!K133*'MC Usage'!J$5</f>
        <v>583.22678775349993</v>
      </c>
      <c r="K134" s="9">
        <f>'MC Inputs'!L133*'MC Usage'!K$5</f>
        <v>13504.174028937556</v>
      </c>
      <c r="L134" s="9">
        <f>'MC Inputs'!M133*'MC Usage'!L$5</f>
        <v>260.32419219555578</v>
      </c>
      <c r="M134" s="9">
        <f>'MC Inputs'!N133*'MC Usage'!M$5</f>
        <v>83.100942829584568</v>
      </c>
      <c r="N134" s="9">
        <f>'MC Inputs'!O133*'MC Usage'!N$5</f>
        <v>3940512.6460419646</v>
      </c>
      <c r="O134" s="9">
        <f>'MC Inputs'!P133*'MC Usage'!O$5</f>
        <v>277.10166666666669</v>
      </c>
      <c r="P134" s="9">
        <f>'MC Inputs'!Q133*'MC Usage'!P$5</f>
        <v>119.23595947699219</v>
      </c>
      <c r="Q134" s="9">
        <f>'MC Inputs'!R133*'MC Usage'!Q$5</f>
        <v>9.8233079648437478</v>
      </c>
      <c r="R134" s="9">
        <f>'MC Inputs'!S133*'MC Usage'!R$5</f>
        <v>16.84823255816406</v>
      </c>
      <c r="S134" s="9">
        <f>'MC Inputs'!T133*'MC Usage'!S$5</f>
        <v>10</v>
      </c>
      <c r="T134" s="9">
        <f>'MC Inputs'!U133*'MC Usage'!T$5</f>
        <v>0</v>
      </c>
      <c r="U134" s="9">
        <f>'MC Inputs'!V133*'MC Usage'!U$5</f>
        <v>0</v>
      </c>
      <c r="V134" s="9">
        <f>'MC Inputs'!W133*'MC Usage'!V$5</f>
        <v>0</v>
      </c>
      <c r="W134" s="9">
        <f>'MC Inputs'!X133*'MC Usage'!W$5</f>
        <v>0</v>
      </c>
      <c r="X134" s="9">
        <f>'MC Inputs'!Y133*'MC Usage'!X$5</f>
        <v>0</v>
      </c>
      <c r="Y134" s="9">
        <f>'MC Inputs'!Z133*'MC Usage'!Y$5</f>
        <v>0</v>
      </c>
      <c r="Z134" s="9">
        <f>'MC Inputs'!AA133*'MC Usage'!Z$5</f>
        <v>0</v>
      </c>
      <c r="AA134" s="9">
        <f>'MC Inputs'!AB133*'MC Usage'!AA$5</f>
        <v>0</v>
      </c>
      <c r="AB134" s="10">
        <f>'MC Inputs'!AC133*'MC Usage'!AB$5</f>
        <v>0</v>
      </c>
      <c r="AC134" s="10">
        <f>'MC Inputs'!AD133*'MC Usage'!AC$5</f>
        <v>0</v>
      </c>
      <c r="AD134" s="10">
        <f>'MC Inputs'!AE133*'MC Usage'!AD$5</f>
        <v>44926.523166666666</v>
      </c>
      <c r="AE134" s="10">
        <f>'MC Inputs'!AF133*'MC Usage'!AE$5</f>
        <v>0</v>
      </c>
    </row>
    <row r="135" spans="1:31" x14ac:dyDescent="0.3">
      <c r="A135" s="30" t="s">
        <v>44</v>
      </c>
      <c r="B135" s="16">
        <f t="shared" si="1"/>
        <v>40634</v>
      </c>
      <c r="C135" s="9">
        <f>'MC Inputs'!D134*'MC Usage'!C$5</f>
        <v>78515.354180676964</v>
      </c>
      <c r="D135" s="9">
        <f>'MC Inputs'!E134*'MC Usage'!D$5</f>
        <v>13479.103429376</v>
      </c>
      <c r="E135" s="9">
        <f>'MC Inputs'!F134*'MC Usage'!E$5</f>
        <v>138777.59575908046</v>
      </c>
      <c r="F135" s="9">
        <f>'MC Inputs'!G134*'MC Usage'!F$5</f>
        <v>1307.5925</v>
      </c>
      <c r="G135" s="9">
        <f>'MC Inputs'!H134*'MC Usage'!G$5</f>
        <v>477.25992000000008</v>
      </c>
      <c r="H135" s="9">
        <f>'MC Inputs'!I134*'MC Usage'!H$5</f>
        <v>0</v>
      </c>
      <c r="I135" s="9">
        <f>'MC Inputs'!J134*'MC Usage'!I$5</f>
        <v>1925.7015761219998</v>
      </c>
      <c r="J135" s="9">
        <f>'MC Inputs'!K134*'MC Usage'!J$5</f>
        <v>583.22678775349993</v>
      </c>
      <c r="K135" s="9">
        <f>'MC Inputs'!L134*'MC Usage'!K$5</f>
        <v>13504.174028937556</v>
      </c>
      <c r="L135" s="9">
        <f>'MC Inputs'!M134*'MC Usage'!L$5</f>
        <v>260.32419219555578</v>
      </c>
      <c r="M135" s="9">
        <f>'MC Inputs'!N134*'MC Usage'!M$5</f>
        <v>83.100942829584568</v>
      </c>
      <c r="N135" s="9">
        <f>'MC Inputs'!O134*'MC Usage'!N$5</f>
        <v>3940512.6460419646</v>
      </c>
      <c r="O135" s="9">
        <f>'MC Inputs'!P134*'MC Usage'!O$5</f>
        <v>277.10166666666669</v>
      </c>
      <c r="P135" s="9">
        <f>'MC Inputs'!Q134*'MC Usage'!P$5</f>
        <v>119.23595947699219</v>
      </c>
      <c r="Q135" s="9">
        <f>'MC Inputs'!R134*'MC Usage'!Q$5</f>
        <v>9.8233079648437478</v>
      </c>
      <c r="R135" s="9">
        <f>'MC Inputs'!S134*'MC Usage'!R$5</f>
        <v>16.84823255816406</v>
      </c>
      <c r="S135" s="9">
        <f>'MC Inputs'!T134*'MC Usage'!S$5</f>
        <v>10</v>
      </c>
      <c r="T135" s="9">
        <f>'MC Inputs'!U134*'MC Usage'!T$5</f>
        <v>0</v>
      </c>
      <c r="U135" s="9">
        <f>'MC Inputs'!V134*'MC Usage'!U$5</f>
        <v>0</v>
      </c>
      <c r="V135" s="9">
        <f>'MC Inputs'!W134*'MC Usage'!V$5</f>
        <v>0</v>
      </c>
      <c r="W135" s="9">
        <f>'MC Inputs'!X134*'MC Usage'!W$5</f>
        <v>0</v>
      </c>
      <c r="X135" s="9">
        <f>'MC Inputs'!Y134*'MC Usage'!X$5</f>
        <v>0</v>
      </c>
      <c r="Y135" s="9">
        <f>'MC Inputs'!Z134*'MC Usage'!Y$5</f>
        <v>0</v>
      </c>
      <c r="Z135" s="9">
        <f>'MC Inputs'!AA134*'MC Usage'!Z$5</f>
        <v>0</v>
      </c>
      <c r="AA135" s="9">
        <f>'MC Inputs'!AB134*'MC Usage'!AA$5</f>
        <v>0</v>
      </c>
      <c r="AB135" s="10">
        <f>'MC Inputs'!AC134*'MC Usage'!AB$5</f>
        <v>0</v>
      </c>
      <c r="AC135" s="10">
        <f>'MC Inputs'!AD134*'MC Usage'!AC$5</f>
        <v>0</v>
      </c>
      <c r="AD135" s="10">
        <f>'MC Inputs'!AE134*'MC Usage'!AD$5</f>
        <v>44926.523166666666</v>
      </c>
      <c r="AE135" s="10">
        <f>'MC Inputs'!AF134*'MC Usage'!AE$5</f>
        <v>0</v>
      </c>
    </row>
    <row r="136" spans="1:31" x14ac:dyDescent="0.3">
      <c r="A136" s="30" t="s">
        <v>44</v>
      </c>
      <c r="B136" s="16">
        <f t="shared" ref="B136:B199" si="2">DATE(YEAR(B135),MONTH(B135)+1,DAY(B135))</f>
        <v>40664</v>
      </c>
      <c r="C136" s="9">
        <f>'MC Inputs'!D135*'MC Usage'!C$5</f>
        <v>75142.288175167894</v>
      </c>
      <c r="D136" s="9">
        <f>'MC Inputs'!E135*'MC Usage'!D$5</f>
        <v>23886.618003398002</v>
      </c>
      <c r="E136" s="9">
        <f>'MC Inputs'!F135*'MC Usage'!E$5</f>
        <v>97172.038658160905</v>
      </c>
      <c r="F136" s="9">
        <f>'MC Inputs'!G135*'MC Usage'!F$5</f>
        <v>930.29</v>
      </c>
      <c r="G136" s="9">
        <f>'MC Inputs'!H135*'MC Usage'!G$5</f>
        <v>477.25992000000008</v>
      </c>
      <c r="H136" s="9">
        <f>'MC Inputs'!I135*'MC Usage'!H$5</f>
        <v>0</v>
      </c>
      <c r="I136" s="9">
        <f>'MC Inputs'!J135*'MC Usage'!I$5</f>
        <v>1925.7015761219998</v>
      </c>
      <c r="J136" s="9">
        <f>'MC Inputs'!K135*'MC Usage'!J$5</f>
        <v>583.22678775349993</v>
      </c>
      <c r="K136" s="9">
        <f>'MC Inputs'!L135*'MC Usage'!K$5</f>
        <v>13504.174028937556</v>
      </c>
      <c r="L136" s="9">
        <f>'MC Inputs'!M135*'MC Usage'!L$5</f>
        <v>260.32419219555578</v>
      </c>
      <c r="M136" s="9">
        <f>'MC Inputs'!N135*'MC Usage'!M$5</f>
        <v>83.100942829584568</v>
      </c>
      <c r="N136" s="9">
        <f>'MC Inputs'!O135*'MC Usage'!N$5</f>
        <v>3940512.6460419646</v>
      </c>
      <c r="O136" s="9">
        <f>'MC Inputs'!P135*'MC Usage'!O$5</f>
        <v>277.10166666666669</v>
      </c>
      <c r="P136" s="9">
        <f>'MC Inputs'!Q135*'MC Usage'!P$5</f>
        <v>119.23595947699219</v>
      </c>
      <c r="Q136" s="9">
        <f>'MC Inputs'!R135*'MC Usage'!Q$5</f>
        <v>9.8233079648437478</v>
      </c>
      <c r="R136" s="9">
        <f>'MC Inputs'!S135*'MC Usage'!R$5</f>
        <v>16.84823255816406</v>
      </c>
      <c r="S136" s="9">
        <f>'MC Inputs'!T135*'MC Usage'!S$5</f>
        <v>10</v>
      </c>
      <c r="T136" s="9">
        <f>'MC Inputs'!U135*'MC Usage'!T$5</f>
        <v>0</v>
      </c>
      <c r="U136" s="9">
        <f>'MC Inputs'!V135*'MC Usage'!U$5</f>
        <v>0</v>
      </c>
      <c r="V136" s="9">
        <f>'MC Inputs'!W135*'MC Usage'!V$5</f>
        <v>0</v>
      </c>
      <c r="W136" s="9">
        <f>'MC Inputs'!X135*'MC Usage'!W$5</f>
        <v>0</v>
      </c>
      <c r="X136" s="9">
        <f>'MC Inputs'!Y135*'MC Usage'!X$5</f>
        <v>0</v>
      </c>
      <c r="Y136" s="9">
        <f>'MC Inputs'!Z135*'MC Usage'!Y$5</f>
        <v>0</v>
      </c>
      <c r="Z136" s="9">
        <f>'MC Inputs'!AA135*'MC Usage'!Z$5</f>
        <v>0</v>
      </c>
      <c r="AA136" s="9">
        <f>'MC Inputs'!AB135*'MC Usage'!AA$5</f>
        <v>0</v>
      </c>
      <c r="AB136" s="10">
        <f>'MC Inputs'!AC135*'MC Usage'!AB$5</f>
        <v>0</v>
      </c>
      <c r="AC136" s="10">
        <f>'MC Inputs'!AD135*'MC Usage'!AC$5</f>
        <v>0</v>
      </c>
      <c r="AD136" s="10">
        <f>'MC Inputs'!AE135*'MC Usage'!AD$5</f>
        <v>44926.523166666666</v>
      </c>
      <c r="AE136" s="10">
        <f>'MC Inputs'!AF135*'MC Usage'!AE$5</f>
        <v>0</v>
      </c>
    </row>
    <row r="137" spans="1:31" ht="15" thickBot="1" x14ac:dyDescent="0.35">
      <c r="A137" s="31" t="s">
        <v>44</v>
      </c>
      <c r="B137" s="17">
        <f t="shared" si="2"/>
        <v>40695</v>
      </c>
      <c r="C137" s="11">
        <f>'MC Inputs'!D136*'MC Usage'!C$5</f>
        <v>75100.933413191713</v>
      </c>
      <c r="D137" s="11">
        <f>'MC Inputs'!E136*'MC Usage'!D$5</f>
        <v>30572.742414307999</v>
      </c>
      <c r="E137" s="11">
        <f>'MC Inputs'!F136*'MC Usage'!E$5</f>
        <v>64358.235852183905</v>
      </c>
      <c r="F137" s="11">
        <f>'MC Inputs'!G136*'MC Usage'!F$5</f>
        <v>459.71249999999998</v>
      </c>
      <c r="G137" s="11">
        <f>'MC Inputs'!H136*'MC Usage'!G$5</f>
        <v>477.25992000000008</v>
      </c>
      <c r="H137" s="11">
        <f>'MC Inputs'!I136*'MC Usage'!H$5</f>
        <v>0</v>
      </c>
      <c r="I137" s="11">
        <f>'MC Inputs'!J136*'MC Usage'!I$5</f>
        <v>1925.7015761219998</v>
      </c>
      <c r="J137" s="11">
        <f>'MC Inputs'!K136*'MC Usage'!J$5</f>
        <v>583.22678775349993</v>
      </c>
      <c r="K137" s="11">
        <f>'MC Inputs'!L136*'MC Usage'!K$5</f>
        <v>13504.174028937556</v>
      </c>
      <c r="L137" s="11">
        <f>'MC Inputs'!M136*'MC Usage'!L$5</f>
        <v>260.32419219555578</v>
      </c>
      <c r="M137" s="11">
        <f>'MC Inputs'!N136*'MC Usage'!M$5</f>
        <v>83.100942829584568</v>
      </c>
      <c r="N137" s="11">
        <f>'MC Inputs'!O136*'MC Usage'!N$5</f>
        <v>3940512.6460419646</v>
      </c>
      <c r="O137" s="11">
        <f>'MC Inputs'!P136*'MC Usage'!O$5</f>
        <v>277.10166666666669</v>
      </c>
      <c r="P137" s="11">
        <f>'MC Inputs'!Q136*'MC Usage'!P$5</f>
        <v>119.23595947699219</v>
      </c>
      <c r="Q137" s="11">
        <f>'MC Inputs'!R136*'MC Usage'!Q$5</f>
        <v>9.8233079648437478</v>
      </c>
      <c r="R137" s="11">
        <f>'MC Inputs'!S136*'MC Usage'!R$5</f>
        <v>16.84823255816406</v>
      </c>
      <c r="S137" s="11">
        <f>'MC Inputs'!T136*'MC Usage'!S$5</f>
        <v>10</v>
      </c>
      <c r="T137" s="11">
        <f>'MC Inputs'!U136*'MC Usage'!T$5</f>
        <v>0</v>
      </c>
      <c r="U137" s="11">
        <f>'MC Inputs'!V136*'MC Usage'!U$5</f>
        <v>0</v>
      </c>
      <c r="V137" s="11">
        <f>'MC Inputs'!W136*'MC Usage'!V$5</f>
        <v>0</v>
      </c>
      <c r="W137" s="11">
        <f>'MC Inputs'!X136*'MC Usage'!W$5</f>
        <v>0</v>
      </c>
      <c r="X137" s="11">
        <f>'MC Inputs'!Y136*'MC Usage'!X$5</f>
        <v>0</v>
      </c>
      <c r="Y137" s="11">
        <f>'MC Inputs'!Z136*'MC Usage'!Y$5</f>
        <v>0</v>
      </c>
      <c r="Z137" s="11">
        <f>'MC Inputs'!AA136*'MC Usage'!Z$5</f>
        <v>0</v>
      </c>
      <c r="AA137" s="11">
        <f>'MC Inputs'!AB136*'MC Usage'!AA$5</f>
        <v>0</v>
      </c>
      <c r="AB137" s="12">
        <f>'MC Inputs'!AC136*'MC Usage'!AB$5</f>
        <v>0</v>
      </c>
      <c r="AC137" s="12">
        <f>'MC Inputs'!AD136*'MC Usage'!AC$5</f>
        <v>0</v>
      </c>
      <c r="AD137" s="12">
        <f>'MC Inputs'!AE136*'MC Usage'!AD$5</f>
        <v>44926.523166666666</v>
      </c>
      <c r="AE137" s="12">
        <f>'MC Inputs'!AF136*'MC Usage'!AE$5</f>
        <v>0</v>
      </c>
    </row>
    <row r="138" spans="1:31" x14ac:dyDescent="0.3">
      <c r="A138" s="32" t="s">
        <v>45</v>
      </c>
      <c r="B138" s="18">
        <f t="shared" si="2"/>
        <v>40725</v>
      </c>
      <c r="C138" s="2">
        <f>'MC Inputs'!D137*'MC Usage'!C$5</f>
        <v>75139.683585930135</v>
      </c>
      <c r="D138" s="2">
        <f>'MC Inputs'!E137*'MC Usage'!D$5</f>
        <v>44234.258901544003</v>
      </c>
      <c r="E138" s="2">
        <f>'MC Inputs'!F137*'MC Usage'!E$5</f>
        <v>62297.752907356327</v>
      </c>
      <c r="F138" s="2">
        <f>'MC Inputs'!G137*'MC Usage'!F$5</f>
        <v>525.3125</v>
      </c>
      <c r="G138" s="2">
        <f>'MC Inputs'!H137*'MC Usage'!G$5</f>
        <v>477.25992000000008</v>
      </c>
      <c r="H138" s="2">
        <f>'MC Inputs'!I137*'MC Usage'!H$5</f>
        <v>0</v>
      </c>
      <c r="I138" s="2">
        <f>'MC Inputs'!J137*'MC Usage'!I$5</f>
        <v>1944.9585918832199</v>
      </c>
      <c r="J138" s="2">
        <f>'MC Inputs'!K137*'MC Usage'!J$5</f>
        <v>589.05905563103511</v>
      </c>
      <c r="K138" s="2">
        <f>'MC Inputs'!L137*'MC Usage'!K$5</f>
        <v>13504.174028937556</v>
      </c>
      <c r="L138" s="2">
        <f>'MC Inputs'!M137*'MC Usage'!L$5</f>
        <v>261.99555414309634</v>
      </c>
      <c r="M138" s="2">
        <f>'MC Inputs'!N137*'MC Usage'!M$5</f>
        <v>83.634476622501424</v>
      </c>
      <c r="N138" s="2">
        <f>'MC Inputs'!O137*'MC Usage'!N$5</f>
        <v>2731603.4724931722</v>
      </c>
      <c r="O138" s="2">
        <f>'MC Inputs'!P137*'MC Usage'!O$5</f>
        <v>277.79442083333333</v>
      </c>
      <c r="P138" s="2">
        <f>'MC Inputs'!Q137*'MC Usage'!P$5</f>
        <v>119.53404937568466</v>
      </c>
      <c r="Q138" s="2">
        <f>'MC Inputs'!R137*'MC Usage'!Q$5</f>
        <v>9.8478662347558572</v>
      </c>
      <c r="R138" s="2">
        <f>'MC Inputs'!S137*'MC Usage'!R$5</f>
        <v>16.890353139559469</v>
      </c>
      <c r="S138" s="2">
        <f>'MC Inputs'!T137*'MC Usage'!S$5</f>
        <v>10</v>
      </c>
      <c r="T138" s="2">
        <f>'MC Inputs'!U137*'MC Usage'!T$5</f>
        <v>0</v>
      </c>
      <c r="U138" s="2">
        <f>'MC Inputs'!V137*'MC Usage'!U$5</f>
        <v>0</v>
      </c>
      <c r="V138" s="2">
        <f>'MC Inputs'!W137*'MC Usage'!V$5</f>
        <v>0</v>
      </c>
      <c r="W138" s="2">
        <f>'MC Inputs'!X137*'MC Usage'!W$5</f>
        <v>0</v>
      </c>
      <c r="X138" s="2">
        <f>'MC Inputs'!Y137*'MC Usage'!X$5</f>
        <v>0</v>
      </c>
      <c r="Y138" s="2">
        <f>'MC Inputs'!Z137*'MC Usage'!Y$5</f>
        <v>0</v>
      </c>
      <c r="Z138" s="2">
        <f>'MC Inputs'!AA137*'MC Usage'!Z$5</f>
        <v>0</v>
      </c>
      <c r="AA138" s="2">
        <f>'MC Inputs'!AB137*'MC Usage'!AA$5</f>
        <v>0</v>
      </c>
      <c r="AB138">
        <f>'MC Inputs'!AC137*'MC Usage'!AB$5</f>
        <v>0</v>
      </c>
      <c r="AC138">
        <f>'MC Inputs'!AD137*'MC Usage'!AC$5</f>
        <v>0</v>
      </c>
      <c r="AD138">
        <f>'MC Inputs'!AE137*'MC Usage'!AD$5</f>
        <v>44926.523166666666</v>
      </c>
      <c r="AE138">
        <f>'MC Inputs'!AF137*'MC Usage'!AE$5</f>
        <v>0</v>
      </c>
    </row>
    <row r="139" spans="1:31" x14ac:dyDescent="0.3">
      <c r="A139" s="33" t="s">
        <v>45</v>
      </c>
      <c r="B139" s="18">
        <f t="shared" si="2"/>
        <v>40756</v>
      </c>
      <c r="C139" s="2">
        <f>'MC Inputs'!D138*'MC Usage'!C$5</f>
        <v>72269.508911187077</v>
      </c>
      <c r="D139" s="2">
        <f>'MC Inputs'!E138*'MC Usage'!D$5</f>
        <v>34021.035048202997</v>
      </c>
      <c r="E139" s="2">
        <f>'MC Inputs'!F138*'MC Usage'!E$5</f>
        <v>63510.321871724133</v>
      </c>
      <c r="F139" s="2">
        <f>'MC Inputs'!G138*'MC Usage'!F$5</f>
        <v>487.38749999999999</v>
      </c>
      <c r="G139" s="2">
        <f>'MC Inputs'!H138*'MC Usage'!G$5</f>
        <v>477.25992000000008</v>
      </c>
      <c r="H139" s="2">
        <f>'MC Inputs'!I138*'MC Usage'!H$5</f>
        <v>0</v>
      </c>
      <c r="I139" s="2">
        <f>'MC Inputs'!J138*'MC Usage'!I$5</f>
        <v>1944.9585918832199</v>
      </c>
      <c r="J139" s="2">
        <f>'MC Inputs'!K138*'MC Usage'!J$5</f>
        <v>589.05905563103511</v>
      </c>
      <c r="K139" s="2">
        <f>'MC Inputs'!L138*'MC Usage'!K$5</f>
        <v>13504.174028937556</v>
      </c>
      <c r="L139" s="2">
        <f>'MC Inputs'!M138*'MC Usage'!L$5</f>
        <v>261.99555414309634</v>
      </c>
      <c r="M139" s="2">
        <f>'MC Inputs'!N138*'MC Usage'!M$5</f>
        <v>83.634476622501424</v>
      </c>
      <c r="N139" s="2">
        <f>'MC Inputs'!O138*'MC Usage'!N$5</f>
        <v>2992906.904885768</v>
      </c>
      <c r="O139" s="2">
        <f>'MC Inputs'!P138*'MC Usage'!O$5</f>
        <v>277.79442083333333</v>
      </c>
      <c r="P139" s="2">
        <f>'MC Inputs'!Q138*'MC Usage'!P$5</f>
        <v>119.53404937568466</v>
      </c>
      <c r="Q139" s="2">
        <f>'MC Inputs'!R138*'MC Usage'!Q$5</f>
        <v>9.8478662347558572</v>
      </c>
      <c r="R139" s="2">
        <f>'MC Inputs'!S138*'MC Usage'!R$5</f>
        <v>16.890353139559469</v>
      </c>
      <c r="S139" s="2">
        <f>'MC Inputs'!T138*'MC Usage'!S$5</f>
        <v>10</v>
      </c>
      <c r="T139" s="2">
        <f>'MC Inputs'!U138*'MC Usage'!T$5</f>
        <v>0</v>
      </c>
      <c r="U139" s="2">
        <f>'MC Inputs'!V138*'MC Usage'!U$5</f>
        <v>0</v>
      </c>
      <c r="V139" s="2">
        <f>'MC Inputs'!W138*'MC Usage'!V$5</f>
        <v>0</v>
      </c>
      <c r="W139" s="2">
        <f>'MC Inputs'!X138*'MC Usage'!W$5</f>
        <v>0</v>
      </c>
      <c r="X139" s="2">
        <f>'MC Inputs'!Y138*'MC Usage'!X$5</f>
        <v>0</v>
      </c>
      <c r="Y139" s="2">
        <f>'MC Inputs'!Z138*'MC Usage'!Y$5</f>
        <v>0</v>
      </c>
      <c r="Z139" s="2">
        <f>'MC Inputs'!AA138*'MC Usage'!Z$5</f>
        <v>0</v>
      </c>
      <c r="AA139" s="2">
        <f>'MC Inputs'!AB138*'MC Usage'!AA$5</f>
        <v>0</v>
      </c>
      <c r="AB139">
        <f>'MC Inputs'!AC138*'MC Usage'!AB$5</f>
        <v>0</v>
      </c>
      <c r="AC139">
        <f>'MC Inputs'!AD138*'MC Usage'!AC$5</f>
        <v>0</v>
      </c>
      <c r="AD139">
        <f>'MC Inputs'!AE138*'MC Usage'!AD$5</f>
        <v>44926.523166666666</v>
      </c>
      <c r="AE139">
        <f>'MC Inputs'!AF138*'MC Usage'!AE$5</f>
        <v>0</v>
      </c>
    </row>
    <row r="140" spans="1:31" x14ac:dyDescent="0.3">
      <c r="A140" s="33" t="s">
        <v>45</v>
      </c>
      <c r="B140" s="18">
        <f t="shared" si="2"/>
        <v>40787</v>
      </c>
      <c r="C140" s="2">
        <f>'MC Inputs'!D139*'MC Usage'!C$5</f>
        <v>74247.011323122104</v>
      </c>
      <c r="D140" s="2">
        <f>'MC Inputs'!E139*'MC Usage'!D$5</f>
        <v>27759.496990487001</v>
      </c>
      <c r="E140" s="2">
        <f>'MC Inputs'!F139*'MC Usage'!E$5</f>
        <v>72723.18685540228</v>
      </c>
      <c r="F140" s="2">
        <f>'MC Inputs'!G139*'MC Usage'!F$5</f>
        <v>740.97249999999997</v>
      </c>
      <c r="G140" s="2">
        <f>'MC Inputs'!H139*'MC Usage'!G$5</f>
        <v>477.25992000000008</v>
      </c>
      <c r="H140" s="2">
        <f>'MC Inputs'!I139*'MC Usage'!H$5</f>
        <v>0</v>
      </c>
      <c r="I140" s="2">
        <f>'MC Inputs'!J139*'MC Usage'!I$5</f>
        <v>1944.9585918832199</v>
      </c>
      <c r="J140" s="2">
        <f>'MC Inputs'!K139*'MC Usage'!J$5</f>
        <v>589.05905563103511</v>
      </c>
      <c r="K140" s="2">
        <f>'MC Inputs'!L139*'MC Usage'!K$5</f>
        <v>13504.174028937556</v>
      </c>
      <c r="L140" s="2">
        <f>'MC Inputs'!M139*'MC Usage'!L$5</f>
        <v>261.99555414309634</v>
      </c>
      <c r="M140" s="2">
        <f>'MC Inputs'!N139*'MC Usage'!M$5</f>
        <v>83.634476622501424</v>
      </c>
      <c r="N140" s="2">
        <f>'MC Inputs'!O139*'MC Usage'!N$5</f>
        <v>4307616.9506221013</v>
      </c>
      <c r="O140" s="2">
        <f>'MC Inputs'!P139*'MC Usage'!O$5</f>
        <v>277.79442083333333</v>
      </c>
      <c r="P140" s="2">
        <f>'MC Inputs'!Q139*'MC Usage'!P$5</f>
        <v>119.53404937568466</v>
      </c>
      <c r="Q140" s="2">
        <f>'MC Inputs'!R139*'MC Usage'!Q$5</f>
        <v>9.8478662347558572</v>
      </c>
      <c r="R140" s="2">
        <f>'MC Inputs'!S139*'MC Usage'!R$5</f>
        <v>16.890353139559469</v>
      </c>
      <c r="S140" s="2">
        <f>'MC Inputs'!T139*'MC Usage'!S$5</f>
        <v>10</v>
      </c>
      <c r="T140" s="2">
        <f>'MC Inputs'!U139*'MC Usage'!T$5</f>
        <v>0</v>
      </c>
      <c r="U140" s="2">
        <f>'MC Inputs'!V139*'MC Usage'!U$5</f>
        <v>0</v>
      </c>
      <c r="V140" s="2">
        <f>'MC Inputs'!W139*'MC Usage'!V$5</f>
        <v>0</v>
      </c>
      <c r="W140" s="2">
        <f>'MC Inputs'!X139*'MC Usage'!W$5</f>
        <v>0</v>
      </c>
      <c r="X140" s="2">
        <f>'MC Inputs'!Y139*'MC Usage'!X$5</f>
        <v>0</v>
      </c>
      <c r="Y140" s="2">
        <f>'MC Inputs'!Z139*'MC Usage'!Y$5</f>
        <v>0</v>
      </c>
      <c r="Z140" s="2">
        <f>'MC Inputs'!AA139*'MC Usage'!Z$5</f>
        <v>0</v>
      </c>
      <c r="AA140" s="2">
        <f>'MC Inputs'!AB139*'MC Usage'!AA$5</f>
        <v>0</v>
      </c>
      <c r="AB140">
        <f>'MC Inputs'!AC139*'MC Usage'!AB$5</f>
        <v>0</v>
      </c>
      <c r="AC140">
        <f>'MC Inputs'!AD139*'MC Usage'!AC$5</f>
        <v>0</v>
      </c>
      <c r="AD140">
        <f>'MC Inputs'!AE139*'MC Usage'!AD$5</f>
        <v>44926.523166666666</v>
      </c>
      <c r="AE140">
        <f>'MC Inputs'!AF139*'MC Usage'!AE$5</f>
        <v>0</v>
      </c>
    </row>
    <row r="141" spans="1:31" x14ac:dyDescent="0.3">
      <c r="A141" s="33" t="s">
        <v>45</v>
      </c>
      <c r="B141" s="18">
        <f t="shared" si="2"/>
        <v>40817</v>
      </c>
      <c r="C141" s="2">
        <f>'MC Inputs'!D140*'MC Usage'!C$5</f>
        <v>71448.567028248173</v>
      </c>
      <c r="D141" s="2">
        <f>'MC Inputs'!E140*'MC Usage'!D$5</f>
        <v>14129.969325126</v>
      </c>
      <c r="E141" s="2">
        <f>'MC Inputs'!F140*'MC Usage'!E$5</f>
        <v>78810.971428735647</v>
      </c>
      <c r="F141" s="2">
        <f>'MC Inputs'!G140*'MC Usage'!F$5</f>
        <v>1336.8049999999998</v>
      </c>
      <c r="G141" s="2">
        <f>'MC Inputs'!H140*'MC Usage'!G$5</f>
        <v>477.25992000000008</v>
      </c>
      <c r="H141" s="2">
        <f>'MC Inputs'!I140*'MC Usage'!H$5</f>
        <v>0</v>
      </c>
      <c r="I141" s="2">
        <f>'MC Inputs'!J140*'MC Usage'!I$5</f>
        <v>1944.9585918832199</v>
      </c>
      <c r="J141" s="2">
        <f>'MC Inputs'!K140*'MC Usage'!J$5</f>
        <v>589.05905563103511</v>
      </c>
      <c r="K141" s="2">
        <f>'MC Inputs'!L140*'MC Usage'!K$5</f>
        <v>13504.174028937556</v>
      </c>
      <c r="L141" s="2">
        <f>'MC Inputs'!M140*'MC Usage'!L$5</f>
        <v>261.99555414309634</v>
      </c>
      <c r="M141" s="2">
        <f>'MC Inputs'!N140*'MC Usage'!M$5</f>
        <v>83.634476622501424</v>
      </c>
      <c r="N141" s="2">
        <f>'MC Inputs'!O140*'MC Usage'!N$5</f>
        <v>4114791.4683313826</v>
      </c>
      <c r="O141" s="2">
        <f>'MC Inputs'!P140*'MC Usage'!O$5</f>
        <v>277.79442083333333</v>
      </c>
      <c r="P141" s="2">
        <f>'MC Inputs'!Q140*'MC Usage'!P$5</f>
        <v>119.53404937568466</v>
      </c>
      <c r="Q141" s="2">
        <f>'MC Inputs'!R140*'MC Usage'!Q$5</f>
        <v>9.8478662347558572</v>
      </c>
      <c r="R141" s="2">
        <f>'MC Inputs'!S140*'MC Usage'!R$5</f>
        <v>16.890353139559469</v>
      </c>
      <c r="S141" s="2">
        <f>'MC Inputs'!T140*'MC Usage'!S$5</f>
        <v>10</v>
      </c>
      <c r="T141" s="2">
        <f>'MC Inputs'!U140*'MC Usage'!T$5</f>
        <v>0</v>
      </c>
      <c r="U141" s="2">
        <f>'MC Inputs'!V140*'MC Usage'!U$5</f>
        <v>0</v>
      </c>
      <c r="V141" s="2">
        <f>'MC Inputs'!W140*'MC Usage'!V$5</f>
        <v>0</v>
      </c>
      <c r="W141" s="2">
        <f>'MC Inputs'!X140*'MC Usage'!W$5</f>
        <v>0</v>
      </c>
      <c r="X141" s="2">
        <f>'MC Inputs'!Y140*'MC Usage'!X$5</f>
        <v>0</v>
      </c>
      <c r="Y141" s="2">
        <f>'MC Inputs'!Z140*'MC Usage'!Y$5</f>
        <v>0</v>
      </c>
      <c r="Z141" s="2">
        <f>'MC Inputs'!AA140*'MC Usage'!Z$5</f>
        <v>0</v>
      </c>
      <c r="AA141" s="2">
        <f>'MC Inputs'!AB140*'MC Usage'!AA$5</f>
        <v>0</v>
      </c>
      <c r="AB141">
        <f>'MC Inputs'!AC140*'MC Usage'!AB$5</f>
        <v>0</v>
      </c>
      <c r="AC141">
        <f>'MC Inputs'!AD140*'MC Usage'!AC$5</f>
        <v>0</v>
      </c>
      <c r="AD141">
        <f>'MC Inputs'!AE140*'MC Usage'!AD$5</f>
        <v>44926.523166666666</v>
      </c>
      <c r="AE141">
        <f>'MC Inputs'!AF140*'MC Usage'!AE$5</f>
        <v>0</v>
      </c>
    </row>
    <row r="142" spans="1:31" x14ac:dyDescent="0.3">
      <c r="A142" s="33" t="s">
        <v>45</v>
      </c>
      <c r="B142" s="18">
        <f t="shared" si="2"/>
        <v>40848</v>
      </c>
      <c r="C142" s="2">
        <f>'MC Inputs'!D141*'MC Usage'!C$5</f>
        <v>77272.519777098496</v>
      </c>
      <c r="D142" s="2">
        <f>'MC Inputs'!E141*'MC Usage'!D$5</f>
        <v>10674.790990693</v>
      </c>
      <c r="E142" s="2">
        <f>'MC Inputs'!F141*'MC Usage'!E$5</f>
        <v>127470.85892597699</v>
      </c>
      <c r="F142" s="2">
        <f>'MC Inputs'!G141*'MC Usage'!F$5</f>
        <v>2416.4375</v>
      </c>
      <c r="G142" s="2">
        <f>'MC Inputs'!H141*'MC Usage'!G$5</f>
        <v>477.25992000000008</v>
      </c>
      <c r="H142" s="2">
        <f>'MC Inputs'!I141*'MC Usage'!H$5</f>
        <v>0</v>
      </c>
      <c r="I142" s="2">
        <f>'MC Inputs'!J141*'MC Usage'!I$5</f>
        <v>1944.9585918832199</v>
      </c>
      <c r="J142" s="2">
        <f>'MC Inputs'!K141*'MC Usage'!J$5</f>
        <v>589.05905563103511</v>
      </c>
      <c r="K142" s="2">
        <f>'MC Inputs'!L141*'MC Usage'!K$5</f>
        <v>13504.174028937556</v>
      </c>
      <c r="L142" s="2">
        <f>'MC Inputs'!M141*'MC Usage'!L$5</f>
        <v>261.99555414309634</v>
      </c>
      <c r="M142" s="2">
        <f>'MC Inputs'!N141*'MC Usage'!M$5</f>
        <v>83.634476622501424</v>
      </c>
      <c r="N142" s="2">
        <f>'MC Inputs'!O141*'MC Usage'!N$5</f>
        <v>3614443.2284215549</v>
      </c>
      <c r="O142" s="2">
        <f>'MC Inputs'!P141*'MC Usage'!O$5</f>
        <v>277.79442083333333</v>
      </c>
      <c r="P142" s="2">
        <f>'MC Inputs'!Q141*'MC Usage'!P$5</f>
        <v>119.53404937568466</v>
      </c>
      <c r="Q142" s="2">
        <f>'MC Inputs'!R141*'MC Usage'!Q$5</f>
        <v>9.8478662347558572</v>
      </c>
      <c r="R142" s="2">
        <f>'MC Inputs'!S141*'MC Usage'!R$5</f>
        <v>16.890353139559469</v>
      </c>
      <c r="S142" s="2">
        <f>'MC Inputs'!T141*'MC Usage'!S$5</f>
        <v>10</v>
      </c>
      <c r="T142" s="2">
        <f>'MC Inputs'!U141*'MC Usage'!T$5</f>
        <v>0</v>
      </c>
      <c r="U142" s="2">
        <f>'MC Inputs'!V141*'MC Usage'!U$5</f>
        <v>0</v>
      </c>
      <c r="V142" s="2">
        <f>'MC Inputs'!W141*'MC Usage'!V$5</f>
        <v>0</v>
      </c>
      <c r="W142" s="2">
        <f>'MC Inputs'!X141*'MC Usage'!W$5</f>
        <v>0</v>
      </c>
      <c r="X142" s="2">
        <f>'MC Inputs'!Y141*'MC Usage'!X$5</f>
        <v>0</v>
      </c>
      <c r="Y142" s="2">
        <f>'MC Inputs'!Z141*'MC Usage'!Y$5</f>
        <v>0</v>
      </c>
      <c r="Z142" s="2">
        <f>'MC Inputs'!AA141*'MC Usage'!Z$5</f>
        <v>0</v>
      </c>
      <c r="AA142" s="2">
        <f>'MC Inputs'!AB141*'MC Usage'!AA$5</f>
        <v>0</v>
      </c>
      <c r="AB142">
        <f>'MC Inputs'!AC141*'MC Usage'!AB$5</f>
        <v>0</v>
      </c>
      <c r="AC142">
        <f>'MC Inputs'!AD141*'MC Usage'!AC$5</f>
        <v>0</v>
      </c>
      <c r="AD142">
        <f>'MC Inputs'!AE141*'MC Usage'!AD$5</f>
        <v>44926.523166666666</v>
      </c>
      <c r="AE142">
        <f>'MC Inputs'!AF141*'MC Usage'!AE$5</f>
        <v>0</v>
      </c>
    </row>
    <row r="143" spans="1:31" x14ac:dyDescent="0.3">
      <c r="A143" s="33" t="s">
        <v>45</v>
      </c>
      <c r="B143" s="18">
        <f t="shared" si="2"/>
        <v>40878</v>
      </c>
      <c r="C143" s="2">
        <f>'MC Inputs'!D142*'MC Usage'!C$5</f>
        <v>81424.755144946408</v>
      </c>
      <c r="D143" s="2">
        <f>'MC Inputs'!E142*'MC Usage'!D$5</f>
        <v>6366.096294379</v>
      </c>
      <c r="E143" s="2">
        <f>'MC Inputs'!F142*'MC Usage'!E$5</f>
        <v>116336.00642045974</v>
      </c>
      <c r="F143" s="2">
        <f>'MC Inputs'!G142*'MC Usage'!F$5</f>
        <v>3069.875</v>
      </c>
      <c r="G143" s="2">
        <f>'MC Inputs'!H142*'MC Usage'!G$5</f>
        <v>477.25992000000008</v>
      </c>
      <c r="H143" s="2">
        <f>'MC Inputs'!I142*'MC Usage'!H$5</f>
        <v>0</v>
      </c>
      <c r="I143" s="2">
        <f>'MC Inputs'!J142*'MC Usage'!I$5</f>
        <v>1944.9585918832199</v>
      </c>
      <c r="J143" s="2">
        <f>'MC Inputs'!K142*'MC Usage'!J$5</f>
        <v>589.05905563103511</v>
      </c>
      <c r="K143" s="2">
        <f>'MC Inputs'!L142*'MC Usage'!K$5</f>
        <v>13504.174028937556</v>
      </c>
      <c r="L143" s="2">
        <f>'MC Inputs'!M142*'MC Usage'!L$5</f>
        <v>261.99555414309634</v>
      </c>
      <c r="M143" s="2">
        <f>'MC Inputs'!N142*'MC Usage'!M$5</f>
        <v>83.634476622501424</v>
      </c>
      <c r="N143" s="2">
        <f>'MC Inputs'!O142*'MC Usage'!N$5</f>
        <v>2980166.8931807345</v>
      </c>
      <c r="O143" s="2">
        <f>'MC Inputs'!P142*'MC Usage'!O$5</f>
        <v>277.79442083333333</v>
      </c>
      <c r="P143" s="2">
        <f>'MC Inputs'!Q142*'MC Usage'!P$5</f>
        <v>119.53404937568466</v>
      </c>
      <c r="Q143" s="2">
        <f>'MC Inputs'!R142*'MC Usage'!Q$5</f>
        <v>9.8478662347558572</v>
      </c>
      <c r="R143" s="2">
        <f>'MC Inputs'!S142*'MC Usage'!R$5</f>
        <v>16.890353139559469</v>
      </c>
      <c r="S143" s="2">
        <f>'MC Inputs'!T142*'MC Usage'!S$5</f>
        <v>10</v>
      </c>
      <c r="T143" s="2">
        <f>'MC Inputs'!U142*'MC Usage'!T$5</f>
        <v>0</v>
      </c>
      <c r="U143" s="2">
        <f>'MC Inputs'!V142*'MC Usage'!U$5</f>
        <v>0</v>
      </c>
      <c r="V143" s="2">
        <f>'MC Inputs'!W142*'MC Usage'!V$5</f>
        <v>0</v>
      </c>
      <c r="W143" s="2">
        <f>'MC Inputs'!X142*'MC Usage'!W$5</f>
        <v>0</v>
      </c>
      <c r="X143" s="2">
        <f>'MC Inputs'!Y142*'MC Usage'!X$5</f>
        <v>0</v>
      </c>
      <c r="Y143" s="2">
        <f>'MC Inputs'!Z142*'MC Usage'!Y$5</f>
        <v>0</v>
      </c>
      <c r="Z143" s="2">
        <f>'MC Inputs'!AA142*'MC Usage'!Z$5</f>
        <v>0</v>
      </c>
      <c r="AA143" s="2">
        <f>'MC Inputs'!AB142*'MC Usage'!AA$5</f>
        <v>0</v>
      </c>
      <c r="AB143">
        <f>'MC Inputs'!AC142*'MC Usage'!AB$5</f>
        <v>0</v>
      </c>
      <c r="AC143">
        <f>'MC Inputs'!AD142*'MC Usage'!AC$5</f>
        <v>0</v>
      </c>
      <c r="AD143">
        <f>'MC Inputs'!AE142*'MC Usage'!AD$5</f>
        <v>44926.523166666666</v>
      </c>
      <c r="AE143">
        <f>'MC Inputs'!AF142*'MC Usage'!AE$5</f>
        <v>0</v>
      </c>
    </row>
    <row r="144" spans="1:31" x14ac:dyDescent="0.3">
      <c r="A144" s="33" t="s">
        <v>45</v>
      </c>
      <c r="B144" s="18">
        <f t="shared" si="2"/>
        <v>40909</v>
      </c>
      <c r="C144" s="2">
        <f>'MC Inputs'!D143*'MC Usage'!C$5</f>
        <v>73000.305616930535</v>
      </c>
      <c r="D144" s="2">
        <f>'MC Inputs'!E143*'MC Usage'!D$5</f>
        <v>5206.725849681</v>
      </c>
      <c r="E144" s="2">
        <f>'MC Inputs'!F143*'MC Usage'!E$5</f>
        <v>154047.09810873563</v>
      </c>
      <c r="F144" s="2">
        <f>'MC Inputs'!G143*'MC Usage'!F$5</f>
        <v>3990.2224999999999</v>
      </c>
      <c r="G144" s="2">
        <f>'MC Inputs'!H143*'MC Usage'!G$5</f>
        <v>477.25992000000008</v>
      </c>
      <c r="H144" s="2">
        <f>'MC Inputs'!I143*'MC Usage'!H$5</f>
        <v>0</v>
      </c>
      <c r="I144" s="2">
        <f>'MC Inputs'!J143*'MC Usage'!I$5</f>
        <v>1944.9585918832199</v>
      </c>
      <c r="J144" s="2">
        <f>'MC Inputs'!K143*'MC Usage'!J$5</f>
        <v>589.05905563103511</v>
      </c>
      <c r="K144" s="2">
        <f>'MC Inputs'!L143*'MC Usage'!K$5</f>
        <v>13504.174028937556</v>
      </c>
      <c r="L144" s="2">
        <f>'MC Inputs'!M143*'MC Usage'!L$5</f>
        <v>261.99555414309634</v>
      </c>
      <c r="M144" s="2">
        <f>'MC Inputs'!N143*'MC Usage'!M$5</f>
        <v>83.634476622501424</v>
      </c>
      <c r="N144" s="2">
        <f>'MC Inputs'!O143*'MC Usage'!N$5</f>
        <v>4308193.6670423923</v>
      </c>
      <c r="O144" s="2">
        <f>'MC Inputs'!P143*'MC Usage'!O$5</f>
        <v>277.79442083333333</v>
      </c>
      <c r="P144" s="2">
        <f>'MC Inputs'!Q143*'MC Usage'!P$5</f>
        <v>119.53404937568466</v>
      </c>
      <c r="Q144" s="2">
        <f>'MC Inputs'!R143*'MC Usage'!Q$5</f>
        <v>9.8478662347558572</v>
      </c>
      <c r="R144" s="2">
        <f>'MC Inputs'!S143*'MC Usage'!R$5</f>
        <v>16.890353139559469</v>
      </c>
      <c r="S144" s="2">
        <f>'MC Inputs'!T143*'MC Usage'!S$5</f>
        <v>10</v>
      </c>
      <c r="T144" s="2">
        <f>'MC Inputs'!U143*'MC Usage'!T$5</f>
        <v>0</v>
      </c>
      <c r="U144" s="2">
        <f>'MC Inputs'!V143*'MC Usage'!U$5</f>
        <v>0</v>
      </c>
      <c r="V144" s="2">
        <f>'MC Inputs'!W143*'MC Usage'!V$5</f>
        <v>0</v>
      </c>
      <c r="W144" s="2">
        <f>'MC Inputs'!X143*'MC Usage'!W$5</f>
        <v>0</v>
      </c>
      <c r="X144" s="2">
        <f>'MC Inputs'!Y143*'MC Usage'!X$5</f>
        <v>0</v>
      </c>
      <c r="Y144" s="2">
        <f>'MC Inputs'!Z143*'MC Usage'!Y$5</f>
        <v>0</v>
      </c>
      <c r="Z144" s="2">
        <f>'MC Inputs'!AA143*'MC Usage'!Z$5</f>
        <v>0</v>
      </c>
      <c r="AA144" s="2">
        <f>'MC Inputs'!AB143*'MC Usage'!AA$5</f>
        <v>0</v>
      </c>
      <c r="AB144">
        <f>'MC Inputs'!AC143*'MC Usage'!AB$5</f>
        <v>0</v>
      </c>
      <c r="AC144">
        <f>'MC Inputs'!AD143*'MC Usage'!AC$5</f>
        <v>0</v>
      </c>
      <c r="AD144">
        <f>'MC Inputs'!AE143*'MC Usage'!AD$5</f>
        <v>44926.523166666666</v>
      </c>
      <c r="AE144">
        <f>'MC Inputs'!AF143*'MC Usage'!AE$5</f>
        <v>0</v>
      </c>
    </row>
    <row r="145" spans="1:31" x14ac:dyDescent="0.3">
      <c r="A145" s="33" t="s">
        <v>45</v>
      </c>
      <c r="B145" s="18">
        <f t="shared" si="2"/>
        <v>40940</v>
      </c>
      <c r="C145" s="2">
        <f>'MC Inputs'!D144*'MC Usage'!C$5</f>
        <v>70495.217541454942</v>
      </c>
      <c r="D145" s="2">
        <f>'MC Inputs'!E144*'MC Usage'!D$5</f>
        <v>5401.24859595</v>
      </c>
      <c r="E145" s="2">
        <f>'MC Inputs'!F144*'MC Usage'!E$5</f>
        <v>171236.10833747129</v>
      </c>
      <c r="F145" s="2">
        <f>'MC Inputs'!G144*'MC Usage'!F$5</f>
        <v>3725.0549999999998</v>
      </c>
      <c r="G145" s="2">
        <f>'MC Inputs'!H144*'MC Usage'!G$5</f>
        <v>477.25992000000008</v>
      </c>
      <c r="H145" s="2">
        <f>'MC Inputs'!I144*'MC Usage'!H$5</f>
        <v>0</v>
      </c>
      <c r="I145" s="2">
        <f>'MC Inputs'!J144*'MC Usage'!I$5</f>
        <v>1944.9585918832199</v>
      </c>
      <c r="J145" s="2">
        <f>'MC Inputs'!K144*'MC Usage'!J$5</f>
        <v>589.05905563103511</v>
      </c>
      <c r="K145" s="2">
        <f>'MC Inputs'!L144*'MC Usage'!K$5</f>
        <v>13504.174028937556</v>
      </c>
      <c r="L145" s="2">
        <f>'MC Inputs'!M144*'MC Usage'!L$5</f>
        <v>261.99555414309634</v>
      </c>
      <c r="M145" s="2">
        <f>'MC Inputs'!N144*'MC Usage'!M$5</f>
        <v>83.634476622501424</v>
      </c>
      <c r="N145" s="2">
        <f>'MC Inputs'!O144*'MC Usage'!N$5</f>
        <v>6455221.6739129024</v>
      </c>
      <c r="O145" s="2">
        <f>'MC Inputs'!P144*'MC Usage'!O$5</f>
        <v>277.79442083333333</v>
      </c>
      <c r="P145" s="2">
        <f>'MC Inputs'!Q144*'MC Usage'!P$5</f>
        <v>119.53404937568466</v>
      </c>
      <c r="Q145" s="2">
        <f>'MC Inputs'!R144*'MC Usage'!Q$5</f>
        <v>9.8478662347558572</v>
      </c>
      <c r="R145" s="2">
        <f>'MC Inputs'!S144*'MC Usage'!R$5</f>
        <v>16.890353139559469</v>
      </c>
      <c r="S145" s="2">
        <f>'MC Inputs'!T144*'MC Usage'!S$5</f>
        <v>10</v>
      </c>
      <c r="T145" s="2">
        <f>'MC Inputs'!U144*'MC Usage'!T$5</f>
        <v>0</v>
      </c>
      <c r="U145" s="2">
        <f>'MC Inputs'!V144*'MC Usage'!U$5</f>
        <v>0</v>
      </c>
      <c r="V145" s="2">
        <f>'MC Inputs'!W144*'MC Usage'!V$5</f>
        <v>0</v>
      </c>
      <c r="W145" s="2">
        <f>'MC Inputs'!X144*'MC Usage'!W$5</f>
        <v>0</v>
      </c>
      <c r="X145" s="2">
        <f>'MC Inputs'!Y144*'MC Usage'!X$5</f>
        <v>0</v>
      </c>
      <c r="Y145" s="2">
        <f>'MC Inputs'!Z144*'MC Usage'!Y$5</f>
        <v>0</v>
      </c>
      <c r="Z145" s="2">
        <f>'MC Inputs'!AA144*'MC Usage'!Z$5</f>
        <v>0</v>
      </c>
      <c r="AA145" s="2">
        <f>'MC Inputs'!AB144*'MC Usage'!AA$5</f>
        <v>0</v>
      </c>
      <c r="AB145">
        <f>'MC Inputs'!AC144*'MC Usage'!AB$5</f>
        <v>0</v>
      </c>
      <c r="AC145">
        <f>'MC Inputs'!AD144*'MC Usage'!AC$5</f>
        <v>0</v>
      </c>
      <c r="AD145">
        <f>'MC Inputs'!AE144*'MC Usage'!AD$5</f>
        <v>44926.523166666666</v>
      </c>
      <c r="AE145">
        <f>'MC Inputs'!AF144*'MC Usage'!AE$5</f>
        <v>0</v>
      </c>
    </row>
    <row r="146" spans="1:31" x14ac:dyDescent="0.3">
      <c r="A146" s="33" t="s">
        <v>45</v>
      </c>
      <c r="B146" s="18">
        <f t="shared" si="2"/>
        <v>40969</v>
      </c>
      <c r="C146" s="2">
        <f>'MC Inputs'!D145*'MC Usage'!C$5</f>
        <v>67433.230239814686</v>
      </c>
      <c r="D146" s="2">
        <f>'MC Inputs'!E145*'MC Usage'!D$5</f>
        <v>9398.8174516020008</v>
      </c>
      <c r="E146" s="2">
        <f>'MC Inputs'!F145*'MC Usage'!E$5</f>
        <v>116417.72748643681</v>
      </c>
      <c r="F146" s="2">
        <f>'MC Inputs'!G145*'MC Usage'!F$5</f>
        <v>2917.4575</v>
      </c>
      <c r="G146" s="2">
        <f>'MC Inputs'!H145*'MC Usage'!G$5</f>
        <v>477.25992000000008</v>
      </c>
      <c r="H146" s="2">
        <f>'MC Inputs'!I145*'MC Usage'!H$5</f>
        <v>0</v>
      </c>
      <c r="I146" s="2">
        <f>'MC Inputs'!J145*'MC Usage'!I$5</f>
        <v>1944.9585918832199</v>
      </c>
      <c r="J146" s="2">
        <f>'MC Inputs'!K145*'MC Usage'!J$5</f>
        <v>589.05905563103511</v>
      </c>
      <c r="K146" s="2">
        <f>'MC Inputs'!L145*'MC Usage'!K$5</f>
        <v>13504.174028937556</v>
      </c>
      <c r="L146" s="2">
        <f>'MC Inputs'!M145*'MC Usage'!L$5</f>
        <v>261.99555414309634</v>
      </c>
      <c r="M146" s="2">
        <f>'MC Inputs'!N145*'MC Usage'!M$5</f>
        <v>83.634476622501424</v>
      </c>
      <c r="N146" s="2">
        <f>'MC Inputs'!O145*'MC Usage'!N$5</f>
        <v>4992438.0418349896</v>
      </c>
      <c r="O146" s="2">
        <f>'MC Inputs'!P145*'MC Usage'!O$5</f>
        <v>277.79442083333333</v>
      </c>
      <c r="P146" s="2">
        <f>'MC Inputs'!Q145*'MC Usage'!P$5</f>
        <v>119.53404937568466</v>
      </c>
      <c r="Q146" s="2">
        <f>'MC Inputs'!R145*'MC Usage'!Q$5</f>
        <v>9.8478662347558572</v>
      </c>
      <c r="R146" s="2">
        <f>'MC Inputs'!S145*'MC Usage'!R$5</f>
        <v>16.890353139559469</v>
      </c>
      <c r="S146" s="2">
        <f>'MC Inputs'!T145*'MC Usage'!S$5</f>
        <v>10</v>
      </c>
      <c r="T146" s="2">
        <f>'MC Inputs'!U145*'MC Usage'!T$5</f>
        <v>0</v>
      </c>
      <c r="U146" s="2">
        <f>'MC Inputs'!V145*'MC Usage'!U$5</f>
        <v>0</v>
      </c>
      <c r="V146" s="2">
        <f>'MC Inputs'!W145*'MC Usage'!V$5</f>
        <v>0</v>
      </c>
      <c r="W146" s="2">
        <f>'MC Inputs'!X145*'MC Usage'!W$5</f>
        <v>0</v>
      </c>
      <c r="X146" s="2">
        <f>'MC Inputs'!Y145*'MC Usage'!X$5</f>
        <v>0</v>
      </c>
      <c r="Y146" s="2">
        <f>'MC Inputs'!Z145*'MC Usage'!Y$5</f>
        <v>0</v>
      </c>
      <c r="Z146" s="2">
        <f>'MC Inputs'!AA145*'MC Usage'!Z$5</f>
        <v>0</v>
      </c>
      <c r="AA146" s="2">
        <f>'MC Inputs'!AB145*'MC Usage'!AA$5</f>
        <v>0</v>
      </c>
      <c r="AB146">
        <f>'MC Inputs'!AC145*'MC Usage'!AB$5</f>
        <v>0</v>
      </c>
      <c r="AC146">
        <f>'MC Inputs'!AD145*'MC Usage'!AC$5</f>
        <v>0</v>
      </c>
      <c r="AD146">
        <f>'MC Inputs'!AE145*'MC Usage'!AD$5</f>
        <v>44926.523166666666</v>
      </c>
      <c r="AE146">
        <f>'MC Inputs'!AF145*'MC Usage'!AE$5</f>
        <v>0</v>
      </c>
    </row>
    <row r="147" spans="1:31" x14ac:dyDescent="0.3">
      <c r="A147" s="33" t="s">
        <v>45</v>
      </c>
      <c r="B147" s="18">
        <f t="shared" si="2"/>
        <v>41000</v>
      </c>
      <c r="C147" s="2">
        <f>'MC Inputs'!D146*'MC Usage'!C$5</f>
        <v>75406.456201741312</v>
      </c>
      <c r="D147" s="2">
        <f>'MC Inputs'!E146*'MC Usage'!D$5</f>
        <v>13479.103429376</v>
      </c>
      <c r="E147" s="2">
        <f>'MC Inputs'!F146*'MC Usage'!E$5</f>
        <v>110708.05782091954</v>
      </c>
      <c r="F147" s="2">
        <f>'MC Inputs'!G146*'MC Usage'!F$5</f>
        <v>1810.2524999999998</v>
      </c>
      <c r="G147" s="2">
        <f>'MC Inputs'!H146*'MC Usage'!G$5</f>
        <v>477.25992000000008</v>
      </c>
      <c r="H147" s="2">
        <f>'MC Inputs'!I146*'MC Usage'!H$5</f>
        <v>0</v>
      </c>
      <c r="I147" s="2">
        <f>'MC Inputs'!J146*'MC Usage'!I$5</f>
        <v>1944.9585918832199</v>
      </c>
      <c r="J147" s="2">
        <f>'MC Inputs'!K146*'MC Usage'!J$5</f>
        <v>589.05905563103511</v>
      </c>
      <c r="K147" s="2">
        <f>'MC Inputs'!L146*'MC Usage'!K$5</f>
        <v>13504.174028937556</v>
      </c>
      <c r="L147" s="2">
        <f>'MC Inputs'!M146*'MC Usage'!L$5</f>
        <v>261.99555414309634</v>
      </c>
      <c r="M147" s="2">
        <f>'MC Inputs'!N146*'MC Usage'!M$5</f>
        <v>83.634476622501424</v>
      </c>
      <c r="N147" s="2">
        <f>'MC Inputs'!O146*'MC Usage'!N$5</f>
        <v>4877021.7535766019</v>
      </c>
      <c r="O147" s="2">
        <f>'MC Inputs'!P146*'MC Usage'!O$5</f>
        <v>277.79442083333333</v>
      </c>
      <c r="P147" s="2">
        <f>'MC Inputs'!Q146*'MC Usage'!P$5</f>
        <v>119.53404937568466</v>
      </c>
      <c r="Q147" s="2">
        <f>'MC Inputs'!R146*'MC Usage'!Q$5</f>
        <v>9.8478662347558572</v>
      </c>
      <c r="R147" s="2">
        <f>'MC Inputs'!S146*'MC Usage'!R$5</f>
        <v>16.890353139559469</v>
      </c>
      <c r="S147" s="2">
        <f>'MC Inputs'!T146*'MC Usage'!S$5</f>
        <v>10</v>
      </c>
      <c r="T147" s="2">
        <f>'MC Inputs'!U146*'MC Usage'!T$5</f>
        <v>0</v>
      </c>
      <c r="U147" s="2">
        <f>'MC Inputs'!V146*'MC Usage'!U$5</f>
        <v>0</v>
      </c>
      <c r="V147" s="2">
        <f>'MC Inputs'!W146*'MC Usage'!V$5</f>
        <v>0</v>
      </c>
      <c r="W147" s="2">
        <f>'MC Inputs'!X146*'MC Usage'!W$5</f>
        <v>0</v>
      </c>
      <c r="X147" s="2">
        <f>'MC Inputs'!Y146*'MC Usage'!X$5</f>
        <v>0</v>
      </c>
      <c r="Y147" s="2">
        <f>'MC Inputs'!Z146*'MC Usage'!Y$5</f>
        <v>0</v>
      </c>
      <c r="Z147" s="2">
        <f>'MC Inputs'!AA146*'MC Usage'!Z$5</f>
        <v>0</v>
      </c>
      <c r="AA147" s="2">
        <f>'MC Inputs'!AB146*'MC Usage'!AA$5</f>
        <v>0</v>
      </c>
      <c r="AB147">
        <f>'MC Inputs'!AC146*'MC Usage'!AB$5</f>
        <v>0</v>
      </c>
      <c r="AC147">
        <f>'MC Inputs'!AD146*'MC Usage'!AC$5</f>
        <v>0</v>
      </c>
      <c r="AD147">
        <f>'MC Inputs'!AE146*'MC Usage'!AD$5</f>
        <v>44926.523166666666</v>
      </c>
      <c r="AE147">
        <f>'MC Inputs'!AF146*'MC Usage'!AE$5</f>
        <v>0</v>
      </c>
    </row>
    <row r="148" spans="1:31" x14ac:dyDescent="0.3">
      <c r="A148" s="33" t="s">
        <v>45</v>
      </c>
      <c r="B148" s="18">
        <f t="shared" si="2"/>
        <v>41030</v>
      </c>
      <c r="C148" s="2">
        <f>'MC Inputs'!D147*'MC Usage'!C$5</f>
        <v>71733.851951229532</v>
      </c>
      <c r="D148" s="2">
        <f>'MC Inputs'!E147*'MC Usage'!D$5</f>
        <v>23886.618003398002</v>
      </c>
      <c r="E148" s="2">
        <f>'MC Inputs'!F147*'MC Usage'!E$5</f>
        <v>121027.61714574712</v>
      </c>
      <c r="F148" s="2">
        <f>'MC Inputs'!G147*'MC Usage'!F$5</f>
        <v>677.93499999999995</v>
      </c>
      <c r="G148" s="2">
        <f>'MC Inputs'!H147*'MC Usage'!G$5</f>
        <v>477.25992000000008</v>
      </c>
      <c r="H148" s="2">
        <f>'MC Inputs'!I147*'MC Usage'!H$5</f>
        <v>0</v>
      </c>
      <c r="I148" s="2">
        <f>'MC Inputs'!J147*'MC Usage'!I$5</f>
        <v>1944.9585918832199</v>
      </c>
      <c r="J148" s="2">
        <f>'MC Inputs'!K147*'MC Usage'!J$5</f>
        <v>589.05905563103511</v>
      </c>
      <c r="K148" s="2">
        <f>'MC Inputs'!L147*'MC Usage'!K$5</f>
        <v>13504.174028937556</v>
      </c>
      <c r="L148" s="2">
        <f>'MC Inputs'!M147*'MC Usage'!L$5</f>
        <v>261.99555414309634</v>
      </c>
      <c r="M148" s="2">
        <f>'MC Inputs'!N147*'MC Usage'!M$5</f>
        <v>83.634476622501424</v>
      </c>
      <c r="N148" s="2">
        <f>'MC Inputs'!O147*'MC Usage'!N$5</f>
        <v>4831450.6529414058</v>
      </c>
      <c r="O148" s="2">
        <f>'MC Inputs'!P147*'MC Usage'!O$5</f>
        <v>277.79442083333333</v>
      </c>
      <c r="P148" s="2">
        <f>'MC Inputs'!Q147*'MC Usage'!P$5</f>
        <v>119.53404937568466</v>
      </c>
      <c r="Q148" s="2">
        <f>'MC Inputs'!R147*'MC Usage'!Q$5</f>
        <v>9.8478662347558572</v>
      </c>
      <c r="R148" s="2">
        <f>'MC Inputs'!S147*'MC Usage'!R$5</f>
        <v>16.890353139559469</v>
      </c>
      <c r="S148" s="2">
        <f>'MC Inputs'!T147*'MC Usage'!S$5</f>
        <v>10</v>
      </c>
      <c r="T148" s="2">
        <f>'MC Inputs'!U147*'MC Usage'!T$5</f>
        <v>0</v>
      </c>
      <c r="U148" s="2">
        <f>'MC Inputs'!V147*'MC Usage'!U$5</f>
        <v>0</v>
      </c>
      <c r="V148" s="2">
        <f>'MC Inputs'!W147*'MC Usage'!V$5</f>
        <v>0</v>
      </c>
      <c r="W148" s="2">
        <f>'MC Inputs'!X147*'MC Usage'!W$5</f>
        <v>0</v>
      </c>
      <c r="X148" s="2">
        <f>'MC Inputs'!Y147*'MC Usage'!X$5</f>
        <v>0</v>
      </c>
      <c r="Y148" s="2">
        <f>'MC Inputs'!Z147*'MC Usage'!Y$5</f>
        <v>0</v>
      </c>
      <c r="Z148" s="2">
        <f>'MC Inputs'!AA147*'MC Usage'!Z$5</f>
        <v>0</v>
      </c>
      <c r="AA148" s="2">
        <f>'MC Inputs'!AB147*'MC Usage'!AA$5</f>
        <v>0</v>
      </c>
      <c r="AB148">
        <f>'MC Inputs'!AC147*'MC Usage'!AB$5</f>
        <v>0</v>
      </c>
      <c r="AC148">
        <f>'MC Inputs'!AD147*'MC Usage'!AC$5</f>
        <v>0</v>
      </c>
      <c r="AD148">
        <f>'MC Inputs'!AE147*'MC Usage'!AD$5</f>
        <v>44926.523166666666</v>
      </c>
      <c r="AE148">
        <f>'MC Inputs'!AF147*'MC Usage'!AE$5</f>
        <v>0</v>
      </c>
    </row>
    <row r="149" spans="1:31" ht="15" thickBot="1" x14ac:dyDescent="0.35">
      <c r="A149" s="34" t="s">
        <v>45</v>
      </c>
      <c r="B149" s="18">
        <f t="shared" si="2"/>
        <v>41061</v>
      </c>
      <c r="C149" s="2">
        <f>'MC Inputs'!D148*'MC Usage'!C$5</f>
        <v>67806.808743436661</v>
      </c>
      <c r="D149" s="2">
        <f>'MC Inputs'!E148*'MC Usage'!D$5</f>
        <v>30572.742414307999</v>
      </c>
      <c r="E149" s="2">
        <f>'MC Inputs'!F148*'MC Usage'!E$5</f>
        <v>75060.760833793116</v>
      </c>
      <c r="F149" s="2">
        <f>'MC Inputs'!G148*'MC Usage'!F$5</f>
        <v>529.20749999999998</v>
      </c>
      <c r="G149" s="2">
        <f>'MC Inputs'!H148*'MC Usage'!G$5</f>
        <v>477.25992000000008</v>
      </c>
      <c r="H149" s="2">
        <f>'MC Inputs'!I148*'MC Usage'!H$5</f>
        <v>0</v>
      </c>
      <c r="I149" s="2">
        <f>'MC Inputs'!J148*'MC Usage'!I$5</f>
        <v>1944.9585918832199</v>
      </c>
      <c r="J149" s="2">
        <f>'MC Inputs'!K148*'MC Usage'!J$5</f>
        <v>589.05905563103511</v>
      </c>
      <c r="K149" s="2">
        <f>'MC Inputs'!L148*'MC Usage'!K$5</f>
        <v>13504.174028937556</v>
      </c>
      <c r="L149" s="2">
        <f>'MC Inputs'!M148*'MC Usage'!L$5</f>
        <v>261.99555414309634</v>
      </c>
      <c r="M149" s="2">
        <f>'MC Inputs'!N148*'MC Usage'!M$5</f>
        <v>83.634476622501424</v>
      </c>
      <c r="N149" s="2">
        <f>'MC Inputs'!O148*'MC Usage'!N$5</f>
        <v>3522856.6257650875</v>
      </c>
      <c r="O149" s="2">
        <f>'MC Inputs'!P148*'MC Usage'!O$5</f>
        <v>277.79442083333333</v>
      </c>
      <c r="P149" s="2">
        <f>'MC Inputs'!Q148*'MC Usage'!P$5</f>
        <v>119.53404937568466</v>
      </c>
      <c r="Q149" s="2">
        <f>'MC Inputs'!R148*'MC Usage'!Q$5</f>
        <v>9.8478662347558572</v>
      </c>
      <c r="R149" s="2">
        <f>'MC Inputs'!S148*'MC Usage'!R$5</f>
        <v>16.890353139559469</v>
      </c>
      <c r="S149" s="2">
        <f>'MC Inputs'!T148*'MC Usage'!S$5</f>
        <v>10</v>
      </c>
      <c r="T149" s="2">
        <f>'MC Inputs'!U148*'MC Usage'!T$5</f>
        <v>0</v>
      </c>
      <c r="U149" s="2">
        <f>'MC Inputs'!V148*'MC Usage'!U$5</f>
        <v>0</v>
      </c>
      <c r="V149" s="2">
        <f>'MC Inputs'!W148*'MC Usage'!V$5</f>
        <v>0</v>
      </c>
      <c r="W149" s="2">
        <f>'MC Inputs'!X148*'MC Usage'!W$5</f>
        <v>0</v>
      </c>
      <c r="X149" s="2">
        <f>'MC Inputs'!Y148*'MC Usage'!X$5</f>
        <v>0</v>
      </c>
      <c r="Y149" s="2">
        <f>'MC Inputs'!Z148*'MC Usage'!Y$5</f>
        <v>0</v>
      </c>
      <c r="Z149" s="2">
        <f>'MC Inputs'!AA148*'MC Usage'!Z$5</f>
        <v>0</v>
      </c>
      <c r="AA149" s="2">
        <f>'MC Inputs'!AB148*'MC Usage'!AA$5</f>
        <v>0</v>
      </c>
      <c r="AB149">
        <f>'MC Inputs'!AC148*'MC Usage'!AB$5</f>
        <v>0</v>
      </c>
      <c r="AC149">
        <f>'MC Inputs'!AD148*'MC Usage'!AC$5</f>
        <v>0</v>
      </c>
      <c r="AD149">
        <f>'MC Inputs'!AE148*'MC Usage'!AD$5</f>
        <v>44926.523166666666</v>
      </c>
      <c r="AE149">
        <f>'MC Inputs'!AF148*'MC Usage'!AE$5</f>
        <v>0</v>
      </c>
    </row>
    <row r="150" spans="1:31" x14ac:dyDescent="0.3">
      <c r="A150" s="29" t="s">
        <v>46</v>
      </c>
      <c r="B150" s="15">
        <f t="shared" si="2"/>
        <v>41091</v>
      </c>
      <c r="C150" s="7">
        <f>'MC Inputs'!D149*'MC Usage'!C$5</f>
        <v>86650.590461649292</v>
      </c>
      <c r="D150" s="7">
        <f>'MC Inputs'!E149*'MC Usage'!D$5</f>
        <v>40503.945989717002</v>
      </c>
      <c r="E150" s="7">
        <f>'MC Inputs'!F149*'MC Usage'!E$5</f>
        <v>66872.947187321784</v>
      </c>
      <c r="F150" s="7">
        <f>'MC Inputs'!G149*'MC Usage'!F$5</f>
        <v>525.3125</v>
      </c>
      <c r="G150" s="7">
        <f>'MC Inputs'!H149*'MC Usage'!G$5</f>
        <v>477.25992000000008</v>
      </c>
      <c r="H150" s="7">
        <f>'MC Inputs'!I149*'MC Usage'!H$5</f>
        <v>0</v>
      </c>
      <c r="I150" s="7">
        <f>'MC Inputs'!J149*'MC Usage'!I$5</f>
        <v>1964.408177802052</v>
      </c>
      <c r="J150" s="7">
        <f>'MC Inputs'!K149*'MC Usage'!J$5</f>
        <v>594.94964618734537</v>
      </c>
      <c r="K150" s="7">
        <f>'MC Inputs'!L149*'MC Usage'!K$5</f>
        <v>13504.174028937556</v>
      </c>
      <c r="L150" s="7">
        <f>'MC Inputs'!M149*'MC Usage'!L$5</f>
        <v>263.6669160906369</v>
      </c>
      <c r="M150" s="7">
        <f>'MC Inputs'!N149*'MC Usage'!M$5</f>
        <v>84.168010415418294</v>
      </c>
      <c r="N150" s="7">
        <f>'MC Inputs'!O149*'MC Usage'!N$5</f>
        <v>2611698.1827040799</v>
      </c>
      <c r="O150" s="7">
        <f>'MC Inputs'!P149*'MC Usage'!O$5</f>
        <v>278.48890688541667</v>
      </c>
      <c r="P150" s="7">
        <f>'MC Inputs'!Q149*'MC Usage'!P$5</f>
        <v>119.83288449912386</v>
      </c>
      <c r="Q150" s="7">
        <f>'MC Inputs'!R149*'MC Usage'!Q$5</f>
        <v>9.8724859003427472</v>
      </c>
      <c r="R150" s="7">
        <f>'MC Inputs'!S149*'MC Usage'!R$5</f>
        <v>16.932579022408365</v>
      </c>
      <c r="S150" s="7">
        <f>'MC Inputs'!T149*'MC Usage'!S$5</f>
        <v>10</v>
      </c>
      <c r="T150" s="7">
        <f>'MC Inputs'!U149*'MC Usage'!T$5</f>
        <v>0</v>
      </c>
      <c r="U150" s="7">
        <f>'MC Inputs'!V149*'MC Usage'!U$5</f>
        <v>0</v>
      </c>
      <c r="V150" s="7">
        <f>'MC Inputs'!W149*'MC Usage'!V$5</f>
        <v>0</v>
      </c>
      <c r="W150" s="7">
        <f>'MC Inputs'!X149*'MC Usage'!W$5</f>
        <v>0</v>
      </c>
      <c r="X150" s="7">
        <f>'MC Inputs'!Y149*'MC Usage'!X$5</f>
        <v>0</v>
      </c>
      <c r="Y150" s="7">
        <f>'MC Inputs'!Z149*'MC Usage'!Y$5</f>
        <v>0</v>
      </c>
      <c r="Z150" s="7">
        <f>'MC Inputs'!AA149*'MC Usage'!Z$5</f>
        <v>0</v>
      </c>
      <c r="AA150" s="7">
        <f>'MC Inputs'!AB149*'MC Usage'!AA$5</f>
        <v>0</v>
      </c>
      <c r="AB150" s="8">
        <f>'MC Inputs'!AC149*'MC Usage'!AB$5</f>
        <v>0</v>
      </c>
      <c r="AC150" s="8">
        <f>'MC Inputs'!AD149*'MC Usage'!AC$5</f>
        <v>0</v>
      </c>
      <c r="AD150" s="8">
        <f>'MC Inputs'!AE149*'MC Usage'!AD$5</f>
        <v>44926.523166666666</v>
      </c>
      <c r="AE150" s="8">
        <f>'MC Inputs'!AF149*'MC Usage'!AE$5</f>
        <v>0</v>
      </c>
    </row>
    <row r="151" spans="1:31" x14ac:dyDescent="0.3">
      <c r="A151" s="30" t="s">
        <v>46</v>
      </c>
      <c r="B151" s="16">
        <f t="shared" si="2"/>
        <v>41122</v>
      </c>
      <c r="C151" s="9">
        <f>'MC Inputs'!D150*'MC Usage'!C$5</f>
        <v>70030.75697888837</v>
      </c>
      <c r="D151" s="9">
        <f>'MC Inputs'!E150*'MC Usage'!D$5</f>
        <v>30845.457783733</v>
      </c>
      <c r="E151" s="9">
        <f>'MC Inputs'!F150*'MC Usage'!E$5</f>
        <v>68055.003327356317</v>
      </c>
      <c r="F151" s="9">
        <f>'MC Inputs'!G150*'MC Usage'!F$5</f>
        <v>487.38749999999999</v>
      </c>
      <c r="G151" s="9">
        <f>'MC Inputs'!H150*'MC Usage'!G$5</f>
        <v>477.25992000000008</v>
      </c>
      <c r="H151" s="9">
        <f>'MC Inputs'!I150*'MC Usage'!H$5</f>
        <v>0</v>
      </c>
      <c r="I151" s="9">
        <f>'MC Inputs'!J150*'MC Usage'!I$5</f>
        <v>1964.408177802052</v>
      </c>
      <c r="J151" s="9">
        <f>'MC Inputs'!K150*'MC Usage'!J$5</f>
        <v>594.94964618734537</v>
      </c>
      <c r="K151" s="9">
        <f>'MC Inputs'!L150*'MC Usage'!K$5</f>
        <v>13504.174028937556</v>
      </c>
      <c r="L151" s="9">
        <f>'MC Inputs'!M150*'MC Usage'!L$5</f>
        <v>263.6669160906369</v>
      </c>
      <c r="M151" s="9">
        <f>'MC Inputs'!N150*'MC Usage'!M$5</f>
        <v>84.168010415418294</v>
      </c>
      <c r="N151" s="9">
        <f>'MC Inputs'!O150*'MC Usage'!N$5</f>
        <v>3240975.1280244407</v>
      </c>
      <c r="O151" s="9">
        <f>'MC Inputs'!P150*'MC Usage'!O$5</f>
        <v>278.48890688541667</v>
      </c>
      <c r="P151" s="9">
        <f>'MC Inputs'!Q150*'MC Usage'!P$5</f>
        <v>119.83288449912386</v>
      </c>
      <c r="Q151" s="9">
        <f>'MC Inputs'!R150*'MC Usage'!Q$5</f>
        <v>9.8724859003427472</v>
      </c>
      <c r="R151" s="9">
        <f>'MC Inputs'!S150*'MC Usage'!R$5</f>
        <v>16.932579022408365</v>
      </c>
      <c r="S151" s="9">
        <f>'MC Inputs'!T150*'MC Usage'!S$5</f>
        <v>10</v>
      </c>
      <c r="T151" s="9">
        <f>'MC Inputs'!U150*'MC Usage'!T$5</f>
        <v>0</v>
      </c>
      <c r="U151" s="9">
        <f>'MC Inputs'!V150*'MC Usage'!U$5</f>
        <v>0</v>
      </c>
      <c r="V151" s="9">
        <f>'MC Inputs'!W150*'MC Usage'!V$5</f>
        <v>0</v>
      </c>
      <c r="W151" s="9">
        <f>'MC Inputs'!X150*'MC Usage'!W$5</f>
        <v>0</v>
      </c>
      <c r="X151" s="9">
        <f>'MC Inputs'!Y150*'MC Usage'!X$5</f>
        <v>0</v>
      </c>
      <c r="Y151" s="9">
        <f>'MC Inputs'!Z150*'MC Usage'!Y$5</f>
        <v>0</v>
      </c>
      <c r="Z151" s="9">
        <f>'MC Inputs'!AA150*'MC Usage'!Z$5</f>
        <v>0</v>
      </c>
      <c r="AA151" s="9">
        <f>'MC Inputs'!AB150*'MC Usage'!AA$5</f>
        <v>0</v>
      </c>
      <c r="AB151" s="10">
        <f>'MC Inputs'!AC150*'MC Usage'!AB$5</f>
        <v>0</v>
      </c>
      <c r="AC151" s="10">
        <f>'MC Inputs'!AD150*'MC Usage'!AC$5</f>
        <v>0</v>
      </c>
      <c r="AD151" s="10">
        <f>'MC Inputs'!AE150*'MC Usage'!AD$5</f>
        <v>44926.523166666666</v>
      </c>
      <c r="AE151" s="10">
        <f>'MC Inputs'!AF150*'MC Usage'!AE$5</f>
        <v>0</v>
      </c>
    </row>
    <row r="152" spans="1:31" x14ac:dyDescent="0.3">
      <c r="A152" s="30" t="s">
        <v>46</v>
      </c>
      <c r="B152" s="16">
        <f t="shared" si="2"/>
        <v>41153</v>
      </c>
      <c r="C152" s="9">
        <f>'MC Inputs'!D151*'MC Usage'!C$5</f>
        <v>68107.894025027403</v>
      </c>
      <c r="D152" s="9">
        <f>'MC Inputs'!E151*'MC Usage'!D$5</f>
        <v>19968.217643227999</v>
      </c>
      <c r="E152" s="9">
        <f>'MC Inputs'!F151*'MC Usage'!E$5</f>
        <v>74505.596371724139</v>
      </c>
      <c r="F152" s="9">
        <f>'MC Inputs'!G151*'MC Usage'!F$5</f>
        <v>740.97249999999997</v>
      </c>
      <c r="G152" s="9">
        <f>'MC Inputs'!H151*'MC Usage'!G$5</f>
        <v>477.25992000000008</v>
      </c>
      <c r="H152" s="9">
        <f>'MC Inputs'!I151*'MC Usage'!H$5</f>
        <v>0</v>
      </c>
      <c r="I152" s="9">
        <f>'MC Inputs'!J151*'MC Usage'!I$5</f>
        <v>1964.408177802052</v>
      </c>
      <c r="J152" s="9">
        <f>'MC Inputs'!K151*'MC Usage'!J$5</f>
        <v>594.94964618734537</v>
      </c>
      <c r="K152" s="9">
        <f>'MC Inputs'!L151*'MC Usage'!K$5</f>
        <v>13504.174028937556</v>
      </c>
      <c r="L152" s="9">
        <f>'MC Inputs'!M151*'MC Usage'!L$5</f>
        <v>263.6669160906369</v>
      </c>
      <c r="M152" s="9">
        <f>'MC Inputs'!N151*'MC Usage'!M$5</f>
        <v>84.168010415418294</v>
      </c>
      <c r="N152" s="9">
        <f>'MC Inputs'!O151*'MC Usage'!N$5</f>
        <v>3569419.5732553839</v>
      </c>
      <c r="O152" s="9">
        <f>'MC Inputs'!P151*'MC Usage'!O$5</f>
        <v>278.48890688541667</v>
      </c>
      <c r="P152" s="9">
        <f>'MC Inputs'!Q151*'MC Usage'!P$5</f>
        <v>119.83288449912386</v>
      </c>
      <c r="Q152" s="9">
        <f>'MC Inputs'!R151*'MC Usage'!Q$5</f>
        <v>9.8724859003427472</v>
      </c>
      <c r="R152" s="9">
        <f>'MC Inputs'!S151*'MC Usage'!R$5</f>
        <v>16.932579022408365</v>
      </c>
      <c r="S152" s="9">
        <f>'MC Inputs'!T151*'MC Usage'!S$5</f>
        <v>10</v>
      </c>
      <c r="T152" s="9">
        <f>'MC Inputs'!U151*'MC Usage'!T$5</f>
        <v>0</v>
      </c>
      <c r="U152" s="9">
        <f>'MC Inputs'!V151*'MC Usage'!U$5</f>
        <v>0</v>
      </c>
      <c r="V152" s="9">
        <f>'MC Inputs'!W151*'MC Usage'!V$5</f>
        <v>0</v>
      </c>
      <c r="W152" s="9">
        <f>'MC Inputs'!X151*'MC Usage'!W$5</f>
        <v>0</v>
      </c>
      <c r="X152" s="9">
        <f>'MC Inputs'!Y151*'MC Usage'!X$5</f>
        <v>0</v>
      </c>
      <c r="Y152" s="9">
        <f>'MC Inputs'!Z151*'MC Usage'!Y$5</f>
        <v>0</v>
      </c>
      <c r="Z152" s="9">
        <f>'MC Inputs'!AA151*'MC Usage'!Z$5</f>
        <v>0</v>
      </c>
      <c r="AA152" s="9">
        <f>'MC Inputs'!AB151*'MC Usage'!AA$5</f>
        <v>0</v>
      </c>
      <c r="AB152" s="10">
        <f>'MC Inputs'!AC151*'MC Usage'!AB$5</f>
        <v>0</v>
      </c>
      <c r="AC152" s="10">
        <f>'MC Inputs'!AD151*'MC Usage'!AC$5</f>
        <v>0</v>
      </c>
      <c r="AD152" s="10">
        <f>'MC Inputs'!AE151*'MC Usage'!AD$5</f>
        <v>44926.523166666666</v>
      </c>
      <c r="AE152" s="10">
        <f>'MC Inputs'!AF151*'MC Usage'!AE$5</f>
        <v>0</v>
      </c>
    </row>
    <row r="153" spans="1:31" x14ac:dyDescent="0.3">
      <c r="A153" s="30" t="s">
        <v>46</v>
      </c>
      <c r="B153" s="16">
        <f t="shared" si="2"/>
        <v>41183</v>
      </c>
      <c r="C153" s="9">
        <f>'MC Inputs'!D152*'MC Usage'!C$5</f>
        <v>80628.868754077354</v>
      </c>
      <c r="D153" s="9">
        <f>'MC Inputs'!E152*'MC Usage'!D$5</f>
        <v>14712.02598547</v>
      </c>
      <c r="E153" s="9">
        <f>'MC Inputs'!F152*'MC Usage'!E$5</f>
        <v>93760.168499310326</v>
      </c>
      <c r="F153" s="9">
        <f>'MC Inputs'!G152*'MC Usage'!F$5</f>
        <v>1336.8049999999998</v>
      </c>
      <c r="G153" s="9">
        <f>'MC Inputs'!H152*'MC Usage'!G$5</f>
        <v>477.25992000000008</v>
      </c>
      <c r="H153" s="9">
        <f>'MC Inputs'!I152*'MC Usage'!H$5</f>
        <v>0</v>
      </c>
      <c r="I153" s="9">
        <f>'MC Inputs'!J152*'MC Usage'!I$5</f>
        <v>1964.408177802052</v>
      </c>
      <c r="J153" s="9">
        <f>'MC Inputs'!K152*'MC Usage'!J$5</f>
        <v>594.94964618734537</v>
      </c>
      <c r="K153" s="9">
        <f>'MC Inputs'!L152*'MC Usage'!K$5</f>
        <v>13504.174028937556</v>
      </c>
      <c r="L153" s="9">
        <f>'MC Inputs'!M152*'MC Usage'!L$5</f>
        <v>263.6669160906369</v>
      </c>
      <c r="M153" s="9">
        <f>'MC Inputs'!N152*'MC Usage'!M$5</f>
        <v>84.168010415418294</v>
      </c>
      <c r="N153" s="9">
        <f>'MC Inputs'!O152*'MC Usage'!N$5</f>
        <v>3698616.9355197004</v>
      </c>
      <c r="O153" s="9">
        <f>'MC Inputs'!P152*'MC Usage'!O$5</f>
        <v>278.48890688541667</v>
      </c>
      <c r="P153" s="9">
        <f>'MC Inputs'!Q152*'MC Usage'!P$5</f>
        <v>119.83288449912386</v>
      </c>
      <c r="Q153" s="9">
        <f>'MC Inputs'!R152*'MC Usage'!Q$5</f>
        <v>9.8724859003427472</v>
      </c>
      <c r="R153" s="9">
        <f>'MC Inputs'!S152*'MC Usage'!R$5</f>
        <v>16.932579022408365</v>
      </c>
      <c r="S153" s="9">
        <f>'MC Inputs'!T152*'MC Usage'!S$5</f>
        <v>10</v>
      </c>
      <c r="T153" s="9">
        <f>'MC Inputs'!U152*'MC Usage'!T$5</f>
        <v>0</v>
      </c>
      <c r="U153" s="9">
        <f>'MC Inputs'!V152*'MC Usage'!U$5</f>
        <v>0</v>
      </c>
      <c r="V153" s="9">
        <f>'MC Inputs'!W152*'MC Usage'!V$5</f>
        <v>0</v>
      </c>
      <c r="W153" s="9">
        <f>'MC Inputs'!X152*'MC Usage'!W$5</f>
        <v>0</v>
      </c>
      <c r="X153" s="9">
        <f>'MC Inputs'!Y152*'MC Usage'!X$5</f>
        <v>0</v>
      </c>
      <c r="Y153" s="9">
        <f>'MC Inputs'!Z152*'MC Usage'!Y$5</f>
        <v>0</v>
      </c>
      <c r="Z153" s="9">
        <f>'MC Inputs'!AA152*'MC Usage'!Z$5</f>
        <v>0</v>
      </c>
      <c r="AA153" s="9">
        <f>'MC Inputs'!AB152*'MC Usage'!AA$5</f>
        <v>0</v>
      </c>
      <c r="AB153" s="10">
        <f>'MC Inputs'!AC152*'MC Usage'!AB$5</f>
        <v>0</v>
      </c>
      <c r="AC153" s="10">
        <f>'MC Inputs'!AD152*'MC Usage'!AC$5</f>
        <v>0</v>
      </c>
      <c r="AD153" s="10">
        <f>'MC Inputs'!AE152*'MC Usage'!AD$5</f>
        <v>44926.523166666666</v>
      </c>
      <c r="AE153" s="10">
        <f>'MC Inputs'!AF152*'MC Usage'!AE$5</f>
        <v>0</v>
      </c>
    </row>
    <row r="154" spans="1:31" x14ac:dyDescent="0.3">
      <c r="A154" s="30" t="s">
        <v>46</v>
      </c>
      <c r="B154" s="16">
        <f t="shared" si="2"/>
        <v>41214</v>
      </c>
      <c r="C154" s="9">
        <f>'MC Inputs'!D153*'MC Usage'!C$5</f>
        <v>74247.947867884839</v>
      </c>
      <c r="D154" s="9">
        <f>'MC Inputs'!E153*'MC Usage'!D$5</f>
        <v>6530.4113563749997</v>
      </c>
      <c r="E154" s="9">
        <f>'MC Inputs'!F153*'MC Usage'!E$5</f>
        <v>142049.90739333333</v>
      </c>
      <c r="F154" s="9">
        <f>'MC Inputs'!G153*'MC Usage'!F$5</f>
        <v>2416.4375</v>
      </c>
      <c r="G154" s="9">
        <f>'MC Inputs'!H153*'MC Usage'!G$5</f>
        <v>477.25992000000008</v>
      </c>
      <c r="H154" s="9">
        <f>'MC Inputs'!I153*'MC Usage'!H$5</f>
        <v>0</v>
      </c>
      <c r="I154" s="9">
        <f>'MC Inputs'!J153*'MC Usage'!I$5</f>
        <v>1964.408177802052</v>
      </c>
      <c r="J154" s="9">
        <f>'MC Inputs'!K153*'MC Usage'!J$5</f>
        <v>594.94964618734537</v>
      </c>
      <c r="K154" s="9">
        <f>'MC Inputs'!L153*'MC Usage'!K$5</f>
        <v>13504.174028937556</v>
      </c>
      <c r="L154" s="9">
        <f>'MC Inputs'!M153*'MC Usage'!L$5</f>
        <v>263.6669160906369</v>
      </c>
      <c r="M154" s="9">
        <f>'MC Inputs'!N153*'MC Usage'!M$5</f>
        <v>84.168010415418294</v>
      </c>
      <c r="N154" s="9">
        <f>'MC Inputs'!O153*'MC Usage'!N$5</f>
        <v>3286415.3422599104</v>
      </c>
      <c r="O154" s="9">
        <f>'MC Inputs'!P153*'MC Usage'!O$5</f>
        <v>278.48890688541667</v>
      </c>
      <c r="P154" s="9">
        <f>'MC Inputs'!Q153*'MC Usage'!P$5</f>
        <v>119.83288449912386</v>
      </c>
      <c r="Q154" s="9">
        <f>'MC Inputs'!R153*'MC Usage'!Q$5</f>
        <v>9.8724859003427472</v>
      </c>
      <c r="R154" s="9">
        <f>'MC Inputs'!S153*'MC Usage'!R$5</f>
        <v>16.932579022408365</v>
      </c>
      <c r="S154" s="9">
        <f>'MC Inputs'!T153*'MC Usage'!S$5</f>
        <v>10</v>
      </c>
      <c r="T154" s="9">
        <f>'MC Inputs'!U153*'MC Usage'!T$5</f>
        <v>0</v>
      </c>
      <c r="U154" s="9">
        <f>'MC Inputs'!V153*'MC Usage'!U$5</f>
        <v>0</v>
      </c>
      <c r="V154" s="9">
        <f>'MC Inputs'!W153*'MC Usage'!V$5</f>
        <v>0</v>
      </c>
      <c r="W154" s="9">
        <f>'MC Inputs'!X153*'MC Usage'!W$5</f>
        <v>0</v>
      </c>
      <c r="X154" s="9">
        <f>'MC Inputs'!Y153*'MC Usage'!X$5</f>
        <v>0</v>
      </c>
      <c r="Y154" s="9">
        <f>'MC Inputs'!Z153*'MC Usage'!Y$5</f>
        <v>0</v>
      </c>
      <c r="Z154" s="9">
        <f>'MC Inputs'!AA153*'MC Usage'!Z$5</f>
        <v>0</v>
      </c>
      <c r="AA154" s="9">
        <f>'MC Inputs'!AB153*'MC Usage'!AA$5</f>
        <v>0</v>
      </c>
      <c r="AB154" s="10">
        <f>'MC Inputs'!AC153*'MC Usage'!AB$5</f>
        <v>0</v>
      </c>
      <c r="AC154" s="10">
        <f>'MC Inputs'!AD153*'MC Usage'!AC$5</f>
        <v>0</v>
      </c>
      <c r="AD154" s="10">
        <f>'MC Inputs'!AE153*'MC Usage'!AD$5</f>
        <v>44926.523166666666</v>
      </c>
      <c r="AE154" s="10">
        <f>'MC Inputs'!AF153*'MC Usage'!AE$5</f>
        <v>0</v>
      </c>
    </row>
    <row r="155" spans="1:31" x14ac:dyDescent="0.3">
      <c r="A155" s="30" t="s">
        <v>46</v>
      </c>
      <c r="B155" s="16">
        <f t="shared" si="2"/>
        <v>41244</v>
      </c>
      <c r="C155" s="9">
        <f>'MC Inputs'!D154*'MC Usage'!C$5</f>
        <v>79143.109394329251</v>
      </c>
      <c r="D155" s="9">
        <f>'MC Inputs'!E154*'MC Usage'!D$5</f>
        <v>6265.3849525591868</v>
      </c>
      <c r="E155" s="9">
        <f>'MC Inputs'!F154*'MC Usage'!E$5</f>
        <v>148276.23330896546</v>
      </c>
      <c r="F155" s="9">
        <f>'MC Inputs'!G154*'MC Usage'!F$5</f>
        <v>3069.875</v>
      </c>
      <c r="G155" s="9">
        <f>'MC Inputs'!H154*'MC Usage'!G$5</f>
        <v>477.25992000000008</v>
      </c>
      <c r="H155" s="9">
        <f>'MC Inputs'!I154*'MC Usage'!H$5</f>
        <v>0</v>
      </c>
      <c r="I155" s="9">
        <f>'MC Inputs'!J154*'MC Usage'!I$5</f>
        <v>1964.408177802052</v>
      </c>
      <c r="J155" s="9">
        <f>'MC Inputs'!K154*'MC Usage'!J$5</f>
        <v>594.94964618734537</v>
      </c>
      <c r="K155" s="9">
        <f>'MC Inputs'!L154*'MC Usage'!K$5</f>
        <v>13504.174028937556</v>
      </c>
      <c r="L155" s="9">
        <f>'MC Inputs'!M154*'MC Usage'!L$5</f>
        <v>263.6669160906369</v>
      </c>
      <c r="M155" s="9">
        <f>'MC Inputs'!N154*'MC Usage'!M$5</f>
        <v>84.168010415418294</v>
      </c>
      <c r="N155" s="9">
        <f>'MC Inputs'!O154*'MC Usage'!N$5</f>
        <v>2098632.206888177</v>
      </c>
      <c r="O155" s="9">
        <f>'MC Inputs'!P154*'MC Usage'!O$5</f>
        <v>278.48890688541667</v>
      </c>
      <c r="P155" s="9">
        <f>'MC Inputs'!Q154*'MC Usage'!P$5</f>
        <v>119.83288449912386</v>
      </c>
      <c r="Q155" s="9">
        <f>'MC Inputs'!R154*'MC Usage'!Q$5</f>
        <v>9.8724859003427472</v>
      </c>
      <c r="R155" s="9">
        <f>'MC Inputs'!S154*'MC Usage'!R$5</f>
        <v>16.932579022408365</v>
      </c>
      <c r="S155" s="9">
        <f>'MC Inputs'!T154*'MC Usage'!S$5</f>
        <v>10</v>
      </c>
      <c r="T155" s="9">
        <f>'MC Inputs'!U154*'MC Usage'!T$5</f>
        <v>0</v>
      </c>
      <c r="U155" s="9">
        <f>'MC Inputs'!V154*'MC Usage'!U$5</f>
        <v>0</v>
      </c>
      <c r="V155" s="9">
        <f>'MC Inputs'!W154*'MC Usage'!V$5</f>
        <v>0</v>
      </c>
      <c r="W155" s="9">
        <f>'MC Inputs'!X154*'MC Usage'!W$5</f>
        <v>0</v>
      </c>
      <c r="X155" s="9">
        <f>'MC Inputs'!Y154*'MC Usage'!X$5</f>
        <v>0</v>
      </c>
      <c r="Y155" s="9">
        <f>'MC Inputs'!Z154*'MC Usage'!Y$5</f>
        <v>0</v>
      </c>
      <c r="Z155" s="9">
        <f>'MC Inputs'!AA154*'MC Usage'!Z$5</f>
        <v>0</v>
      </c>
      <c r="AA155" s="9">
        <f>'MC Inputs'!AB154*'MC Usage'!AA$5</f>
        <v>0</v>
      </c>
      <c r="AB155" s="10">
        <f>'MC Inputs'!AC154*'MC Usage'!AB$5</f>
        <v>0</v>
      </c>
      <c r="AC155" s="10">
        <f>'MC Inputs'!AD154*'MC Usage'!AC$5</f>
        <v>0</v>
      </c>
      <c r="AD155" s="10">
        <f>'MC Inputs'!AE154*'MC Usage'!AD$5</f>
        <v>44926.523166666666</v>
      </c>
      <c r="AE155" s="10">
        <f>'MC Inputs'!AF154*'MC Usage'!AE$5</f>
        <v>0</v>
      </c>
    </row>
    <row r="156" spans="1:31" x14ac:dyDescent="0.3">
      <c r="A156" s="30" t="s">
        <v>46</v>
      </c>
      <c r="B156" s="16">
        <f t="shared" si="2"/>
        <v>41275</v>
      </c>
      <c r="C156" s="9">
        <f>'MC Inputs'!D155*'MC Usage'!C$5</f>
        <v>71171.609656744855</v>
      </c>
      <c r="D156" s="9">
        <f>'MC Inputs'!E155*'MC Usage'!D$5</f>
        <v>4795.4636329593859</v>
      </c>
      <c r="E156" s="9">
        <f>'MC Inputs'!F155*'MC Usage'!E$5</f>
        <v>176097.22532666661</v>
      </c>
      <c r="F156" s="9">
        <f>'MC Inputs'!G155*'MC Usage'!F$5</f>
        <v>3990.2224999999999</v>
      </c>
      <c r="G156" s="9">
        <f>'MC Inputs'!H155*'MC Usage'!G$5</f>
        <v>477.25992000000008</v>
      </c>
      <c r="H156" s="9">
        <f>'MC Inputs'!I155*'MC Usage'!H$5</f>
        <v>0</v>
      </c>
      <c r="I156" s="9">
        <f>'MC Inputs'!J155*'MC Usage'!I$5</f>
        <v>1964.408177802052</v>
      </c>
      <c r="J156" s="9">
        <f>'MC Inputs'!K155*'MC Usage'!J$5</f>
        <v>594.94964618734537</v>
      </c>
      <c r="K156" s="9">
        <f>'MC Inputs'!L155*'MC Usage'!K$5</f>
        <v>13504.174028937556</v>
      </c>
      <c r="L156" s="9">
        <f>'MC Inputs'!M155*'MC Usage'!L$5</f>
        <v>263.6669160906369</v>
      </c>
      <c r="M156" s="9">
        <f>'MC Inputs'!N155*'MC Usage'!M$5</f>
        <v>84.168010415418294</v>
      </c>
      <c r="N156" s="9">
        <f>'MC Inputs'!O155*'MC Usage'!N$5</f>
        <v>5091696.9494376676</v>
      </c>
      <c r="O156" s="9">
        <f>'MC Inputs'!P155*'MC Usage'!O$5</f>
        <v>278.48890688541667</v>
      </c>
      <c r="P156" s="9">
        <f>'MC Inputs'!Q155*'MC Usage'!P$5</f>
        <v>119.83288449912386</v>
      </c>
      <c r="Q156" s="9">
        <f>'MC Inputs'!R155*'MC Usage'!Q$5</f>
        <v>9.8724859003427472</v>
      </c>
      <c r="R156" s="9">
        <f>'MC Inputs'!S155*'MC Usage'!R$5</f>
        <v>16.932579022408365</v>
      </c>
      <c r="S156" s="9">
        <f>'MC Inputs'!T155*'MC Usage'!S$5</f>
        <v>10</v>
      </c>
      <c r="T156" s="9">
        <f>'MC Inputs'!U155*'MC Usage'!T$5</f>
        <v>0</v>
      </c>
      <c r="U156" s="9">
        <f>'MC Inputs'!V155*'MC Usage'!U$5</f>
        <v>0</v>
      </c>
      <c r="V156" s="9">
        <f>'MC Inputs'!W155*'MC Usage'!V$5</f>
        <v>0</v>
      </c>
      <c r="W156" s="9">
        <f>'MC Inputs'!X155*'MC Usage'!W$5</f>
        <v>0</v>
      </c>
      <c r="X156" s="9">
        <f>'MC Inputs'!Y155*'MC Usage'!X$5</f>
        <v>0</v>
      </c>
      <c r="Y156" s="9">
        <f>'MC Inputs'!Z155*'MC Usage'!Y$5</f>
        <v>0</v>
      </c>
      <c r="Z156" s="9">
        <f>'MC Inputs'!AA155*'MC Usage'!Z$5</f>
        <v>0</v>
      </c>
      <c r="AA156" s="9">
        <f>'MC Inputs'!AB155*'MC Usage'!AA$5</f>
        <v>0</v>
      </c>
      <c r="AB156" s="10">
        <f>'MC Inputs'!AC155*'MC Usage'!AB$5</f>
        <v>0</v>
      </c>
      <c r="AC156" s="10">
        <f>'MC Inputs'!AD155*'MC Usage'!AC$5</f>
        <v>0</v>
      </c>
      <c r="AD156" s="10">
        <f>'MC Inputs'!AE155*'MC Usage'!AD$5</f>
        <v>44926.523166666666</v>
      </c>
      <c r="AE156" s="10">
        <f>'MC Inputs'!AF155*'MC Usage'!AE$5</f>
        <v>0</v>
      </c>
    </row>
    <row r="157" spans="1:31" x14ac:dyDescent="0.3">
      <c r="A157" s="30" t="s">
        <v>46</v>
      </c>
      <c r="B157" s="16">
        <f t="shared" si="2"/>
        <v>41306</v>
      </c>
      <c r="C157" s="9">
        <f>'MC Inputs'!D156*'MC Usage'!C$5</f>
        <v>67319.074431947214</v>
      </c>
      <c r="D157" s="9">
        <f>'MC Inputs'!E156*'MC Usage'!D$5</f>
        <v>2504.6017147236953</v>
      </c>
      <c r="E157" s="9">
        <f>'MC Inputs'!F156*'MC Usage'!E$5</f>
        <v>165309.46158160918</v>
      </c>
      <c r="F157" s="9">
        <f>'MC Inputs'!G156*'MC Usage'!F$5</f>
        <v>3725.0549999999998</v>
      </c>
      <c r="G157" s="9">
        <f>'MC Inputs'!H156*'MC Usage'!G$5</f>
        <v>477.25992000000008</v>
      </c>
      <c r="H157" s="9">
        <f>'MC Inputs'!I156*'MC Usage'!H$5</f>
        <v>0</v>
      </c>
      <c r="I157" s="9">
        <f>'MC Inputs'!J156*'MC Usage'!I$5</f>
        <v>1964.408177802052</v>
      </c>
      <c r="J157" s="9">
        <f>'MC Inputs'!K156*'MC Usage'!J$5</f>
        <v>594.94964618734537</v>
      </c>
      <c r="K157" s="9">
        <f>'MC Inputs'!L156*'MC Usage'!K$5</f>
        <v>13504.174028937556</v>
      </c>
      <c r="L157" s="9">
        <f>'MC Inputs'!M156*'MC Usage'!L$5</f>
        <v>263.6669160906369</v>
      </c>
      <c r="M157" s="9">
        <f>'MC Inputs'!N156*'MC Usage'!M$5</f>
        <v>84.168010415418294</v>
      </c>
      <c r="N157" s="9">
        <f>'MC Inputs'!O156*'MC Usage'!N$5</f>
        <v>4299791.6747245118</v>
      </c>
      <c r="O157" s="9">
        <f>'MC Inputs'!P156*'MC Usage'!O$5</f>
        <v>278.48890688541667</v>
      </c>
      <c r="P157" s="9">
        <f>'MC Inputs'!Q156*'MC Usage'!P$5</f>
        <v>119.83288449912386</v>
      </c>
      <c r="Q157" s="9">
        <f>'MC Inputs'!R156*'MC Usage'!Q$5</f>
        <v>9.8724859003427472</v>
      </c>
      <c r="R157" s="9">
        <f>'MC Inputs'!S156*'MC Usage'!R$5</f>
        <v>16.932579022408365</v>
      </c>
      <c r="S157" s="9">
        <f>'MC Inputs'!T156*'MC Usage'!S$5</f>
        <v>10</v>
      </c>
      <c r="T157" s="9">
        <f>'MC Inputs'!U156*'MC Usage'!T$5</f>
        <v>0</v>
      </c>
      <c r="U157" s="9">
        <f>'MC Inputs'!V156*'MC Usage'!U$5</f>
        <v>0</v>
      </c>
      <c r="V157" s="9">
        <f>'MC Inputs'!W156*'MC Usage'!V$5</f>
        <v>0</v>
      </c>
      <c r="W157" s="9">
        <f>'MC Inputs'!X156*'MC Usage'!W$5</f>
        <v>0</v>
      </c>
      <c r="X157" s="9">
        <f>'MC Inputs'!Y156*'MC Usage'!X$5</f>
        <v>0</v>
      </c>
      <c r="Y157" s="9">
        <f>'MC Inputs'!Z156*'MC Usage'!Y$5</f>
        <v>0</v>
      </c>
      <c r="Z157" s="9">
        <f>'MC Inputs'!AA156*'MC Usage'!Z$5</f>
        <v>0</v>
      </c>
      <c r="AA157" s="9">
        <f>'MC Inputs'!AB156*'MC Usage'!AA$5</f>
        <v>0</v>
      </c>
      <c r="AB157" s="10">
        <f>'MC Inputs'!AC156*'MC Usage'!AB$5</f>
        <v>0</v>
      </c>
      <c r="AC157" s="10">
        <f>'MC Inputs'!AD156*'MC Usage'!AC$5</f>
        <v>0</v>
      </c>
      <c r="AD157" s="10">
        <f>'MC Inputs'!AE156*'MC Usage'!AD$5</f>
        <v>44926.523166666666</v>
      </c>
      <c r="AE157" s="10">
        <f>'MC Inputs'!AF156*'MC Usage'!AE$5</f>
        <v>0</v>
      </c>
    </row>
    <row r="158" spans="1:31" x14ac:dyDescent="0.3">
      <c r="A158" s="30" t="s">
        <v>46</v>
      </c>
      <c r="B158" s="16">
        <f t="shared" si="2"/>
        <v>41334</v>
      </c>
      <c r="C158" s="9">
        <f>'MC Inputs'!D157*'MC Usage'!C$5</f>
        <v>70768.125784788237</v>
      </c>
      <c r="D158" s="9">
        <f>'MC Inputs'!E157*'MC Usage'!D$5</f>
        <v>3872.5787186809998</v>
      </c>
      <c r="E158" s="9">
        <f>'MC Inputs'!F157*'MC Usage'!E$5</f>
        <v>157778.9187156322</v>
      </c>
      <c r="F158" s="9">
        <f>'MC Inputs'!G157*'MC Usage'!F$5</f>
        <v>2917.4575</v>
      </c>
      <c r="G158" s="9">
        <f>'MC Inputs'!H157*'MC Usage'!G$5</f>
        <v>477.25992000000008</v>
      </c>
      <c r="H158" s="9">
        <f>'MC Inputs'!I157*'MC Usage'!H$5</f>
        <v>0</v>
      </c>
      <c r="I158" s="9">
        <f>'MC Inputs'!J157*'MC Usage'!I$5</f>
        <v>1964.408177802052</v>
      </c>
      <c r="J158" s="9">
        <f>'MC Inputs'!K157*'MC Usage'!J$5</f>
        <v>594.94964618734537</v>
      </c>
      <c r="K158" s="9">
        <f>'MC Inputs'!L157*'MC Usage'!K$5</f>
        <v>13504.174028937556</v>
      </c>
      <c r="L158" s="9">
        <f>'MC Inputs'!M157*'MC Usage'!L$5</f>
        <v>263.6669160906369</v>
      </c>
      <c r="M158" s="9">
        <f>'MC Inputs'!N157*'MC Usage'!M$5</f>
        <v>84.168010415418294</v>
      </c>
      <c r="N158" s="9">
        <f>'MC Inputs'!O157*'MC Usage'!N$5</f>
        <v>4855718.6898486931</v>
      </c>
      <c r="O158" s="9">
        <f>'MC Inputs'!P157*'MC Usage'!O$5</f>
        <v>278.48890688541667</v>
      </c>
      <c r="P158" s="9">
        <f>'MC Inputs'!Q157*'MC Usage'!P$5</f>
        <v>119.83288449912386</v>
      </c>
      <c r="Q158" s="9">
        <f>'MC Inputs'!R157*'MC Usage'!Q$5</f>
        <v>9.8724859003427472</v>
      </c>
      <c r="R158" s="9">
        <f>'MC Inputs'!S157*'MC Usage'!R$5</f>
        <v>16.932579022408365</v>
      </c>
      <c r="S158" s="9">
        <f>'MC Inputs'!T157*'MC Usage'!S$5</f>
        <v>10</v>
      </c>
      <c r="T158" s="9">
        <f>'MC Inputs'!U157*'MC Usage'!T$5</f>
        <v>0</v>
      </c>
      <c r="U158" s="9">
        <f>'MC Inputs'!V157*'MC Usage'!U$5</f>
        <v>0</v>
      </c>
      <c r="V158" s="9">
        <f>'MC Inputs'!W157*'MC Usage'!V$5</f>
        <v>0</v>
      </c>
      <c r="W158" s="9">
        <f>'MC Inputs'!X157*'MC Usage'!W$5</f>
        <v>0</v>
      </c>
      <c r="X158" s="9">
        <f>'MC Inputs'!Y157*'MC Usage'!X$5</f>
        <v>0</v>
      </c>
      <c r="Y158" s="9">
        <f>'MC Inputs'!Z157*'MC Usage'!Y$5</f>
        <v>0</v>
      </c>
      <c r="Z158" s="9">
        <f>'MC Inputs'!AA157*'MC Usage'!Z$5</f>
        <v>0</v>
      </c>
      <c r="AA158" s="9">
        <f>'MC Inputs'!AB157*'MC Usage'!AA$5</f>
        <v>0</v>
      </c>
      <c r="AB158" s="10">
        <f>'MC Inputs'!AC157*'MC Usage'!AB$5</f>
        <v>0</v>
      </c>
      <c r="AC158" s="10">
        <f>'MC Inputs'!AD157*'MC Usage'!AC$5</f>
        <v>0</v>
      </c>
      <c r="AD158" s="10">
        <f>'MC Inputs'!AE157*'MC Usage'!AD$5</f>
        <v>44926.523166666666</v>
      </c>
      <c r="AE158" s="10">
        <f>'MC Inputs'!AF157*'MC Usage'!AE$5</f>
        <v>0</v>
      </c>
    </row>
    <row r="159" spans="1:31" x14ac:dyDescent="0.3">
      <c r="A159" s="30" t="s">
        <v>46</v>
      </c>
      <c r="B159" s="16">
        <f t="shared" si="2"/>
        <v>41365</v>
      </c>
      <c r="C159" s="9">
        <f>'MC Inputs'!D158*'MC Usage'!C$5</f>
        <v>74097.025811080952</v>
      </c>
      <c r="D159" s="9">
        <f>'MC Inputs'!E158*'MC Usage'!D$5</f>
        <v>10548.156201760001</v>
      </c>
      <c r="E159" s="9">
        <f>'MC Inputs'!F158*'MC Usage'!E$5</f>
        <v>105130.97529379309</v>
      </c>
      <c r="F159" s="9">
        <f>'MC Inputs'!G158*'MC Usage'!F$5</f>
        <v>1810.2524999999998</v>
      </c>
      <c r="G159" s="9">
        <f>'MC Inputs'!H158*'MC Usage'!G$5</f>
        <v>477.25992000000008</v>
      </c>
      <c r="H159" s="9">
        <f>'MC Inputs'!I158*'MC Usage'!H$5</f>
        <v>0</v>
      </c>
      <c r="I159" s="9">
        <f>'MC Inputs'!J158*'MC Usage'!I$5</f>
        <v>1964.408177802052</v>
      </c>
      <c r="J159" s="9">
        <f>'MC Inputs'!K158*'MC Usage'!J$5</f>
        <v>594.94964618734537</v>
      </c>
      <c r="K159" s="9">
        <f>'MC Inputs'!L158*'MC Usage'!K$5</f>
        <v>13504.174028937556</v>
      </c>
      <c r="L159" s="9">
        <f>'MC Inputs'!M158*'MC Usage'!L$5</f>
        <v>263.6669160906369</v>
      </c>
      <c r="M159" s="9">
        <f>'MC Inputs'!N158*'MC Usage'!M$5</f>
        <v>84.168010415418294</v>
      </c>
      <c r="N159" s="9">
        <f>'MC Inputs'!O158*'MC Usage'!N$5</f>
        <v>5780930.3478482198</v>
      </c>
      <c r="O159" s="9">
        <f>'MC Inputs'!P158*'MC Usage'!O$5</f>
        <v>278.48890688541667</v>
      </c>
      <c r="P159" s="9">
        <f>'MC Inputs'!Q158*'MC Usage'!P$5</f>
        <v>119.83288449912386</v>
      </c>
      <c r="Q159" s="9">
        <f>'MC Inputs'!R158*'MC Usage'!Q$5</f>
        <v>9.8724859003427472</v>
      </c>
      <c r="R159" s="9">
        <f>'MC Inputs'!S158*'MC Usage'!R$5</f>
        <v>16.932579022408365</v>
      </c>
      <c r="S159" s="9">
        <f>'MC Inputs'!T158*'MC Usage'!S$5</f>
        <v>10</v>
      </c>
      <c r="T159" s="9">
        <f>'MC Inputs'!U158*'MC Usage'!T$5</f>
        <v>0</v>
      </c>
      <c r="U159" s="9">
        <f>'MC Inputs'!V158*'MC Usage'!U$5</f>
        <v>0</v>
      </c>
      <c r="V159" s="9">
        <f>'MC Inputs'!W158*'MC Usage'!V$5</f>
        <v>0</v>
      </c>
      <c r="W159" s="9">
        <f>'MC Inputs'!X158*'MC Usage'!W$5</f>
        <v>0</v>
      </c>
      <c r="X159" s="9">
        <f>'MC Inputs'!Y158*'MC Usage'!X$5</f>
        <v>0</v>
      </c>
      <c r="Y159" s="9">
        <f>'MC Inputs'!Z158*'MC Usage'!Y$5</f>
        <v>0</v>
      </c>
      <c r="Z159" s="9">
        <f>'MC Inputs'!AA158*'MC Usage'!Z$5</f>
        <v>0</v>
      </c>
      <c r="AA159" s="9">
        <f>'MC Inputs'!AB158*'MC Usage'!AA$5</f>
        <v>0</v>
      </c>
      <c r="AB159" s="10">
        <f>'MC Inputs'!AC158*'MC Usage'!AB$5</f>
        <v>0</v>
      </c>
      <c r="AC159" s="10">
        <f>'MC Inputs'!AD158*'MC Usage'!AC$5</f>
        <v>0</v>
      </c>
      <c r="AD159" s="10">
        <f>'MC Inputs'!AE158*'MC Usage'!AD$5</f>
        <v>44926.523166666666</v>
      </c>
      <c r="AE159" s="10">
        <f>'MC Inputs'!AF158*'MC Usage'!AE$5</f>
        <v>0</v>
      </c>
    </row>
    <row r="160" spans="1:31" x14ac:dyDescent="0.3">
      <c r="A160" s="30" t="s">
        <v>46</v>
      </c>
      <c r="B160" s="16">
        <f t="shared" si="2"/>
        <v>41395</v>
      </c>
      <c r="C160" s="9">
        <f>'MC Inputs'!D159*'MC Usage'!C$5</f>
        <v>75228.757104614589</v>
      </c>
      <c r="D160" s="9">
        <f>'MC Inputs'!E159*'MC Usage'!D$5</f>
        <v>23257.115522448999</v>
      </c>
      <c r="E160" s="9">
        <f>'MC Inputs'!F159*'MC Usage'!E$5</f>
        <v>83733.97651632184</v>
      </c>
      <c r="F160" s="9">
        <f>'MC Inputs'!G159*'MC Usage'!F$5</f>
        <v>677.93499999999995</v>
      </c>
      <c r="G160" s="9">
        <f>'MC Inputs'!H159*'MC Usage'!G$5</f>
        <v>477.25992000000008</v>
      </c>
      <c r="H160" s="9">
        <f>'MC Inputs'!I159*'MC Usage'!H$5</f>
        <v>0</v>
      </c>
      <c r="I160" s="9">
        <f>'MC Inputs'!J159*'MC Usage'!I$5</f>
        <v>1964.408177802052</v>
      </c>
      <c r="J160" s="9">
        <f>'MC Inputs'!K159*'MC Usage'!J$5</f>
        <v>594.94964618734537</v>
      </c>
      <c r="K160" s="9">
        <f>'MC Inputs'!L159*'MC Usage'!K$5</f>
        <v>13504.174028937556</v>
      </c>
      <c r="L160" s="9">
        <f>'MC Inputs'!M159*'MC Usage'!L$5</f>
        <v>263.6669160906369</v>
      </c>
      <c r="M160" s="9">
        <f>'MC Inputs'!N159*'MC Usage'!M$5</f>
        <v>84.168010415418294</v>
      </c>
      <c r="N160" s="9">
        <f>'MC Inputs'!O159*'MC Usage'!N$5</f>
        <v>4382608.0297249397</v>
      </c>
      <c r="O160" s="9">
        <f>'MC Inputs'!P159*'MC Usage'!O$5</f>
        <v>278.48890688541667</v>
      </c>
      <c r="P160" s="9">
        <f>'MC Inputs'!Q159*'MC Usage'!P$5</f>
        <v>119.83288449912386</v>
      </c>
      <c r="Q160" s="9">
        <f>'MC Inputs'!R159*'MC Usage'!Q$5</f>
        <v>9.8724859003427472</v>
      </c>
      <c r="R160" s="9">
        <f>'MC Inputs'!S159*'MC Usage'!R$5</f>
        <v>16.932579022408365</v>
      </c>
      <c r="S160" s="9">
        <f>'MC Inputs'!T159*'MC Usage'!S$5</f>
        <v>10</v>
      </c>
      <c r="T160" s="9">
        <f>'MC Inputs'!U159*'MC Usage'!T$5</f>
        <v>0</v>
      </c>
      <c r="U160" s="9">
        <f>'MC Inputs'!V159*'MC Usage'!U$5</f>
        <v>0</v>
      </c>
      <c r="V160" s="9">
        <f>'MC Inputs'!W159*'MC Usage'!V$5</f>
        <v>0</v>
      </c>
      <c r="W160" s="9">
        <f>'MC Inputs'!X159*'MC Usage'!W$5</f>
        <v>0</v>
      </c>
      <c r="X160" s="9">
        <f>'MC Inputs'!Y159*'MC Usage'!X$5</f>
        <v>0</v>
      </c>
      <c r="Y160" s="9">
        <f>'MC Inputs'!Z159*'MC Usage'!Y$5</f>
        <v>0</v>
      </c>
      <c r="Z160" s="9">
        <f>'MC Inputs'!AA159*'MC Usage'!Z$5</f>
        <v>0</v>
      </c>
      <c r="AA160" s="9">
        <f>'MC Inputs'!AB159*'MC Usage'!AA$5</f>
        <v>0</v>
      </c>
      <c r="AB160" s="10">
        <f>'MC Inputs'!AC159*'MC Usage'!AB$5</f>
        <v>0</v>
      </c>
      <c r="AC160" s="10">
        <f>'MC Inputs'!AD159*'MC Usage'!AC$5</f>
        <v>0</v>
      </c>
      <c r="AD160" s="10">
        <f>'MC Inputs'!AE159*'MC Usage'!AD$5</f>
        <v>44926.523166666666</v>
      </c>
      <c r="AE160" s="10">
        <f>'MC Inputs'!AF159*'MC Usage'!AE$5</f>
        <v>0</v>
      </c>
    </row>
    <row r="161" spans="1:31" ht="15" thickBot="1" x14ac:dyDescent="0.35">
      <c r="A161" s="31" t="s">
        <v>46</v>
      </c>
      <c r="B161" s="17">
        <f t="shared" si="2"/>
        <v>41426</v>
      </c>
      <c r="C161" s="11">
        <f>'MC Inputs'!D160*'MC Usage'!C$5</f>
        <v>63975.953614550235</v>
      </c>
      <c r="D161" s="11">
        <f>'MC Inputs'!E160*'MC Usage'!D$5</f>
        <v>33879.963490699003</v>
      </c>
      <c r="E161" s="11">
        <f>'MC Inputs'!F160*'MC Usage'!E$5</f>
        <v>71859.059183908059</v>
      </c>
      <c r="F161" s="11">
        <f>'MC Inputs'!G160*'MC Usage'!F$5</f>
        <v>529.20749999999998</v>
      </c>
      <c r="G161" s="11">
        <f>'MC Inputs'!H160*'MC Usage'!G$5</f>
        <v>477.25992000000008</v>
      </c>
      <c r="H161" s="11">
        <f>'MC Inputs'!I160*'MC Usage'!H$5</f>
        <v>0</v>
      </c>
      <c r="I161" s="11">
        <f>'MC Inputs'!J160*'MC Usage'!I$5</f>
        <v>1964.408177802052</v>
      </c>
      <c r="J161" s="11">
        <f>'MC Inputs'!K160*'MC Usage'!J$5</f>
        <v>594.94964618734537</v>
      </c>
      <c r="K161" s="11">
        <f>'MC Inputs'!L160*'MC Usage'!K$5</f>
        <v>13504.174028937556</v>
      </c>
      <c r="L161" s="11">
        <f>'MC Inputs'!M160*'MC Usage'!L$5</f>
        <v>263.6669160906369</v>
      </c>
      <c r="M161" s="11">
        <f>'MC Inputs'!N160*'MC Usage'!M$5</f>
        <v>84.168010415418294</v>
      </c>
      <c r="N161" s="11">
        <f>'MC Inputs'!O160*'MC Usage'!N$5</f>
        <v>4028320.8832922298</v>
      </c>
      <c r="O161" s="11">
        <f>'MC Inputs'!P160*'MC Usage'!O$5</f>
        <v>278.48890688541667</v>
      </c>
      <c r="P161" s="11">
        <f>'MC Inputs'!Q160*'MC Usage'!P$5</f>
        <v>119.83288449912386</v>
      </c>
      <c r="Q161" s="11">
        <f>'MC Inputs'!R160*'MC Usage'!Q$5</f>
        <v>9.8724859003427472</v>
      </c>
      <c r="R161" s="11">
        <f>'MC Inputs'!S160*'MC Usage'!R$5</f>
        <v>16.932579022408365</v>
      </c>
      <c r="S161" s="11">
        <f>'MC Inputs'!T160*'MC Usage'!S$5</f>
        <v>10</v>
      </c>
      <c r="T161" s="11">
        <f>'MC Inputs'!U160*'MC Usage'!T$5</f>
        <v>0</v>
      </c>
      <c r="U161" s="11">
        <f>'MC Inputs'!V160*'MC Usage'!U$5</f>
        <v>0</v>
      </c>
      <c r="V161" s="11">
        <f>'MC Inputs'!W160*'MC Usage'!V$5</f>
        <v>0</v>
      </c>
      <c r="W161" s="11">
        <f>'MC Inputs'!X160*'MC Usage'!W$5</f>
        <v>0</v>
      </c>
      <c r="X161" s="11">
        <f>'MC Inputs'!Y160*'MC Usage'!X$5</f>
        <v>0</v>
      </c>
      <c r="Y161" s="11">
        <f>'MC Inputs'!Z160*'MC Usage'!Y$5</f>
        <v>0</v>
      </c>
      <c r="Z161" s="11">
        <f>'MC Inputs'!AA160*'MC Usage'!Z$5</f>
        <v>0</v>
      </c>
      <c r="AA161" s="11">
        <f>'MC Inputs'!AB160*'MC Usage'!AA$5</f>
        <v>0</v>
      </c>
      <c r="AB161" s="12">
        <f>'MC Inputs'!AC160*'MC Usage'!AB$5</f>
        <v>0</v>
      </c>
      <c r="AC161" s="12">
        <f>'MC Inputs'!AD160*'MC Usage'!AC$5</f>
        <v>0</v>
      </c>
      <c r="AD161" s="12">
        <f>'MC Inputs'!AE160*'MC Usage'!AD$5</f>
        <v>44926.523166666666</v>
      </c>
      <c r="AE161" s="12">
        <f>'MC Inputs'!AF160*'MC Usage'!AE$5</f>
        <v>0</v>
      </c>
    </row>
    <row r="162" spans="1:31" x14ac:dyDescent="0.3">
      <c r="A162" s="32" t="s">
        <v>47</v>
      </c>
      <c r="B162" s="18">
        <f t="shared" si="2"/>
        <v>41456</v>
      </c>
      <c r="C162" s="2">
        <f>'MC Inputs'!D161*'MC Usage'!C$5</f>
        <v>66363.018733265722</v>
      </c>
      <c r="D162" s="2">
        <f>'MC Inputs'!E161*'MC Usage'!D$5</f>
        <v>46836.137939172251</v>
      </c>
      <c r="E162" s="2">
        <f>'MC Inputs'!F161*'MC Usage'!E$5</f>
        <v>67358.83457816091</v>
      </c>
      <c r="F162" s="2">
        <f>'MC Inputs'!G161*'MC Usage'!F$5</f>
        <v>525.3125</v>
      </c>
      <c r="G162" s="2">
        <f>'MC Inputs'!H161*'MC Usage'!G$5</f>
        <v>477.25992000000008</v>
      </c>
      <c r="H162" s="2">
        <f>'MC Inputs'!I161*'MC Usage'!H$5</f>
        <v>0</v>
      </c>
      <c r="I162" s="2">
        <f>'MC Inputs'!J161*'MC Usage'!I$5</f>
        <v>1984.0522595800726</v>
      </c>
      <c r="J162" s="2">
        <f>'MC Inputs'!K161*'MC Usage'!J$5</f>
        <v>600.89914264921879</v>
      </c>
      <c r="K162" s="2">
        <f>'MC Inputs'!L161*'MC Usage'!K$5</f>
        <v>13504.174028937556</v>
      </c>
      <c r="L162" s="2">
        <f>'MC Inputs'!M161*'MC Usage'!L$5</f>
        <v>265.33827803817746</v>
      </c>
      <c r="M162" s="2">
        <f>'MC Inputs'!N161*'MC Usage'!M$5</f>
        <v>84.70154420833515</v>
      </c>
      <c r="N162" s="2">
        <f>'MC Inputs'!O161*'MC Usage'!N$5</f>
        <v>2721990.7020593663</v>
      </c>
      <c r="O162" s="2">
        <f>'MC Inputs'!P161*'MC Usage'!O$5</f>
        <v>279.18512915263017</v>
      </c>
      <c r="P162" s="2">
        <f>'MC Inputs'!Q161*'MC Usage'!P$5</f>
        <v>120.13246671037167</v>
      </c>
      <c r="Q162" s="2">
        <f>'MC Inputs'!R161*'MC Usage'!Q$5</f>
        <v>9.8971671150936036</v>
      </c>
      <c r="R162" s="2">
        <f>'MC Inputs'!S161*'MC Usage'!R$5</f>
        <v>16.974910469964389</v>
      </c>
      <c r="S162" s="2">
        <f>'MC Inputs'!T161*'MC Usage'!S$5</f>
        <v>10</v>
      </c>
      <c r="T162" s="2">
        <f>'MC Inputs'!U161*'MC Usage'!T$5</f>
        <v>0</v>
      </c>
      <c r="U162" s="2">
        <f>'MC Inputs'!V161*'MC Usage'!U$5</f>
        <v>0</v>
      </c>
      <c r="V162" s="2">
        <f>'MC Inputs'!W161*'MC Usage'!V$5</f>
        <v>0</v>
      </c>
      <c r="W162" s="2">
        <f>'MC Inputs'!X161*'MC Usage'!W$5</f>
        <v>0</v>
      </c>
      <c r="X162" s="2">
        <f>'MC Inputs'!Y161*'MC Usage'!X$5</f>
        <v>0</v>
      </c>
      <c r="Y162" s="2">
        <f>'MC Inputs'!Z161*'MC Usage'!Y$5</f>
        <v>0</v>
      </c>
      <c r="Z162" s="2">
        <f>'MC Inputs'!AA161*'MC Usage'!Z$5</f>
        <v>0</v>
      </c>
      <c r="AA162" s="2">
        <f>'MC Inputs'!AB161*'MC Usage'!AA$5</f>
        <v>0</v>
      </c>
      <c r="AB162">
        <f>'MC Inputs'!AC161*'MC Usage'!AB$5</f>
        <v>0</v>
      </c>
      <c r="AC162">
        <f>'MC Inputs'!AD161*'MC Usage'!AC$5</f>
        <v>0</v>
      </c>
      <c r="AD162">
        <f>'MC Inputs'!AE161*'MC Usage'!AD$5</f>
        <v>44926.523166666666</v>
      </c>
      <c r="AE162">
        <f>'MC Inputs'!AF161*'MC Usage'!AE$5</f>
        <v>0</v>
      </c>
    </row>
    <row r="163" spans="1:31" x14ac:dyDescent="0.3">
      <c r="A163" s="33" t="s">
        <v>47</v>
      </c>
      <c r="B163" s="18">
        <f t="shared" si="2"/>
        <v>41487</v>
      </c>
      <c r="C163" s="2">
        <f>'MC Inputs'!D162*'MC Usage'!C$5</f>
        <v>65950.178154992464</v>
      </c>
      <c r="D163" s="2">
        <f>'MC Inputs'!E162*'MC Usage'!D$5</f>
        <v>34510.895658727</v>
      </c>
      <c r="E163" s="2">
        <f>'MC Inputs'!F162*'MC Usage'!E$5</f>
        <v>72602.583265517242</v>
      </c>
      <c r="F163" s="2">
        <f>'MC Inputs'!G162*'MC Usage'!F$5</f>
        <v>487.38749999999999</v>
      </c>
      <c r="G163" s="2">
        <f>'MC Inputs'!H162*'MC Usage'!G$5</f>
        <v>477.25992000000008</v>
      </c>
      <c r="H163" s="2">
        <f>'MC Inputs'!I162*'MC Usage'!H$5</f>
        <v>0</v>
      </c>
      <c r="I163" s="2">
        <f>'MC Inputs'!J162*'MC Usage'!I$5</f>
        <v>1984.0522595800726</v>
      </c>
      <c r="J163" s="2">
        <f>'MC Inputs'!K162*'MC Usage'!J$5</f>
        <v>600.89914264921879</v>
      </c>
      <c r="K163" s="2">
        <f>'MC Inputs'!L162*'MC Usage'!K$5</f>
        <v>13504.174028937556</v>
      </c>
      <c r="L163" s="2">
        <f>'MC Inputs'!M162*'MC Usage'!L$5</f>
        <v>265.33827803817746</v>
      </c>
      <c r="M163" s="2">
        <f>'MC Inputs'!N162*'MC Usage'!M$5</f>
        <v>84.70154420833515</v>
      </c>
      <c r="N163" s="2">
        <f>'MC Inputs'!O162*'MC Usage'!N$5</f>
        <v>4047105.762648643</v>
      </c>
      <c r="O163" s="2">
        <f>'MC Inputs'!P162*'MC Usage'!O$5</f>
        <v>279.18512915263017</v>
      </c>
      <c r="P163" s="2">
        <f>'MC Inputs'!Q162*'MC Usage'!P$5</f>
        <v>120.13246671037167</v>
      </c>
      <c r="Q163" s="2">
        <f>'MC Inputs'!R162*'MC Usage'!Q$5</f>
        <v>9.8971671150936036</v>
      </c>
      <c r="R163" s="2">
        <f>'MC Inputs'!S162*'MC Usage'!R$5</f>
        <v>16.974910469964389</v>
      </c>
      <c r="S163" s="2">
        <f>'MC Inputs'!T162*'MC Usage'!S$5</f>
        <v>10</v>
      </c>
      <c r="T163" s="2">
        <f>'MC Inputs'!U162*'MC Usage'!T$5</f>
        <v>0</v>
      </c>
      <c r="U163" s="2">
        <f>'MC Inputs'!V162*'MC Usage'!U$5</f>
        <v>0</v>
      </c>
      <c r="V163" s="2">
        <f>'MC Inputs'!W162*'MC Usage'!V$5</f>
        <v>0</v>
      </c>
      <c r="W163" s="2">
        <f>'MC Inputs'!X162*'MC Usage'!W$5</f>
        <v>0</v>
      </c>
      <c r="X163" s="2">
        <f>'MC Inputs'!Y162*'MC Usage'!X$5</f>
        <v>0</v>
      </c>
      <c r="Y163" s="2">
        <f>'MC Inputs'!Z162*'MC Usage'!Y$5</f>
        <v>0</v>
      </c>
      <c r="Z163" s="2">
        <f>'MC Inputs'!AA162*'MC Usage'!Z$5</f>
        <v>0</v>
      </c>
      <c r="AA163" s="2">
        <f>'MC Inputs'!AB162*'MC Usage'!AA$5</f>
        <v>0</v>
      </c>
      <c r="AB163">
        <f>'MC Inputs'!AC162*'MC Usage'!AB$5</f>
        <v>0</v>
      </c>
      <c r="AC163">
        <f>'MC Inputs'!AD162*'MC Usage'!AC$5</f>
        <v>0</v>
      </c>
      <c r="AD163">
        <f>'MC Inputs'!AE162*'MC Usage'!AD$5</f>
        <v>44926.523166666666</v>
      </c>
      <c r="AE163">
        <f>'MC Inputs'!AF162*'MC Usage'!AE$5</f>
        <v>0</v>
      </c>
    </row>
    <row r="164" spans="1:31" x14ac:dyDescent="0.3">
      <c r="A164" s="33" t="s">
        <v>47</v>
      </c>
      <c r="B164" s="18">
        <f t="shared" si="2"/>
        <v>41518</v>
      </c>
      <c r="C164" s="2">
        <f>'MC Inputs'!D163*'MC Usage'!C$5</f>
        <v>78111.683829692425</v>
      </c>
      <c r="D164" s="2">
        <f>'MC Inputs'!E163*'MC Usage'!D$5</f>
        <v>26536.920045905001</v>
      </c>
      <c r="E164" s="2">
        <f>'MC Inputs'!F163*'MC Usage'!E$5</f>
        <v>76862.506554252876</v>
      </c>
      <c r="F164" s="2">
        <f>'MC Inputs'!G163*'MC Usage'!F$5</f>
        <v>740.97249999999997</v>
      </c>
      <c r="G164" s="2">
        <f>'MC Inputs'!H163*'MC Usage'!G$5</f>
        <v>477.25992000000008</v>
      </c>
      <c r="H164" s="2">
        <f>'MC Inputs'!I163*'MC Usage'!H$5</f>
        <v>0</v>
      </c>
      <c r="I164" s="2">
        <f>'MC Inputs'!J163*'MC Usage'!I$5</f>
        <v>1984.0522595800726</v>
      </c>
      <c r="J164" s="2">
        <f>'MC Inputs'!K163*'MC Usage'!J$5</f>
        <v>600.89914264921879</v>
      </c>
      <c r="K164" s="2">
        <f>'MC Inputs'!L163*'MC Usage'!K$5</f>
        <v>13504.174028937556</v>
      </c>
      <c r="L164" s="2">
        <f>'MC Inputs'!M163*'MC Usage'!L$5</f>
        <v>265.33827803817746</v>
      </c>
      <c r="M164" s="2">
        <f>'MC Inputs'!N163*'MC Usage'!M$5</f>
        <v>84.70154420833515</v>
      </c>
      <c r="N164" s="2">
        <f>'MC Inputs'!O163*'MC Usage'!N$5</f>
        <v>4786065.700374498</v>
      </c>
      <c r="O164" s="2">
        <f>'MC Inputs'!P163*'MC Usage'!O$5</f>
        <v>279.18512915263017</v>
      </c>
      <c r="P164" s="2">
        <f>'MC Inputs'!Q163*'MC Usage'!P$5</f>
        <v>120.13246671037167</v>
      </c>
      <c r="Q164" s="2">
        <f>'MC Inputs'!R163*'MC Usage'!Q$5</f>
        <v>9.8971671150936036</v>
      </c>
      <c r="R164" s="2">
        <f>'MC Inputs'!S163*'MC Usage'!R$5</f>
        <v>16.974910469964389</v>
      </c>
      <c r="S164" s="2">
        <f>'MC Inputs'!T163*'MC Usage'!S$5</f>
        <v>10</v>
      </c>
      <c r="T164" s="2">
        <f>'MC Inputs'!U163*'MC Usage'!T$5</f>
        <v>0</v>
      </c>
      <c r="U164" s="2">
        <f>'MC Inputs'!V163*'MC Usage'!U$5</f>
        <v>0</v>
      </c>
      <c r="V164" s="2">
        <f>'MC Inputs'!W163*'MC Usage'!V$5</f>
        <v>0</v>
      </c>
      <c r="W164" s="2">
        <f>'MC Inputs'!X163*'MC Usage'!W$5</f>
        <v>0</v>
      </c>
      <c r="X164" s="2">
        <f>'MC Inputs'!Y163*'MC Usage'!X$5</f>
        <v>0</v>
      </c>
      <c r="Y164" s="2">
        <f>'MC Inputs'!Z163*'MC Usage'!Y$5</f>
        <v>0</v>
      </c>
      <c r="Z164" s="2">
        <f>'MC Inputs'!AA163*'MC Usage'!Z$5</f>
        <v>0</v>
      </c>
      <c r="AA164" s="2">
        <f>'MC Inputs'!AB163*'MC Usage'!AA$5</f>
        <v>0</v>
      </c>
      <c r="AB164">
        <f>'MC Inputs'!AC163*'MC Usage'!AB$5</f>
        <v>0</v>
      </c>
      <c r="AC164">
        <f>'MC Inputs'!AD163*'MC Usage'!AC$5</f>
        <v>0</v>
      </c>
      <c r="AD164">
        <f>'MC Inputs'!AE163*'MC Usage'!AD$5</f>
        <v>44926.523166666666</v>
      </c>
      <c r="AE164">
        <f>'MC Inputs'!AF163*'MC Usage'!AE$5</f>
        <v>0</v>
      </c>
    </row>
    <row r="165" spans="1:31" x14ac:dyDescent="0.3">
      <c r="A165" s="33" t="s">
        <v>47</v>
      </c>
      <c r="B165" s="18">
        <f t="shared" si="2"/>
        <v>41548</v>
      </c>
      <c r="C165" s="2">
        <f>'MC Inputs'!D164*'MC Usage'!C$5</f>
        <v>70114.537843140919</v>
      </c>
      <c r="D165" s="2">
        <f>'MC Inputs'!E164*'MC Usage'!D$5</f>
        <v>11916.581701245999</v>
      </c>
      <c r="E165" s="2">
        <f>'MC Inputs'!F164*'MC Usage'!E$5</f>
        <v>93211.29219977012</v>
      </c>
      <c r="F165" s="2">
        <f>'MC Inputs'!G164*'MC Usage'!F$5</f>
        <v>1336.8049999999998</v>
      </c>
      <c r="G165" s="2">
        <f>'MC Inputs'!H164*'MC Usage'!G$5</f>
        <v>477.25992000000008</v>
      </c>
      <c r="H165" s="2">
        <f>'MC Inputs'!I164*'MC Usage'!H$5</f>
        <v>0</v>
      </c>
      <c r="I165" s="2">
        <f>'MC Inputs'!J164*'MC Usage'!I$5</f>
        <v>1984.0522595800726</v>
      </c>
      <c r="J165" s="2">
        <f>'MC Inputs'!K164*'MC Usage'!J$5</f>
        <v>600.89914264921879</v>
      </c>
      <c r="K165" s="2">
        <f>'MC Inputs'!L164*'MC Usage'!K$5</f>
        <v>13504.174028937556</v>
      </c>
      <c r="L165" s="2">
        <f>'MC Inputs'!M164*'MC Usage'!L$5</f>
        <v>265.33827803817746</v>
      </c>
      <c r="M165" s="2">
        <f>'MC Inputs'!N164*'MC Usage'!M$5</f>
        <v>84.70154420833515</v>
      </c>
      <c r="N165" s="2">
        <f>'MC Inputs'!O164*'MC Usage'!N$5</f>
        <v>4754511.1028627641</v>
      </c>
      <c r="O165" s="2">
        <f>'MC Inputs'!P164*'MC Usage'!O$5</f>
        <v>279.18512915263017</v>
      </c>
      <c r="P165" s="2">
        <f>'MC Inputs'!Q164*'MC Usage'!P$5</f>
        <v>120.13246671037167</v>
      </c>
      <c r="Q165" s="2">
        <f>'MC Inputs'!R164*'MC Usage'!Q$5</f>
        <v>9.8971671150936036</v>
      </c>
      <c r="R165" s="2">
        <f>'MC Inputs'!S164*'MC Usage'!R$5</f>
        <v>16.974910469964389</v>
      </c>
      <c r="S165" s="2">
        <f>'MC Inputs'!T164*'MC Usage'!S$5</f>
        <v>10</v>
      </c>
      <c r="T165" s="2">
        <f>'MC Inputs'!U164*'MC Usage'!T$5</f>
        <v>0</v>
      </c>
      <c r="U165" s="2">
        <f>'MC Inputs'!V164*'MC Usage'!U$5</f>
        <v>0</v>
      </c>
      <c r="V165" s="2">
        <f>'MC Inputs'!W164*'MC Usage'!V$5</f>
        <v>0</v>
      </c>
      <c r="W165" s="2">
        <f>'MC Inputs'!X164*'MC Usage'!W$5</f>
        <v>0</v>
      </c>
      <c r="X165" s="2">
        <f>'MC Inputs'!Y164*'MC Usage'!X$5</f>
        <v>0</v>
      </c>
      <c r="Y165" s="2">
        <f>'MC Inputs'!Z164*'MC Usage'!Y$5</f>
        <v>0</v>
      </c>
      <c r="Z165" s="2">
        <f>'MC Inputs'!AA164*'MC Usage'!Z$5</f>
        <v>0</v>
      </c>
      <c r="AA165" s="2">
        <f>'MC Inputs'!AB164*'MC Usage'!AA$5</f>
        <v>0</v>
      </c>
      <c r="AB165">
        <f>'MC Inputs'!AC164*'MC Usage'!AB$5</f>
        <v>0</v>
      </c>
      <c r="AC165">
        <f>'MC Inputs'!AD164*'MC Usage'!AC$5</f>
        <v>0</v>
      </c>
      <c r="AD165">
        <f>'MC Inputs'!AE164*'MC Usage'!AD$5</f>
        <v>44926.523166666666</v>
      </c>
      <c r="AE165">
        <f>'MC Inputs'!AF164*'MC Usage'!AE$5</f>
        <v>0</v>
      </c>
    </row>
    <row r="166" spans="1:31" x14ac:dyDescent="0.3">
      <c r="A166" s="33" t="s">
        <v>47</v>
      </c>
      <c r="B166" s="18">
        <f t="shared" si="2"/>
        <v>41579</v>
      </c>
      <c r="C166" s="2">
        <f>'MC Inputs'!D165*'MC Usage'!C$5</f>
        <v>70667.258183148908</v>
      </c>
      <c r="D166" s="2">
        <f>'MC Inputs'!E165*'MC Usage'!D$5</f>
        <v>5851.8252271410001</v>
      </c>
      <c r="E166" s="2">
        <f>'MC Inputs'!F165*'MC Usage'!E$5</f>
        <v>148918.98120229883</v>
      </c>
      <c r="F166" s="2">
        <f>'MC Inputs'!G165*'MC Usage'!F$5</f>
        <v>2416.4375</v>
      </c>
      <c r="G166" s="2">
        <f>'MC Inputs'!H165*'MC Usage'!G$5</f>
        <v>477.25992000000008</v>
      </c>
      <c r="H166" s="2">
        <f>'MC Inputs'!I165*'MC Usage'!H$5</f>
        <v>0</v>
      </c>
      <c r="I166" s="2">
        <f>'MC Inputs'!J165*'MC Usage'!I$5</f>
        <v>1984.0522595800726</v>
      </c>
      <c r="J166" s="2">
        <f>'MC Inputs'!K165*'MC Usage'!J$5</f>
        <v>600.89914264921879</v>
      </c>
      <c r="K166" s="2">
        <f>'MC Inputs'!L165*'MC Usage'!K$5</f>
        <v>13504.174028937556</v>
      </c>
      <c r="L166" s="2">
        <f>'MC Inputs'!M165*'MC Usage'!L$5</f>
        <v>265.33827803817746</v>
      </c>
      <c r="M166" s="2">
        <f>'MC Inputs'!N165*'MC Usage'!M$5</f>
        <v>84.70154420833515</v>
      </c>
      <c r="N166" s="2">
        <f>'MC Inputs'!O165*'MC Usage'!N$5</f>
        <v>3620582.2853196291</v>
      </c>
      <c r="O166" s="2">
        <f>'MC Inputs'!P165*'MC Usage'!O$5</f>
        <v>279.18512915263017</v>
      </c>
      <c r="P166" s="2">
        <f>'MC Inputs'!Q165*'MC Usage'!P$5</f>
        <v>120.13246671037167</v>
      </c>
      <c r="Q166" s="2">
        <f>'MC Inputs'!R165*'MC Usage'!Q$5</f>
        <v>9.8971671150936036</v>
      </c>
      <c r="R166" s="2">
        <f>'MC Inputs'!S165*'MC Usage'!R$5</f>
        <v>16.974910469964389</v>
      </c>
      <c r="S166" s="2">
        <f>'MC Inputs'!T165*'MC Usage'!S$5</f>
        <v>10</v>
      </c>
      <c r="T166" s="2">
        <f>'MC Inputs'!U165*'MC Usage'!T$5</f>
        <v>0</v>
      </c>
      <c r="U166" s="2">
        <f>'MC Inputs'!V165*'MC Usage'!U$5</f>
        <v>0</v>
      </c>
      <c r="V166" s="2">
        <f>'MC Inputs'!W165*'MC Usage'!V$5</f>
        <v>0</v>
      </c>
      <c r="W166" s="2">
        <f>'MC Inputs'!X165*'MC Usage'!W$5</f>
        <v>0</v>
      </c>
      <c r="X166" s="2">
        <f>'MC Inputs'!Y165*'MC Usage'!X$5</f>
        <v>0</v>
      </c>
      <c r="Y166" s="2">
        <f>'MC Inputs'!Z165*'MC Usage'!Y$5</f>
        <v>0</v>
      </c>
      <c r="Z166" s="2">
        <f>'MC Inputs'!AA165*'MC Usage'!Z$5</f>
        <v>0</v>
      </c>
      <c r="AA166" s="2">
        <f>'MC Inputs'!AB165*'MC Usage'!AA$5</f>
        <v>0</v>
      </c>
      <c r="AB166">
        <f>'MC Inputs'!AC165*'MC Usage'!AB$5</f>
        <v>0</v>
      </c>
      <c r="AC166">
        <f>'MC Inputs'!AD165*'MC Usage'!AC$5</f>
        <v>0</v>
      </c>
      <c r="AD166">
        <f>'MC Inputs'!AE165*'MC Usage'!AD$5</f>
        <v>44926.523166666666</v>
      </c>
      <c r="AE166">
        <f>'MC Inputs'!AF165*'MC Usage'!AE$5</f>
        <v>0</v>
      </c>
    </row>
    <row r="167" spans="1:31" x14ac:dyDescent="0.3">
      <c r="A167" s="33" t="s">
        <v>47</v>
      </c>
      <c r="B167" s="18">
        <f t="shared" si="2"/>
        <v>41609</v>
      </c>
      <c r="C167" s="2">
        <f>'MC Inputs'!D166*'MC Usage'!C$5</f>
        <v>75412.831435432701</v>
      </c>
      <c r="D167" s="2">
        <f>'MC Inputs'!E166*'MC Usage'!D$5</f>
        <v>7312.3887700499999</v>
      </c>
      <c r="E167" s="2">
        <f>'MC Inputs'!F166*'MC Usage'!E$5</f>
        <v>176150.44998183908</v>
      </c>
      <c r="F167" s="2">
        <f>'MC Inputs'!G166*'MC Usage'!F$5</f>
        <v>3069.875</v>
      </c>
      <c r="G167" s="2">
        <f>'MC Inputs'!H166*'MC Usage'!G$5</f>
        <v>477.25992000000008</v>
      </c>
      <c r="H167" s="2">
        <f>'MC Inputs'!I166*'MC Usage'!H$5</f>
        <v>0</v>
      </c>
      <c r="I167" s="2">
        <f>'MC Inputs'!J166*'MC Usage'!I$5</f>
        <v>1984.0522595800726</v>
      </c>
      <c r="J167" s="2">
        <f>'MC Inputs'!K166*'MC Usage'!J$5</f>
        <v>600.89914264921879</v>
      </c>
      <c r="K167" s="2">
        <f>'MC Inputs'!L166*'MC Usage'!K$5</f>
        <v>13504.174028937556</v>
      </c>
      <c r="L167" s="2">
        <f>'MC Inputs'!M166*'MC Usage'!L$5</f>
        <v>265.33827803817746</v>
      </c>
      <c r="M167" s="2">
        <f>'MC Inputs'!N166*'MC Usage'!M$5</f>
        <v>84.70154420833515</v>
      </c>
      <c r="N167" s="2">
        <f>'MC Inputs'!O166*'MC Usage'!N$5</f>
        <v>3694668.0269720764</v>
      </c>
      <c r="O167" s="2">
        <f>'MC Inputs'!P166*'MC Usage'!O$5</f>
        <v>279.18512915263017</v>
      </c>
      <c r="P167" s="2">
        <f>'MC Inputs'!Q166*'MC Usage'!P$5</f>
        <v>120.13246671037167</v>
      </c>
      <c r="Q167" s="2">
        <f>'MC Inputs'!R166*'MC Usage'!Q$5</f>
        <v>9.8971671150936036</v>
      </c>
      <c r="R167" s="2">
        <f>'MC Inputs'!S166*'MC Usage'!R$5</f>
        <v>16.974910469964389</v>
      </c>
      <c r="S167" s="2">
        <f>'MC Inputs'!T166*'MC Usage'!S$5</f>
        <v>10</v>
      </c>
      <c r="T167" s="2">
        <f>'MC Inputs'!U166*'MC Usage'!T$5</f>
        <v>0</v>
      </c>
      <c r="U167" s="2">
        <f>'MC Inputs'!V166*'MC Usage'!U$5</f>
        <v>0</v>
      </c>
      <c r="V167" s="2">
        <f>'MC Inputs'!W166*'MC Usage'!V$5</f>
        <v>0</v>
      </c>
      <c r="W167" s="2">
        <f>'MC Inputs'!X166*'MC Usage'!W$5</f>
        <v>0</v>
      </c>
      <c r="X167" s="2">
        <f>'MC Inputs'!Y166*'MC Usage'!X$5</f>
        <v>0</v>
      </c>
      <c r="Y167" s="2">
        <f>'MC Inputs'!Z166*'MC Usage'!Y$5</f>
        <v>0</v>
      </c>
      <c r="Z167" s="2">
        <f>'MC Inputs'!AA166*'MC Usage'!Z$5</f>
        <v>0</v>
      </c>
      <c r="AA167" s="2">
        <f>'MC Inputs'!AB166*'MC Usage'!AA$5</f>
        <v>0</v>
      </c>
      <c r="AB167">
        <f>'MC Inputs'!AC166*'MC Usage'!AB$5</f>
        <v>0</v>
      </c>
      <c r="AC167">
        <f>'MC Inputs'!AD166*'MC Usage'!AC$5</f>
        <v>0</v>
      </c>
      <c r="AD167">
        <f>'MC Inputs'!AE166*'MC Usage'!AD$5</f>
        <v>44926.523166666666</v>
      </c>
      <c r="AE167">
        <f>'MC Inputs'!AF166*'MC Usage'!AE$5</f>
        <v>0</v>
      </c>
    </row>
    <row r="168" spans="1:31" x14ac:dyDescent="0.3">
      <c r="A168" s="33" t="s">
        <v>47</v>
      </c>
      <c r="B168" s="18">
        <f t="shared" si="2"/>
        <v>41640</v>
      </c>
      <c r="C168" s="2">
        <f>'MC Inputs'!D167*'MC Usage'!C$5</f>
        <v>69336.559987988963</v>
      </c>
      <c r="D168" s="2">
        <f>'MC Inputs'!E167*'MC Usage'!D$5</f>
        <v>4763.7412322150003</v>
      </c>
      <c r="E168" s="2">
        <f>'MC Inputs'!F167*'MC Usage'!E$5</f>
        <v>216249.50861287359</v>
      </c>
      <c r="F168" s="2">
        <f>'MC Inputs'!G167*'MC Usage'!F$5</f>
        <v>3990.2224999999999</v>
      </c>
      <c r="G168" s="2">
        <f>'MC Inputs'!H167*'MC Usage'!G$5</f>
        <v>477.25992000000008</v>
      </c>
      <c r="H168" s="2">
        <f>'MC Inputs'!I167*'MC Usage'!H$5</f>
        <v>0</v>
      </c>
      <c r="I168" s="2">
        <f>'MC Inputs'!J167*'MC Usage'!I$5</f>
        <v>1984.0522595800726</v>
      </c>
      <c r="J168" s="2">
        <f>'MC Inputs'!K167*'MC Usage'!J$5</f>
        <v>600.89914264921879</v>
      </c>
      <c r="K168" s="2">
        <f>'MC Inputs'!L167*'MC Usage'!K$5</f>
        <v>13504.174028937556</v>
      </c>
      <c r="L168" s="2">
        <f>'MC Inputs'!M167*'MC Usage'!L$5</f>
        <v>265.33827803817746</v>
      </c>
      <c r="M168" s="2">
        <f>'MC Inputs'!N167*'MC Usage'!M$5</f>
        <v>84.70154420833515</v>
      </c>
      <c r="N168" s="2">
        <f>'MC Inputs'!O167*'MC Usage'!N$5</f>
        <v>4774567.9607231114</v>
      </c>
      <c r="O168" s="2">
        <f>'MC Inputs'!P167*'MC Usage'!O$5</f>
        <v>279.18512915263017</v>
      </c>
      <c r="P168" s="2">
        <f>'MC Inputs'!Q167*'MC Usage'!P$5</f>
        <v>120.13246671037167</v>
      </c>
      <c r="Q168" s="2">
        <f>'MC Inputs'!R167*'MC Usage'!Q$5</f>
        <v>9.8971671150936036</v>
      </c>
      <c r="R168" s="2">
        <f>'MC Inputs'!S167*'MC Usage'!R$5</f>
        <v>16.974910469964389</v>
      </c>
      <c r="S168" s="2">
        <f>'MC Inputs'!T167*'MC Usage'!S$5</f>
        <v>10</v>
      </c>
      <c r="T168" s="2">
        <f>'MC Inputs'!U167*'MC Usage'!T$5</f>
        <v>0</v>
      </c>
      <c r="U168" s="2">
        <f>'MC Inputs'!V167*'MC Usage'!U$5</f>
        <v>0</v>
      </c>
      <c r="V168" s="2">
        <f>'MC Inputs'!W167*'MC Usage'!V$5</f>
        <v>0</v>
      </c>
      <c r="W168" s="2">
        <f>'MC Inputs'!X167*'MC Usage'!W$5</f>
        <v>0</v>
      </c>
      <c r="X168" s="2">
        <f>'MC Inputs'!Y167*'MC Usage'!X$5</f>
        <v>0</v>
      </c>
      <c r="Y168" s="2">
        <f>'MC Inputs'!Z167*'MC Usage'!Y$5</f>
        <v>0</v>
      </c>
      <c r="Z168" s="2">
        <f>'MC Inputs'!AA167*'MC Usage'!Z$5</f>
        <v>0</v>
      </c>
      <c r="AA168" s="2">
        <f>'MC Inputs'!AB167*'MC Usage'!AA$5</f>
        <v>0</v>
      </c>
      <c r="AB168">
        <f>'MC Inputs'!AC167*'MC Usage'!AB$5</f>
        <v>0</v>
      </c>
      <c r="AC168">
        <f>'MC Inputs'!AD167*'MC Usage'!AC$5</f>
        <v>0</v>
      </c>
      <c r="AD168">
        <f>'MC Inputs'!AE167*'MC Usage'!AD$5</f>
        <v>44926.523166666666</v>
      </c>
      <c r="AE168">
        <f>'MC Inputs'!AF167*'MC Usage'!AE$5</f>
        <v>0</v>
      </c>
    </row>
    <row r="169" spans="1:31" x14ac:dyDescent="0.3">
      <c r="A169" s="33" t="s">
        <v>47</v>
      </c>
      <c r="B169" s="18">
        <f t="shared" si="2"/>
        <v>41671</v>
      </c>
      <c r="C169" s="2">
        <f>'MC Inputs'!D168*'MC Usage'!C$5</f>
        <v>69709.290521807372</v>
      </c>
      <c r="D169" s="2">
        <f>'MC Inputs'!E168*'MC Usage'!D$5</f>
        <v>3080.955182399</v>
      </c>
      <c r="E169" s="2">
        <f>'MC Inputs'!F168*'MC Usage'!E$5</f>
        <v>187905.78368965516</v>
      </c>
      <c r="F169" s="2">
        <f>'MC Inputs'!G168*'MC Usage'!F$5</f>
        <v>3725.0549999999998</v>
      </c>
      <c r="G169" s="2">
        <f>'MC Inputs'!H168*'MC Usage'!G$5</f>
        <v>477.25992000000008</v>
      </c>
      <c r="H169" s="2">
        <f>'MC Inputs'!I168*'MC Usage'!H$5</f>
        <v>0</v>
      </c>
      <c r="I169" s="2">
        <f>'MC Inputs'!J168*'MC Usage'!I$5</f>
        <v>1984.0522595800726</v>
      </c>
      <c r="J169" s="2">
        <f>'MC Inputs'!K168*'MC Usage'!J$5</f>
        <v>600.89914264921879</v>
      </c>
      <c r="K169" s="2">
        <f>'MC Inputs'!L168*'MC Usage'!K$5</f>
        <v>13504.174028937556</v>
      </c>
      <c r="L169" s="2">
        <f>'MC Inputs'!M168*'MC Usage'!L$5</f>
        <v>265.33827803817746</v>
      </c>
      <c r="M169" s="2">
        <f>'MC Inputs'!N168*'MC Usage'!M$5</f>
        <v>84.70154420833515</v>
      </c>
      <c r="N169" s="2">
        <f>'MC Inputs'!O168*'MC Usage'!N$5</f>
        <v>6399842.5076949764</v>
      </c>
      <c r="O169" s="2">
        <f>'MC Inputs'!P168*'MC Usage'!O$5</f>
        <v>279.18512915263017</v>
      </c>
      <c r="P169" s="2">
        <f>'MC Inputs'!Q168*'MC Usage'!P$5</f>
        <v>120.13246671037167</v>
      </c>
      <c r="Q169" s="2">
        <f>'MC Inputs'!R168*'MC Usage'!Q$5</f>
        <v>9.8971671150936036</v>
      </c>
      <c r="R169" s="2">
        <f>'MC Inputs'!S168*'MC Usage'!R$5</f>
        <v>16.974910469964389</v>
      </c>
      <c r="S169" s="2">
        <f>'MC Inputs'!T168*'MC Usage'!S$5</f>
        <v>10</v>
      </c>
      <c r="T169" s="2">
        <f>'MC Inputs'!U168*'MC Usage'!T$5</f>
        <v>0</v>
      </c>
      <c r="U169" s="2">
        <f>'MC Inputs'!V168*'MC Usage'!U$5</f>
        <v>0</v>
      </c>
      <c r="V169" s="2">
        <f>'MC Inputs'!W168*'MC Usage'!V$5</f>
        <v>0</v>
      </c>
      <c r="W169" s="2">
        <f>'MC Inputs'!X168*'MC Usage'!W$5</f>
        <v>0</v>
      </c>
      <c r="X169" s="2">
        <f>'MC Inputs'!Y168*'MC Usage'!X$5</f>
        <v>0</v>
      </c>
      <c r="Y169" s="2">
        <f>'MC Inputs'!Z168*'MC Usage'!Y$5</f>
        <v>0</v>
      </c>
      <c r="Z169" s="2">
        <f>'MC Inputs'!AA168*'MC Usage'!Z$5</f>
        <v>0</v>
      </c>
      <c r="AA169" s="2">
        <f>'MC Inputs'!AB168*'MC Usage'!AA$5</f>
        <v>0</v>
      </c>
      <c r="AB169">
        <f>'MC Inputs'!AC168*'MC Usage'!AB$5</f>
        <v>0</v>
      </c>
      <c r="AC169">
        <f>'MC Inputs'!AD168*'MC Usage'!AC$5</f>
        <v>0</v>
      </c>
      <c r="AD169">
        <f>'MC Inputs'!AE168*'MC Usage'!AD$5</f>
        <v>44926.523166666666</v>
      </c>
      <c r="AE169">
        <f>'MC Inputs'!AF168*'MC Usage'!AE$5</f>
        <v>0</v>
      </c>
    </row>
    <row r="170" spans="1:31" x14ac:dyDescent="0.3">
      <c r="A170" s="33" t="s">
        <v>47</v>
      </c>
      <c r="B170" s="18">
        <f t="shared" si="2"/>
        <v>41699</v>
      </c>
      <c r="C170" s="2">
        <f>'MC Inputs'!D169*'MC Usage'!C$5</f>
        <v>73558.512572516003</v>
      </c>
      <c r="D170" s="2">
        <f>'MC Inputs'!E169*'MC Usage'!D$5</f>
        <v>9398.8174516020008</v>
      </c>
      <c r="E170" s="2">
        <f>'MC Inputs'!F169*'MC Usage'!E$5</f>
        <v>181518.57459999996</v>
      </c>
      <c r="F170" s="2">
        <f>'MC Inputs'!G169*'MC Usage'!F$5</f>
        <v>2917.4575</v>
      </c>
      <c r="G170" s="2">
        <f>'MC Inputs'!H169*'MC Usage'!G$5</f>
        <v>477.25992000000008</v>
      </c>
      <c r="H170" s="2">
        <f>'MC Inputs'!I169*'MC Usage'!H$5</f>
        <v>0</v>
      </c>
      <c r="I170" s="2">
        <f>'MC Inputs'!J169*'MC Usage'!I$5</f>
        <v>1984.0522595800726</v>
      </c>
      <c r="J170" s="2">
        <f>'MC Inputs'!K169*'MC Usage'!J$5</f>
        <v>600.89914264921879</v>
      </c>
      <c r="K170" s="2">
        <f>'MC Inputs'!L169*'MC Usage'!K$5</f>
        <v>13504.174028937556</v>
      </c>
      <c r="L170" s="2">
        <f>'MC Inputs'!M169*'MC Usage'!L$5</f>
        <v>265.33827803817746</v>
      </c>
      <c r="M170" s="2">
        <f>'MC Inputs'!N169*'MC Usage'!M$5</f>
        <v>84.70154420833515</v>
      </c>
      <c r="N170" s="2">
        <f>'MC Inputs'!O169*'MC Usage'!N$5</f>
        <v>4648758.409199289</v>
      </c>
      <c r="O170" s="2">
        <f>'MC Inputs'!P169*'MC Usage'!O$5</f>
        <v>279.18512915263017</v>
      </c>
      <c r="P170" s="2">
        <f>'MC Inputs'!Q169*'MC Usage'!P$5</f>
        <v>120.13246671037167</v>
      </c>
      <c r="Q170" s="2">
        <f>'MC Inputs'!R169*'MC Usage'!Q$5</f>
        <v>9.8971671150936036</v>
      </c>
      <c r="R170" s="2">
        <f>'MC Inputs'!S169*'MC Usage'!R$5</f>
        <v>16.974910469964389</v>
      </c>
      <c r="S170" s="2">
        <f>'MC Inputs'!T169*'MC Usage'!S$5</f>
        <v>10</v>
      </c>
      <c r="T170" s="2">
        <f>'MC Inputs'!U169*'MC Usage'!T$5</f>
        <v>0</v>
      </c>
      <c r="U170" s="2">
        <f>'MC Inputs'!V169*'MC Usage'!U$5</f>
        <v>0</v>
      </c>
      <c r="V170" s="2">
        <f>'MC Inputs'!W169*'MC Usage'!V$5</f>
        <v>0</v>
      </c>
      <c r="W170" s="2">
        <f>'MC Inputs'!X169*'MC Usage'!W$5</f>
        <v>0</v>
      </c>
      <c r="X170" s="2">
        <f>'MC Inputs'!Y169*'MC Usage'!X$5</f>
        <v>0</v>
      </c>
      <c r="Y170" s="2">
        <f>'MC Inputs'!Z169*'MC Usage'!Y$5</f>
        <v>0</v>
      </c>
      <c r="Z170" s="2">
        <f>'MC Inputs'!AA169*'MC Usage'!Z$5</f>
        <v>0</v>
      </c>
      <c r="AA170" s="2">
        <f>'MC Inputs'!AB169*'MC Usage'!AA$5</f>
        <v>0</v>
      </c>
      <c r="AB170">
        <f>'MC Inputs'!AC169*'MC Usage'!AB$5</f>
        <v>0</v>
      </c>
      <c r="AC170">
        <f>'MC Inputs'!AD169*'MC Usage'!AC$5</f>
        <v>0</v>
      </c>
      <c r="AD170">
        <f>'MC Inputs'!AE169*'MC Usage'!AD$5</f>
        <v>44926.523166666666</v>
      </c>
      <c r="AE170">
        <f>'MC Inputs'!AF169*'MC Usage'!AE$5</f>
        <v>0</v>
      </c>
    </row>
    <row r="171" spans="1:31" x14ac:dyDescent="0.3">
      <c r="A171" s="33" t="s">
        <v>47</v>
      </c>
      <c r="B171" s="18">
        <f t="shared" si="2"/>
        <v>41730</v>
      </c>
      <c r="C171" s="2">
        <f>'MC Inputs'!D170*'MC Usage'!C$5</f>
        <v>65216.559784525569</v>
      </c>
      <c r="D171" s="2">
        <f>'MC Inputs'!E170*'MC Usage'!D$5</f>
        <v>13479.103429376</v>
      </c>
      <c r="E171" s="2">
        <f>'MC Inputs'!F170*'MC Usage'!E$5</f>
        <v>115456.81443218389</v>
      </c>
      <c r="F171" s="2">
        <f>'MC Inputs'!G170*'MC Usage'!F$5</f>
        <v>1810.2524999999998</v>
      </c>
      <c r="G171" s="2">
        <f>'MC Inputs'!H170*'MC Usage'!G$5</f>
        <v>477.25992000000008</v>
      </c>
      <c r="H171" s="2">
        <f>'MC Inputs'!I170*'MC Usage'!H$5</f>
        <v>0</v>
      </c>
      <c r="I171" s="2">
        <f>'MC Inputs'!J170*'MC Usage'!I$5</f>
        <v>1984.0522595800726</v>
      </c>
      <c r="J171" s="2">
        <f>'MC Inputs'!K170*'MC Usage'!J$5</f>
        <v>600.89914264921879</v>
      </c>
      <c r="K171" s="2">
        <f>'MC Inputs'!L170*'MC Usage'!K$5</f>
        <v>13504.174028937556</v>
      </c>
      <c r="L171" s="2">
        <f>'MC Inputs'!M170*'MC Usage'!L$5</f>
        <v>265.33827803817746</v>
      </c>
      <c r="M171" s="2">
        <f>'MC Inputs'!N170*'MC Usage'!M$5</f>
        <v>84.70154420833515</v>
      </c>
      <c r="N171" s="2">
        <f>'MC Inputs'!O170*'MC Usage'!N$5</f>
        <v>6839309.4127975032</v>
      </c>
      <c r="O171" s="2">
        <f>'MC Inputs'!P170*'MC Usage'!O$5</f>
        <v>279.18512915263017</v>
      </c>
      <c r="P171" s="2">
        <f>'MC Inputs'!Q170*'MC Usage'!P$5</f>
        <v>120.13246671037167</v>
      </c>
      <c r="Q171" s="2">
        <f>'MC Inputs'!R170*'MC Usage'!Q$5</f>
        <v>9.8971671150936036</v>
      </c>
      <c r="R171" s="2">
        <f>'MC Inputs'!S170*'MC Usage'!R$5</f>
        <v>16.974910469964389</v>
      </c>
      <c r="S171" s="2">
        <f>'MC Inputs'!T170*'MC Usage'!S$5</f>
        <v>10</v>
      </c>
      <c r="T171" s="2">
        <f>'MC Inputs'!U170*'MC Usage'!T$5</f>
        <v>0</v>
      </c>
      <c r="U171" s="2">
        <f>'MC Inputs'!V170*'MC Usage'!U$5</f>
        <v>0</v>
      </c>
      <c r="V171" s="2">
        <f>'MC Inputs'!W170*'MC Usage'!V$5</f>
        <v>0</v>
      </c>
      <c r="W171" s="2">
        <f>'MC Inputs'!X170*'MC Usage'!W$5</f>
        <v>0</v>
      </c>
      <c r="X171" s="2">
        <f>'MC Inputs'!Y170*'MC Usage'!X$5</f>
        <v>0</v>
      </c>
      <c r="Y171" s="2">
        <f>'MC Inputs'!Z170*'MC Usage'!Y$5</f>
        <v>0</v>
      </c>
      <c r="Z171" s="2">
        <f>'MC Inputs'!AA170*'MC Usage'!Z$5</f>
        <v>0</v>
      </c>
      <c r="AA171" s="2">
        <f>'MC Inputs'!AB170*'MC Usage'!AA$5</f>
        <v>0</v>
      </c>
      <c r="AB171">
        <f>'MC Inputs'!AC170*'MC Usage'!AB$5</f>
        <v>0</v>
      </c>
      <c r="AC171">
        <f>'MC Inputs'!AD170*'MC Usage'!AC$5</f>
        <v>0</v>
      </c>
      <c r="AD171">
        <f>'MC Inputs'!AE170*'MC Usage'!AD$5</f>
        <v>44926.523166666666</v>
      </c>
      <c r="AE171">
        <f>'MC Inputs'!AF170*'MC Usage'!AE$5</f>
        <v>0</v>
      </c>
    </row>
    <row r="172" spans="1:31" x14ac:dyDescent="0.3">
      <c r="A172" s="33" t="s">
        <v>47</v>
      </c>
      <c r="B172" s="18">
        <f t="shared" si="2"/>
        <v>41760</v>
      </c>
      <c r="C172" s="2">
        <f>'MC Inputs'!D171*'MC Usage'!C$5</f>
        <v>68851.005569760397</v>
      </c>
      <c r="D172" s="2">
        <f>'MC Inputs'!E171*'MC Usage'!D$5</f>
        <v>23886.618003398002</v>
      </c>
      <c r="E172" s="2">
        <f>'MC Inputs'!F171*'MC Usage'!E$5</f>
        <v>92990.693049885042</v>
      </c>
      <c r="F172" s="2">
        <f>'MC Inputs'!G171*'MC Usage'!F$5</f>
        <v>677.93499999999995</v>
      </c>
      <c r="G172" s="2">
        <f>'MC Inputs'!H171*'MC Usage'!G$5</f>
        <v>477.25992000000008</v>
      </c>
      <c r="H172" s="2">
        <f>'MC Inputs'!I171*'MC Usage'!H$5</f>
        <v>0</v>
      </c>
      <c r="I172" s="2">
        <f>'MC Inputs'!J171*'MC Usage'!I$5</f>
        <v>1984.0522595800726</v>
      </c>
      <c r="J172" s="2">
        <f>'MC Inputs'!K171*'MC Usage'!J$5</f>
        <v>600.89914264921879</v>
      </c>
      <c r="K172" s="2">
        <f>'MC Inputs'!L171*'MC Usage'!K$5</f>
        <v>13504.174028937556</v>
      </c>
      <c r="L172" s="2">
        <f>'MC Inputs'!M171*'MC Usage'!L$5</f>
        <v>265.33827803817746</v>
      </c>
      <c r="M172" s="2">
        <f>'MC Inputs'!N171*'MC Usage'!M$5</f>
        <v>84.70154420833515</v>
      </c>
      <c r="N172" s="2">
        <f>'MC Inputs'!O171*'MC Usage'!N$5</f>
        <v>5156455.4645164097</v>
      </c>
      <c r="O172" s="2">
        <f>'MC Inputs'!P171*'MC Usage'!O$5</f>
        <v>279.18512915263017</v>
      </c>
      <c r="P172" s="2">
        <f>'MC Inputs'!Q171*'MC Usage'!P$5</f>
        <v>120.13246671037167</v>
      </c>
      <c r="Q172" s="2">
        <f>'MC Inputs'!R171*'MC Usage'!Q$5</f>
        <v>9.8971671150936036</v>
      </c>
      <c r="R172" s="2">
        <f>'MC Inputs'!S171*'MC Usage'!R$5</f>
        <v>16.974910469964389</v>
      </c>
      <c r="S172" s="2">
        <f>'MC Inputs'!T171*'MC Usage'!S$5</f>
        <v>10</v>
      </c>
      <c r="T172" s="2">
        <f>'MC Inputs'!U171*'MC Usage'!T$5</f>
        <v>0</v>
      </c>
      <c r="U172" s="2">
        <f>'MC Inputs'!V171*'MC Usage'!U$5</f>
        <v>0</v>
      </c>
      <c r="V172" s="2">
        <f>'MC Inputs'!W171*'MC Usage'!V$5</f>
        <v>0</v>
      </c>
      <c r="W172" s="2">
        <f>'MC Inputs'!X171*'MC Usage'!W$5</f>
        <v>0</v>
      </c>
      <c r="X172" s="2">
        <f>'MC Inputs'!Y171*'MC Usage'!X$5</f>
        <v>0</v>
      </c>
      <c r="Y172" s="2">
        <f>'MC Inputs'!Z171*'MC Usage'!Y$5</f>
        <v>0</v>
      </c>
      <c r="Z172" s="2">
        <f>'MC Inputs'!AA171*'MC Usage'!Z$5</f>
        <v>0</v>
      </c>
      <c r="AA172" s="2">
        <f>'MC Inputs'!AB171*'MC Usage'!AA$5</f>
        <v>0</v>
      </c>
      <c r="AB172">
        <f>'MC Inputs'!AC171*'MC Usage'!AB$5</f>
        <v>0</v>
      </c>
      <c r="AC172">
        <f>'MC Inputs'!AD171*'MC Usage'!AC$5</f>
        <v>0</v>
      </c>
      <c r="AD172">
        <f>'MC Inputs'!AE171*'MC Usage'!AD$5</f>
        <v>44926.523166666666</v>
      </c>
      <c r="AE172">
        <f>'MC Inputs'!AF171*'MC Usage'!AE$5</f>
        <v>0</v>
      </c>
    </row>
    <row r="173" spans="1:31" ht="15" thickBot="1" x14ac:dyDescent="0.35">
      <c r="A173" s="34" t="s">
        <v>47</v>
      </c>
      <c r="B173" s="18">
        <f t="shared" si="2"/>
        <v>41791</v>
      </c>
      <c r="C173" s="2">
        <f>'MC Inputs'!D172*'MC Usage'!C$5</f>
        <v>63030.410824951323</v>
      </c>
      <c r="D173" s="2">
        <f>'MC Inputs'!E172*'MC Usage'!D$5</f>
        <v>30572.742414307999</v>
      </c>
      <c r="E173" s="2">
        <f>'MC Inputs'!F172*'MC Usage'!E$5</f>
        <v>75301.869217471249</v>
      </c>
      <c r="F173" s="2">
        <f>'MC Inputs'!G172*'MC Usage'!F$5</f>
        <v>529.20749999999998</v>
      </c>
      <c r="G173" s="2">
        <f>'MC Inputs'!H172*'MC Usage'!G$5</f>
        <v>477.25992000000008</v>
      </c>
      <c r="H173" s="2">
        <f>'MC Inputs'!I172*'MC Usage'!H$5</f>
        <v>0</v>
      </c>
      <c r="I173" s="2">
        <f>'MC Inputs'!J172*'MC Usage'!I$5</f>
        <v>1984.0522595800726</v>
      </c>
      <c r="J173" s="2">
        <f>'MC Inputs'!K172*'MC Usage'!J$5</f>
        <v>600.89914264921879</v>
      </c>
      <c r="K173" s="2">
        <f>'MC Inputs'!L172*'MC Usage'!K$5</f>
        <v>13504.174028937556</v>
      </c>
      <c r="L173" s="2">
        <f>'MC Inputs'!M172*'MC Usage'!L$5</f>
        <v>265.33827803817746</v>
      </c>
      <c r="M173" s="2">
        <f>'MC Inputs'!N172*'MC Usage'!M$5</f>
        <v>84.70154420833515</v>
      </c>
      <c r="N173" s="2">
        <f>'MC Inputs'!O172*'MC Usage'!N$5</f>
        <v>3366002.1589283394</v>
      </c>
      <c r="O173" s="2">
        <f>'MC Inputs'!P172*'MC Usage'!O$5</f>
        <v>279.18512915263017</v>
      </c>
      <c r="P173" s="2">
        <f>'MC Inputs'!Q172*'MC Usage'!P$5</f>
        <v>120.13246671037167</v>
      </c>
      <c r="Q173" s="2">
        <f>'MC Inputs'!R172*'MC Usage'!Q$5</f>
        <v>9.8971671150936036</v>
      </c>
      <c r="R173" s="2">
        <f>'MC Inputs'!S172*'MC Usage'!R$5</f>
        <v>16.974910469964389</v>
      </c>
      <c r="S173" s="2">
        <f>'MC Inputs'!T172*'MC Usage'!S$5</f>
        <v>10</v>
      </c>
      <c r="T173" s="2">
        <f>'MC Inputs'!U172*'MC Usage'!T$5</f>
        <v>0</v>
      </c>
      <c r="U173" s="2">
        <f>'MC Inputs'!V172*'MC Usage'!U$5</f>
        <v>0</v>
      </c>
      <c r="V173" s="2">
        <f>'MC Inputs'!W172*'MC Usage'!V$5</f>
        <v>0</v>
      </c>
      <c r="W173" s="2">
        <f>'MC Inputs'!X172*'MC Usage'!W$5</f>
        <v>0</v>
      </c>
      <c r="X173" s="2">
        <f>'MC Inputs'!Y172*'MC Usage'!X$5</f>
        <v>0</v>
      </c>
      <c r="Y173" s="2">
        <f>'MC Inputs'!Z172*'MC Usage'!Y$5</f>
        <v>0</v>
      </c>
      <c r="Z173" s="2">
        <f>'MC Inputs'!AA172*'MC Usage'!Z$5</f>
        <v>0</v>
      </c>
      <c r="AA173" s="2">
        <f>'MC Inputs'!AB172*'MC Usage'!AA$5</f>
        <v>0</v>
      </c>
      <c r="AB173">
        <f>'MC Inputs'!AC172*'MC Usage'!AB$5</f>
        <v>0</v>
      </c>
      <c r="AC173">
        <f>'MC Inputs'!AD172*'MC Usage'!AC$5</f>
        <v>0</v>
      </c>
      <c r="AD173">
        <f>'MC Inputs'!AE172*'MC Usage'!AD$5</f>
        <v>44926.523166666666</v>
      </c>
      <c r="AE173">
        <f>'MC Inputs'!AF172*'MC Usage'!AE$5</f>
        <v>0</v>
      </c>
    </row>
    <row r="174" spans="1:31" x14ac:dyDescent="0.3">
      <c r="A174" s="29" t="s">
        <v>48</v>
      </c>
      <c r="B174" s="15">
        <f t="shared" si="2"/>
        <v>41821</v>
      </c>
      <c r="C174" s="7">
        <f>'MC Inputs'!D173*'MC Usage'!C$5</f>
        <v>67075.603354660852</v>
      </c>
      <c r="D174" s="7">
        <f>'MC Inputs'!E173*'MC Usage'!D$5</f>
        <v>40503.945989717002</v>
      </c>
      <c r="E174" s="7">
        <f>'MC Inputs'!F173*'MC Usage'!E$5</f>
        <v>72070.827911264365</v>
      </c>
      <c r="F174" s="7">
        <f>'MC Inputs'!G173*'MC Usage'!F$5</f>
        <v>525.3125</v>
      </c>
      <c r="G174" s="7">
        <f>'MC Inputs'!H173*'MC Usage'!G$5</f>
        <v>477.25992000000008</v>
      </c>
      <c r="H174" s="7">
        <f>'MC Inputs'!I173*'MC Usage'!H$5</f>
        <v>0</v>
      </c>
      <c r="I174" s="7">
        <f>'MC Inputs'!J173*'MC Usage'!I$5</f>
        <v>2003.8927821758732</v>
      </c>
      <c r="J174" s="7">
        <f>'MC Inputs'!K173*'MC Usage'!J$5</f>
        <v>606.90813407571113</v>
      </c>
      <c r="K174" s="7">
        <f>'MC Inputs'!L173*'MC Usage'!K$5</f>
        <v>13504.174028937556</v>
      </c>
      <c r="L174" s="7">
        <f>'MC Inputs'!M173*'MC Usage'!L$5</f>
        <v>267.00963998571808</v>
      </c>
      <c r="M174" s="7">
        <f>'MC Inputs'!N173*'MC Usage'!M$5</f>
        <v>85.23507800125202</v>
      </c>
      <c r="N174" s="7">
        <f>'MC Inputs'!O173*'MC Usage'!N$5</f>
        <v>3416321.0235401224</v>
      </c>
      <c r="O174" s="7">
        <f>'MC Inputs'!P173*'MC Usage'!O$5</f>
        <v>279.88309197551172</v>
      </c>
      <c r="P174" s="7">
        <f>'MC Inputs'!Q173*'MC Usage'!P$5</f>
        <v>120.43279787714761</v>
      </c>
      <c r="Q174" s="7">
        <f>'MC Inputs'!R173*'MC Usage'!Q$5</f>
        <v>9.9219100328813372</v>
      </c>
      <c r="R174" s="7">
        <f>'MC Inputs'!S173*'MC Usage'!R$5</f>
        <v>17.017347746139297</v>
      </c>
      <c r="S174" s="7">
        <f>'MC Inputs'!T173*'MC Usage'!S$5</f>
        <v>10</v>
      </c>
      <c r="T174" s="7">
        <f>'MC Inputs'!U173*'MC Usage'!T$5</f>
        <v>0</v>
      </c>
      <c r="U174" s="7">
        <f>'MC Inputs'!V173*'MC Usage'!U$5</f>
        <v>0</v>
      </c>
      <c r="V174" s="7">
        <f>'MC Inputs'!W173*'MC Usage'!V$5</f>
        <v>0</v>
      </c>
      <c r="W174" s="7">
        <f>'MC Inputs'!X173*'MC Usage'!W$5</f>
        <v>0</v>
      </c>
      <c r="X174" s="7">
        <f>'MC Inputs'!Y173*'MC Usage'!X$5</f>
        <v>0</v>
      </c>
      <c r="Y174" s="7">
        <f>'MC Inputs'!Z173*'MC Usage'!Y$5</f>
        <v>0</v>
      </c>
      <c r="Z174" s="7">
        <f>'MC Inputs'!AA173*'MC Usage'!Z$5</f>
        <v>0</v>
      </c>
      <c r="AA174" s="7">
        <f>'MC Inputs'!AB173*'MC Usage'!AA$5</f>
        <v>0</v>
      </c>
      <c r="AB174" s="8">
        <f>'MC Inputs'!AC173*'MC Usage'!AB$5</f>
        <v>0</v>
      </c>
      <c r="AC174" s="8">
        <f>'MC Inputs'!AD173*'MC Usage'!AC$5</f>
        <v>0</v>
      </c>
      <c r="AD174" s="8">
        <f>'MC Inputs'!AE173*'MC Usage'!AD$5</f>
        <v>44926.523166666666</v>
      </c>
      <c r="AE174" s="8">
        <f>'MC Inputs'!AF173*'MC Usage'!AE$5</f>
        <v>0</v>
      </c>
    </row>
    <row r="175" spans="1:31" x14ac:dyDescent="0.3">
      <c r="A175" s="30" t="s">
        <v>48</v>
      </c>
      <c r="B175" s="16">
        <f t="shared" si="2"/>
        <v>41852</v>
      </c>
      <c r="C175" s="9">
        <f>'MC Inputs'!D174*'MC Usage'!C$5</f>
        <v>54809.94587502072</v>
      </c>
      <c r="D175" s="9">
        <f>'MC Inputs'!E174*'MC Usage'!D$5</f>
        <v>30845.457783733</v>
      </c>
      <c r="E175" s="9">
        <f>'MC Inputs'!F174*'MC Usage'!E$5</f>
        <v>76417.869470515448</v>
      </c>
      <c r="F175" s="9">
        <f>'MC Inputs'!G174*'MC Usage'!F$5</f>
        <v>487.38749999999999</v>
      </c>
      <c r="G175" s="9">
        <f>'MC Inputs'!H174*'MC Usage'!G$5</f>
        <v>477.25992000000008</v>
      </c>
      <c r="H175" s="9">
        <f>'MC Inputs'!I174*'MC Usage'!H$5</f>
        <v>0</v>
      </c>
      <c r="I175" s="9">
        <f>'MC Inputs'!J174*'MC Usage'!I$5</f>
        <v>2003.8927821758732</v>
      </c>
      <c r="J175" s="9">
        <f>'MC Inputs'!K174*'MC Usage'!J$5</f>
        <v>606.90813407571113</v>
      </c>
      <c r="K175" s="9">
        <f>'MC Inputs'!L174*'MC Usage'!K$5</f>
        <v>13504.174028937556</v>
      </c>
      <c r="L175" s="9">
        <f>'MC Inputs'!M174*'MC Usage'!L$5</f>
        <v>267.00963998571808</v>
      </c>
      <c r="M175" s="9">
        <f>'MC Inputs'!N174*'MC Usage'!M$5</f>
        <v>85.23507800125202</v>
      </c>
      <c r="N175" s="9">
        <f>'MC Inputs'!O174*'MC Usage'!N$5</f>
        <v>4114334.5872892016</v>
      </c>
      <c r="O175" s="9">
        <f>'MC Inputs'!P174*'MC Usage'!O$5</f>
        <v>279.88309197551172</v>
      </c>
      <c r="P175" s="9">
        <f>'MC Inputs'!Q174*'MC Usage'!P$5</f>
        <v>120.43279787714761</v>
      </c>
      <c r="Q175" s="9">
        <f>'MC Inputs'!R174*'MC Usage'!Q$5</f>
        <v>9.9219100328813372</v>
      </c>
      <c r="R175" s="9">
        <f>'MC Inputs'!S174*'MC Usage'!R$5</f>
        <v>17.017347746139297</v>
      </c>
      <c r="S175" s="9">
        <f>'MC Inputs'!T174*'MC Usage'!S$5</f>
        <v>10</v>
      </c>
      <c r="T175" s="9">
        <f>'MC Inputs'!U174*'MC Usage'!T$5</f>
        <v>0</v>
      </c>
      <c r="U175" s="9">
        <f>'MC Inputs'!V174*'MC Usage'!U$5</f>
        <v>0</v>
      </c>
      <c r="V175" s="9">
        <f>'MC Inputs'!W174*'MC Usage'!V$5</f>
        <v>0</v>
      </c>
      <c r="W175" s="9">
        <f>'MC Inputs'!X174*'MC Usage'!W$5</f>
        <v>0</v>
      </c>
      <c r="X175" s="9">
        <f>'MC Inputs'!Y174*'MC Usage'!X$5</f>
        <v>0</v>
      </c>
      <c r="Y175" s="9">
        <f>'MC Inputs'!Z174*'MC Usage'!Y$5</f>
        <v>0</v>
      </c>
      <c r="Z175" s="9">
        <f>'MC Inputs'!AA174*'MC Usage'!Z$5</f>
        <v>0</v>
      </c>
      <c r="AA175" s="9">
        <f>'MC Inputs'!AB174*'MC Usage'!AA$5</f>
        <v>0</v>
      </c>
      <c r="AB175" s="10">
        <f>'MC Inputs'!AC174*'MC Usage'!AB$5</f>
        <v>0</v>
      </c>
      <c r="AC175" s="10">
        <f>'MC Inputs'!AD174*'MC Usage'!AC$5</f>
        <v>0</v>
      </c>
      <c r="AD175" s="10">
        <f>'MC Inputs'!AE174*'MC Usage'!AD$5</f>
        <v>44926.523166666666</v>
      </c>
      <c r="AE175" s="10">
        <f>'MC Inputs'!AF174*'MC Usage'!AE$5</f>
        <v>0</v>
      </c>
    </row>
    <row r="176" spans="1:31" x14ac:dyDescent="0.3">
      <c r="A176" s="30" t="s">
        <v>48</v>
      </c>
      <c r="B176" s="16">
        <f t="shared" si="2"/>
        <v>41883</v>
      </c>
      <c r="C176" s="9">
        <f>'MC Inputs'!D175*'MC Usage'!C$5</f>
        <v>64746.139724230576</v>
      </c>
      <c r="D176" s="9">
        <f>'MC Inputs'!E175*'MC Usage'!D$5</f>
        <v>19968.217643227999</v>
      </c>
      <c r="E176" s="9">
        <f>'MC Inputs'!F175*'MC Usage'!E$5</f>
        <v>79132.113297113377</v>
      </c>
      <c r="F176" s="9">
        <f>'MC Inputs'!G175*'MC Usage'!F$5</f>
        <v>740.97249999999997</v>
      </c>
      <c r="G176" s="9">
        <f>'MC Inputs'!H175*'MC Usage'!G$5</f>
        <v>477.25992000000008</v>
      </c>
      <c r="H176" s="9">
        <f>'MC Inputs'!I175*'MC Usage'!H$5</f>
        <v>0</v>
      </c>
      <c r="I176" s="9">
        <f>'MC Inputs'!J175*'MC Usage'!I$5</f>
        <v>2003.8927821758732</v>
      </c>
      <c r="J176" s="9">
        <f>'MC Inputs'!K175*'MC Usage'!J$5</f>
        <v>606.90813407571113</v>
      </c>
      <c r="K176" s="9">
        <f>'MC Inputs'!L175*'MC Usage'!K$5</f>
        <v>13504.174028937556</v>
      </c>
      <c r="L176" s="9">
        <f>'MC Inputs'!M175*'MC Usage'!L$5</f>
        <v>267.00963998571808</v>
      </c>
      <c r="M176" s="9">
        <f>'MC Inputs'!N175*'MC Usage'!M$5</f>
        <v>85.23507800125202</v>
      </c>
      <c r="N176" s="9">
        <f>'MC Inputs'!O175*'MC Usage'!N$5</f>
        <v>5782394.8822993888</v>
      </c>
      <c r="O176" s="9">
        <f>'MC Inputs'!P175*'MC Usage'!O$5</f>
        <v>279.88309197551172</v>
      </c>
      <c r="P176" s="9">
        <f>'MC Inputs'!Q175*'MC Usage'!P$5</f>
        <v>120.43279787714761</v>
      </c>
      <c r="Q176" s="9">
        <f>'MC Inputs'!R175*'MC Usage'!Q$5</f>
        <v>9.9219100328813372</v>
      </c>
      <c r="R176" s="9">
        <f>'MC Inputs'!S175*'MC Usage'!R$5</f>
        <v>17.017347746139297</v>
      </c>
      <c r="S176" s="9">
        <f>'MC Inputs'!T175*'MC Usage'!S$5</f>
        <v>10</v>
      </c>
      <c r="T176" s="9">
        <f>'MC Inputs'!U175*'MC Usage'!T$5</f>
        <v>0</v>
      </c>
      <c r="U176" s="9">
        <f>'MC Inputs'!V175*'MC Usage'!U$5</f>
        <v>0</v>
      </c>
      <c r="V176" s="9">
        <f>'MC Inputs'!W175*'MC Usage'!V$5</f>
        <v>0</v>
      </c>
      <c r="W176" s="9">
        <f>'MC Inputs'!X175*'MC Usage'!W$5</f>
        <v>0</v>
      </c>
      <c r="X176" s="9">
        <f>'MC Inputs'!Y175*'MC Usage'!X$5</f>
        <v>0</v>
      </c>
      <c r="Y176" s="9">
        <f>'MC Inputs'!Z175*'MC Usage'!Y$5</f>
        <v>0</v>
      </c>
      <c r="Z176" s="9">
        <f>'MC Inputs'!AA175*'MC Usage'!Z$5</f>
        <v>0</v>
      </c>
      <c r="AA176" s="9">
        <f>'MC Inputs'!AB175*'MC Usage'!AA$5</f>
        <v>0</v>
      </c>
      <c r="AB176" s="10">
        <f>'MC Inputs'!AC175*'MC Usage'!AB$5</f>
        <v>0</v>
      </c>
      <c r="AC176" s="10">
        <f>'MC Inputs'!AD175*'MC Usage'!AC$5</f>
        <v>0</v>
      </c>
      <c r="AD176" s="10">
        <f>'MC Inputs'!AE175*'MC Usage'!AD$5</f>
        <v>44926.523166666666</v>
      </c>
      <c r="AE176" s="10">
        <f>'MC Inputs'!AF175*'MC Usage'!AE$5</f>
        <v>0</v>
      </c>
    </row>
    <row r="177" spans="1:31" x14ac:dyDescent="0.3">
      <c r="A177" s="30" t="s">
        <v>48</v>
      </c>
      <c r="B177" s="16">
        <f t="shared" si="2"/>
        <v>41913</v>
      </c>
      <c r="C177" s="9">
        <f>'MC Inputs'!D176*'MC Usage'!C$5</f>
        <v>63220.477385427752</v>
      </c>
      <c r="D177" s="9">
        <f>'MC Inputs'!E176*'MC Usage'!D$5</f>
        <v>14712.02598547</v>
      </c>
      <c r="E177" s="9">
        <f>'MC Inputs'!F176*'MC Usage'!E$5</f>
        <v>95809.137962474226</v>
      </c>
      <c r="F177" s="9">
        <f>'MC Inputs'!G176*'MC Usage'!F$5</f>
        <v>1336.8049999999998</v>
      </c>
      <c r="G177" s="9">
        <f>'MC Inputs'!H176*'MC Usage'!G$5</f>
        <v>477.25992000000008</v>
      </c>
      <c r="H177" s="9">
        <f>'MC Inputs'!I176*'MC Usage'!H$5</f>
        <v>0</v>
      </c>
      <c r="I177" s="9">
        <f>'MC Inputs'!J176*'MC Usage'!I$5</f>
        <v>2003.8927821758732</v>
      </c>
      <c r="J177" s="9">
        <f>'MC Inputs'!K176*'MC Usage'!J$5</f>
        <v>606.90813407571113</v>
      </c>
      <c r="K177" s="9">
        <f>'MC Inputs'!L176*'MC Usage'!K$5</f>
        <v>13504.174028937556</v>
      </c>
      <c r="L177" s="9">
        <f>'MC Inputs'!M176*'MC Usage'!L$5</f>
        <v>267.00963998571808</v>
      </c>
      <c r="M177" s="9">
        <f>'MC Inputs'!N176*'MC Usage'!M$5</f>
        <v>85.23507800125202</v>
      </c>
      <c r="N177" s="9">
        <f>'MC Inputs'!O176*'MC Usage'!N$5</f>
        <v>3891302.2987384577</v>
      </c>
      <c r="O177" s="9">
        <f>'MC Inputs'!P176*'MC Usage'!O$5</f>
        <v>279.88309197551172</v>
      </c>
      <c r="P177" s="9">
        <f>'MC Inputs'!Q176*'MC Usage'!P$5</f>
        <v>120.43279787714761</v>
      </c>
      <c r="Q177" s="9">
        <f>'MC Inputs'!R176*'MC Usage'!Q$5</f>
        <v>9.9219100328813372</v>
      </c>
      <c r="R177" s="9">
        <f>'MC Inputs'!S176*'MC Usage'!R$5</f>
        <v>17.017347746139297</v>
      </c>
      <c r="S177" s="9">
        <f>'MC Inputs'!T176*'MC Usage'!S$5</f>
        <v>10</v>
      </c>
      <c r="T177" s="9">
        <f>'MC Inputs'!U176*'MC Usage'!T$5</f>
        <v>0</v>
      </c>
      <c r="U177" s="9">
        <f>'MC Inputs'!V176*'MC Usage'!U$5</f>
        <v>0</v>
      </c>
      <c r="V177" s="9">
        <f>'MC Inputs'!W176*'MC Usage'!V$5</f>
        <v>0</v>
      </c>
      <c r="W177" s="9">
        <f>'MC Inputs'!X176*'MC Usage'!W$5</f>
        <v>0</v>
      </c>
      <c r="X177" s="9">
        <f>'MC Inputs'!Y176*'MC Usage'!X$5</f>
        <v>0</v>
      </c>
      <c r="Y177" s="9">
        <f>'MC Inputs'!Z176*'MC Usage'!Y$5</f>
        <v>0</v>
      </c>
      <c r="Z177" s="9">
        <f>'MC Inputs'!AA176*'MC Usage'!Z$5</f>
        <v>0</v>
      </c>
      <c r="AA177" s="9">
        <f>'MC Inputs'!AB176*'MC Usage'!AA$5</f>
        <v>0</v>
      </c>
      <c r="AB177" s="10">
        <f>'MC Inputs'!AC176*'MC Usage'!AB$5</f>
        <v>0</v>
      </c>
      <c r="AC177" s="10">
        <f>'MC Inputs'!AD176*'MC Usage'!AC$5</f>
        <v>0</v>
      </c>
      <c r="AD177" s="10">
        <f>'MC Inputs'!AE176*'MC Usage'!AD$5</f>
        <v>44926.523166666666</v>
      </c>
      <c r="AE177" s="10">
        <f>'MC Inputs'!AF176*'MC Usage'!AE$5</f>
        <v>0</v>
      </c>
    </row>
    <row r="178" spans="1:31" x14ac:dyDescent="0.3">
      <c r="A178" s="30" t="s">
        <v>48</v>
      </c>
      <c r="B178" s="16">
        <f t="shared" si="2"/>
        <v>41944</v>
      </c>
      <c r="C178" s="9">
        <f>'MC Inputs'!D177*'MC Usage'!C$5</f>
        <v>64035.797115299982</v>
      </c>
      <c r="D178" s="9">
        <f>'MC Inputs'!E177*'MC Usage'!D$5</f>
        <v>6530.4113563749997</v>
      </c>
      <c r="E178" s="9">
        <f>'MC Inputs'!F177*'MC Usage'!E$5</f>
        <v>145451.4383769072</v>
      </c>
      <c r="F178" s="9">
        <f>'MC Inputs'!G177*'MC Usage'!F$5</f>
        <v>2416.4375</v>
      </c>
      <c r="G178" s="9">
        <f>'MC Inputs'!H177*'MC Usage'!G$5</f>
        <v>477.25992000000008</v>
      </c>
      <c r="H178" s="9">
        <f>'MC Inputs'!I177*'MC Usage'!H$5</f>
        <v>0</v>
      </c>
      <c r="I178" s="9">
        <f>'MC Inputs'!J177*'MC Usage'!I$5</f>
        <v>2003.8927821758732</v>
      </c>
      <c r="J178" s="9">
        <f>'MC Inputs'!K177*'MC Usage'!J$5</f>
        <v>606.90813407571113</v>
      </c>
      <c r="K178" s="9">
        <f>'MC Inputs'!L177*'MC Usage'!K$5</f>
        <v>13504.174028937556</v>
      </c>
      <c r="L178" s="9">
        <f>'MC Inputs'!M177*'MC Usage'!L$5</f>
        <v>267.00963998571808</v>
      </c>
      <c r="M178" s="9">
        <f>'MC Inputs'!N177*'MC Usage'!M$5</f>
        <v>85.23507800125202</v>
      </c>
      <c r="N178" s="9">
        <f>'MC Inputs'!O177*'MC Usage'!N$5</f>
        <v>3184121.6879091347</v>
      </c>
      <c r="O178" s="9">
        <f>'MC Inputs'!P177*'MC Usage'!O$5</f>
        <v>279.88309197551172</v>
      </c>
      <c r="P178" s="9">
        <f>'MC Inputs'!Q177*'MC Usage'!P$5</f>
        <v>120.43279787714761</v>
      </c>
      <c r="Q178" s="9">
        <f>'MC Inputs'!R177*'MC Usage'!Q$5</f>
        <v>9.9219100328813372</v>
      </c>
      <c r="R178" s="9">
        <f>'MC Inputs'!S177*'MC Usage'!R$5</f>
        <v>17.017347746139297</v>
      </c>
      <c r="S178" s="9">
        <f>'MC Inputs'!T177*'MC Usage'!S$5</f>
        <v>10</v>
      </c>
      <c r="T178" s="9">
        <f>'MC Inputs'!U177*'MC Usage'!T$5</f>
        <v>0</v>
      </c>
      <c r="U178" s="9">
        <f>'MC Inputs'!V177*'MC Usage'!U$5</f>
        <v>0</v>
      </c>
      <c r="V178" s="9">
        <f>'MC Inputs'!W177*'MC Usage'!V$5</f>
        <v>0</v>
      </c>
      <c r="W178" s="9">
        <f>'MC Inputs'!X177*'MC Usage'!W$5</f>
        <v>0</v>
      </c>
      <c r="X178" s="9">
        <f>'MC Inputs'!Y177*'MC Usage'!X$5</f>
        <v>0</v>
      </c>
      <c r="Y178" s="9">
        <f>'MC Inputs'!Z177*'MC Usage'!Y$5</f>
        <v>0</v>
      </c>
      <c r="Z178" s="9">
        <f>'MC Inputs'!AA177*'MC Usage'!Z$5</f>
        <v>0</v>
      </c>
      <c r="AA178" s="9">
        <f>'MC Inputs'!AB177*'MC Usage'!AA$5</f>
        <v>0</v>
      </c>
      <c r="AB178" s="10">
        <f>'MC Inputs'!AC177*'MC Usage'!AB$5</f>
        <v>0</v>
      </c>
      <c r="AC178" s="10">
        <f>'MC Inputs'!AD177*'MC Usage'!AC$5</f>
        <v>0</v>
      </c>
      <c r="AD178" s="10">
        <f>'MC Inputs'!AE177*'MC Usage'!AD$5</f>
        <v>44926.523166666666</v>
      </c>
      <c r="AE178" s="10">
        <f>'MC Inputs'!AF177*'MC Usage'!AE$5</f>
        <v>0</v>
      </c>
    </row>
    <row r="179" spans="1:31" x14ac:dyDescent="0.3">
      <c r="A179" s="30" t="s">
        <v>48</v>
      </c>
      <c r="B179" s="16">
        <f t="shared" si="2"/>
        <v>41974</v>
      </c>
      <c r="C179" s="9">
        <f>'MC Inputs'!D178*'MC Usage'!C$5</f>
        <v>65816.056772070617</v>
      </c>
      <c r="D179" s="9">
        <f>'MC Inputs'!E178*'MC Usage'!D$5</f>
        <v>6265.3849525591868</v>
      </c>
      <c r="E179" s="9">
        <f>'MC Inputs'!F178*'MC Usage'!E$5</f>
        <v>168731.5035204124</v>
      </c>
      <c r="F179" s="9">
        <f>'MC Inputs'!G178*'MC Usage'!F$5</f>
        <v>3069.875</v>
      </c>
      <c r="G179" s="9">
        <f>'MC Inputs'!H178*'MC Usage'!G$5</f>
        <v>477.25992000000008</v>
      </c>
      <c r="H179" s="9">
        <f>'MC Inputs'!I178*'MC Usage'!H$5</f>
        <v>0</v>
      </c>
      <c r="I179" s="9">
        <f>'MC Inputs'!J178*'MC Usage'!I$5</f>
        <v>2003.8927821758732</v>
      </c>
      <c r="J179" s="9">
        <f>'MC Inputs'!K178*'MC Usage'!J$5</f>
        <v>606.90813407571113</v>
      </c>
      <c r="K179" s="9">
        <f>'MC Inputs'!L178*'MC Usage'!K$5</f>
        <v>13504.174028937556</v>
      </c>
      <c r="L179" s="9">
        <f>'MC Inputs'!M178*'MC Usage'!L$5</f>
        <v>267.00963998571808</v>
      </c>
      <c r="M179" s="9">
        <f>'MC Inputs'!N178*'MC Usage'!M$5</f>
        <v>85.23507800125202</v>
      </c>
      <c r="N179" s="9">
        <f>'MC Inputs'!O178*'MC Usage'!N$5</f>
        <v>3485582.6407855377</v>
      </c>
      <c r="O179" s="9">
        <f>'MC Inputs'!P178*'MC Usage'!O$5</f>
        <v>279.88309197551172</v>
      </c>
      <c r="P179" s="9">
        <f>'MC Inputs'!Q178*'MC Usage'!P$5</f>
        <v>120.43279787714761</v>
      </c>
      <c r="Q179" s="9">
        <f>'MC Inputs'!R178*'MC Usage'!Q$5</f>
        <v>9.9219100328813372</v>
      </c>
      <c r="R179" s="9">
        <f>'MC Inputs'!S178*'MC Usage'!R$5</f>
        <v>17.017347746139297</v>
      </c>
      <c r="S179" s="9">
        <f>'MC Inputs'!T178*'MC Usage'!S$5</f>
        <v>10</v>
      </c>
      <c r="T179" s="9">
        <f>'MC Inputs'!U178*'MC Usage'!T$5</f>
        <v>0</v>
      </c>
      <c r="U179" s="9">
        <f>'MC Inputs'!V178*'MC Usage'!U$5</f>
        <v>0</v>
      </c>
      <c r="V179" s="9">
        <f>'MC Inputs'!W178*'MC Usage'!V$5</f>
        <v>0</v>
      </c>
      <c r="W179" s="9">
        <f>'MC Inputs'!X178*'MC Usage'!W$5</f>
        <v>0</v>
      </c>
      <c r="X179" s="9">
        <f>'MC Inputs'!Y178*'MC Usage'!X$5</f>
        <v>0</v>
      </c>
      <c r="Y179" s="9">
        <f>'MC Inputs'!Z178*'MC Usage'!Y$5</f>
        <v>0</v>
      </c>
      <c r="Z179" s="9">
        <f>'MC Inputs'!AA178*'MC Usage'!Z$5</f>
        <v>0</v>
      </c>
      <c r="AA179" s="9">
        <f>'MC Inputs'!AB178*'MC Usage'!AA$5</f>
        <v>0</v>
      </c>
      <c r="AB179" s="10">
        <f>'MC Inputs'!AC178*'MC Usage'!AB$5</f>
        <v>0</v>
      </c>
      <c r="AC179" s="10">
        <f>'MC Inputs'!AD178*'MC Usage'!AC$5</f>
        <v>0</v>
      </c>
      <c r="AD179" s="10">
        <f>'MC Inputs'!AE178*'MC Usage'!AD$5</f>
        <v>44926.523166666666</v>
      </c>
      <c r="AE179" s="10">
        <f>'MC Inputs'!AF178*'MC Usage'!AE$5</f>
        <v>0</v>
      </c>
    </row>
    <row r="180" spans="1:31" x14ac:dyDescent="0.3">
      <c r="A180" s="30" t="s">
        <v>48</v>
      </c>
      <c r="B180" s="16">
        <f t="shared" si="2"/>
        <v>42005</v>
      </c>
      <c r="C180" s="9">
        <f>'MC Inputs'!D179*'MC Usage'!C$5</f>
        <v>64976.29865276222</v>
      </c>
      <c r="D180" s="9">
        <f>'MC Inputs'!E179*'MC Usage'!D$5</f>
        <v>4795.4636329593859</v>
      </c>
      <c r="E180" s="9">
        <f>'MC Inputs'!F179*'MC Usage'!E$5</f>
        <v>208519.70838907216</v>
      </c>
      <c r="F180" s="9">
        <f>'MC Inputs'!G179*'MC Usage'!F$5</f>
        <v>3990.2224999999999</v>
      </c>
      <c r="G180" s="9">
        <f>'MC Inputs'!H179*'MC Usage'!G$5</f>
        <v>477.25992000000008</v>
      </c>
      <c r="H180" s="9">
        <f>'MC Inputs'!I179*'MC Usage'!H$5</f>
        <v>0</v>
      </c>
      <c r="I180" s="9">
        <f>'MC Inputs'!J179*'MC Usage'!I$5</f>
        <v>2003.8927821758732</v>
      </c>
      <c r="J180" s="9">
        <f>'MC Inputs'!K179*'MC Usage'!J$5</f>
        <v>606.90813407571113</v>
      </c>
      <c r="K180" s="9">
        <f>'MC Inputs'!L179*'MC Usage'!K$5</f>
        <v>13504.174028937556</v>
      </c>
      <c r="L180" s="9">
        <f>'MC Inputs'!M179*'MC Usage'!L$5</f>
        <v>267.00963998571808</v>
      </c>
      <c r="M180" s="9">
        <f>'MC Inputs'!N179*'MC Usage'!M$5</f>
        <v>85.23507800125202</v>
      </c>
      <c r="N180" s="9">
        <f>'MC Inputs'!O179*'MC Usage'!N$5</f>
        <v>5767220.2367017819</v>
      </c>
      <c r="O180" s="9">
        <f>'MC Inputs'!P179*'MC Usage'!O$5</f>
        <v>279.88309197551172</v>
      </c>
      <c r="P180" s="9">
        <f>'MC Inputs'!Q179*'MC Usage'!P$5</f>
        <v>120.43279787714761</v>
      </c>
      <c r="Q180" s="9">
        <f>'MC Inputs'!R179*'MC Usage'!Q$5</f>
        <v>9.9219100328813372</v>
      </c>
      <c r="R180" s="9">
        <f>'MC Inputs'!S179*'MC Usage'!R$5</f>
        <v>17.017347746139297</v>
      </c>
      <c r="S180" s="9">
        <f>'MC Inputs'!T179*'MC Usage'!S$5</f>
        <v>10</v>
      </c>
      <c r="T180" s="9">
        <f>'MC Inputs'!U179*'MC Usage'!T$5</f>
        <v>0</v>
      </c>
      <c r="U180" s="9">
        <f>'MC Inputs'!V179*'MC Usage'!U$5</f>
        <v>0</v>
      </c>
      <c r="V180" s="9">
        <f>'MC Inputs'!W179*'MC Usage'!V$5</f>
        <v>0</v>
      </c>
      <c r="W180" s="9">
        <f>'MC Inputs'!X179*'MC Usage'!W$5</f>
        <v>0</v>
      </c>
      <c r="X180" s="9">
        <f>'MC Inputs'!Y179*'MC Usage'!X$5</f>
        <v>0</v>
      </c>
      <c r="Y180" s="9">
        <f>'MC Inputs'!Z179*'MC Usage'!Y$5</f>
        <v>0</v>
      </c>
      <c r="Z180" s="9">
        <f>'MC Inputs'!AA179*'MC Usage'!Z$5</f>
        <v>0</v>
      </c>
      <c r="AA180" s="9">
        <f>'MC Inputs'!AB179*'MC Usage'!AA$5</f>
        <v>0</v>
      </c>
      <c r="AB180" s="10">
        <f>'MC Inputs'!AC179*'MC Usage'!AB$5</f>
        <v>0</v>
      </c>
      <c r="AC180" s="10">
        <f>'MC Inputs'!AD179*'MC Usage'!AC$5</f>
        <v>0</v>
      </c>
      <c r="AD180" s="10">
        <f>'MC Inputs'!AE179*'MC Usage'!AD$5</f>
        <v>44926.523166666666</v>
      </c>
      <c r="AE180" s="10">
        <f>'MC Inputs'!AF179*'MC Usage'!AE$5</f>
        <v>0</v>
      </c>
    </row>
    <row r="181" spans="1:31" x14ac:dyDescent="0.3">
      <c r="A181" s="30" t="s">
        <v>48</v>
      </c>
      <c r="B181" s="16">
        <f t="shared" si="2"/>
        <v>42036</v>
      </c>
      <c r="C181" s="9">
        <f>'MC Inputs'!D180*'MC Usage'!C$5</f>
        <v>73063.222549667655</v>
      </c>
      <c r="D181" s="9">
        <f>'MC Inputs'!E180*'MC Usage'!D$5</f>
        <v>2504.6017147236953</v>
      </c>
      <c r="E181" s="9">
        <f>'MC Inputs'!F180*'MC Usage'!E$5</f>
        <v>211403.70204845359</v>
      </c>
      <c r="F181" s="9">
        <f>'MC Inputs'!G180*'MC Usage'!F$5</f>
        <v>3725.0549999999998</v>
      </c>
      <c r="G181" s="9">
        <f>'MC Inputs'!H180*'MC Usage'!G$5</f>
        <v>477.25992000000008</v>
      </c>
      <c r="H181" s="9">
        <f>'MC Inputs'!I180*'MC Usage'!H$5</f>
        <v>0</v>
      </c>
      <c r="I181" s="9">
        <f>'MC Inputs'!J180*'MC Usage'!I$5</f>
        <v>2003.8927821758732</v>
      </c>
      <c r="J181" s="9">
        <f>'MC Inputs'!K180*'MC Usage'!J$5</f>
        <v>606.90813407571113</v>
      </c>
      <c r="K181" s="9">
        <f>'MC Inputs'!L180*'MC Usage'!K$5</f>
        <v>13504.174028937556</v>
      </c>
      <c r="L181" s="9">
        <f>'MC Inputs'!M180*'MC Usage'!L$5</f>
        <v>267.00963998571808</v>
      </c>
      <c r="M181" s="9">
        <f>'MC Inputs'!N180*'MC Usage'!M$5</f>
        <v>85.23507800125202</v>
      </c>
      <c r="N181" s="9">
        <f>'MC Inputs'!O180*'MC Usage'!N$5</f>
        <v>4998074.1665582871</v>
      </c>
      <c r="O181" s="9">
        <f>'MC Inputs'!P180*'MC Usage'!O$5</f>
        <v>279.88309197551172</v>
      </c>
      <c r="P181" s="9">
        <f>'MC Inputs'!Q180*'MC Usage'!P$5</f>
        <v>120.43279787714761</v>
      </c>
      <c r="Q181" s="9">
        <f>'MC Inputs'!R180*'MC Usage'!Q$5</f>
        <v>9.9219100328813372</v>
      </c>
      <c r="R181" s="9">
        <f>'MC Inputs'!S180*'MC Usage'!R$5</f>
        <v>17.017347746139297</v>
      </c>
      <c r="S181" s="9">
        <f>'MC Inputs'!T180*'MC Usage'!S$5</f>
        <v>10</v>
      </c>
      <c r="T181" s="9">
        <f>'MC Inputs'!U180*'MC Usage'!T$5</f>
        <v>0</v>
      </c>
      <c r="U181" s="9">
        <f>'MC Inputs'!V180*'MC Usage'!U$5</f>
        <v>0</v>
      </c>
      <c r="V181" s="9">
        <f>'MC Inputs'!W180*'MC Usage'!V$5</f>
        <v>0</v>
      </c>
      <c r="W181" s="9">
        <f>'MC Inputs'!X180*'MC Usage'!W$5</f>
        <v>0</v>
      </c>
      <c r="X181" s="9">
        <f>'MC Inputs'!Y180*'MC Usage'!X$5</f>
        <v>0</v>
      </c>
      <c r="Y181" s="9">
        <f>'MC Inputs'!Z180*'MC Usage'!Y$5</f>
        <v>0</v>
      </c>
      <c r="Z181" s="9">
        <f>'MC Inputs'!AA180*'MC Usage'!Z$5</f>
        <v>0</v>
      </c>
      <c r="AA181" s="9">
        <f>'MC Inputs'!AB180*'MC Usage'!AA$5</f>
        <v>0</v>
      </c>
      <c r="AB181" s="10">
        <f>'MC Inputs'!AC180*'MC Usage'!AB$5</f>
        <v>0</v>
      </c>
      <c r="AC181" s="10">
        <f>'MC Inputs'!AD180*'MC Usage'!AC$5</f>
        <v>0</v>
      </c>
      <c r="AD181" s="10">
        <f>'MC Inputs'!AE180*'MC Usage'!AD$5</f>
        <v>44926.523166666666</v>
      </c>
      <c r="AE181" s="10">
        <f>'MC Inputs'!AF180*'MC Usage'!AE$5</f>
        <v>0</v>
      </c>
    </row>
    <row r="182" spans="1:31" x14ac:dyDescent="0.3">
      <c r="A182" s="30" t="s">
        <v>48</v>
      </c>
      <c r="B182" s="16">
        <f t="shared" si="2"/>
        <v>42064</v>
      </c>
      <c r="C182" s="9">
        <f>'MC Inputs'!D181*'MC Usage'!C$5</f>
        <v>70488.024537166682</v>
      </c>
      <c r="D182" s="9">
        <f>'MC Inputs'!E181*'MC Usage'!D$5</f>
        <v>3872.5787186809998</v>
      </c>
      <c r="E182" s="9">
        <f>'MC Inputs'!F181*'MC Usage'!E$5</f>
        <v>182004.84266701032</v>
      </c>
      <c r="F182" s="9">
        <f>'MC Inputs'!G181*'MC Usage'!F$5</f>
        <v>2917.4575</v>
      </c>
      <c r="G182" s="9">
        <f>'MC Inputs'!H181*'MC Usage'!G$5</f>
        <v>477.25992000000008</v>
      </c>
      <c r="H182" s="9">
        <f>'MC Inputs'!I181*'MC Usage'!H$5</f>
        <v>0</v>
      </c>
      <c r="I182" s="9">
        <f>'MC Inputs'!J181*'MC Usage'!I$5</f>
        <v>2003.8927821758732</v>
      </c>
      <c r="J182" s="9">
        <f>'MC Inputs'!K181*'MC Usage'!J$5</f>
        <v>606.90813407571113</v>
      </c>
      <c r="K182" s="9">
        <f>'MC Inputs'!L181*'MC Usage'!K$5</f>
        <v>13504.174028937556</v>
      </c>
      <c r="L182" s="9">
        <f>'MC Inputs'!M181*'MC Usage'!L$5</f>
        <v>267.00963998571808</v>
      </c>
      <c r="M182" s="9">
        <f>'MC Inputs'!N181*'MC Usage'!M$5</f>
        <v>85.23507800125202</v>
      </c>
      <c r="N182" s="9">
        <f>'MC Inputs'!O181*'MC Usage'!N$5</f>
        <v>5763645.7233276982</v>
      </c>
      <c r="O182" s="9">
        <f>'MC Inputs'!P181*'MC Usage'!O$5</f>
        <v>279.88309197551172</v>
      </c>
      <c r="P182" s="9">
        <f>'MC Inputs'!Q181*'MC Usage'!P$5</f>
        <v>120.43279787714761</v>
      </c>
      <c r="Q182" s="9">
        <f>'MC Inputs'!R181*'MC Usage'!Q$5</f>
        <v>9.9219100328813372</v>
      </c>
      <c r="R182" s="9">
        <f>'MC Inputs'!S181*'MC Usage'!R$5</f>
        <v>17.017347746139297</v>
      </c>
      <c r="S182" s="9">
        <f>'MC Inputs'!T181*'MC Usage'!S$5</f>
        <v>10</v>
      </c>
      <c r="T182" s="9">
        <f>'MC Inputs'!U181*'MC Usage'!T$5</f>
        <v>0</v>
      </c>
      <c r="U182" s="9">
        <f>'MC Inputs'!V181*'MC Usage'!U$5</f>
        <v>0</v>
      </c>
      <c r="V182" s="9">
        <f>'MC Inputs'!W181*'MC Usage'!V$5</f>
        <v>0</v>
      </c>
      <c r="W182" s="9">
        <f>'MC Inputs'!X181*'MC Usage'!W$5</f>
        <v>0</v>
      </c>
      <c r="X182" s="9">
        <f>'MC Inputs'!Y181*'MC Usage'!X$5</f>
        <v>0</v>
      </c>
      <c r="Y182" s="9">
        <f>'MC Inputs'!Z181*'MC Usage'!Y$5</f>
        <v>0</v>
      </c>
      <c r="Z182" s="9">
        <f>'MC Inputs'!AA181*'MC Usage'!Z$5</f>
        <v>0</v>
      </c>
      <c r="AA182" s="9">
        <f>'MC Inputs'!AB181*'MC Usage'!AA$5</f>
        <v>0</v>
      </c>
      <c r="AB182" s="10">
        <f>'MC Inputs'!AC181*'MC Usage'!AB$5</f>
        <v>0</v>
      </c>
      <c r="AC182" s="10">
        <f>'MC Inputs'!AD181*'MC Usage'!AC$5</f>
        <v>0</v>
      </c>
      <c r="AD182" s="10">
        <f>'MC Inputs'!AE181*'MC Usage'!AD$5</f>
        <v>44926.523166666666</v>
      </c>
      <c r="AE182" s="10">
        <f>'MC Inputs'!AF181*'MC Usage'!AE$5</f>
        <v>0</v>
      </c>
    </row>
    <row r="183" spans="1:31" x14ac:dyDescent="0.3">
      <c r="A183" s="30" t="s">
        <v>48</v>
      </c>
      <c r="B183" s="16">
        <f t="shared" si="2"/>
        <v>42095</v>
      </c>
      <c r="C183" s="9">
        <f>'MC Inputs'!D182*'MC Usage'!C$5</f>
        <v>69913.249350539962</v>
      </c>
      <c r="D183" s="9">
        <f>'MC Inputs'!E182*'MC Usage'!D$5</f>
        <v>10548.156201760001</v>
      </c>
      <c r="E183" s="9">
        <f>'MC Inputs'!F182*'MC Usage'!E$5</f>
        <v>113709.93195896907</v>
      </c>
      <c r="F183" s="9">
        <f>'MC Inputs'!G182*'MC Usage'!F$5</f>
        <v>1810.2524999999998</v>
      </c>
      <c r="G183" s="9">
        <f>'MC Inputs'!H182*'MC Usage'!G$5</f>
        <v>477.25992000000008</v>
      </c>
      <c r="H183" s="9">
        <f>'MC Inputs'!I182*'MC Usage'!H$5</f>
        <v>0</v>
      </c>
      <c r="I183" s="9">
        <f>'MC Inputs'!J182*'MC Usage'!I$5</f>
        <v>2003.8927821758732</v>
      </c>
      <c r="J183" s="9">
        <f>'MC Inputs'!K182*'MC Usage'!J$5</f>
        <v>606.90813407571113</v>
      </c>
      <c r="K183" s="9">
        <f>'MC Inputs'!L182*'MC Usage'!K$5</f>
        <v>13504.174028937556</v>
      </c>
      <c r="L183" s="9">
        <f>'MC Inputs'!M182*'MC Usage'!L$5</f>
        <v>267.00963998571808</v>
      </c>
      <c r="M183" s="9">
        <f>'MC Inputs'!N182*'MC Usage'!M$5</f>
        <v>85.23507800125202</v>
      </c>
      <c r="N183" s="9">
        <f>'MC Inputs'!O182*'MC Usage'!N$5</f>
        <v>6170986.921793038</v>
      </c>
      <c r="O183" s="9">
        <f>'MC Inputs'!P182*'MC Usage'!O$5</f>
        <v>279.88309197551172</v>
      </c>
      <c r="P183" s="9">
        <f>'MC Inputs'!Q182*'MC Usage'!P$5</f>
        <v>120.43279787714761</v>
      </c>
      <c r="Q183" s="9">
        <f>'MC Inputs'!R182*'MC Usage'!Q$5</f>
        <v>9.9219100328813372</v>
      </c>
      <c r="R183" s="9">
        <f>'MC Inputs'!S182*'MC Usage'!R$5</f>
        <v>17.017347746139297</v>
      </c>
      <c r="S183" s="9">
        <f>'MC Inputs'!T182*'MC Usage'!S$5</f>
        <v>10</v>
      </c>
      <c r="T183" s="9">
        <f>'MC Inputs'!U182*'MC Usage'!T$5</f>
        <v>0</v>
      </c>
      <c r="U183" s="9">
        <f>'MC Inputs'!V182*'MC Usage'!U$5</f>
        <v>0</v>
      </c>
      <c r="V183" s="9">
        <f>'MC Inputs'!W182*'MC Usage'!V$5</f>
        <v>0</v>
      </c>
      <c r="W183" s="9">
        <f>'MC Inputs'!X182*'MC Usage'!W$5</f>
        <v>0</v>
      </c>
      <c r="X183" s="9">
        <f>'MC Inputs'!Y182*'MC Usage'!X$5</f>
        <v>0</v>
      </c>
      <c r="Y183" s="9">
        <f>'MC Inputs'!Z182*'MC Usage'!Y$5</f>
        <v>0</v>
      </c>
      <c r="Z183" s="9">
        <f>'MC Inputs'!AA182*'MC Usage'!Z$5</f>
        <v>0</v>
      </c>
      <c r="AA183" s="9">
        <f>'MC Inputs'!AB182*'MC Usage'!AA$5</f>
        <v>0</v>
      </c>
      <c r="AB183" s="10">
        <f>'MC Inputs'!AC182*'MC Usage'!AB$5</f>
        <v>0</v>
      </c>
      <c r="AC183" s="10">
        <f>'MC Inputs'!AD182*'MC Usage'!AC$5</f>
        <v>0</v>
      </c>
      <c r="AD183" s="10">
        <f>'MC Inputs'!AE182*'MC Usage'!AD$5</f>
        <v>44926.523166666666</v>
      </c>
      <c r="AE183" s="10">
        <f>'MC Inputs'!AF182*'MC Usage'!AE$5</f>
        <v>0</v>
      </c>
    </row>
    <row r="184" spans="1:31" x14ac:dyDescent="0.3">
      <c r="A184" s="30" t="s">
        <v>48</v>
      </c>
      <c r="B184" s="16">
        <f t="shared" si="2"/>
        <v>42125</v>
      </c>
      <c r="C184" s="9">
        <f>'MC Inputs'!D183*'MC Usage'!C$5</f>
        <v>73974.434092642536</v>
      </c>
      <c r="D184" s="9">
        <f>'MC Inputs'!E183*'MC Usage'!D$5</f>
        <v>23257.115522448999</v>
      </c>
      <c r="E184" s="9">
        <f>'MC Inputs'!F183*'MC Usage'!E$5</f>
        <v>83410.588360206166</v>
      </c>
      <c r="F184" s="9">
        <f>'MC Inputs'!G183*'MC Usage'!F$5</f>
        <v>677.93499999999995</v>
      </c>
      <c r="G184" s="9">
        <f>'MC Inputs'!H183*'MC Usage'!G$5</f>
        <v>477.25992000000008</v>
      </c>
      <c r="H184" s="9">
        <f>'MC Inputs'!I183*'MC Usage'!H$5</f>
        <v>0</v>
      </c>
      <c r="I184" s="9">
        <f>'MC Inputs'!J183*'MC Usage'!I$5</f>
        <v>2003.8927821758732</v>
      </c>
      <c r="J184" s="9">
        <f>'MC Inputs'!K183*'MC Usage'!J$5</f>
        <v>606.90813407571113</v>
      </c>
      <c r="K184" s="9">
        <f>'MC Inputs'!L183*'MC Usage'!K$5</f>
        <v>13504.174028937556</v>
      </c>
      <c r="L184" s="9">
        <f>'MC Inputs'!M183*'MC Usage'!L$5</f>
        <v>267.00963998571808</v>
      </c>
      <c r="M184" s="9">
        <f>'MC Inputs'!N183*'MC Usage'!M$5</f>
        <v>85.23507800125202</v>
      </c>
      <c r="N184" s="9">
        <f>'MC Inputs'!O183*'MC Usage'!N$5</f>
        <v>4286436.2552564275</v>
      </c>
      <c r="O184" s="9">
        <f>'MC Inputs'!P183*'MC Usage'!O$5</f>
        <v>279.88309197551172</v>
      </c>
      <c r="P184" s="9">
        <f>'MC Inputs'!Q183*'MC Usage'!P$5</f>
        <v>120.43279787714761</v>
      </c>
      <c r="Q184" s="9">
        <f>'MC Inputs'!R183*'MC Usage'!Q$5</f>
        <v>9.9219100328813372</v>
      </c>
      <c r="R184" s="9">
        <f>'MC Inputs'!S183*'MC Usage'!R$5</f>
        <v>17.017347746139297</v>
      </c>
      <c r="S184" s="9">
        <f>'MC Inputs'!T183*'MC Usage'!S$5</f>
        <v>10</v>
      </c>
      <c r="T184" s="9">
        <f>'MC Inputs'!U183*'MC Usage'!T$5</f>
        <v>0</v>
      </c>
      <c r="U184" s="9">
        <f>'MC Inputs'!V183*'MC Usage'!U$5</f>
        <v>0</v>
      </c>
      <c r="V184" s="9">
        <f>'MC Inputs'!W183*'MC Usage'!V$5</f>
        <v>0</v>
      </c>
      <c r="W184" s="9">
        <f>'MC Inputs'!X183*'MC Usage'!W$5</f>
        <v>0</v>
      </c>
      <c r="X184" s="9">
        <f>'MC Inputs'!Y183*'MC Usage'!X$5</f>
        <v>0</v>
      </c>
      <c r="Y184" s="9">
        <f>'MC Inputs'!Z183*'MC Usage'!Y$5</f>
        <v>0</v>
      </c>
      <c r="Z184" s="9">
        <f>'MC Inputs'!AA183*'MC Usage'!Z$5</f>
        <v>0</v>
      </c>
      <c r="AA184" s="9">
        <f>'MC Inputs'!AB183*'MC Usage'!AA$5</f>
        <v>0</v>
      </c>
      <c r="AB184" s="10">
        <f>'MC Inputs'!AC183*'MC Usage'!AB$5</f>
        <v>0</v>
      </c>
      <c r="AC184" s="10">
        <f>'MC Inputs'!AD183*'MC Usage'!AC$5</f>
        <v>0</v>
      </c>
      <c r="AD184" s="10">
        <f>'MC Inputs'!AE183*'MC Usage'!AD$5</f>
        <v>44926.523166666666</v>
      </c>
      <c r="AE184" s="10">
        <f>'MC Inputs'!AF183*'MC Usage'!AE$5</f>
        <v>0</v>
      </c>
    </row>
    <row r="185" spans="1:31" ht="15" thickBot="1" x14ac:dyDescent="0.35">
      <c r="A185" s="31" t="s">
        <v>48</v>
      </c>
      <c r="B185" s="17">
        <f t="shared" si="2"/>
        <v>42156</v>
      </c>
      <c r="C185" s="11">
        <f>'MC Inputs'!D184*'MC Usage'!C$5</f>
        <v>61038.643341973322</v>
      </c>
      <c r="D185" s="11">
        <f>'MC Inputs'!E184*'MC Usage'!D$5</f>
        <v>33879.963490699003</v>
      </c>
      <c r="E185" s="11">
        <f>'MC Inputs'!F184*'MC Usage'!E$5</f>
        <v>75425.566859381433</v>
      </c>
      <c r="F185" s="11">
        <f>'MC Inputs'!G184*'MC Usage'!F$5</f>
        <v>529.20749999999998</v>
      </c>
      <c r="G185" s="11">
        <f>'MC Inputs'!H184*'MC Usage'!G$5</f>
        <v>477.25992000000008</v>
      </c>
      <c r="H185" s="11">
        <f>'MC Inputs'!I184*'MC Usage'!H$5</f>
        <v>0</v>
      </c>
      <c r="I185" s="11">
        <f>'MC Inputs'!J184*'MC Usage'!I$5</f>
        <v>2003.8927821758732</v>
      </c>
      <c r="J185" s="11">
        <f>'MC Inputs'!K184*'MC Usage'!J$5</f>
        <v>606.90813407571113</v>
      </c>
      <c r="K185" s="11">
        <f>'MC Inputs'!L184*'MC Usage'!K$5</f>
        <v>13504.174028937556</v>
      </c>
      <c r="L185" s="11">
        <f>'MC Inputs'!M184*'MC Usage'!L$5</f>
        <v>267.00963998571808</v>
      </c>
      <c r="M185" s="11">
        <f>'MC Inputs'!N184*'MC Usage'!M$5</f>
        <v>85.23507800125202</v>
      </c>
      <c r="N185" s="11">
        <f>'MC Inputs'!O184*'MC Usage'!N$5</f>
        <v>3901857.025187498</v>
      </c>
      <c r="O185" s="11">
        <f>'MC Inputs'!P184*'MC Usage'!O$5</f>
        <v>279.88309197551172</v>
      </c>
      <c r="P185" s="11">
        <f>'MC Inputs'!Q184*'MC Usage'!P$5</f>
        <v>120.43279787714761</v>
      </c>
      <c r="Q185" s="11">
        <f>'MC Inputs'!R184*'MC Usage'!Q$5</f>
        <v>9.9219100328813372</v>
      </c>
      <c r="R185" s="11">
        <f>'MC Inputs'!S184*'MC Usage'!R$5</f>
        <v>17.017347746139297</v>
      </c>
      <c r="S185" s="11">
        <f>'MC Inputs'!T184*'MC Usage'!S$5</f>
        <v>10</v>
      </c>
      <c r="T185" s="11">
        <f>'MC Inputs'!U184*'MC Usage'!T$5</f>
        <v>0</v>
      </c>
      <c r="U185" s="11">
        <f>'MC Inputs'!V184*'MC Usage'!U$5</f>
        <v>0</v>
      </c>
      <c r="V185" s="11">
        <f>'MC Inputs'!W184*'MC Usage'!V$5</f>
        <v>0</v>
      </c>
      <c r="W185" s="11">
        <f>'MC Inputs'!X184*'MC Usage'!W$5</f>
        <v>0</v>
      </c>
      <c r="X185" s="11">
        <f>'MC Inputs'!Y184*'MC Usage'!X$5</f>
        <v>0</v>
      </c>
      <c r="Y185" s="11">
        <f>'MC Inputs'!Z184*'MC Usage'!Y$5</f>
        <v>0</v>
      </c>
      <c r="Z185" s="11">
        <f>'MC Inputs'!AA184*'MC Usage'!Z$5</f>
        <v>0</v>
      </c>
      <c r="AA185" s="11">
        <f>'MC Inputs'!AB184*'MC Usage'!AA$5</f>
        <v>0</v>
      </c>
      <c r="AB185" s="12">
        <f>'MC Inputs'!AC184*'MC Usage'!AB$5</f>
        <v>0</v>
      </c>
      <c r="AC185" s="12">
        <f>'MC Inputs'!AD184*'MC Usage'!AC$5</f>
        <v>0</v>
      </c>
      <c r="AD185" s="12">
        <f>'MC Inputs'!AE184*'MC Usage'!AD$5</f>
        <v>44926.523166666666</v>
      </c>
      <c r="AE185" s="12">
        <f>'MC Inputs'!AF184*'MC Usage'!AE$5</f>
        <v>0</v>
      </c>
    </row>
    <row r="186" spans="1:31" x14ac:dyDescent="0.3">
      <c r="A186" s="32" t="s">
        <v>49</v>
      </c>
      <c r="B186" s="18">
        <f t="shared" si="2"/>
        <v>42186</v>
      </c>
      <c r="C186" s="2">
        <f>'MC Inputs'!D185*'MC Usage'!C$5</f>
        <v>61804.740338678341</v>
      </c>
      <c r="D186" s="2">
        <f>'MC Inputs'!E185*'MC Usage'!D$5</f>
        <v>40950.871028199486</v>
      </c>
      <c r="E186" s="2">
        <f>'MC Inputs'!F185*'MC Usage'!E$5</f>
        <v>70895.47724367815</v>
      </c>
      <c r="F186" s="2">
        <f>'MC Inputs'!G185*'MC Usage'!F$5</f>
        <v>525.3125</v>
      </c>
      <c r="G186" s="2">
        <f>'MC Inputs'!H185*'MC Usage'!G$5</f>
        <v>477.25992000000008</v>
      </c>
      <c r="H186" s="2">
        <f>'MC Inputs'!I185*'MC Usage'!H$5</f>
        <v>0</v>
      </c>
      <c r="I186" s="2">
        <f>'MC Inputs'!J185*'MC Usage'!I$5</f>
        <v>2003.8927821758732</v>
      </c>
      <c r="J186" s="2">
        <f>'MC Inputs'!K185*'MC Usage'!J$5</f>
        <v>606.90813407571113</v>
      </c>
      <c r="K186" s="2">
        <f>'MC Inputs'!L185*'MC Usage'!K$5</f>
        <v>13504.174028937556</v>
      </c>
      <c r="L186" s="2">
        <f>'MC Inputs'!M185*'MC Usage'!L$5</f>
        <v>267.00963998571808</v>
      </c>
      <c r="M186" s="2">
        <f>'MC Inputs'!N185*'MC Usage'!M$5</f>
        <v>85.23507800125202</v>
      </c>
      <c r="N186" s="2">
        <f>'MC Inputs'!O185*'MC Usage'!N$5</f>
        <v>3483425.932579177</v>
      </c>
      <c r="O186" s="2">
        <f>'MC Inputs'!P185*'MC Usage'!O$5</f>
        <v>279.88309197551172</v>
      </c>
      <c r="P186" s="2">
        <f>'MC Inputs'!Q185*'MC Usage'!P$5</f>
        <v>120.43279787714761</v>
      </c>
      <c r="Q186" s="2">
        <f>'MC Inputs'!R185*'MC Usage'!Q$5</f>
        <v>9.9219100328813372</v>
      </c>
      <c r="R186" s="2">
        <f>'MC Inputs'!S185*'MC Usage'!R$5</f>
        <v>17.017347746139297</v>
      </c>
      <c r="S186" s="2">
        <f>'MC Inputs'!T185*'MC Usage'!S$5</f>
        <v>10</v>
      </c>
      <c r="T186" s="2">
        <f>'MC Inputs'!U185*'MC Usage'!T$5</f>
        <v>0</v>
      </c>
      <c r="U186" s="2">
        <f>'MC Inputs'!V185*'MC Usage'!U$5</f>
        <v>0</v>
      </c>
      <c r="V186" s="2">
        <f>'MC Inputs'!W185*'MC Usage'!V$5</f>
        <v>0</v>
      </c>
      <c r="W186" s="2">
        <f>'MC Inputs'!X185*'MC Usage'!W$5</f>
        <v>0</v>
      </c>
      <c r="X186" s="2">
        <f>'MC Inputs'!Y185*'MC Usage'!X$5</f>
        <v>0</v>
      </c>
      <c r="Y186" s="2">
        <f>'MC Inputs'!Z185*'MC Usage'!Y$5</f>
        <v>0</v>
      </c>
      <c r="Z186" s="2">
        <f>'MC Inputs'!AA185*'MC Usage'!Z$5</f>
        <v>0</v>
      </c>
      <c r="AA186" s="2">
        <f>'MC Inputs'!AB185*'MC Usage'!AA$5</f>
        <v>0</v>
      </c>
      <c r="AB186">
        <f>'MC Inputs'!AC185*'MC Usage'!AB$5</f>
        <v>0</v>
      </c>
      <c r="AC186">
        <f>'MC Inputs'!AD185*'MC Usage'!AC$5</f>
        <v>0</v>
      </c>
      <c r="AD186">
        <f>'MC Inputs'!AE185*'MC Usage'!AD$5</f>
        <v>44926.523166666666</v>
      </c>
      <c r="AE186">
        <f>'MC Inputs'!AF185*'MC Usage'!AE$5</f>
        <v>0</v>
      </c>
    </row>
    <row r="187" spans="1:31" x14ac:dyDescent="0.3">
      <c r="A187" s="33" t="s">
        <v>49</v>
      </c>
      <c r="B187" s="18">
        <f t="shared" si="2"/>
        <v>42217</v>
      </c>
      <c r="C187" s="2">
        <f>'MC Inputs'!D186*'MC Usage'!C$5</f>
        <v>62175.770530363152</v>
      </c>
      <c r="D187" s="2">
        <f>'MC Inputs'!E186*'MC Usage'!D$5</f>
        <v>36956.818741052659</v>
      </c>
      <c r="E187" s="2">
        <f>'MC Inputs'!F186*'MC Usage'!E$5</f>
        <v>72204.371178350499</v>
      </c>
      <c r="F187" s="2">
        <f>'MC Inputs'!G186*'MC Usage'!F$5</f>
        <v>487.38749999999999</v>
      </c>
      <c r="G187" s="2">
        <f>'MC Inputs'!H186*'MC Usage'!G$5</f>
        <v>477.25992000000008</v>
      </c>
      <c r="H187" s="2">
        <f>'MC Inputs'!I186*'MC Usage'!H$5</f>
        <v>0</v>
      </c>
      <c r="I187" s="2">
        <f>'MC Inputs'!J186*'MC Usage'!I$5</f>
        <v>2003.8927821758732</v>
      </c>
      <c r="J187" s="2">
        <f>'MC Inputs'!K186*'MC Usage'!J$5</f>
        <v>606.90813407571113</v>
      </c>
      <c r="K187" s="2">
        <f>'MC Inputs'!L186*'MC Usage'!K$5</f>
        <v>13504.174028937556</v>
      </c>
      <c r="L187" s="2">
        <f>'MC Inputs'!M186*'MC Usage'!L$5</f>
        <v>267.00963998571808</v>
      </c>
      <c r="M187" s="2">
        <f>'MC Inputs'!N186*'MC Usage'!M$5</f>
        <v>85.23507800125202</v>
      </c>
      <c r="N187" s="2">
        <f>'MC Inputs'!O186*'MC Usage'!N$5</f>
        <v>4133823.7583108735</v>
      </c>
      <c r="O187" s="2">
        <f>'MC Inputs'!P186*'MC Usage'!O$5</f>
        <v>279.88309197551172</v>
      </c>
      <c r="P187" s="2">
        <f>'MC Inputs'!Q186*'MC Usage'!P$5</f>
        <v>120.43279787714761</v>
      </c>
      <c r="Q187" s="2">
        <f>'MC Inputs'!R186*'MC Usage'!Q$5</f>
        <v>9.9219100328813372</v>
      </c>
      <c r="R187" s="2">
        <f>'MC Inputs'!S186*'MC Usage'!R$5</f>
        <v>17.017347746139297</v>
      </c>
      <c r="S187" s="2">
        <f>'MC Inputs'!T186*'MC Usage'!S$5</f>
        <v>10</v>
      </c>
      <c r="T187" s="2">
        <f>'MC Inputs'!U186*'MC Usage'!T$5</f>
        <v>0</v>
      </c>
      <c r="U187" s="2">
        <f>'MC Inputs'!V186*'MC Usage'!U$5</f>
        <v>0</v>
      </c>
      <c r="V187" s="2">
        <f>'MC Inputs'!W186*'MC Usage'!V$5</f>
        <v>0</v>
      </c>
      <c r="W187" s="2">
        <f>'MC Inputs'!X186*'MC Usage'!W$5</f>
        <v>0</v>
      </c>
      <c r="X187" s="2">
        <f>'MC Inputs'!Y186*'MC Usage'!X$5</f>
        <v>0</v>
      </c>
      <c r="Y187" s="2">
        <f>'MC Inputs'!Z186*'MC Usage'!Y$5</f>
        <v>0</v>
      </c>
      <c r="Z187" s="2">
        <f>'MC Inputs'!AA186*'MC Usage'!Z$5</f>
        <v>0</v>
      </c>
      <c r="AA187" s="2">
        <f>'MC Inputs'!AB186*'MC Usage'!AA$5</f>
        <v>0</v>
      </c>
      <c r="AB187">
        <f>'MC Inputs'!AC186*'MC Usage'!AB$5</f>
        <v>0</v>
      </c>
      <c r="AC187">
        <f>'MC Inputs'!AD186*'MC Usage'!AC$5</f>
        <v>0</v>
      </c>
      <c r="AD187">
        <f>'MC Inputs'!AE186*'MC Usage'!AD$5</f>
        <v>44926.523166666666</v>
      </c>
      <c r="AE187">
        <f>'MC Inputs'!AF186*'MC Usage'!AE$5</f>
        <v>0</v>
      </c>
    </row>
    <row r="188" spans="1:31" x14ac:dyDescent="0.3">
      <c r="A188" s="33" t="s">
        <v>49</v>
      </c>
      <c r="B188" s="18">
        <f t="shared" si="2"/>
        <v>42248</v>
      </c>
      <c r="C188" s="2">
        <f>'MC Inputs'!D187*'MC Usage'!C$5</f>
        <v>76122.569852041517</v>
      </c>
      <c r="D188" s="2">
        <f>'MC Inputs'!E187*'MC Usage'!D$5</f>
        <v>32806.860093429124</v>
      </c>
      <c r="E188" s="2">
        <f>'MC Inputs'!F187*'MC Usage'!E$5</f>
        <v>73069.693081855658</v>
      </c>
      <c r="F188" s="2">
        <f>'MC Inputs'!G187*'MC Usage'!F$5</f>
        <v>740.97249999999997</v>
      </c>
      <c r="G188" s="2">
        <f>'MC Inputs'!H187*'MC Usage'!G$5</f>
        <v>477.25992000000008</v>
      </c>
      <c r="H188" s="2">
        <f>'MC Inputs'!I187*'MC Usage'!H$5</f>
        <v>0</v>
      </c>
      <c r="I188" s="2">
        <f>'MC Inputs'!J187*'MC Usage'!I$5</f>
        <v>2003.8927821758732</v>
      </c>
      <c r="J188" s="2">
        <f>'MC Inputs'!K187*'MC Usage'!J$5</f>
        <v>606.90813407571113</v>
      </c>
      <c r="K188" s="2">
        <f>'MC Inputs'!L187*'MC Usage'!K$5</f>
        <v>13504.174028937556</v>
      </c>
      <c r="L188" s="2">
        <f>'MC Inputs'!M187*'MC Usage'!L$5</f>
        <v>267.00963998571808</v>
      </c>
      <c r="M188" s="2">
        <f>'MC Inputs'!N187*'MC Usage'!M$5</f>
        <v>85.23507800125202</v>
      </c>
      <c r="N188" s="2">
        <f>'MC Inputs'!O187*'MC Usage'!N$5</f>
        <v>5359993.9875738313</v>
      </c>
      <c r="O188" s="2">
        <f>'MC Inputs'!P187*'MC Usage'!O$5</f>
        <v>279.88309197551172</v>
      </c>
      <c r="P188" s="2">
        <f>'MC Inputs'!Q187*'MC Usage'!P$5</f>
        <v>120.43279787714761</v>
      </c>
      <c r="Q188" s="2">
        <f>'MC Inputs'!R187*'MC Usage'!Q$5</f>
        <v>9.9219100328813372</v>
      </c>
      <c r="R188" s="2">
        <f>'MC Inputs'!S187*'MC Usage'!R$5</f>
        <v>17.017347746139297</v>
      </c>
      <c r="S188" s="2">
        <f>'MC Inputs'!T187*'MC Usage'!S$5</f>
        <v>10</v>
      </c>
      <c r="T188" s="2">
        <f>'MC Inputs'!U187*'MC Usage'!T$5</f>
        <v>0</v>
      </c>
      <c r="U188" s="2">
        <f>'MC Inputs'!V187*'MC Usage'!U$5</f>
        <v>0</v>
      </c>
      <c r="V188" s="2">
        <f>'MC Inputs'!W187*'MC Usage'!V$5</f>
        <v>0</v>
      </c>
      <c r="W188" s="2">
        <f>'MC Inputs'!X187*'MC Usage'!W$5</f>
        <v>0</v>
      </c>
      <c r="X188" s="2">
        <f>'MC Inputs'!Y187*'MC Usage'!X$5</f>
        <v>0</v>
      </c>
      <c r="Y188" s="2">
        <f>'MC Inputs'!Z187*'MC Usage'!Y$5</f>
        <v>0</v>
      </c>
      <c r="Z188" s="2">
        <f>'MC Inputs'!AA187*'MC Usage'!Z$5</f>
        <v>0</v>
      </c>
      <c r="AA188" s="2">
        <f>'MC Inputs'!AB187*'MC Usage'!AA$5</f>
        <v>0</v>
      </c>
      <c r="AB188">
        <f>'MC Inputs'!AC187*'MC Usage'!AB$5</f>
        <v>0</v>
      </c>
      <c r="AC188">
        <f>'MC Inputs'!AD187*'MC Usage'!AC$5</f>
        <v>0</v>
      </c>
      <c r="AD188">
        <f>'MC Inputs'!AE187*'MC Usage'!AD$5</f>
        <v>44926.523166666666</v>
      </c>
      <c r="AE188">
        <f>'MC Inputs'!AF187*'MC Usage'!AE$5</f>
        <v>0</v>
      </c>
    </row>
    <row r="189" spans="1:31" x14ac:dyDescent="0.3">
      <c r="A189" s="33" t="s">
        <v>49</v>
      </c>
      <c r="B189" s="18">
        <f t="shared" si="2"/>
        <v>42278</v>
      </c>
      <c r="C189" s="2">
        <f>'MC Inputs'!D188*'MC Usage'!C$5</f>
        <v>57761.208197454158</v>
      </c>
      <c r="D189" s="2">
        <f>'MC Inputs'!E188*'MC Usage'!D$5</f>
        <v>15250.488377319269</v>
      </c>
      <c r="E189" s="2">
        <f>'MC Inputs'!F188*'MC Usage'!E$5</f>
        <v>104030.44237443298</v>
      </c>
      <c r="F189" s="2">
        <f>'MC Inputs'!G188*'MC Usage'!F$5</f>
        <v>1336.8049999999998</v>
      </c>
      <c r="G189" s="2">
        <f>'MC Inputs'!H188*'MC Usage'!G$5</f>
        <v>477.25992000000008</v>
      </c>
      <c r="H189" s="2">
        <f>'MC Inputs'!I188*'MC Usage'!H$5</f>
        <v>0</v>
      </c>
      <c r="I189" s="2">
        <f>'MC Inputs'!J188*'MC Usage'!I$5</f>
        <v>2003.8927821758732</v>
      </c>
      <c r="J189" s="2">
        <f>'MC Inputs'!K188*'MC Usage'!J$5</f>
        <v>606.90813407571113</v>
      </c>
      <c r="K189" s="2">
        <f>'MC Inputs'!L188*'MC Usage'!K$5</f>
        <v>13504.174028937556</v>
      </c>
      <c r="L189" s="2">
        <f>'MC Inputs'!M188*'MC Usage'!L$5</f>
        <v>267.00963998571808</v>
      </c>
      <c r="M189" s="2">
        <f>'MC Inputs'!N188*'MC Usage'!M$5</f>
        <v>85.23507800125202</v>
      </c>
      <c r="N189" s="2">
        <f>'MC Inputs'!O188*'MC Usage'!N$5</f>
        <v>4635977.9379738551</v>
      </c>
      <c r="O189" s="2">
        <f>'MC Inputs'!P188*'MC Usage'!O$5</f>
        <v>279.88309197551172</v>
      </c>
      <c r="P189" s="2">
        <f>'MC Inputs'!Q188*'MC Usage'!P$5</f>
        <v>120.43279787714761</v>
      </c>
      <c r="Q189" s="2">
        <f>'MC Inputs'!R188*'MC Usage'!Q$5</f>
        <v>9.9219100328813372</v>
      </c>
      <c r="R189" s="2">
        <f>'MC Inputs'!S188*'MC Usage'!R$5</f>
        <v>17.017347746139297</v>
      </c>
      <c r="S189" s="2">
        <f>'MC Inputs'!T188*'MC Usage'!S$5</f>
        <v>10</v>
      </c>
      <c r="T189" s="2">
        <f>'MC Inputs'!U188*'MC Usage'!T$5</f>
        <v>0</v>
      </c>
      <c r="U189" s="2">
        <f>'MC Inputs'!V188*'MC Usage'!U$5</f>
        <v>0</v>
      </c>
      <c r="V189" s="2">
        <f>'MC Inputs'!W188*'MC Usage'!V$5</f>
        <v>0</v>
      </c>
      <c r="W189" s="2">
        <f>'MC Inputs'!X188*'MC Usage'!W$5</f>
        <v>0</v>
      </c>
      <c r="X189" s="2">
        <f>'MC Inputs'!Y188*'MC Usage'!X$5</f>
        <v>0</v>
      </c>
      <c r="Y189" s="2">
        <f>'MC Inputs'!Z188*'MC Usage'!Y$5</f>
        <v>0</v>
      </c>
      <c r="Z189" s="2">
        <f>'MC Inputs'!AA188*'MC Usage'!Z$5</f>
        <v>0</v>
      </c>
      <c r="AA189" s="2">
        <f>'MC Inputs'!AB188*'MC Usage'!AA$5</f>
        <v>0</v>
      </c>
      <c r="AB189">
        <f>'MC Inputs'!AC188*'MC Usage'!AB$5</f>
        <v>0</v>
      </c>
      <c r="AC189">
        <f>'MC Inputs'!AD188*'MC Usage'!AC$5</f>
        <v>0</v>
      </c>
      <c r="AD189">
        <f>'MC Inputs'!AE188*'MC Usage'!AD$5</f>
        <v>44926.523166666666</v>
      </c>
      <c r="AE189">
        <f>'MC Inputs'!AF188*'MC Usage'!AE$5</f>
        <v>0</v>
      </c>
    </row>
    <row r="190" spans="1:31" x14ac:dyDescent="0.3">
      <c r="A190" s="33" t="s">
        <v>49</v>
      </c>
      <c r="B190" s="18">
        <f t="shared" si="2"/>
        <v>42309</v>
      </c>
      <c r="C190" s="2">
        <f>'MC Inputs'!D189*'MC Usage'!C$5</f>
        <v>76022.771681422892</v>
      </c>
      <c r="D190" s="2">
        <f>'MC Inputs'!E189*'MC Usage'!D$5</f>
        <v>12849.139526401252</v>
      </c>
      <c r="E190" s="2">
        <f>'MC Inputs'!F189*'MC Usage'!E$5</f>
        <v>118341.01361670104</v>
      </c>
      <c r="F190" s="2">
        <f>'MC Inputs'!G189*'MC Usage'!F$5</f>
        <v>2416.4375</v>
      </c>
      <c r="G190" s="2">
        <f>'MC Inputs'!H189*'MC Usage'!G$5</f>
        <v>477.25992000000008</v>
      </c>
      <c r="H190" s="2">
        <f>'MC Inputs'!I189*'MC Usage'!H$5</f>
        <v>0</v>
      </c>
      <c r="I190" s="2">
        <f>'MC Inputs'!J189*'MC Usage'!I$5</f>
        <v>2003.8927821758732</v>
      </c>
      <c r="J190" s="2">
        <f>'MC Inputs'!K189*'MC Usage'!J$5</f>
        <v>606.90813407571113</v>
      </c>
      <c r="K190" s="2">
        <f>'MC Inputs'!L189*'MC Usage'!K$5</f>
        <v>13504.174028937556</v>
      </c>
      <c r="L190" s="2">
        <f>'MC Inputs'!M189*'MC Usage'!L$5</f>
        <v>267.00963998571808</v>
      </c>
      <c r="M190" s="2">
        <f>'MC Inputs'!N189*'MC Usage'!M$5</f>
        <v>85.23507800125202</v>
      </c>
      <c r="N190" s="2">
        <f>'MC Inputs'!O189*'MC Usage'!N$5</f>
        <v>3906296.220034257</v>
      </c>
      <c r="O190" s="2">
        <f>'MC Inputs'!P189*'MC Usage'!O$5</f>
        <v>279.88309197551172</v>
      </c>
      <c r="P190" s="2">
        <f>'MC Inputs'!Q189*'MC Usage'!P$5</f>
        <v>120.43279787714761</v>
      </c>
      <c r="Q190" s="2">
        <f>'MC Inputs'!R189*'MC Usage'!Q$5</f>
        <v>9.9219100328813372</v>
      </c>
      <c r="R190" s="2">
        <f>'MC Inputs'!S189*'MC Usage'!R$5</f>
        <v>17.017347746139297</v>
      </c>
      <c r="S190" s="2">
        <f>'MC Inputs'!T189*'MC Usage'!S$5</f>
        <v>10</v>
      </c>
      <c r="T190" s="2">
        <f>'MC Inputs'!U189*'MC Usage'!T$5</f>
        <v>0</v>
      </c>
      <c r="U190" s="2">
        <f>'MC Inputs'!V189*'MC Usage'!U$5</f>
        <v>0</v>
      </c>
      <c r="V190" s="2">
        <f>'MC Inputs'!W189*'MC Usage'!V$5</f>
        <v>0</v>
      </c>
      <c r="W190" s="2">
        <f>'MC Inputs'!X189*'MC Usage'!W$5</f>
        <v>0</v>
      </c>
      <c r="X190" s="2">
        <f>'MC Inputs'!Y189*'MC Usage'!X$5</f>
        <v>0</v>
      </c>
      <c r="Y190" s="2">
        <f>'MC Inputs'!Z189*'MC Usage'!Y$5</f>
        <v>0</v>
      </c>
      <c r="Z190" s="2">
        <f>'MC Inputs'!AA189*'MC Usage'!Z$5</f>
        <v>0</v>
      </c>
      <c r="AA190" s="2">
        <f>'MC Inputs'!AB189*'MC Usage'!AA$5</f>
        <v>0</v>
      </c>
      <c r="AB190">
        <f>'MC Inputs'!AC189*'MC Usage'!AB$5</f>
        <v>0</v>
      </c>
      <c r="AC190">
        <f>'MC Inputs'!AD189*'MC Usage'!AC$5</f>
        <v>0</v>
      </c>
      <c r="AD190">
        <f>'MC Inputs'!AE189*'MC Usage'!AD$5</f>
        <v>44926.523166666666</v>
      </c>
      <c r="AE190">
        <f>'MC Inputs'!AF189*'MC Usage'!AE$5</f>
        <v>0</v>
      </c>
    </row>
    <row r="191" spans="1:31" x14ac:dyDescent="0.3">
      <c r="A191" s="33" t="s">
        <v>49</v>
      </c>
      <c r="B191" s="18">
        <f t="shared" si="2"/>
        <v>42339</v>
      </c>
      <c r="C191" s="2">
        <f>'MC Inputs'!D190*'MC Usage'!C$5</f>
        <v>64714.062400084622</v>
      </c>
      <c r="D191" s="2">
        <f>'MC Inputs'!E190*'MC Usage'!D$5</f>
        <v>11715.112501923732</v>
      </c>
      <c r="E191" s="2">
        <f>'MC Inputs'!F190*'MC Usage'!E$5</f>
        <v>126480.29925463918</v>
      </c>
      <c r="F191" s="2">
        <f>'MC Inputs'!G190*'MC Usage'!F$5</f>
        <v>3069.875</v>
      </c>
      <c r="G191" s="2">
        <f>'MC Inputs'!H190*'MC Usage'!G$5</f>
        <v>477.25992000000008</v>
      </c>
      <c r="H191" s="2">
        <f>'MC Inputs'!I190*'MC Usage'!H$5</f>
        <v>0</v>
      </c>
      <c r="I191" s="2">
        <f>'MC Inputs'!J190*'MC Usage'!I$5</f>
        <v>2003.8927821758732</v>
      </c>
      <c r="J191" s="2">
        <f>'MC Inputs'!K190*'MC Usage'!J$5</f>
        <v>606.90813407571113</v>
      </c>
      <c r="K191" s="2">
        <f>'MC Inputs'!L190*'MC Usage'!K$5</f>
        <v>13504.174028937556</v>
      </c>
      <c r="L191" s="2">
        <f>'MC Inputs'!M190*'MC Usage'!L$5</f>
        <v>267.00963998571808</v>
      </c>
      <c r="M191" s="2">
        <f>'MC Inputs'!N190*'MC Usage'!M$5</f>
        <v>85.23507800125202</v>
      </c>
      <c r="N191" s="2">
        <f>'MC Inputs'!O190*'MC Usage'!N$5</f>
        <v>2961702.331967623</v>
      </c>
      <c r="O191" s="2">
        <f>'MC Inputs'!P190*'MC Usage'!O$5</f>
        <v>279.88309197551172</v>
      </c>
      <c r="P191" s="2">
        <f>'MC Inputs'!Q190*'MC Usage'!P$5</f>
        <v>120.43279787714761</v>
      </c>
      <c r="Q191" s="2">
        <f>'MC Inputs'!R190*'MC Usage'!Q$5</f>
        <v>9.9219100328813372</v>
      </c>
      <c r="R191" s="2">
        <f>'MC Inputs'!S190*'MC Usage'!R$5</f>
        <v>17.017347746139297</v>
      </c>
      <c r="S191" s="2">
        <f>'MC Inputs'!T190*'MC Usage'!S$5</f>
        <v>10</v>
      </c>
      <c r="T191" s="2">
        <f>'MC Inputs'!U190*'MC Usage'!T$5</f>
        <v>0</v>
      </c>
      <c r="U191" s="2">
        <f>'MC Inputs'!V190*'MC Usage'!U$5</f>
        <v>0</v>
      </c>
      <c r="V191" s="2">
        <f>'MC Inputs'!W190*'MC Usage'!V$5</f>
        <v>0</v>
      </c>
      <c r="W191" s="2">
        <f>'MC Inputs'!X190*'MC Usage'!W$5</f>
        <v>0</v>
      </c>
      <c r="X191" s="2">
        <f>'MC Inputs'!Y190*'MC Usage'!X$5</f>
        <v>0</v>
      </c>
      <c r="Y191" s="2">
        <f>'MC Inputs'!Z190*'MC Usage'!Y$5</f>
        <v>0</v>
      </c>
      <c r="Z191" s="2">
        <f>'MC Inputs'!AA190*'MC Usage'!Z$5</f>
        <v>0</v>
      </c>
      <c r="AA191" s="2">
        <f>'MC Inputs'!AB190*'MC Usage'!AA$5</f>
        <v>0</v>
      </c>
      <c r="AB191">
        <f>'MC Inputs'!AC190*'MC Usage'!AB$5</f>
        <v>0</v>
      </c>
      <c r="AC191">
        <f>'MC Inputs'!AD190*'MC Usage'!AC$5</f>
        <v>0</v>
      </c>
      <c r="AD191">
        <f>'MC Inputs'!AE190*'MC Usage'!AD$5</f>
        <v>44926.523166666666</v>
      </c>
      <c r="AE191">
        <f>'MC Inputs'!AF190*'MC Usage'!AE$5</f>
        <v>0</v>
      </c>
    </row>
    <row r="192" spans="1:31" x14ac:dyDescent="0.3">
      <c r="A192" s="33" t="s">
        <v>49</v>
      </c>
      <c r="B192" s="18">
        <f t="shared" si="2"/>
        <v>42370</v>
      </c>
      <c r="C192" s="2">
        <f>'MC Inputs'!D191*'MC Usage'!C$5</f>
        <v>71448.044180860597</v>
      </c>
      <c r="D192" s="2">
        <f>'MC Inputs'!E191*'MC Usage'!D$5</f>
        <v>6640.3200571131983</v>
      </c>
      <c r="E192" s="2">
        <f>'MC Inputs'!F191*'MC Usage'!E$5</f>
        <v>186433.68922659795</v>
      </c>
      <c r="F192" s="2">
        <f>'MC Inputs'!G191*'MC Usage'!F$5</f>
        <v>3990.2224999999999</v>
      </c>
      <c r="G192" s="2">
        <f>'MC Inputs'!H191*'MC Usage'!G$5</f>
        <v>477.25992000000008</v>
      </c>
      <c r="H192" s="2">
        <f>'MC Inputs'!I191*'MC Usage'!H$5</f>
        <v>0</v>
      </c>
      <c r="I192" s="2">
        <f>'MC Inputs'!J191*'MC Usage'!I$5</f>
        <v>2003.8927821758732</v>
      </c>
      <c r="J192" s="2">
        <f>'MC Inputs'!K191*'MC Usage'!J$5</f>
        <v>606.90813407571113</v>
      </c>
      <c r="K192" s="2">
        <f>'MC Inputs'!L191*'MC Usage'!K$5</f>
        <v>13504.174028937556</v>
      </c>
      <c r="L192" s="2">
        <f>'MC Inputs'!M191*'MC Usage'!L$5</f>
        <v>267.00963998571808</v>
      </c>
      <c r="M192" s="2">
        <f>'MC Inputs'!N191*'MC Usage'!M$5</f>
        <v>85.23507800125202</v>
      </c>
      <c r="N192" s="2">
        <f>'MC Inputs'!O191*'MC Usage'!N$5</f>
        <v>7503387.2718399782</v>
      </c>
      <c r="O192" s="2">
        <f>'MC Inputs'!P191*'MC Usage'!O$5</f>
        <v>279.88309197551172</v>
      </c>
      <c r="P192" s="2">
        <f>'MC Inputs'!Q191*'MC Usage'!P$5</f>
        <v>120.43279787714761</v>
      </c>
      <c r="Q192" s="2">
        <f>'MC Inputs'!R191*'MC Usage'!Q$5</f>
        <v>9.9219100328813372</v>
      </c>
      <c r="R192" s="2">
        <f>'MC Inputs'!S191*'MC Usage'!R$5</f>
        <v>17.017347746139297</v>
      </c>
      <c r="S192" s="2">
        <f>'MC Inputs'!T191*'MC Usage'!S$5</f>
        <v>10</v>
      </c>
      <c r="T192" s="2">
        <f>'MC Inputs'!U191*'MC Usage'!T$5</f>
        <v>0</v>
      </c>
      <c r="U192" s="2">
        <f>'MC Inputs'!V191*'MC Usage'!U$5</f>
        <v>0</v>
      </c>
      <c r="V192" s="2">
        <f>'MC Inputs'!W191*'MC Usage'!V$5</f>
        <v>0</v>
      </c>
      <c r="W192" s="2">
        <f>'MC Inputs'!X191*'MC Usage'!W$5</f>
        <v>0</v>
      </c>
      <c r="X192" s="2">
        <f>'MC Inputs'!Y191*'MC Usage'!X$5</f>
        <v>0</v>
      </c>
      <c r="Y192" s="2">
        <f>'MC Inputs'!Z191*'MC Usage'!Y$5</f>
        <v>0</v>
      </c>
      <c r="Z192" s="2">
        <f>'MC Inputs'!AA191*'MC Usage'!Z$5</f>
        <v>0</v>
      </c>
      <c r="AA192" s="2">
        <f>'MC Inputs'!AB191*'MC Usage'!AA$5</f>
        <v>0</v>
      </c>
      <c r="AB192">
        <f>'MC Inputs'!AC191*'MC Usage'!AB$5</f>
        <v>0</v>
      </c>
      <c r="AC192">
        <f>'MC Inputs'!AD191*'MC Usage'!AC$5</f>
        <v>0</v>
      </c>
      <c r="AD192">
        <f>'MC Inputs'!AE191*'MC Usage'!AD$5</f>
        <v>44926.523166666666</v>
      </c>
      <c r="AE192">
        <f>'MC Inputs'!AF191*'MC Usage'!AE$5</f>
        <v>0</v>
      </c>
    </row>
    <row r="193" spans="1:31" x14ac:dyDescent="0.3">
      <c r="A193" s="33" t="s">
        <v>49</v>
      </c>
      <c r="B193" s="18">
        <f t="shared" si="2"/>
        <v>42401</v>
      </c>
      <c r="C193" s="2">
        <f>'MC Inputs'!D192*'MC Usage'!C$5</f>
        <v>65330.533605015538</v>
      </c>
      <c r="D193" s="2">
        <f>'MC Inputs'!E192*'MC Usage'!D$5</f>
        <v>6624.7303465150062</v>
      </c>
      <c r="E193" s="2">
        <f>'MC Inputs'!F192*'MC Usage'!E$5</f>
        <v>167704.62517484537</v>
      </c>
      <c r="F193" s="2">
        <f>'MC Inputs'!G192*'MC Usage'!F$5</f>
        <v>3725.0549999999998</v>
      </c>
      <c r="G193" s="2">
        <f>'MC Inputs'!H192*'MC Usage'!G$5</f>
        <v>477.25992000000008</v>
      </c>
      <c r="H193" s="2">
        <f>'MC Inputs'!I192*'MC Usage'!H$5</f>
        <v>0</v>
      </c>
      <c r="I193" s="2">
        <f>'MC Inputs'!J192*'MC Usage'!I$5</f>
        <v>2003.8927821758732</v>
      </c>
      <c r="J193" s="2">
        <f>'MC Inputs'!K192*'MC Usage'!J$5</f>
        <v>606.90813407571113</v>
      </c>
      <c r="K193" s="2">
        <f>'MC Inputs'!L192*'MC Usage'!K$5</f>
        <v>13504.174028937556</v>
      </c>
      <c r="L193" s="2">
        <f>'MC Inputs'!M192*'MC Usage'!L$5</f>
        <v>267.00963998571808</v>
      </c>
      <c r="M193" s="2">
        <f>'MC Inputs'!N192*'MC Usage'!M$5</f>
        <v>85.23507800125202</v>
      </c>
      <c r="N193" s="2">
        <f>'MC Inputs'!O192*'MC Usage'!N$5</f>
        <v>8614807.5123251025</v>
      </c>
      <c r="O193" s="2">
        <f>'MC Inputs'!P192*'MC Usage'!O$5</f>
        <v>279.88309197551172</v>
      </c>
      <c r="P193" s="2">
        <f>'MC Inputs'!Q192*'MC Usage'!P$5</f>
        <v>120.43279787714761</v>
      </c>
      <c r="Q193" s="2">
        <f>'MC Inputs'!R192*'MC Usage'!Q$5</f>
        <v>9.9219100328813372</v>
      </c>
      <c r="R193" s="2">
        <f>'MC Inputs'!S192*'MC Usage'!R$5</f>
        <v>17.017347746139297</v>
      </c>
      <c r="S193" s="2">
        <f>'MC Inputs'!T192*'MC Usage'!S$5</f>
        <v>10</v>
      </c>
      <c r="T193" s="2">
        <f>'MC Inputs'!U192*'MC Usage'!T$5</f>
        <v>0</v>
      </c>
      <c r="U193" s="2">
        <f>'MC Inputs'!V192*'MC Usage'!U$5</f>
        <v>0</v>
      </c>
      <c r="V193" s="2">
        <f>'MC Inputs'!W192*'MC Usage'!V$5</f>
        <v>0</v>
      </c>
      <c r="W193" s="2">
        <f>'MC Inputs'!X192*'MC Usage'!W$5</f>
        <v>0</v>
      </c>
      <c r="X193" s="2">
        <f>'MC Inputs'!Y192*'MC Usage'!X$5</f>
        <v>0</v>
      </c>
      <c r="Y193" s="2">
        <f>'MC Inputs'!Z192*'MC Usage'!Y$5</f>
        <v>0</v>
      </c>
      <c r="Z193" s="2">
        <f>'MC Inputs'!AA192*'MC Usage'!Z$5</f>
        <v>0</v>
      </c>
      <c r="AA193" s="2">
        <f>'MC Inputs'!AB192*'MC Usage'!AA$5</f>
        <v>0</v>
      </c>
      <c r="AB193">
        <f>'MC Inputs'!AC192*'MC Usage'!AB$5</f>
        <v>0</v>
      </c>
      <c r="AC193">
        <f>'MC Inputs'!AD192*'MC Usage'!AC$5</f>
        <v>0</v>
      </c>
      <c r="AD193">
        <f>'MC Inputs'!AE192*'MC Usage'!AD$5</f>
        <v>44926.523166666666</v>
      </c>
      <c r="AE193">
        <f>'MC Inputs'!AF192*'MC Usage'!AE$5</f>
        <v>0</v>
      </c>
    </row>
    <row r="194" spans="1:31" x14ac:dyDescent="0.3">
      <c r="A194" s="33" t="s">
        <v>49</v>
      </c>
      <c r="B194" s="18">
        <f t="shared" si="2"/>
        <v>42430</v>
      </c>
      <c r="C194" s="2">
        <f>'MC Inputs'!D193*'MC Usage'!C$5</f>
        <v>66259.445752033294</v>
      </c>
      <c r="D194" s="2">
        <f>'MC Inputs'!E193*'MC Usage'!D$5</f>
        <v>10049.274135336886</v>
      </c>
      <c r="E194" s="2">
        <f>'MC Inputs'!F193*'MC Usage'!E$5</f>
        <v>139546.31379092787</v>
      </c>
      <c r="F194" s="2">
        <f>'MC Inputs'!G193*'MC Usage'!F$5</f>
        <v>2917.4575</v>
      </c>
      <c r="G194" s="2">
        <f>'MC Inputs'!H193*'MC Usage'!G$5</f>
        <v>477.25992000000008</v>
      </c>
      <c r="H194" s="2">
        <f>'MC Inputs'!I193*'MC Usage'!H$5</f>
        <v>0</v>
      </c>
      <c r="I194" s="2">
        <f>'MC Inputs'!J193*'MC Usage'!I$5</f>
        <v>2003.8927821758732</v>
      </c>
      <c r="J194" s="2">
        <f>'MC Inputs'!K193*'MC Usage'!J$5</f>
        <v>606.90813407571113</v>
      </c>
      <c r="K194" s="2">
        <f>'MC Inputs'!L193*'MC Usage'!K$5</f>
        <v>13504.174028937556</v>
      </c>
      <c r="L194" s="2">
        <f>'MC Inputs'!M193*'MC Usage'!L$5</f>
        <v>267.00963998571808</v>
      </c>
      <c r="M194" s="2">
        <f>'MC Inputs'!N193*'MC Usage'!M$5</f>
        <v>85.23507800125202</v>
      </c>
      <c r="N194" s="2">
        <f>'MC Inputs'!O193*'MC Usage'!N$5</f>
        <v>7553731.3653841913</v>
      </c>
      <c r="O194" s="2">
        <f>'MC Inputs'!P193*'MC Usage'!O$5</f>
        <v>279.88309197551172</v>
      </c>
      <c r="P194" s="2">
        <f>'MC Inputs'!Q193*'MC Usage'!P$5</f>
        <v>120.43279787714761</v>
      </c>
      <c r="Q194" s="2">
        <f>'MC Inputs'!R193*'MC Usage'!Q$5</f>
        <v>9.9219100328813372</v>
      </c>
      <c r="R194" s="2">
        <f>'MC Inputs'!S193*'MC Usage'!R$5</f>
        <v>17.017347746139297</v>
      </c>
      <c r="S194" s="2">
        <f>'MC Inputs'!T193*'MC Usage'!S$5</f>
        <v>10</v>
      </c>
      <c r="T194" s="2">
        <f>'MC Inputs'!U193*'MC Usage'!T$5</f>
        <v>0</v>
      </c>
      <c r="U194" s="2">
        <f>'MC Inputs'!V193*'MC Usage'!U$5</f>
        <v>0</v>
      </c>
      <c r="V194" s="2">
        <f>'MC Inputs'!W193*'MC Usage'!V$5</f>
        <v>0</v>
      </c>
      <c r="W194" s="2">
        <f>'MC Inputs'!X193*'MC Usage'!W$5</f>
        <v>0</v>
      </c>
      <c r="X194" s="2">
        <f>'MC Inputs'!Y193*'MC Usage'!X$5</f>
        <v>0</v>
      </c>
      <c r="Y194" s="2">
        <f>'MC Inputs'!Z193*'MC Usage'!Y$5</f>
        <v>0</v>
      </c>
      <c r="Z194" s="2">
        <f>'MC Inputs'!AA193*'MC Usage'!Z$5</f>
        <v>0</v>
      </c>
      <c r="AA194" s="2">
        <f>'MC Inputs'!AB193*'MC Usage'!AA$5</f>
        <v>0</v>
      </c>
      <c r="AB194">
        <f>'MC Inputs'!AC193*'MC Usage'!AB$5</f>
        <v>0</v>
      </c>
      <c r="AC194">
        <f>'MC Inputs'!AD193*'MC Usage'!AC$5</f>
        <v>0</v>
      </c>
      <c r="AD194">
        <f>'MC Inputs'!AE193*'MC Usage'!AD$5</f>
        <v>44926.523166666666</v>
      </c>
      <c r="AE194">
        <f>'MC Inputs'!AF193*'MC Usage'!AE$5</f>
        <v>0</v>
      </c>
    </row>
    <row r="195" spans="1:31" x14ac:dyDescent="0.3">
      <c r="A195" s="33" t="s">
        <v>49</v>
      </c>
      <c r="B195" s="18">
        <f t="shared" si="2"/>
        <v>42461</v>
      </c>
      <c r="C195" s="2">
        <f>'MC Inputs'!D194*'MC Usage'!C$5</f>
        <v>74364.690668250769</v>
      </c>
      <c r="D195" s="2">
        <f>'MC Inputs'!E194*'MC Usage'!D$5</f>
        <v>12398.996015907887</v>
      </c>
      <c r="E195" s="2">
        <v>120637.55338308382</v>
      </c>
      <c r="F195" s="2">
        <f>'MC Inputs'!G194*'MC Usage'!F$5</f>
        <v>1810.2524999999998</v>
      </c>
      <c r="G195" s="2">
        <f>'MC Inputs'!H194*'MC Usage'!G$5</f>
        <v>477.25992000000008</v>
      </c>
      <c r="H195" s="2">
        <v>1017.2677818801772</v>
      </c>
      <c r="I195" s="2">
        <f>'MC Inputs'!J194*'MC Usage'!I$5</f>
        <v>2003.8927821758732</v>
      </c>
      <c r="J195" s="2">
        <f>'MC Inputs'!K194*'MC Usage'!J$5</f>
        <v>606.90813407571113</v>
      </c>
      <c r="K195" s="2">
        <f>'MC Inputs'!L194*'MC Usage'!K$5</f>
        <v>13504.174028937556</v>
      </c>
      <c r="L195" s="2">
        <f>'MC Inputs'!M194*'MC Usage'!L$5</f>
        <v>267.00963998571808</v>
      </c>
      <c r="M195" s="2">
        <f>'MC Inputs'!N194*'MC Usage'!M$5</f>
        <v>85.23507800125202</v>
      </c>
      <c r="N195" s="2">
        <f>'MC Inputs'!O194*'MC Usage'!N$5</f>
        <v>8930374.7707206719</v>
      </c>
      <c r="O195" s="2">
        <f>'MC Inputs'!P194*'MC Usage'!O$5</f>
        <v>279.88309197551172</v>
      </c>
      <c r="P195" s="2">
        <f>'MC Inputs'!Q194*'MC Usage'!P$5</f>
        <v>120.43279787714761</v>
      </c>
      <c r="Q195" s="2">
        <f>'MC Inputs'!R194*'MC Usage'!Q$5</f>
        <v>9.9219100328813372</v>
      </c>
      <c r="R195" s="2">
        <f>'MC Inputs'!S194*'MC Usage'!R$5</f>
        <v>17.017347746139297</v>
      </c>
      <c r="S195" s="2">
        <f>'MC Inputs'!T194*'MC Usage'!S$5</f>
        <v>10</v>
      </c>
      <c r="T195" s="2">
        <f>'MC Inputs'!U194*'MC Usage'!T$5</f>
        <v>0</v>
      </c>
      <c r="U195" s="2">
        <f>'MC Inputs'!V194*'MC Usage'!U$5</f>
        <v>0</v>
      </c>
      <c r="V195" s="2">
        <f>'MC Inputs'!W194*'MC Usage'!V$5</f>
        <v>0</v>
      </c>
      <c r="W195" s="2">
        <f>'MC Inputs'!X194*'MC Usage'!W$5</f>
        <v>0</v>
      </c>
      <c r="X195" s="2">
        <f>'MC Inputs'!Y194*'MC Usage'!X$5</f>
        <v>0</v>
      </c>
      <c r="Y195" s="2">
        <f>'MC Inputs'!Z194*'MC Usage'!Y$5</f>
        <v>0</v>
      </c>
      <c r="Z195" s="2">
        <f>'MC Inputs'!AA194*'MC Usage'!Z$5</f>
        <v>0</v>
      </c>
      <c r="AA195" s="2">
        <f>'MC Inputs'!AB194*'MC Usage'!AA$5</f>
        <v>0</v>
      </c>
      <c r="AB195">
        <f>'MC Inputs'!AC194*'MC Usage'!AB$5</f>
        <v>0</v>
      </c>
      <c r="AC195">
        <f>'MC Inputs'!AD194*'MC Usage'!AC$5</f>
        <v>0</v>
      </c>
      <c r="AD195">
        <f>'MC Inputs'!AE194*'MC Usage'!AD$5</f>
        <v>44926.523166666666</v>
      </c>
      <c r="AE195">
        <f>'MC Inputs'!AF194*'MC Usage'!AE$5</f>
        <v>0</v>
      </c>
    </row>
    <row r="196" spans="1:31" x14ac:dyDescent="0.3">
      <c r="A196" s="33" t="s">
        <v>49</v>
      </c>
      <c r="B196" s="18">
        <f t="shared" si="2"/>
        <v>42491</v>
      </c>
      <c r="C196" s="2">
        <f>'MC Inputs'!D195*'MC Usage'!C$5</f>
        <v>65113.345783938938</v>
      </c>
      <c r="D196" s="2">
        <f>'MC Inputs'!E195*'MC Usage'!D$5</f>
        <v>18924.539258046774</v>
      </c>
      <c r="E196" s="2">
        <v>96980.093024492468</v>
      </c>
      <c r="F196" s="2">
        <f>'MC Inputs'!G195*'MC Usage'!F$5</f>
        <v>677.93499999999995</v>
      </c>
      <c r="G196" s="2">
        <f>'MC Inputs'!H195*'MC Usage'!G$5</f>
        <v>477.25992000000008</v>
      </c>
      <c r="H196" s="2">
        <v>1534.7995880848373</v>
      </c>
      <c r="I196" s="2">
        <f>'MC Inputs'!J195*'MC Usage'!I$5</f>
        <v>2003.8927821758732</v>
      </c>
      <c r="J196" s="2">
        <f>'MC Inputs'!K195*'MC Usage'!J$5</f>
        <v>606.90813407571113</v>
      </c>
      <c r="K196" s="2">
        <f>'MC Inputs'!L195*'MC Usage'!K$5</f>
        <v>13504.174028937556</v>
      </c>
      <c r="L196" s="2">
        <f>'MC Inputs'!M195*'MC Usage'!L$5</f>
        <v>267.00963998571808</v>
      </c>
      <c r="M196" s="2">
        <f>'MC Inputs'!N195*'MC Usage'!M$5</f>
        <v>85.23507800125202</v>
      </c>
      <c r="N196" s="2">
        <f>'MC Inputs'!O195*'MC Usage'!N$5</f>
        <v>8017165.7170101004</v>
      </c>
      <c r="O196" s="2">
        <f>'MC Inputs'!P195*'MC Usage'!O$5</f>
        <v>279.88309197551172</v>
      </c>
      <c r="P196" s="2">
        <f>'MC Inputs'!Q195*'MC Usage'!P$5</f>
        <v>120.43279787714761</v>
      </c>
      <c r="Q196" s="2">
        <f>'MC Inputs'!R195*'MC Usage'!Q$5</f>
        <v>9.9219100328813372</v>
      </c>
      <c r="R196" s="2">
        <f>'MC Inputs'!S195*'MC Usage'!R$5</f>
        <v>17.017347746139297</v>
      </c>
      <c r="S196" s="2">
        <f>'MC Inputs'!T195*'MC Usage'!S$5</f>
        <v>10</v>
      </c>
      <c r="T196" s="2">
        <f>'MC Inputs'!U195*'MC Usage'!T$5</f>
        <v>0</v>
      </c>
      <c r="U196" s="2">
        <f>'MC Inputs'!V195*'MC Usage'!U$5</f>
        <v>0</v>
      </c>
      <c r="V196" s="2">
        <f>'MC Inputs'!W195*'MC Usage'!V$5</f>
        <v>0</v>
      </c>
      <c r="W196" s="2">
        <f>'MC Inputs'!X195*'MC Usage'!W$5</f>
        <v>0</v>
      </c>
      <c r="X196" s="2">
        <f>'MC Inputs'!Y195*'MC Usage'!X$5</f>
        <v>0</v>
      </c>
      <c r="Y196" s="2">
        <f>'MC Inputs'!Z195*'MC Usage'!Y$5</f>
        <v>0</v>
      </c>
      <c r="Z196" s="2">
        <f>'MC Inputs'!AA195*'MC Usage'!Z$5</f>
        <v>0</v>
      </c>
      <c r="AA196" s="2">
        <f>'MC Inputs'!AB195*'MC Usage'!AA$5</f>
        <v>0</v>
      </c>
      <c r="AB196">
        <f>'MC Inputs'!AC195*'MC Usage'!AB$5</f>
        <v>0</v>
      </c>
      <c r="AC196">
        <f>'MC Inputs'!AD195*'MC Usage'!AC$5</f>
        <v>0</v>
      </c>
      <c r="AD196">
        <f>'MC Inputs'!AE195*'MC Usage'!AD$5</f>
        <v>44926.523166666666</v>
      </c>
      <c r="AE196">
        <f>'MC Inputs'!AF195*'MC Usage'!AE$5</f>
        <v>0</v>
      </c>
    </row>
    <row r="197" spans="1:31" ht="15" thickBot="1" x14ac:dyDescent="0.35">
      <c r="A197" s="34" t="s">
        <v>49</v>
      </c>
      <c r="B197" s="18">
        <f t="shared" si="2"/>
        <v>42522</v>
      </c>
      <c r="C197" s="2">
        <f>'MC Inputs'!D196*'MC Usage'!C$5</f>
        <v>54496.100591541159</v>
      </c>
      <c r="D197" s="2">
        <f>'MC Inputs'!E196*'MC Usage'!D$5</f>
        <v>31330.175631029757</v>
      </c>
      <c r="E197" s="2">
        <v>78853.823407741947</v>
      </c>
      <c r="F197" s="2">
        <f>'MC Inputs'!G196*'MC Usage'!F$5</f>
        <v>529.20749999999998</v>
      </c>
      <c r="G197" s="2">
        <f>'MC Inputs'!H196*'MC Usage'!G$5</f>
        <v>477.25992000000008</v>
      </c>
      <c r="H197" s="2">
        <v>43911.320784724056</v>
      </c>
      <c r="I197" s="2">
        <f>'MC Inputs'!J196*'MC Usage'!I$5</f>
        <v>2003.8927821758732</v>
      </c>
      <c r="J197" s="2">
        <f>'MC Inputs'!K196*'MC Usage'!J$5</f>
        <v>606.90813407571113</v>
      </c>
      <c r="K197" s="2">
        <f>'MC Inputs'!L196*'MC Usage'!K$5</f>
        <v>13504.174028937556</v>
      </c>
      <c r="L197" s="2">
        <f>'MC Inputs'!M196*'MC Usage'!L$5</f>
        <v>267.00963998571808</v>
      </c>
      <c r="M197" s="2">
        <f>'MC Inputs'!N196*'MC Usage'!M$5</f>
        <v>85.23507800125202</v>
      </c>
      <c r="N197" s="2">
        <f>'MC Inputs'!O196*'MC Usage'!N$5</f>
        <v>5377273.972722888</v>
      </c>
      <c r="O197" s="2">
        <f>'MC Inputs'!P196*'MC Usage'!O$5</f>
        <v>279.88309197551172</v>
      </c>
      <c r="P197" s="2">
        <f>'MC Inputs'!Q196*'MC Usage'!P$5</f>
        <v>120.43279787714761</v>
      </c>
      <c r="Q197" s="2">
        <f>'MC Inputs'!R196*'MC Usage'!Q$5</f>
        <v>9.9219100328813372</v>
      </c>
      <c r="R197" s="2">
        <f>'MC Inputs'!S196*'MC Usage'!R$5</f>
        <v>17.017347746139297</v>
      </c>
      <c r="S197" s="2">
        <f>'MC Inputs'!T196*'MC Usage'!S$5</f>
        <v>10</v>
      </c>
      <c r="T197" s="2">
        <f>'MC Inputs'!U196*'MC Usage'!T$5</f>
        <v>0</v>
      </c>
      <c r="U197" s="2">
        <f>'MC Inputs'!V196*'MC Usage'!U$5</f>
        <v>0</v>
      </c>
      <c r="V197" s="2">
        <f>'MC Inputs'!W196*'MC Usage'!V$5</f>
        <v>0</v>
      </c>
      <c r="W197" s="2">
        <f>'MC Inputs'!X196*'MC Usage'!W$5</f>
        <v>0</v>
      </c>
      <c r="X197" s="2">
        <f>'MC Inputs'!Y196*'MC Usage'!X$5</f>
        <v>0</v>
      </c>
      <c r="Y197" s="2">
        <f>'MC Inputs'!Z196*'MC Usage'!Y$5</f>
        <v>0</v>
      </c>
      <c r="Z197" s="2">
        <f>'MC Inputs'!AA196*'MC Usage'!Z$5</f>
        <v>0</v>
      </c>
      <c r="AA197" s="2">
        <f>'MC Inputs'!AB196*'MC Usage'!AA$5</f>
        <v>0</v>
      </c>
      <c r="AB197">
        <f>'MC Inputs'!AC196*'MC Usage'!AB$5</f>
        <v>0</v>
      </c>
      <c r="AC197">
        <f>'MC Inputs'!AD196*'MC Usage'!AC$5</f>
        <v>0</v>
      </c>
      <c r="AD197">
        <f>'MC Inputs'!AE196*'MC Usage'!AD$5</f>
        <v>44926.523166666666</v>
      </c>
      <c r="AE197">
        <f>'MC Inputs'!AF196*'MC Usage'!AE$5</f>
        <v>0</v>
      </c>
    </row>
    <row r="198" spans="1:31" x14ac:dyDescent="0.3">
      <c r="A198" s="29" t="s">
        <v>50</v>
      </c>
      <c r="B198" s="15">
        <f t="shared" si="2"/>
        <v>42552</v>
      </c>
      <c r="C198" s="7">
        <f>'MC Inputs'!D197*'MC Usage'!C$5</f>
        <v>67873.554688838994</v>
      </c>
      <c r="D198" s="7">
        <f>'MC Inputs'!E197*'MC Usage'!D$5</f>
        <v>36004.451192965003</v>
      </c>
      <c r="E198" s="7">
        <v>73288.894152630266</v>
      </c>
      <c r="F198" s="7">
        <f>'MC Inputs'!G197*'MC Usage'!F$5</f>
        <v>525.3125</v>
      </c>
      <c r="G198" s="7">
        <f>'MC Inputs'!H197*'MC Usage'!G$5</f>
        <v>477.25992000000008</v>
      </c>
      <c r="H198" s="7">
        <v>57317.476798656731</v>
      </c>
      <c r="I198" s="7">
        <f>'MC Inputs'!J197*'MC Usage'!I$5</f>
        <v>2003.8927821758732</v>
      </c>
      <c r="J198" s="7">
        <f>'MC Inputs'!K197*'MC Usage'!J$5</f>
        <v>606.90813407571113</v>
      </c>
      <c r="K198" s="7">
        <f>'MC Inputs'!L197*'MC Usage'!K$5</f>
        <v>13504.174028937556</v>
      </c>
      <c r="L198" s="7">
        <f>'MC Inputs'!M197*'MC Usage'!L$5</f>
        <v>267.00963998571808</v>
      </c>
      <c r="M198" s="7">
        <f>'MC Inputs'!N197*'MC Usage'!M$5</f>
        <v>85.23507800125202</v>
      </c>
      <c r="N198" s="7">
        <f>'MC Inputs'!O197*'MC Usage'!N$5</f>
        <v>4482275.5242362497</v>
      </c>
      <c r="O198" s="7">
        <f>'MC Inputs'!P197*'MC Usage'!O$5</f>
        <v>279.88309197551172</v>
      </c>
      <c r="P198" s="7">
        <f>'MC Inputs'!Q197*'MC Usage'!P$5</f>
        <v>120.43279787714761</v>
      </c>
      <c r="Q198" s="7">
        <f>'MC Inputs'!R197*'MC Usage'!Q$5</f>
        <v>9.9219100328813372</v>
      </c>
      <c r="R198" s="7">
        <f>'MC Inputs'!S197*'MC Usage'!R$5</f>
        <v>17.017347746139297</v>
      </c>
      <c r="S198" s="7">
        <f>'MC Inputs'!T197*'MC Usage'!S$5</f>
        <v>10</v>
      </c>
      <c r="T198" s="7">
        <f>'MC Inputs'!U197*'MC Usage'!T$5</f>
        <v>0</v>
      </c>
      <c r="U198" s="7">
        <f>'MC Inputs'!V197*'MC Usage'!U$5</f>
        <v>0</v>
      </c>
      <c r="V198" s="7">
        <f>'MC Inputs'!W197*'MC Usage'!V$5</f>
        <v>0</v>
      </c>
      <c r="W198" s="7">
        <f>'MC Inputs'!X197*'MC Usage'!W$5</f>
        <v>0</v>
      </c>
      <c r="X198" s="7">
        <f>'MC Inputs'!Y197*'MC Usage'!X$5</f>
        <v>0</v>
      </c>
      <c r="Y198" s="7">
        <f>'MC Inputs'!Z197*'MC Usage'!Y$5</f>
        <v>0</v>
      </c>
      <c r="Z198" s="7">
        <f>'MC Inputs'!AA197*'MC Usage'!Z$5</f>
        <v>0</v>
      </c>
      <c r="AA198" s="7">
        <f>'MC Inputs'!AB197*'MC Usage'!AA$5</f>
        <v>0</v>
      </c>
      <c r="AB198" s="8">
        <f>'MC Inputs'!AC197*'MC Usage'!AB$5</f>
        <v>0</v>
      </c>
      <c r="AC198" s="8">
        <f>'MC Inputs'!AD197*'MC Usage'!AC$5</f>
        <v>0</v>
      </c>
      <c r="AD198" s="8">
        <f>'MC Inputs'!AE197*'MC Usage'!AD$5</f>
        <v>44926.523166666666</v>
      </c>
      <c r="AE198" s="8">
        <f>'MC Inputs'!AF197*'MC Usage'!AE$5</f>
        <v>0</v>
      </c>
    </row>
    <row r="199" spans="1:31" x14ac:dyDescent="0.3">
      <c r="A199" s="30" t="s">
        <v>50</v>
      </c>
      <c r="B199" s="16">
        <f t="shared" si="2"/>
        <v>42583</v>
      </c>
      <c r="C199" s="9">
        <f>'MC Inputs'!D198*'MC Usage'!C$5</f>
        <v>60524.357447751499</v>
      </c>
      <c r="D199" s="9">
        <f>'MC Inputs'!E198*'MC Usage'!D$5</f>
        <v>32544.789305258</v>
      </c>
      <c r="E199" s="9">
        <v>73948.782878469283</v>
      </c>
      <c r="F199" s="9">
        <f>'MC Inputs'!G198*'MC Usage'!F$5</f>
        <v>487.38749999999999</v>
      </c>
      <c r="G199" s="9">
        <f>'MC Inputs'!H198*'MC Usage'!G$5</f>
        <v>477.25992000000008</v>
      </c>
      <c r="H199" s="9">
        <v>59903.942056313725</v>
      </c>
      <c r="I199" s="9">
        <f>'MC Inputs'!J198*'MC Usage'!I$5</f>
        <v>2003.8927821758732</v>
      </c>
      <c r="J199" s="9">
        <f>'MC Inputs'!K198*'MC Usage'!J$5</f>
        <v>606.90813407571113</v>
      </c>
      <c r="K199" s="9">
        <f>'MC Inputs'!L198*'MC Usage'!K$5</f>
        <v>13504.174028937556</v>
      </c>
      <c r="L199" s="9">
        <f>'MC Inputs'!M198*'MC Usage'!L$5</f>
        <v>267.00963998571808</v>
      </c>
      <c r="M199" s="9">
        <f>'MC Inputs'!N198*'MC Usage'!M$5</f>
        <v>85.23507800125202</v>
      </c>
      <c r="N199" s="9">
        <f>'MC Inputs'!O198*'MC Usage'!N$5</f>
        <v>6225791.6827133503</v>
      </c>
      <c r="O199" s="9">
        <f>'MC Inputs'!P198*'MC Usage'!O$5</f>
        <v>279.88309197551172</v>
      </c>
      <c r="P199" s="9">
        <f>'MC Inputs'!Q198*'MC Usage'!P$5</f>
        <v>120.43279787714761</v>
      </c>
      <c r="Q199" s="9">
        <f>'MC Inputs'!R198*'MC Usage'!Q$5</f>
        <v>9.9219100328813372</v>
      </c>
      <c r="R199" s="9">
        <f>'MC Inputs'!S198*'MC Usage'!R$5</f>
        <v>17.017347746139297</v>
      </c>
      <c r="S199" s="9">
        <f>'MC Inputs'!T198*'MC Usage'!S$5</f>
        <v>10</v>
      </c>
      <c r="T199" s="9">
        <f>'MC Inputs'!U198*'MC Usage'!T$5</f>
        <v>0</v>
      </c>
      <c r="U199" s="9">
        <f>'MC Inputs'!V198*'MC Usage'!U$5</f>
        <v>0</v>
      </c>
      <c r="V199" s="9">
        <f>'MC Inputs'!W198*'MC Usage'!V$5</f>
        <v>0</v>
      </c>
      <c r="W199" s="9">
        <f>'MC Inputs'!X198*'MC Usage'!W$5</f>
        <v>0</v>
      </c>
      <c r="X199" s="9">
        <f>'MC Inputs'!Y198*'MC Usage'!X$5</f>
        <v>0</v>
      </c>
      <c r="Y199" s="9">
        <f>'MC Inputs'!Z198*'MC Usage'!Y$5</f>
        <v>0</v>
      </c>
      <c r="Z199" s="9">
        <f>'MC Inputs'!AA198*'MC Usage'!Z$5</f>
        <v>0</v>
      </c>
      <c r="AA199" s="9">
        <f>'MC Inputs'!AB198*'MC Usage'!AA$5</f>
        <v>0</v>
      </c>
      <c r="AB199" s="10">
        <f>'MC Inputs'!AC198*'MC Usage'!AB$5</f>
        <v>0</v>
      </c>
      <c r="AC199" s="10">
        <f>'MC Inputs'!AD198*'MC Usage'!AC$5</f>
        <v>0</v>
      </c>
      <c r="AD199" s="10">
        <f>'MC Inputs'!AE198*'MC Usage'!AD$5</f>
        <v>44926.523166666666</v>
      </c>
      <c r="AE199" s="10">
        <f>'MC Inputs'!AF198*'MC Usage'!AE$5</f>
        <v>0</v>
      </c>
    </row>
    <row r="200" spans="1:31" x14ac:dyDescent="0.3">
      <c r="A200" s="30" t="s">
        <v>50</v>
      </c>
      <c r="B200" s="16">
        <f t="shared" ref="B200:B263" si="3">DATE(YEAR(B199),MONTH(B199)+1,DAY(B199))</f>
        <v>42614</v>
      </c>
      <c r="C200" s="9">
        <f>'MC Inputs'!D199*'MC Usage'!C$5</f>
        <v>71988.525079878003</v>
      </c>
      <c r="D200" s="9">
        <f>'MC Inputs'!E199*'MC Usage'!D$5</f>
        <v>24980.161423924001</v>
      </c>
      <c r="E200" s="9">
        <v>78927.580114829718</v>
      </c>
      <c r="F200" s="9">
        <f>'MC Inputs'!G199*'MC Usage'!F$5</f>
        <v>740.97249999999997</v>
      </c>
      <c r="G200" s="9">
        <f>'MC Inputs'!H199*'MC Usage'!G$5</f>
        <v>477.25992000000008</v>
      </c>
      <c r="H200" s="9">
        <v>56853.465650118291</v>
      </c>
      <c r="I200" s="9">
        <f>'MC Inputs'!J199*'MC Usage'!I$5</f>
        <v>2003.8927821758732</v>
      </c>
      <c r="J200" s="9">
        <f>'MC Inputs'!K199*'MC Usage'!J$5</f>
        <v>606.90813407571113</v>
      </c>
      <c r="K200" s="9">
        <f>'MC Inputs'!L199*'MC Usage'!K$5</f>
        <v>13504.174028937556</v>
      </c>
      <c r="L200" s="9">
        <f>'MC Inputs'!M199*'MC Usage'!L$5</f>
        <v>267.00963998571808</v>
      </c>
      <c r="M200" s="9">
        <f>'MC Inputs'!N199*'MC Usage'!M$5</f>
        <v>85.23507800125202</v>
      </c>
      <c r="N200" s="9">
        <f>'MC Inputs'!O199*'MC Usage'!N$5</f>
        <v>8542199.1983238794</v>
      </c>
      <c r="O200" s="9">
        <f>'MC Inputs'!P199*'MC Usage'!O$5</f>
        <v>279.88309197551172</v>
      </c>
      <c r="P200" s="9">
        <f>'MC Inputs'!Q199*'MC Usage'!P$5</f>
        <v>120.43279787714761</v>
      </c>
      <c r="Q200" s="9">
        <f>'MC Inputs'!R199*'MC Usage'!Q$5</f>
        <v>9.9219100328813372</v>
      </c>
      <c r="R200" s="9">
        <f>'MC Inputs'!S199*'MC Usage'!R$5</f>
        <v>17.017347746139297</v>
      </c>
      <c r="S200" s="9">
        <f>'MC Inputs'!T199*'MC Usage'!S$5</f>
        <v>10</v>
      </c>
      <c r="T200" s="9">
        <f>'MC Inputs'!U199*'MC Usage'!T$5</f>
        <v>0</v>
      </c>
      <c r="U200" s="9">
        <f>'MC Inputs'!V199*'MC Usage'!U$5</f>
        <v>0</v>
      </c>
      <c r="V200" s="9">
        <f>'MC Inputs'!W199*'MC Usage'!V$5</f>
        <v>0</v>
      </c>
      <c r="W200" s="9">
        <f>'MC Inputs'!X199*'MC Usage'!W$5</f>
        <v>0</v>
      </c>
      <c r="X200" s="9">
        <f>'MC Inputs'!Y199*'MC Usage'!X$5</f>
        <v>0</v>
      </c>
      <c r="Y200" s="9">
        <f>'MC Inputs'!Z199*'MC Usage'!Y$5</f>
        <v>0</v>
      </c>
      <c r="Z200" s="9">
        <f>'MC Inputs'!AA199*'MC Usage'!Z$5</f>
        <v>0</v>
      </c>
      <c r="AA200" s="9">
        <f>'MC Inputs'!AB199*'MC Usage'!AA$5</f>
        <v>0</v>
      </c>
      <c r="AB200" s="10">
        <f>'MC Inputs'!AC199*'MC Usage'!AB$5</f>
        <v>0</v>
      </c>
      <c r="AC200" s="10">
        <f>'MC Inputs'!AD199*'MC Usage'!AC$5</f>
        <v>0</v>
      </c>
      <c r="AD200" s="10">
        <f>'MC Inputs'!AE199*'MC Usage'!AD$5</f>
        <v>44926.523166666666</v>
      </c>
      <c r="AE200" s="10">
        <f>'MC Inputs'!AF199*'MC Usage'!AE$5</f>
        <v>0</v>
      </c>
    </row>
    <row r="201" spans="1:31" x14ac:dyDescent="0.3">
      <c r="A201" s="30" t="s">
        <v>50</v>
      </c>
      <c r="B201" s="16">
        <f t="shared" si="3"/>
        <v>42644</v>
      </c>
      <c r="C201" s="9">
        <f>'MC Inputs'!D200*'MC Usage'!C$5</f>
        <v>68770.043554474003</v>
      </c>
      <c r="D201" s="9">
        <f>'MC Inputs'!E200*'MC Usage'!D$5</f>
        <v>12240.574725619001</v>
      </c>
      <c r="E201" s="9">
        <v>101985.40361806503</v>
      </c>
      <c r="F201" s="9">
        <f>'MC Inputs'!G200*'MC Usage'!F$5</f>
        <v>1336.8049999999998</v>
      </c>
      <c r="G201" s="9">
        <f>'MC Inputs'!H200*'MC Usage'!G$5</f>
        <v>477.25992000000008</v>
      </c>
      <c r="H201" s="9">
        <v>30493.488526882978</v>
      </c>
      <c r="I201" s="9">
        <f>'MC Inputs'!J200*'MC Usage'!I$5</f>
        <v>2003.8927821758732</v>
      </c>
      <c r="J201" s="9">
        <f>'MC Inputs'!K200*'MC Usage'!J$5</f>
        <v>606.90813407571113</v>
      </c>
      <c r="K201" s="9">
        <f>'MC Inputs'!L200*'MC Usage'!K$5</f>
        <v>13504.174028937556</v>
      </c>
      <c r="L201" s="9">
        <f>'MC Inputs'!M200*'MC Usage'!L$5</f>
        <v>267.00963998571808</v>
      </c>
      <c r="M201" s="9">
        <f>'MC Inputs'!N200*'MC Usage'!M$5</f>
        <v>85.23507800125202</v>
      </c>
      <c r="N201" s="9">
        <f>'MC Inputs'!O200*'MC Usage'!N$5</f>
        <v>5858202.0450099492</v>
      </c>
      <c r="O201" s="9">
        <f>'MC Inputs'!P200*'MC Usage'!O$5</f>
        <v>279.88309197551172</v>
      </c>
      <c r="P201" s="9">
        <f>'MC Inputs'!Q200*'MC Usage'!P$5</f>
        <v>120.43279787714761</v>
      </c>
      <c r="Q201" s="9">
        <f>'MC Inputs'!R200*'MC Usage'!Q$5</f>
        <v>9.9219100328813372</v>
      </c>
      <c r="R201" s="9">
        <f>'MC Inputs'!S200*'MC Usage'!R$5</f>
        <v>17.017347746139297</v>
      </c>
      <c r="S201" s="9">
        <f>'MC Inputs'!T200*'MC Usage'!S$5</f>
        <v>10</v>
      </c>
      <c r="T201" s="9">
        <f>'MC Inputs'!U200*'MC Usage'!T$5</f>
        <v>0</v>
      </c>
      <c r="U201" s="9">
        <f>'MC Inputs'!V200*'MC Usage'!U$5</f>
        <v>0</v>
      </c>
      <c r="V201" s="9">
        <f>'MC Inputs'!W200*'MC Usage'!V$5</f>
        <v>0</v>
      </c>
      <c r="W201" s="9">
        <f>'MC Inputs'!X200*'MC Usage'!W$5</f>
        <v>0</v>
      </c>
      <c r="X201" s="9">
        <f>'MC Inputs'!Y200*'MC Usage'!X$5</f>
        <v>0</v>
      </c>
      <c r="Y201" s="9">
        <f>'MC Inputs'!Z200*'MC Usage'!Y$5</f>
        <v>0</v>
      </c>
      <c r="Z201" s="9">
        <f>'MC Inputs'!AA200*'MC Usage'!Z$5</f>
        <v>0</v>
      </c>
      <c r="AA201" s="9">
        <f>'MC Inputs'!AB200*'MC Usage'!AA$5</f>
        <v>0</v>
      </c>
      <c r="AB201" s="10">
        <f>'MC Inputs'!AC200*'MC Usage'!AB$5</f>
        <v>0</v>
      </c>
      <c r="AC201" s="10">
        <f>'MC Inputs'!AD200*'MC Usage'!AC$5</f>
        <v>0</v>
      </c>
      <c r="AD201" s="10">
        <f>'MC Inputs'!AE200*'MC Usage'!AD$5</f>
        <v>44926.523166666666</v>
      </c>
      <c r="AE201" s="10">
        <f>'MC Inputs'!AF200*'MC Usage'!AE$5</f>
        <v>0</v>
      </c>
    </row>
    <row r="202" spans="1:31" x14ac:dyDescent="0.3">
      <c r="A202" s="30" t="s">
        <v>50</v>
      </c>
      <c r="B202" s="16">
        <f t="shared" si="3"/>
        <v>42675</v>
      </c>
      <c r="C202" s="9">
        <f>'MC Inputs'!D201*'MC Usage'!C$5</f>
        <v>71023.987886279996</v>
      </c>
      <c r="D202" s="9">
        <f>'MC Inputs'!E201*'MC Usage'!D$5</f>
        <v>9678.6027771789995</v>
      </c>
      <c r="E202" s="9">
        <v>126050.11837218617</v>
      </c>
      <c r="F202" s="9">
        <f>'MC Inputs'!G201*'MC Usage'!F$5</f>
        <v>2416.4375</v>
      </c>
      <c r="G202" s="9">
        <f>'MC Inputs'!H201*'MC Usage'!G$5</f>
        <v>477.25992000000008</v>
      </c>
      <c r="H202" s="9">
        <v>4283.3958783288326</v>
      </c>
      <c r="I202" s="9">
        <f>'MC Inputs'!J201*'MC Usage'!I$5</f>
        <v>2003.8927821758732</v>
      </c>
      <c r="J202" s="9">
        <f>'MC Inputs'!K201*'MC Usage'!J$5</f>
        <v>606.90813407571113</v>
      </c>
      <c r="K202" s="9">
        <f>'MC Inputs'!L201*'MC Usage'!K$5</f>
        <v>13504.174028937556</v>
      </c>
      <c r="L202" s="9">
        <f>'MC Inputs'!M201*'MC Usage'!L$5</f>
        <v>267.00963998571808</v>
      </c>
      <c r="M202" s="9">
        <f>'MC Inputs'!N201*'MC Usage'!M$5</f>
        <v>85.23507800125202</v>
      </c>
      <c r="N202" s="9">
        <f>'MC Inputs'!O201*'MC Usage'!N$5</f>
        <v>5109630.3083327198</v>
      </c>
      <c r="O202" s="9">
        <f>'MC Inputs'!P201*'MC Usage'!O$5</f>
        <v>279.88309197551172</v>
      </c>
      <c r="P202" s="9">
        <f>'MC Inputs'!Q201*'MC Usage'!P$5</f>
        <v>120.43279787714761</v>
      </c>
      <c r="Q202" s="9">
        <f>'MC Inputs'!R201*'MC Usage'!Q$5</f>
        <v>9.9219100328813372</v>
      </c>
      <c r="R202" s="9">
        <f>'MC Inputs'!S201*'MC Usage'!R$5</f>
        <v>17.017347746139297</v>
      </c>
      <c r="S202" s="9">
        <f>'MC Inputs'!T201*'MC Usage'!S$5</f>
        <v>10</v>
      </c>
      <c r="T202" s="9">
        <f>'MC Inputs'!U201*'MC Usage'!T$5</f>
        <v>0</v>
      </c>
      <c r="U202" s="9">
        <f>'MC Inputs'!V201*'MC Usage'!U$5</f>
        <v>0</v>
      </c>
      <c r="V202" s="9">
        <f>'MC Inputs'!W201*'MC Usage'!V$5</f>
        <v>0</v>
      </c>
      <c r="W202" s="9">
        <f>'MC Inputs'!X201*'MC Usage'!W$5</f>
        <v>0</v>
      </c>
      <c r="X202" s="9">
        <f>'MC Inputs'!Y201*'MC Usage'!X$5</f>
        <v>0</v>
      </c>
      <c r="Y202" s="9">
        <f>'MC Inputs'!Z201*'MC Usage'!Y$5</f>
        <v>0</v>
      </c>
      <c r="Z202" s="9">
        <f>'MC Inputs'!AA201*'MC Usage'!Z$5</f>
        <v>0</v>
      </c>
      <c r="AA202" s="9">
        <f>'MC Inputs'!AB201*'MC Usage'!AA$5</f>
        <v>0</v>
      </c>
      <c r="AB202" s="10">
        <f>'MC Inputs'!AC201*'MC Usage'!AB$5</f>
        <v>0</v>
      </c>
      <c r="AC202" s="10">
        <f>'MC Inputs'!AD201*'MC Usage'!AC$5</f>
        <v>0</v>
      </c>
      <c r="AD202" s="10">
        <f>'MC Inputs'!AE201*'MC Usage'!AD$5</f>
        <v>44926.523166666666</v>
      </c>
      <c r="AE202" s="10">
        <f>'MC Inputs'!AF201*'MC Usage'!AE$5</f>
        <v>0</v>
      </c>
    </row>
    <row r="203" spans="1:31" x14ac:dyDescent="0.3">
      <c r="A203" s="30" t="s">
        <v>50</v>
      </c>
      <c r="B203" s="16">
        <f t="shared" si="3"/>
        <v>42705</v>
      </c>
      <c r="C203" s="9">
        <f>'MC Inputs'!D202*'MC Usage'!C$5</f>
        <v>71934.807744114994</v>
      </c>
      <c r="D203" s="9">
        <f>'MC Inputs'!E202*'MC Usage'!D$5</f>
        <v>5947.0956160020005</v>
      </c>
      <c r="E203" s="9">
        <v>175486.49221834878</v>
      </c>
      <c r="F203" s="9">
        <f>'MC Inputs'!G202*'MC Usage'!F$5</f>
        <v>3069.875</v>
      </c>
      <c r="G203" s="9">
        <f>'MC Inputs'!H202*'MC Usage'!G$5</f>
        <v>477.25992000000008</v>
      </c>
      <c r="H203" s="9">
        <v>0</v>
      </c>
      <c r="I203" s="9">
        <f>'MC Inputs'!J202*'MC Usage'!I$5</f>
        <v>2003.8927821758732</v>
      </c>
      <c r="J203" s="9">
        <f>'MC Inputs'!K202*'MC Usage'!J$5</f>
        <v>606.90813407571113</v>
      </c>
      <c r="K203" s="9">
        <f>'MC Inputs'!L202*'MC Usage'!K$5</f>
        <v>13504.174028937556</v>
      </c>
      <c r="L203" s="9">
        <f>'MC Inputs'!M202*'MC Usage'!L$5</f>
        <v>267.00963998571808</v>
      </c>
      <c r="M203" s="9">
        <f>'MC Inputs'!N202*'MC Usage'!M$5</f>
        <v>85.23507800125202</v>
      </c>
      <c r="N203" s="9">
        <f>'MC Inputs'!O202*'MC Usage'!N$5</f>
        <v>4478329.8510909742</v>
      </c>
      <c r="O203" s="9">
        <f>'MC Inputs'!P202*'MC Usage'!O$5</f>
        <v>279.88309197551172</v>
      </c>
      <c r="P203" s="9">
        <f>'MC Inputs'!Q202*'MC Usage'!P$5</f>
        <v>120.43279787714761</v>
      </c>
      <c r="Q203" s="9">
        <f>'MC Inputs'!R202*'MC Usage'!Q$5</f>
        <v>9.9219100328813372</v>
      </c>
      <c r="R203" s="9">
        <f>'MC Inputs'!S202*'MC Usage'!R$5</f>
        <v>17.017347746139297</v>
      </c>
      <c r="S203" s="9">
        <f>'MC Inputs'!T202*'MC Usage'!S$5</f>
        <v>10</v>
      </c>
      <c r="T203" s="9">
        <f>'MC Inputs'!U202*'MC Usage'!T$5</f>
        <v>0</v>
      </c>
      <c r="U203" s="9">
        <f>'MC Inputs'!V202*'MC Usage'!U$5</f>
        <v>0</v>
      </c>
      <c r="V203" s="9">
        <f>'MC Inputs'!W202*'MC Usage'!V$5</f>
        <v>0</v>
      </c>
      <c r="W203" s="9">
        <f>'MC Inputs'!X202*'MC Usage'!W$5</f>
        <v>0</v>
      </c>
      <c r="X203" s="9">
        <f>'MC Inputs'!Y202*'MC Usage'!X$5</f>
        <v>0</v>
      </c>
      <c r="Y203" s="9">
        <f>'MC Inputs'!Z202*'MC Usage'!Y$5</f>
        <v>0</v>
      </c>
      <c r="Z203" s="9">
        <f>'MC Inputs'!AA202*'MC Usage'!Z$5</f>
        <v>0</v>
      </c>
      <c r="AA203" s="9">
        <f>'MC Inputs'!AB202*'MC Usage'!AA$5</f>
        <v>0</v>
      </c>
      <c r="AB203" s="10">
        <f>'MC Inputs'!AC202*'MC Usage'!AB$5</f>
        <v>0</v>
      </c>
      <c r="AC203" s="10">
        <f>'MC Inputs'!AD202*'MC Usage'!AC$5</f>
        <v>0</v>
      </c>
      <c r="AD203" s="10">
        <f>'MC Inputs'!AE202*'MC Usage'!AD$5</f>
        <v>44926.523166666666</v>
      </c>
      <c r="AE203" s="10">
        <f>'MC Inputs'!AF202*'MC Usage'!AE$5</f>
        <v>0</v>
      </c>
    </row>
    <row r="204" spans="1:31" x14ac:dyDescent="0.3">
      <c r="A204" s="30" t="s">
        <v>50</v>
      </c>
      <c r="B204" s="16">
        <f t="shared" si="3"/>
        <v>42736</v>
      </c>
      <c r="C204" s="9">
        <f>'MC Inputs'!D203*'MC Usage'!C$5</f>
        <v>66688.944637164008</v>
      </c>
      <c r="D204" s="9">
        <f>'MC Inputs'!E203*'MC Usage'!D$5</f>
        <v>5707.5599056609999</v>
      </c>
      <c r="E204" s="9">
        <v>180666.01142206183</v>
      </c>
      <c r="F204" s="9">
        <f>'MC Inputs'!G203*'MC Usage'!F$5</f>
        <v>3990.2224999999999</v>
      </c>
      <c r="G204" s="9">
        <f>'MC Inputs'!H203*'MC Usage'!G$5</f>
        <v>477.25992000000008</v>
      </c>
      <c r="H204" s="9">
        <v>0</v>
      </c>
      <c r="I204" s="9">
        <f>'MC Inputs'!J203*'MC Usage'!I$5</f>
        <v>2003.8927821758732</v>
      </c>
      <c r="J204" s="9">
        <f>'MC Inputs'!K203*'MC Usage'!J$5</f>
        <v>606.90813407571113</v>
      </c>
      <c r="K204" s="9">
        <f>'MC Inputs'!L203*'MC Usage'!K$5</f>
        <v>13504.174028937556</v>
      </c>
      <c r="L204" s="9">
        <f>'MC Inputs'!M203*'MC Usage'!L$5</f>
        <v>267.00963998571808</v>
      </c>
      <c r="M204" s="9">
        <f>'MC Inputs'!N203*'MC Usage'!M$5</f>
        <v>85.23507800125202</v>
      </c>
      <c r="N204" s="9">
        <f>'MC Inputs'!O203*'MC Usage'!N$5</f>
        <v>9242251.5331877302</v>
      </c>
      <c r="O204" s="9">
        <f>'MC Inputs'!P203*'MC Usage'!O$5</f>
        <v>279.88309197551172</v>
      </c>
      <c r="P204" s="9">
        <f>'MC Inputs'!Q203*'MC Usage'!P$5</f>
        <v>120.43279787714761</v>
      </c>
      <c r="Q204" s="9">
        <f>'MC Inputs'!R203*'MC Usage'!Q$5</f>
        <v>9.9219100328813372</v>
      </c>
      <c r="R204" s="9">
        <f>'MC Inputs'!S203*'MC Usage'!R$5</f>
        <v>17.017347746139297</v>
      </c>
      <c r="S204" s="9">
        <f>'MC Inputs'!T203*'MC Usage'!S$5</f>
        <v>10</v>
      </c>
      <c r="T204" s="9">
        <f>'MC Inputs'!U203*'MC Usage'!T$5</f>
        <v>0</v>
      </c>
      <c r="U204" s="9">
        <f>'MC Inputs'!V203*'MC Usage'!U$5</f>
        <v>0</v>
      </c>
      <c r="V204" s="9">
        <f>'MC Inputs'!W203*'MC Usage'!V$5</f>
        <v>0</v>
      </c>
      <c r="W204" s="9">
        <f>'MC Inputs'!X203*'MC Usage'!W$5</f>
        <v>0</v>
      </c>
      <c r="X204" s="9">
        <f>'MC Inputs'!Y203*'MC Usage'!X$5</f>
        <v>0</v>
      </c>
      <c r="Y204" s="9">
        <f>'MC Inputs'!Z203*'MC Usage'!Y$5</f>
        <v>0</v>
      </c>
      <c r="Z204" s="9">
        <f>'MC Inputs'!AA203*'MC Usage'!Z$5</f>
        <v>0</v>
      </c>
      <c r="AA204" s="9">
        <f>'MC Inputs'!AB203*'MC Usage'!AA$5</f>
        <v>0</v>
      </c>
      <c r="AB204" s="10">
        <f>'MC Inputs'!AC203*'MC Usage'!AB$5</f>
        <v>0</v>
      </c>
      <c r="AC204" s="10">
        <f>'MC Inputs'!AD203*'MC Usage'!AC$5</f>
        <v>0</v>
      </c>
      <c r="AD204" s="10">
        <f>'MC Inputs'!AE203*'MC Usage'!AD$5</f>
        <v>44926.523166666666</v>
      </c>
      <c r="AE204" s="10">
        <f>'MC Inputs'!AF203*'MC Usage'!AE$5</f>
        <v>0</v>
      </c>
    </row>
    <row r="205" spans="1:31" x14ac:dyDescent="0.3">
      <c r="A205" s="30" t="s">
        <v>50</v>
      </c>
      <c r="B205" s="16">
        <f t="shared" si="3"/>
        <v>42767</v>
      </c>
      <c r="C205" s="9">
        <f>'MC Inputs'!D204*'MC Usage'!C$5</f>
        <v>63156.392593415003</v>
      </c>
      <c r="D205" s="9">
        <f>'MC Inputs'!E204*'MC Usage'!D$5</f>
        <v>7910.2299946600006</v>
      </c>
      <c r="E205" s="9">
        <v>149233.1243853608</v>
      </c>
      <c r="F205" s="9">
        <f>'MC Inputs'!G204*'MC Usage'!F$5</f>
        <v>3725.0549999999998</v>
      </c>
      <c r="G205" s="9">
        <f>'MC Inputs'!H204*'MC Usage'!G$5</f>
        <v>477.25992000000008</v>
      </c>
      <c r="H205" s="9">
        <v>0</v>
      </c>
      <c r="I205" s="9">
        <f>'MC Inputs'!J204*'MC Usage'!I$5</f>
        <v>2003.8927821758732</v>
      </c>
      <c r="J205" s="9">
        <f>'MC Inputs'!K204*'MC Usage'!J$5</f>
        <v>606.90813407571113</v>
      </c>
      <c r="K205" s="9">
        <f>'MC Inputs'!L204*'MC Usage'!K$5</f>
        <v>13504.174028937556</v>
      </c>
      <c r="L205" s="9">
        <f>'MC Inputs'!M204*'MC Usage'!L$5</f>
        <v>267.00963998571808</v>
      </c>
      <c r="M205" s="9">
        <f>'MC Inputs'!N204*'MC Usage'!M$5</f>
        <v>85.23507800125202</v>
      </c>
      <c r="N205" s="9">
        <f>'MC Inputs'!O204*'MC Usage'!N$5</f>
        <v>8842662.8804315533</v>
      </c>
      <c r="O205" s="9">
        <f>'MC Inputs'!P204*'MC Usage'!O$5</f>
        <v>279.88309197551172</v>
      </c>
      <c r="P205" s="9">
        <f>'MC Inputs'!Q204*'MC Usage'!P$5</f>
        <v>120.43279787714761</v>
      </c>
      <c r="Q205" s="9">
        <f>'MC Inputs'!R204*'MC Usage'!Q$5</f>
        <v>9.9219100328813372</v>
      </c>
      <c r="R205" s="9">
        <f>'MC Inputs'!S204*'MC Usage'!R$5</f>
        <v>17.017347746139297</v>
      </c>
      <c r="S205" s="9">
        <f>'MC Inputs'!T204*'MC Usage'!S$5</f>
        <v>10</v>
      </c>
      <c r="T205" s="9">
        <f>'MC Inputs'!U204*'MC Usage'!T$5</f>
        <v>0</v>
      </c>
      <c r="U205" s="9">
        <f>'MC Inputs'!V204*'MC Usage'!U$5</f>
        <v>0</v>
      </c>
      <c r="V205" s="9">
        <f>'MC Inputs'!W204*'MC Usage'!V$5</f>
        <v>0</v>
      </c>
      <c r="W205" s="9">
        <f>'MC Inputs'!X204*'MC Usage'!W$5</f>
        <v>0</v>
      </c>
      <c r="X205" s="9">
        <f>'MC Inputs'!Y204*'MC Usage'!X$5</f>
        <v>0</v>
      </c>
      <c r="Y205" s="9">
        <f>'MC Inputs'!Z204*'MC Usage'!Y$5</f>
        <v>0</v>
      </c>
      <c r="Z205" s="9">
        <f>'MC Inputs'!AA204*'MC Usage'!Z$5</f>
        <v>0</v>
      </c>
      <c r="AA205" s="9">
        <f>'MC Inputs'!AB204*'MC Usage'!AA$5</f>
        <v>0</v>
      </c>
      <c r="AB205" s="10">
        <f>'MC Inputs'!AC204*'MC Usage'!AB$5</f>
        <v>0</v>
      </c>
      <c r="AC205" s="10">
        <f>'MC Inputs'!AD204*'MC Usage'!AC$5</f>
        <v>0</v>
      </c>
      <c r="AD205" s="10">
        <f>'MC Inputs'!AE204*'MC Usage'!AD$5</f>
        <v>44926.523166666666</v>
      </c>
      <c r="AE205" s="10">
        <f>'MC Inputs'!AF204*'MC Usage'!AE$5</f>
        <v>0</v>
      </c>
    </row>
    <row r="206" spans="1:31" x14ac:dyDescent="0.3">
      <c r="A206" s="30" t="s">
        <v>50</v>
      </c>
      <c r="B206" s="16">
        <f t="shared" si="3"/>
        <v>42795</v>
      </c>
      <c r="C206" s="9">
        <f>'MC Inputs'!D205*'MC Usage'!C$5</f>
        <v>59193.654873091</v>
      </c>
      <c r="D206" s="9">
        <f>'MC Inputs'!E205*'MC Usage'!D$5</f>
        <v>6427.2896310730002</v>
      </c>
      <c r="E206" s="9">
        <v>172183.26358762884</v>
      </c>
      <c r="F206" s="9">
        <f>'MC Inputs'!G205*'MC Usage'!F$5</f>
        <v>2917.4575</v>
      </c>
      <c r="G206" s="9">
        <f>'MC Inputs'!H205*'MC Usage'!G$5</f>
        <v>477.25992000000008</v>
      </c>
      <c r="H206" s="9">
        <v>0</v>
      </c>
      <c r="I206" s="9">
        <f>'MC Inputs'!J205*'MC Usage'!I$5</f>
        <v>2003.8927821758732</v>
      </c>
      <c r="J206" s="9">
        <f>'MC Inputs'!K205*'MC Usage'!J$5</f>
        <v>606.90813407571113</v>
      </c>
      <c r="K206" s="9">
        <f>'MC Inputs'!L205*'MC Usage'!K$5</f>
        <v>13504.174028937556</v>
      </c>
      <c r="L206" s="9">
        <f>'MC Inputs'!M205*'MC Usage'!L$5</f>
        <v>267.00963998571808</v>
      </c>
      <c r="M206" s="9">
        <f>'MC Inputs'!N205*'MC Usage'!M$5</f>
        <v>85.23507800125202</v>
      </c>
      <c r="N206" s="9">
        <f>'MC Inputs'!O205*'MC Usage'!N$5</f>
        <v>9120452.8691805489</v>
      </c>
      <c r="O206" s="9">
        <f>'MC Inputs'!P205*'MC Usage'!O$5</f>
        <v>279.88309197551172</v>
      </c>
      <c r="P206" s="9">
        <f>'MC Inputs'!Q205*'MC Usage'!P$5</f>
        <v>120.43279787714761</v>
      </c>
      <c r="Q206" s="9">
        <f>'MC Inputs'!R205*'MC Usage'!Q$5</f>
        <v>9.9219100328813372</v>
      </c>
      <c r="R206" s="9">
        <f>'MC Inputs'!S205*'MC Usage'!R$5</f>
        <v>17.017347746139297</v>
      </c>
      <c r="S206" s="9">
        <f>'MC Inputs'!T205*'MC Usage'!S$5</f>
        <v>10</v>
      </c>
      <c r="T206" s="9">
        <f>'MC Inputs'!U205*'MC Usage'!T$5</f>
        <v>0</v>
      </c>
      <c r="U206" s="9">
        <f>'MC Inputs'!V205*'MC Usage'!U$5</f>
        <v>0</v>
      </c>
      <c r="V206" s="9">
        <f>'MC Inputs'!W205*'MC Usage'!V$5</f>
        <v>0</v>
      </c>
      <c r="W206" s="9">
        <f>'MC Inputs'!X205*'MC Usage'!W$5</f>
        <v>0</v>
      </c>
      <c r="X206" s="9">
        <f>'MC Inputs'!Y205*'MC Usage'!X$5</f>
        <v>0</v>
      </c>
      <c r="Y206" s="9">
        <f>'MC Inputs'!Z205*'MC Usage'!Y$5</f>
        <v>0</v>
      </c>
      <c r="Z206" s="9">
        <f>'MC Inputs'!AA205*'MC Usage'!Z$5</f>
        <v>0</v>
      </c>
      <c r="AA206" s="9">
        <f>'MC Inputs'!AB205*'MC Usage'!AA$5</f>
        <v>0</v>
      </c>
      <c r="AB206" s="10">
        <f>'MC Inputs'!AC205*'MC Usage'!AB$5</f>
        <v>0</v>
      </c>
      <c r="AC206" s="10">
        <f>'MC Inputs'!AD205*'MC Usage'!AC$5</f>
        <v>0</v>
      </c>
      <c r="AD206" s="10">
        <f>'MC Inputs'!AE205*'MC Usage'!AD$5</f>
        <v>44926.523166666666</v>
      </c>
      <c r="AE206" s="10">
        <f>'MC Inputs'!AF205*'MC Usage'!AE$5</f>
        <v>0</v>
      </c>
    </row>
    <row r="207" spans="1:31" x14ac:dyDescent="0.3">
      <c r="A207" s="30" t="s">
        <v>50</v>
      </c>
      <c r="B207" s="16">
        <f t="shared" si="3"/>
        <v>42826</v>
      </c>
      <c r="C207" s="9">
        <f>'MC Inputs'!D206*'MC Usage'!C$5</f>
        <v>64723.425171946998</v>
      </c>
      <c r="D207" s="9">
        <f>'MC Inputs'!E206*'MC Usage'!D$5</f>
        <v>13862.33463365</v>
      </c>
      <c r="E207" s="9">
        <v>106543.56321249051</v>
      </c>
      <c r="F207" s="9">
        <f>'MC Inputs'!G206*'MC Usage'!F$5</f>
        <v>1810.2524999999998</v>
      </c>
      <c r="G207" s="9">
        <f>'MC Inputs'!H206*'MC Usage'!G$5</f>
        <v>477.25992000000008</v>
      </c>
      <c r="H207" s="9">
        <v>180.79111096749455</v>
      </c>
      <c r="I207" s="9">
        <f>'MC Inputs'!J206*'MC Usage'!I$5</f>
        <v>2003.8927821758732</v>
      </c>
      <c r="J207" s="9">
        <f>'MC Inputs'!K206*'MC Usage'!J$5</f>
        <v>606.90813407571113</v>
      </c>
      <c r="K207" s="9">
        <f>'MC Inputs'!L206*'MC Usage'!K$5</f>
        <v>13504.174028937556</v>
      </c>
      <c r="L207" s="9">
        <f>'MC Inputs'!M206*'MC Usage'!L$5</f>
        <v>267.00963998571808</v>
      </c>
      <c r="M207" s="9">
        <f>'MC Inputs'!N206*'MC Usage'!M$5</f>
        <v>85.23507800125202</v>
      </c>
      <c r="N207" s="9">
        <f>'MC Inputs'!O206*'MC Usage'!N$5</f>
        <v>9019680.2300088182</v>
      </c>
      <c r="O207" s="9">
        <f>'MC Inputs'!P206*'MC Usage'!O$5</f>
        <v>279.88309197551172</v>
      </c>
      <c r="P207" s="9">
        <f>'MC Inputs'!Q206*'MC Usage'!P$5</f>
        <v>120.43279787714761</v>
      </c>
      <c r="Q207" s="9">
        <f>'MC Inputs'!R206*'MC Usage'!Q$5</f>
        <v>9.9219100328813372</v>
      </c>
      <c r="R207" s="9">
        <f>'MC Inputs'!S206*'MC Usage'!R$5</f>
        <v>17.017347746139297</v>
      </c>
      <c r="S207" s="9">
        <f>'MC Inputs'!T206*'MC Usage'!S$5</f>
        <v>10</v>
      </c>
      <c r="T207" s="9">
        <f>'MC Inputs'!U206*'MC Usage'!T$5</f>
        <v>0</v>
      </c>
      <c r="U207" s="9">
        <f>'MC Inputs'!V206*'MC Usage'!U$5</f>
        <v>0</v>
      </c>
      <c r="V207" s="9">
        <f>'MC Inputs'!W206*'MC Usage'!V$5</f>
        <v>0</v>
      </c>
      <c r="W207" s="9">
        <f>'MC Inputs'!X206*'MC Usage'!W$5</f>
        <v>0</v>
      </c>
      <c r="X207" s="9">
        <f>'MC Inputs'!Y206*'MC Usage'!X$5</f>
        <v>0</v>
      </c>
      <c r="Y207" s="9">
        <f>'MC Inputs'!Z206*'MC Usage'!Y$5</f>
        <v>0</v>
      </c>
      <c r="Z207" s="9">
        <f>'MC Inputs'!AA206*'MC Usage'!Z$5</f>
        <v>0</v>
      </c>
      <c r="AA207" s="9">
        <f>'MC Inputs'!AB206*'MC Usage'!AA$5</f>
        <v>0</v>
      </c>
      <c r="AB207" s="10">
        <f>'MC Inputs'!AC206*'MC Usage'!AB$5</f>
        <v>0</v>
      </c>
      <c r="AC207" s="10">
        <f>'MC Inputs'!AD206*'MC Usage'!AC$5</f>
        <v>0</v>
      </c>
      <c r="AD207" s="10">
        <f>'MC Inputs'!AE206*'MC Usage'!AD$5</f>
        <v>44926.523166666666</v>
      </c>
      <c r="AE207" s="10">
        <f>'MC Inputs'!AF206*'MC Usage'!AE$5</f>
        <v>0</v>
      </c>
    </row>
    <row r="208" spans="1:31" x14ac:dyDescent="0.3">
      <c r="A208" s="30" t="s">
        <v>50</v>
      </c>
      <c r="B208" s="16">
        <f t="shared" si="3"/>
        <v>42856</v>
      </c>
      <c r="C208" s="9">
        <f>'MC Inputs'!D207*'MC Usage'!C$5</f>
        <v>68728.946704627699</v>
      </c>
      <c r="D208" s="9">
        <f>'MC Inputs'!E207*'MC Usage'!D$5</f>
        <v>17847.569623229301</v>
      </c>
      <c r="E208" s="9">
        <v>97941.652730072892</v>
      </c>
      <c r="F208" s="9">
        <f>'MC Inputs'!G207*'MC Usage'!F$5</f>
        <v>677.93499999999995</v>
      </c>
      <c r="G208" s="9">
        <f>'MC Inputs'!H207*'MC Usage'!G$5</f>
        <v>477.25992000000008</v>
      </c>
      <c r="H208" s="9">
        <v>2482.9420690660995</v>
      </c>
      <c r="I208" s="9">
        <f>'MC Inputs'!J207*'MC Usage'!I$5</f>
        <v>2003.8927821758732</v>
      </c>
      <c r="J208" s="9">
        <f>'MC Inputs'!K207*'MC Usage'!J$5</f>
        <v>606.90813407571113</v>
      </c>
      <c r="K208" s="9">
        <f>'MC Inputs'!L207*'MC Usage'!K$5</f>
        <v>13504.174028937556</v>
      </c>
      <c r="L208" s="9">
        <f>'MC Inputs'!M207*'MC Usage'!L$5</f>
        <v>267.00963998571808</v>
      </c>
      <c r="M208" s="9">
        <f>'MC Inputs'!N207*'MC Usage'!M$5</f>
        <v>85.23507800125202</v>
      </c>
      <c r="N208" s="9">
        <f>'MC Inputs'!O207*'MC Usage'!N$5</f>
        <v>7420793.4795349408</v>
      </c>
      <c r="O208" s="9">
        <f>'MC Inputs'!P207*'MC Usage'!O$5</f>
        <v>279.88309197551172</v>
      </c>
      <c r="P208" s="9">
        <f>'MC Inputs'!Q207*'MC Usage'!P$5</f>
        <v>120.43279787714761</v>
      </c>
      <c r="Q208" s="9">
        <f>'MC Inputs'!R207*'MC Usage'!Q$5</f>
        <v>9.9219100328813372</v>
      </c>
      <c r="R208" s="9">
        <f>'MC Inputs'!S207*'MC Usage'!R$5</f>
        <v>17.017347746139297</v>
      </c>
      <c r="S208" s="9">
        <f>'MC Inputs'!T207*'MC Usage'!S$5</f>
        <v>10</v>
      </c>
      <c r="T208" s="9">
        <f>'MC Inputs'!U207*'MC Usage'!T$5</f>
        <v>0</v>
      </c>
      <c r="U208" s="9">
        <f>'MC Inputs'!V207*'MC Usage'!U$5</f>
        <v>0</v>
      </c>
      <c r="V208" s="9">
        <f>'MC Inputs'!W207*'MC Usage'!V$5</f>
        <v>0</v>
      </c>
      <c r="W208" s="9">
        <f>'MC Inputs'!X207*'MC Usage'!W$5</f>
        <v>0</v>
      </c>
      <c r="X208" s="9">
        <f>'MC Inputs'!Y207*'MC Usage'!X$5</f>
        <v>0</v>
      </c>
      <c r="Y208" s="9">
        <f>'MC Inputs'!Z207*'MC Usage'!Y$5</f>
        <v>0</v>
      </c>
      <c r="Z208" s="9">
        <f>'MC Inputs'!AA207*'MC Usage'!Z$5</f>
        <v>0</v>
      </c>
      <c r="AA208" s="9">
        <f>'MC Inputs'!AB207*'MC Usage'!AA$5</f>
        <v>0</v>
      </c>
      <c r="AB208" s="10">
        <f>'MC Inputs'!AC207*'MC Usage'!AB$5</f>
        <v>0</v>
      </c>
      <c r="AC208" s="10">
        <f>'MC Inputs'!AD207*'MC Usage'!AC$5</f>
        <v>0</v>
      </c>
      <c r="AD208" s="10">
        <f>'MC Inputs'!AE207*'MC Usage'!AD$5</f>
        <v>44926.523166666666</v>
      </c>
      <c r="AE208" s="10">
        <f>'MC Inputs'!AF207*'MC Usage'!AE$5</f>
        <v>0</v>
      </c>
    </row>
    <row r="209" spans="1:31" ht="15" thickBot="1" x14ac:dyDescent="0.35">
      <c r="A209" s="31" t="s">
        <v>50</v>
      </c>
      <c r="B209" s="17">
        <f t="shared" si="3"/>
        <v>42887</v>
      </c>
      <c r="C209" s="11">
        <f>'MC Inputs'!D208*'MC Usage'!C$5</f>
        <v>63328.323315273126</v>
      </c>
      <c r="D209" s="11">
        <f>'MC Inputs'!E208*'MC Usage'!D$5</f>
        <v>25005.015697817871</v>
      </c>
      <c r="E209" s="11">
        <v>77062.700731878314</v>
      </c>
      <c r="F209" s="11">
        <f>'MC Inputs'!G208*'MC Usage'!F$5</f>
        <v>529.20749999999998</v>
      </c>
      <c r="G209" s="11">
        <f>'MC Inputs'!H208*'MC Usage'!G$5</f>
        <v>477.25992000000008</v>
      </c>
      <c r="H209" s="11">
        <v>40921.911799999994</v>
      </c>
      <c r="I209" s="11">
        <f>'MC Inputs'!J208*'MC Usage'!I$5</f>
        <v>1250.54088</v>
      </c>
      <c r="J209" s="11">
        <f>'MC Inputs'!K208*'MC Usage'!J$5</f>
        <v>547.32590400000004</v>
      </c>
      <c r="K209" s="11">
        <f>'MC Inputs'!L208*'MC Usage'!K$5</f>
        <v>13504.174028937556</v>
      </c>
      <c r="L209" s="11">
        <f>'MC Inputs'!M208*'MC Usage'!L$5</f>
        <v>267.00963998571808</v>
      </c>
      <c r="M209" s="11">
        <f>'MC Inputs'!N208*'MC Usage'!M$5</f>
        <v>85.23507800125202</v>
      </c>
      <c r="N209" s="11">
        <f>'MC Inputs'!O208*'MC Usage'!N$5</f>
        <v>6853789.3752417127</v>
      </c>
      <c r="O209" s="11">
        <f>'MC Inputs'!P208*'MC Usage'!O$5</f>
        <v>279.88309197551172</v>
      </c>
      <c r="P209" s="11">
        <f>'MC Inputs'!Q208*'MC Usage'!P$5</f>
        <v>120.43279787714761</v>
      </c>
      <c r="Q209" s="11">
        <f>'MC Inputs'!R208*'MC Usage'!Q$5</f>
        <v>9.9219100328813372</v>
      </c>
      <c r="R209" s="11">
        <f>'MC Inputs'!S208*'MC Usage'!R$5</f>
        <v>17.017347746139297</v>
      </c>
      <c r="S209" s="11">
        <f>'MC Inputs'!T208*'MC Usage'!S$5</f>
        <v>10</v>
      </c>
      <c r="T209" s="11">
        <f>'MC Inputs'!U208*'MC Usage'!T$5</f>
        <v>0</v>
      </c>
      <c r="U209" s="11">
        <f>'MC Inputs'!V208*'MC Usage'!U$5</f>
        <v>0</v>
      </c>
      <c r="V209" s="11">
        <f>'MC Inputs'!W208*'MC Usage'!V$5</f>
        <v>0</v>
      </c>
      <c r="W209" s="11">
        <f>'MC Inputs'!X208*'MC Usage'!W$5</f>
        <v>0</v>
      </c>
      <c r="X209" s="11">
        <f>'MC Inputs'!Y208*'MC Usage'!X$5</f>
        <v>0</v>
      </c>
      <c r="Y209" s="11">
        <f>'MC Inputs'!Z208*'MC Usage'!Y$5</f>
        <v>0</v>
      </c>
      <c r="Z209" s="11">
        <f>'MC Inputs'!AA208*'MC Usage'!Z$5</f>
        <v>0</v>
      </c>
      <c r="AA209" s="11">
        <f>'MC Inputs'!AB208*'MC Usage'!AA$5</f>
        <v>0</v>
      </c>
      <c r="AB209" s="12">
        <f>'MC Inputs'!AC208*'MC Usage'!AB$5</f>
        <v>0</v>
      </c>
      <c r="AC209" s="12">
        <f>'MC Inputs'!AD208*'MC Usage'!AC$5</f>
        <v>0</v>
      </c>
      <c r="AD209" s="12">
        <f>'MC Inputs'!AE208*'MC Usage'!AD$5</f>
        <v>44926.523166666666</v>
      </c>
      <c r="AE209" s="12">
        <f>'MC Inputs'!AF208*'MC Usage'!AE$5</f>
        <v>0</v>
      </c>
    </row>
    <row r="210" spans="1:31" x14ac:dyDescent="0.3">
      <c r="A210" s="32" t="s">
        <v>51</v>
      </c>
      <c r="B210" s="18">
        <f t="shared" si="3"/>
        <v>42917</v>
      </c>
      <c r="C210" s="2">
        <f>'MC Inputs'!D209*'MC Usage'!C$5</f>
        <v>62132.767183512951</v>
      </c>
      <c r="D210" s="2">
        <f>'MC Inputs'!E209*'MC Usage'!D$5</f>
        <v>28923.477408283052</v>
      </c>
      <c r="E210" s="2">
        <v>66140.408725774992</v>
      </c>
      <c r="F210" s="2">
        <f>'MC Inputs'!G209*'MC Usage'!F$5</f>
        <v>525.3125</v>
      </c>
      <c r="G210" s="2">
        <f>'MC Inputs'!H209*'MC Usage'!G$5</f>
        <v>477.25992000000008</v>
      </c>
      <c r="H210" s="2">
        <v>72758.149539999999</v>
      </c>
      <c r="I210" s="2">
        <f>'MC Inputs'!J209*'MC Usage'!I$5</f>
        <v>1366.3183160000001</v>
      </c>
      <c r="J210" s="2">
        <f>'MC Inputs'!K209*'MC Usage'!J$5</f>
        <v>442.50420100000002</v>
      </c>
      <c r="K210" s="2">
        <f>'MC Inputs'!L209*'MC Usage'!K$5</f>
        <v>13504.174028937556</v>
      </c>
      <c r="L210" s="2">
        <f>'MC Inputs'!M209*'MC Usage'!L$5</f>
        <v>267.00963998571808</v>
      </c>
      <c r="M210" s="2">
        <f>'MC Inputs'!N209*'MC Usage'!M$5</f>
        <v>85.23507800125202</v>
      </c>
      <c r="N210" s="2">
        <f>'MC Inputs'!O209*'MC Usage'!N$5</f>
        <v>5382986.8243399998</v>
      </c>
      <c r="O210" s="2">
        <f>'MC Inputs'!P209*'MC Usage'!O$5</f>
        <v>279.88309197551172</v>
      </c>
      <c r="P210" s="2">
        <f>'MC Inputs'!Q209*'MC Usage'!P$5</f>
        <v>120.43279787714761</v>
      </c>
      <c r="Q210" s="2">
        <f>'MC Inputs'!R209*'MC Usage'!Q$5</f>
        <v>9.9219100328813372</v>
      </c>
      <c r="R210" s="2">
        <f>'MC Inputs'!S209*'MC Usage'!R$5</f>
        <v>17.017347746139297</v>
      </c>
      <c r="S210" s="2">
        <f>'MC Inputs'!T209*'MC Usage'!S$5</f>
        <v>10</v>
      </c>
      <c r="T210" s="2">
        <f>'MC Inputs'!U209*'MC Usage'!T$5</f>
        <v>0</v>
      </c>
      <c r="U210" s="2">
        <f>'MC Inputs'!V209*'MC Usage'!U$5</f>
        <v>0</v>
      </c>
      <c r="V210" s="2">
        <f>'MC Inputs'!W209*'MC Usage'!V$5</f>
        <v>0</v>
      </c>
      <c r="W210" s="2">
        <f>'MC Inputs'!X209*'MC Usage'!W$5</f>
        <v>0</v>
      </c>
      <c r="X210" s="2">
        <f>'MC Inputs'!Y209*'MC Usage'!X$5</f>
        <v>0</v>
      </c>
      <c r="Y210" s="2">
        <f>'MC Inputs'!Z209*'MC Usage'!Y$5</f>
        <v>0</v>
      </c>
      <c r="Z210" s="2">
        <f>'MC Inputs'!AA209*'MC Usage'!Z$5</f>
        <v>0</v>
      </c>
      <c r="AA210" s="2">
        <f>'MC Inputs'!AB209*'MC Usage'!AA$5</f>
        <v>0</v>
      </c>
      <c r="AB210">
        <f>'MC Inputs'!AC209*'MC Usage'!AB$5</f>
        <v>0</v>
      </c>
      <c r="AC210">
        <f>'MC Inputs'!AD209*'MC Usage'!AC$5</f>
        <v>0</v>
      </c>
      <c r="AD210">
        <f>'MC Inputs'!AE209*'MC Usage'!AD$5</f>
        <v>44926.523166666666</v>
      </c>
      <c r="AE210">
        <f>'MC Inputs'!AF209*'MC Usage'!AE$5</f>
        <v>0</v>
      </c>
    </row>
    <row r="211" spans="1:31" x14ac:dyDescent="0.3">
      <c r="A211" s="33" t="s">
        <v>51</v>
      </c>
      <c r="B211" s="18">
        <f t="shared" si="3"/>
        <v>42948</v>
      </c>
      <c r="C211" s="2">
        <f>'MC Inputs'!D210*'MC Usage'!C$5</f>
        <v>61754.753347556405</v>
      </c>
      <c r="D211" s="2">
        <f>'MC Inputs'!E210*'MC Usage'!D$5</f>
        <v>21624.76429463259</v>
      </c>
      <c r="E211" s="2">
        <v>72088.37939009165</v>
      </c>
      <c r="F211" s="2">
        <f>'MC Inputs'!G210*'MC Usage'!F$5</f>
        <v>487.38749999999999</v>
      </c>
      <c r="G211" s="2">
        <f>'MC Inputs'!H210*'MC Usage'!G$5</f>
        <v>477.25992000000008</v>
      </c>
      <c r="H211" s="2">
        <v>66370.902879999994</v>
      </c>
      <c r="I211" s="2">
        <f>'MC Inputs'!J210*'MC Usage'!I$5</f>
        <v>1605.101748</v>
      </c>
      <c r="J211" s="2">
        <f>'MC Inputs'!K210*'MC Usage'!J$5</f>
        <v>445.38920200000001</v>
      </c>
      <c r="K211" s="2">
        <f>'MC Inputs'!L210*'MC Usage'!K$5</f>
        <v>13504.174028937556</v>
      </c>
      <c r="L211" s="2">
        <f>'MC Inputs'!M210*'MC Usage'!L$5</f>
        <v>267.00963998571808</v>
      </c>
      <c r="M211" s="2">
        <f>'MC Inputs'!N210*'MC Usage'!M$5</f>
        <v>85.23507800125202</v>
      </c>
      <c r="N211" s="2">
        <f>'MC Inputs'!O210*'MC Usage'!N$5</f>
        <v>6561625.7860399829</v>
      </c>
      <c r="O211" s="2">
        <f>'MC Inputs'!P210*'MC Usage'!O$5</f>
        <v>279.88309197551172</v>
      </c>
      <c r="P211" s="2">
        <f>'MC Inputs'!Q210*'MC Usage'!P$5</f>
        <v>120.43279787714761</v>
      </c>
      <c r="Q211" s="2">
        <f>'MC Inputs'!R210*'MC Usage'!Q$5</f>
        <v>9.9219100328813372</v>
      </c>
      <c r="R211" s="2">
        <f>'MC Inputs'!S210*'MC Usage'!R$5</f>
        <v>17.017347746139297</v>
      </c>
      <c r="S211" s="2">
        <f>'MC Inputs'!T210*'MC Usage'!S$5</f>
        <v>10</v>
      </c>
      <c r="T211" s="2">
        <f>'MC Inputs'!U210*'MC Usage'!T$5</f>
        <v>0</v>
      </c>
      <c r="U211" s="2">
        <f>'MC Inputs'!V210*'MC Usage'!U$5</f>
        <v>0</v>
      </c>
      <c r="V211" s="2">
        <f>'MC Inputs'!W210*'MC Usage'!V$5</f>
        <v>0</v>
      </c>
      <c r="W211" s="2">
        <f>'MC Inputs'!X210*'MC Usage'!W$5</f>
        <v>0</v>
      </c>
      <c r="X211" s="2">
        <f>'MC Inputs'!Y210*'MC Usage'!X$5</f>
        <v>0</v>
      </c>
      <c r="Y211" s="2">
        <f>'MC Inputs'!Z210*'MC Usage'!Y$5</f>
        <v>0</v>
      </c>
      <c r="Z211" s="2">
        <f>'MC Inputs'!AA210*'MC Usage'!Z$5</f>
        <v>0</v>
      </c>
      <c r="AA211" s="2">
        <f>'MC Inputs'!AB210*'MC Usage'!AA$5</f>
        <v>0</v>
      </c>
      <c r="AB211">
        <f>'MC Inputs'!AC210*'MC Usage'!AB$5</f>
        <v>0</v>
      </c>
      <c r="AC211">
        <f>'MC Inputs'!AD210*'MC Usage'!AC$5</f>
        <v>0</v>
      </c>
      <c r="AD211">
        <f>'MC Inputs'!AE210*'MC Usage'!AD$5</f>
        <v>44926.523166666666</v>
      </c>
      <c r="AE211">
        <f>'MC Inputs'!AF210*'MC Usage'!AE$5</f>
        <v>0</v>
      </c>
    </row>
    <row r="212" spans="1:31" x14ac:dyDescent="0.3">
      <c r="A212" s="33" t="s">
        <v>51</v>
      </c>
      <c r="B212" s="18">
        <f t="shared" si="3"/>
        <v>42979</v>
      </c>
      <c r="C212" s="2">
        <f>'MC Inputs'!D211*'MC Usage'!C$5</f>
        <v>70278.979894333475</v>
      </c>
      <c r="D212" s="2">
        <f>'MC Inputs'!E211*'MC Usage'!D$5</f>
        <v>19274.916075867532</v>
      </c>
      <c r="E212" s="2">
        <v>77544.847443064995</v>
      </c>
      <c r="F212" s="2">
        <f>'MC Inputs'!G211*'MC Usage'!F$5</f>
        <v>740.97249999999997</v>
      </c>
      <c r="G212" s="2">
        <f>'MC Inputs'!H211*'MC Usage'!G$5</f>
        <v>477.25992000000008</v>
      </c>
      <c r="H212" s="2">
        <v>54903.736499999992</v>
      </c>
      <c r="I212" s="2">
        <f>'MC Inputs'!J211*'MC Usage'!I$5</f>
        <v>1338.849788</v>
      </c>
      <c r="J212" s="2">
        <f>'MC Inputs'!K211*'MC Usage'!J$5</f>
        <v>435.63515100000001</v>
      </c>
      <c r="K212" s="2">
        <f>'MC Inputs'!L211*'MC Usage'!K$5</f>
        <v>13504.174028937556</v>
      </c>
      <c r="L212" s="2">
        <f>'MC Inputs'!M211*'MC Usage'!L$5</f>
        <v>267.00963998571808</v>
      </c>
      <c r="M212" s="2">
        <f>'MC Inputs'!N211*'MC Usage'!M$5</f>
        <v>85.23507800125202</v>
      </c>
      <c r="N212" s="2">
        <f>'MC Inputs'!O211*'MC Usage'!N$5</f>
        <v>8787377.6350099854</v>
      </c>
      <c r="O212" s="2">
        <f>'MC Inputs'!P211*'MC Usage'!O$5</f>
        <v>279.88309197551172</v>
      </c>
      <c r="P212" s="2">
        <f>'MC Inputs'!Q211*'MC Usage'!P$5</f>
        <v>120.43279787714761</v>
      </c>
      <c r="Q212" s="2">
        <f>'MC Inputs'!R211*'MC Usage'!Q$5</f>
        <v>9.9219100328813372</v>
      </c>
      <c r="R212" s="2">
        <f>'MC Inputs'!S211*'MC Usage'!R$5</f>
        <v>17.017347746139297</v>
      </c>
      <c r="S212" s="2">
        <f>'MC Inputs'!T211*'MC Usage'!S$5</f>
        <v>10</v>
      </c>
      <c r="T212" s="2">
        <f>'MC Inputs'!U211*'MC Usage'!T$5</f>
        <v>0</v>
      </c>
      <c r="U212" s="2">
        <f>'MC Inputs'!V211*'MC Usage'!U$5</f>
        <v>0</v>
      </c>
      <c r="V212" s="2">
        <f>'MC Inputs'!W211*'MC Usage'!V$5</f>
        <v>0</v>
      </c>
      <c r="W212" s="2">
        <f>'MC Inputs'!X211*'MC Usage'!W$5</f>
        <v>0</v>
      </c>
      <c r="X212" s="2">
        <f>'MC Inputs'!Y211*'MC Usage'!X$5</f>
        <v>0</v>
      </c>
      <c r="Y212" s="2">
        <f>'MC Inputs'!Z211*'MC Usage'!Y$5</f>
        <v>0</v>
      </c>
      <c r="Z212" s="2">
        <f>'MC Inputs'!AA211*'MC Usage'!Z$5</f>
        <v>0</v>
      </c>
      <c r="AA212" s="2">
        <f>'MC Inputs'!AB211*'MC Usage'!AA$5</f>
        <v>0</v>
      </c>
      <c r="AB212">
        <f>'MC Inputs'!AC211*'MC Usage'!AB$5</f>
        <v>0</v>
      </c>
      <c r="AC212">
        <f>'MC Inputs'!AD211*'MC Usage'!AC$5</f>
        <v>0</v>
      </c>
      <c r="AD212">
        <f>'MC Inputs'!AE211*'MC Usage'!AD$5</f>
        <v>44926.523166666666</v>
      </c>
      <c r="AE212">
        <f>'MC Inputs'!AF211*'MC Usage'!AE$5</f>
        <v>0</v>
      </c>
    </row>
    <row r="213" spans="1:31" x14ac:dyDescent="0.3">
      <c r="A213" s="33" t="s">
        <v>51</v>
      </c>
      <c r="B213" s="18">
        <f t="shared" si="3"/>
        <v>43009</v>
      </c>
      <c r="C213" s="2">
        <f>'MC Inputs'!D212*'MC Usage'!C$5</f>
        <v>60747.343216478781</v>
      </c>
      <c r="D213" s="2">
        <f>'MC Inputs'!E212*'MC Usage'!D$5</f>
        <v>14974.883031239213</v>
      </c>
      <c r="E213" s="2">
        <v>92421.94834139997</v>
      </c>
      <c r="F213" s="2">
        <f>'MC Inputs'!G212*'MC Usage'!F$5</f>
        <v>1336.8049999999998</v>
      </c>
      <c r="G213" s="2">
        <f>'MC Inputs'!H212*'MC Usage'!G$5</f>
        <v>477.25992000000008</v>
      </c>
      <c r="H213" s="2">
        <v>40047.132239999999</v>
      </c>
      <c r="I213" s="2">
        <f>'MC Inputs'!J212*'MC Usage'!I$5</f>
        <v>1510.2871359999999</v>
      </c>
      <c r="J213" s="2">
        <f>'MC Inputs'!K212*'MC Usage'!J$5</f>
        <v>487.15302600000001</v>
      </c>
      <c r="K213" s="2">
        <f>'MC Inputs'!L212*'MC Usage'!K$5</f>
        <v>13504.174028937556</v>
      </c>
      <c r="L213" s="2">
        <f>'MC Inputs'!M212*'MC Usage'!L$5</f>
        <v>267.00963998571808</v>
      </c>
      <c r="M213" s="2">
        <f>'MC Inputs'!N212*'MC Usage'!M$5</f>
        <v>85.23507800125202</v>
      </c>
      <c r="N213" s="2">
        <f>'MC Inputs'!O212*'MC Usage'!N$5</f>
        <v>6887836.1270150002</v>
      </c>
      <c r="O213" s="2">
        <f>'MC Inputs'!P212*'MC Usage'!O$5</f>
        <v>279.88309197551172</v>
      </c>
      <c r="P213" s="2">
        <f>'MC Inputs'!Q212*'MC Usage'!P$5</f>
        <v>120.43279787714761</v>
      </c>
      <c r="Q213" s="2">
        <f>'MC Inputs'!R212*'MC Usage'!Q$5</f>
        <v>9.9219100328813372</v>
      </c>
      <c r="R213" s="2">
        <f>'MC Inputs'!S212*'MC Usage'!R$5</f>
        <v>17.017347746139297</v>
      </c>
      <c r="S213" s="2">
        <f>'MC Inputs'!T212*'MC Usage'!S$5</f>
        <v>10</v>
      </c>
      <c r="T213" s="2">
        <f>'MC Inputs'!U212*'MC Usage'!T$5</f>
        <v>0</v>
      </c>
      <c r="U213" s="2">
        <f>'MC Inputs'!V212*'MC Usage'!U$5</f>
        <v>0</v>
      </c>
      <c r="V213" s="2">
        <f>'MC Inputs'!W212*'MC Usage'!V$5</f>
        <v>0</v>
      </c>
      <c r="W213" s="2">
        <f>'MC Inputs'!X212*'MC Usage'!W$5</f>
        <v>0</v>
      </c>
      <c r="X213" s="2">
        <f>'MC Inputs'!Y212*'MC Usage'!X$5</f>
        <v>0</v>
      </c>
      <c r="Y213" s="2">
        <f>'MC Inputs'!Z212*'MC Usage'!Y$5</f>
        <v>0</v>
      </c>
      <c r="Z213" s="2">
        <f>'MC Inputs'!AA212*'MC Usage'!Z$5</f>
        <v>0</v>
      </c>
      <c r="AA213" s="2">
        <f>'MC Inputs'!AB212*'MC Usage'!AA$5</f>
        <v>0</v>
      </c>
      <c r="AB213">
        <f>'MC Inputs'!AC212*'MC Usage'!AB$5</f>
        <v>0</v>
      </c>
      <c r="AC213">
        <f>'MC Inputs'!AD212*'MC Usage'!AC$5</f>
        <v>0</v>
      </c>
      <c r="AD213">
        <f>'MC Inputs'!AE212*'MC Usage'!AD$5</f>
        <v>44926.523166666666</v>
      </c>
      <c r="AE213">
        <f>'MC Inputs'!AF212*'MC Usage'!AE$5</f>
        <v>0</v>
      </c>
    </row>
    <row r="214" spans="1:31" x14ac:dyDescent="0.3">
      <c r="A214" s="33" t="s">
        <v>51</v>
      </c>
      <c r="B214" s="18">
        <f t="shared" si="3"/>
        <v>43040</v>
      </c>
      <c r="C214" s="2">
        <f>'MC Inputs'!D213*'MC Usage'!C$5</f>
        <v>71241.867386000798</v>
      </c>
      <c r="D214" s="2">
        <f>'MC Inputs'!E213*'MC Usage'!D$5</f>
        <v>10398.621886269209</v>
      </c>
      <c r="E214" s="2">
        <v>130178.77287283333</v>
      </c>
      <c r="F214" s="2">
        <f>'MC Inputs'!G213*'MC Usage'!F$5</f>
        <v>2416.4375</v>
      </c>
      <c r="G214" s="2">
        <f>'MC Inputs'!H213*'MC Usage'!G$5</f>
        <v>477.25992000000008</v>
      </c>
      <c r="H214" s="2">
        <v>706.99039999999991</v>
      </c>
      <c r="I214" s="2">
        <f>'MC Inputs'!J213*'MC Usage'!I$5</f>
        <v>1292.8279560000001</v>
      </c>
      <c r="J214" s="2">
        <f>'MC Inputs'!K213*'MC Usage'!J$5</f>
        <v>454.45634799999999</v>
      </c>
      <c r="K214" s="2">
        <f>'MC Inputs'!L213*'MC Usage'!K$5</f>
        <v>13504.174028937556</v>
      </c>
      <c r="L214" s="2">
        <f>'MC Inputs'!M213*'MC Usage'!L$5</f>
        <v>267.00963998571808</v>
      </c>
      <c r="M214" s="2">
        <f>'MC Inputs'!N213*'MC Usage'!M$5</f>
        <v>85.23507800125202</v>
      </c>
      <c r="N214" s="2">
        <f>'MC Inputs'!O213*'MC Usage'!N$5</f>
        <v>4450901.9072683332</v>
      </c>
      <c r="O214" s="2">
        <f>'MC Inputs'!P213*'MC Usage'!O$5</f>
        <v>279.88309197551172</v>
      </c>
      <c r="P214" s="2">
        <f>'MC Inputs'!Q213*'MC Usage'!P$5</f>
        <v>120.43279787714761</v>
      </c>
      <c r="Q214" s="2">
        <f>'MC Inputs'!R213*'MC Usage'!Q$5</f>
        <v>9.9219100328813372</v>
      </c>
      <c r="R214" s="2">
        <f>'MC Inputs'!S213*'MC Usage'!R$5</f>
        <v>17.017347746139297</v>
      </c>
      <c r="S214" s="2">
        <f>'MC Inputs'!T213*'MC Usage'!S$5</f>
        <v>10</v>
      </c>
      <c r="T214" s="2">
        <f>'MC Inputs'!U213*'MC Usage'!T$5</f>
        <v>0</v>
      </c>
      <c r="U214" s="2">
        <f>'MC Inputs'!V213*'MC Usage'!U$5</f>
        <v>0</v>
      </c>
      <c r="V214" s="2">
        <f>'MC Inputs'!W213*'MC Usage'!V$5</f>
        <v>0</v>
      </c>
      <c r="W214" s="2">
        <f>'MC Inputs'!X213*'MC Usage'!W$5</f>
        <v>0</v>
      </c>
      <c r="X214" s="2">
        <f>'MC Inputs'!Y213*'MC Usage'!X$5</f>
        <v>0</v>
      </c>
      <c r="Y214" s="2">
        <f>'MC Inputs'!Z213*'MC Usage'!Y$5</f>
        <v>0</v>
      </c>
      <c r="Z214" s="2">
        <f>'MC Inputs'!AA213*'MC Usage'!Z$5</f>
        <v>0</v>
      </c>
      <c r="AA214" s="2">
        <f>'MC Inputs'!AB213*'MC Usage'!AA$5</f>
        <v>0</v>
      </c>
      <c r="AB214">
        <f>'MC Inputs'!AC213*'MC Usage'!AB$5</f>
        <v>0</v>
      </c>
      <c r="AC214">
        <f>'MC Inputs'!AD213*'MC Usage'!AC$5</f>
        <v>0</v>
      </c>
      <c r="AD214">
        <f>'MC Inputs'!AE213*'MC Usage'!AD$5</f>
        <v>44926.523166666666</v>
      </c>
      <c r="AE214">
        <f>'MC Inputs'!AF213*'MC Usage'!AE$5</f>
        <v>0</v>
      </c>
    </row>
    <row r="215" spans="1:31" x14ac:dyDescent="0.3">
      <c r="A215" s="33" t="s">
        <v>51</v>
      </c>
      <c r="B215" s="18">
        <f t="shared" si="3"/>
        <v>43070</v>
      </c>
      <c r="C215" s="2">
        <f>'MC Inputs'!D214*'MC Usage'!C$5</f>
        <v>74461.80534966923</v>
      </c>
      <c r="D215" s="2">
        <f>'MC Inputs'!E214*'MC Usage'!D$5</f>
        <v>7513.7664052237706</v>
      </c>
      <c r="E215" s="2">
        <v>177538.09052616663</v>
      </c>
      <c r="F215" s="2">
        <f>'MC Inputs'!G214*'MC Usage'!F$5</f>
        <v>3069.875</v>
      </c>
      <c r="G215" s="2">
        <f>'MC Inputs'!H214*'MC Usage'!G$5</f>
        <v>477.25992000000008</v>
      </c>
      <c r="H215" s="2">
        <v>0</v>
      </c>
      <c r="I215" s="2">
        <f>'MC Inputs'!J214*'MC Usage'!I$5</f>
        <v>1151.871036</v>
      </c>
      <c r="J215" s="2">
        <f>'MC Inputs'!K214*'MC Usage'!J$5</f>
        <v>421.48490800000002</v>
      </c>
      <c r="K215" s="2">
        <f>'MC Inputs'!L214*'MC Usage'!K$5</f>
        <v>13504.174028937556</v>
      </c>
      <c r="L215" s="2">
        <f>'MC Inputs'!M214*'MC Usage'!L$5</f>
        <v>267.00963998571808</v>
      </c>
      <c r="M215" s="2">
        <f>'MC Inputs'!N214*'MC Usage'!M$5</f>
        <v>85.23507800125202</v>
      </c>
      <c r="N215" s="2">
        <f>'MC Inputs'!O214*'MC Usage'!N$5</f>
        <v>4475274.985836667</v>
      </c>
      <c r="O215" s="2">
        <f>'MC Inputs'!P214*'MC Usage'!O$5</f>
        <v>279.88309197551172</v>
      </c>
      <c r="P215" s="2">
        <f>'MC Inputs'!Q214*'MC Usage'!P$5</f>
        <v>120.43279787714761</v>
      </c>
      <c r="Q215" s="2">
        <f>'MC Inputs'!R214*'MC Usage'!Q$5</f>
        <v>9.9219100328813372</v>
      </c>
      <c r="R215" s="2">
        <f>'MC Inputs'!S214*'MC Usage'!R$5</f>
        <v>17.017347746139297</v>
      </c>
      <c r="S215" s="2">
        <f>'MC Inputs'!T214*'MC Usage'!S$5</f>
        <v>10</v>
      </c>
      <c r="T215" s="2">
        <f>'MC Inputs'!U214*'MC Usage'!T$5</f>
        <v>0</v>
      </c>
      <c r="U215" s="2">
        <f>'MC Inputs'!V214*'MC Usage'!U$5</f>
        <v>0</v>
      </c>
      <c r="V215" s="2">
        <f>'MC Inputs'!W214*'MC Usage'!V$5</f>
        <v>0</v>
      </c>
      <c r="W215" s="2">
        <f>'MC Inputs'!X214*'MC Usage'!W$5</f>
        <v>0</v>
      </c>
      <c r="X215" s="2">
        <f>'MC Inputs'!Y214*'MC Usage'!X$5</f>
        <v>0</v>
      </c>
      <c r="Y215" s="2">
        <f>'MC Inputs'!Z214*'MC Usage'!Y$5</f>
        <v>0</v>
      </c>
      <c r="Z215" s="2">
        <f>'MC Inputs'!AA214*'MC Usage'!Z$5</f>
        <v>0</v>
      </c>
      <c r="AA215" s="2">
        <f>'MC Inputs'!AB214*'MC Usage'!AA$5</f>
        <v>0</v>
      </c>
      <c r="AB215">
        <f>'MC Inputs'!AC214*'MC Usage'!AB$5</f>
        <v>0</v>
      </c>
      <c r="AC215">
        <f>'MC Inputs'!AD214*'MC Usage'!AC$5</f>
        <v>0</v>
      </c>
      <c r="AD215">
        <f>'MC Inputs'!AE214*'MC Usage'!AD$5</f>
        <v>44926.523166666666</v>
      </c>
      <c r="AE215">
        <f>'MC Inputs'!AF214*'MC Usage'!AE$5</f>
        <v>0</v>
      </c>
    </row>
    <row r="216" spans="1:31" x14ac:dyDescent="0.3">
      <c r="A216" s="33" t="s">
        <v>51</v>
      </c>
      <c r="B216" s="18">
        <f t="shared" si="3"/>
        <v>43101</v>
      </c>
      <c r="C216" s="2">
        <f>'MC Inputs'!D215*'MC Usage'!C$5</f>
        <v>67179.526506052571</v>
      </c>
      <c r="D216" s="2">
        <f>'MC Inputs'!E215*'MC Usage'!D$5</f>
        <v>7105.8130451554207</v>
      </c>
      <c r="E216" s="2">
        <v>197755.59173966665</v>
      </c>
      <c r="F216" s="2">
        <f>'MC Inputs'!G215*'MC Usage'!F$5</f>
        <v>3990.2224999999999</v>
      </c>
      <c r="G216" s="2">
        <f>'MC Inputs'!H215*'MC Usage'!G$5</f>
        <v>477.25992000000008</v>
      </c>
      <c r="H216" s="2">
        <v>0</v>
      </c>
      <c r="I216" s="2">
        <f>'MC Inputs'!J215*'MC Usage'!I$5</f>
        <v>1412.0991959999999</v>
      </c>
      <c r="J216" s="2">
        <f>'MC Inputs'!K215*'MC Usage'!J$5</f>
        <v>562.57519500000001</v>
      </c>
      <c r="K216" s="2">
        <f>'MC Inputs'!L215*'MC Usage'!K$5</f>
        <v>13504.174028937556</v>
      </c>
      <c r="L216" s="2">
        <f>'MC Inputs'!M215*'MC Usage'!L$5</f>
        <v>267.00963998571808</v>
      </c>
      <c r="M216" s="2">
        <f>'MC Inputs'!N215*'MC Usage'!M$5</f>
        <v>85.23507800125202</v>
      </c>
      <c r="N216" s="2">
        <f>'MC Inputs'!O215*'MC Usage'!N$5</f>
        <v>10521511.468250016</v>
      </c>
      <c r="O216" s="2">
        <f>'MC Inputs'!P215*'MC Usage'!O$5</f>
        <v>279.88309197551172</v>
      </c>
      <c r="P216" s="2">
        <f>'MC Inputs'!Q215*'MC Usage'!P$5</f>
        <v>120.43279787714761</v>
      </c>
      <c r="Q216" s="2">
        <f>'MC Inputs'!R215*'MC Usage'!Q$5</f>
        <v>9.9219100328813372</v>
      </c>
      <c r="R216" s="2">
        <f>'MC Inputs'!S215*'MC Usage'!R$5</f>
        <v>17.017347746139297</v>
      </c>
      <c r="S216" s="2">
        <f>'MC Inputs'!T215*'MC Usage'!S$5</f>
        <v>10</v>
      </c>
      <c r="T216" s="2">
        <f>'MC Inputs'!U215*'MC Usage'!T$5</f>
        <v>0</v>
      </c>
      <c r="U216" s="2">
        <f>'MC Inputs'!V215*'MC Usage'!U$5</f>
        <v>0</v>
      </c>
      <c r="V216" s="2">
        <f>'MC Inputs'!W215*'MC Usage'!V$5</f>
        <v>0</v>
      </c>
      <c r="W216" s="2">
        <f>'MC Inputs'!X215*'MC Usage'!W$5</f>
        <v>0</v>
      </c>
      <c r="X216" s="2">
        <f>'MC Inputs'!Y215*'MC Usage'!X$5</f>
        <v>0</v>
      </c>
      <c r="Y216" s="2">
        <f>'MC Inputs'!Z215*'MC Usage'!Y$5</f>
        <v>0</v>
      </c>
      <c r="Z216" s="2">
        <f>'MC Inputs'!AA215*'MC Usage'!Z$5</f>
        <v>0</v>
      </c>
      <c r="AA216" s="2">
        <f>'MC Inputs'!AB215*'MC Usage'!AA$5</f>
        <v>0</v>
      </c>
      <c r="AB216">
        <f>'MC Inputs'!AC215*'MC Usage'!AB$5</f>
        <v>0</v>
      </c>
      <c r="AC216">
        <f>'MC Inputs'!AD215*'MC Usage'!AC$5</f>
        <v>0</v>
      </c>
      <c r="AD216">
        <f>'MC Inputs'!AE215*'MC Usage'!AD$5</f>
        <v>44926.523166666666</v>
      </c>
      <c r="AE216">
        <f>'MC Inputs'!AF215*'MC Usage'!AE$5</f>
        <v>0</v>
      </c>
    </row>
    <row r="217" spans="1:31" x14ac:dyDescent="0.3">
      <c r="A217" s="33" t="s">
        <v>51</v>
      </c>
      <c r="B217" s="18">
        <f t="shared" si="3"/>
        <v>43132</v>
      </c>
      <c r="C217" s="2">
        <f>'MC Inputs'!D216*'MC Usage'!C$5</f>
        <v>62247.646020694425</v>
      </c>
      <c r="D217" s="2">
        <f>'MC Inputs'!E216*'MC Usage'!D$5</f>
        <v>8530.0944738975795</v>
      </c>
      <c r="E217" s="2">
        <v>147661.57183413499</v>
      </c>
      <c r="F217" s="2">
        <f>'MC Inputs'!G216*'MC Usage'!F$5</f>
        <v>3725.0549999999998</v>
      </c>
      <c r="G217" s="2">
        <f>'MC Inputs'!H216*'MC Usage'!G$5</f>
        <v>477.25992000000008</v>
      </c>
      <c r="H217" s="2">
        <v>0</v>
      </c>
      <c r="I217" s="2">
        <f>'MC Inputs'!J216*'MC Usage'!I$5</f>
        <v>1328.9707559999999</v>
      </c>
      <c r="J217" s="2">
        <f>'MC Inputs'!K216*'MC Usage'!J$5</f>
        <v>417.08871600000003</v>
      </c>
      <c r="K217" s="2">
        <f>'MC Inputs'!L216*'MC Usage'!K$5</f>
        <v>13504.174028937556</v>
      </c>
      <c r="L217" s="2">
        <f>'MC Inputs'!M216*'MC Usage'!L$5</f>
        <v>267.00963998571808</v>
      </c>
      <c r="M217" s="2">
        <f>'MC Inputs'!N216*'MC Usage'!M$5</f>
        <v>85.23507800125202</v>
      </c>
      <c r="N217" s="2">
        <f>'MC Inputs'!O216*'MC Usage'!N$5</f>
        <v>9819341.0195266679</v>
      </c>
      <c r="O217" s="2">
        <f>'MC Inputs'!P216*'MC Usage'!O$5</f>
        <v>279.88309197551172</v>
      </c>
      <c r="P217" s="2">
        <f>'MC Inputs'!Q216*'MC Usage'!P$5</f>
        <v>120.43279787714761</v>
      </c>
      <c r="Q217" s="2">
        <f>'MC Inputs'!R216*'MC Usage'!Q$5</f>
        <v>9.9219100328813372</v>
      </c>
      <c r="R217" s="2">
        <f>'MC Inputs'!S216*'MC Usage'!R$5</f>
        <v>17.017347746139297</v>
      </c>
      <c r="S217" s="2">
        <f>'MC Inputs'!T216*'MC Usage'!S$5</f>
        <v>10</v>
      </c>
      <c r="T217" s="2">
        <f>'MC Inputs'!U216*'MC Usage'!T$5</f>
        <v>0</v>
      </c>
      <c r="U217" s="2">
        <f>'MC Inputs'!V216*'MC Usage'!U$5</f>
        <v>0</v>
      </c>
      <c r="V217" s="2">
        <f>'MC Inputs'!W216*'MC Usage'!V$5</f>
        <v>0</v>
      </c>
      <c r="W217" s="2">
        <f>'MC Inputs'!X216*'MC Usage'!W$5</f>
        <v>0</v>
      </c>
      <c r="X217" s="2">
        <f>'MC Inputs'!Y216*'MC Usage'!X$5</f>
        <v>0</v>
      </c>
      <c r="Y217" s="2">
        <f>'MC Inputs'!Z216*'MC Usage'!Y$5</f>
        <v>0</v>
      </c>
      <c r="Z217" s="2">
        <f>'MC Inputs'!AA216*'MC Usage'!Z$5</f>
        <v>0</v>
      </c>
      <c r="AA217" s="2">
        <f>'MC Inputs'!AB216*'MC Usage'!AA$5</f>
        <v>0</v>
      </c>
      <c r="AB217">
        <f>'MC Inputs'!AC216*'MC Usage'!AB$5</f>
        <v>0</v>
      </c>
      <c r="AC217">
        <f>'MC Inputs'!AD216*'MC Usage'!AC$5</f>
        <v>0</v>
      </c>
      <c r="AD217">
        <f>'MC Inputs'!AE216*'MC Usage'!AD$5</f>
        <v>44926.523166666666</v>
      </c>
      <c r="AE217">
        <f>'MC Inputs'!AF216*'MC Usage'!AE$5</f>
        <v>0</v>
      </c>
    </row>
    <row r="218" spans="1:31" x14ac:dyDescent="0.3">
      <c r="A218" s="33" t="s">
        <v>51</v>
      </c>
      <c r="B218" s="18">
        <f t="shared" si="3"/>
        <v>43160</v>
      </c>
      <c r="C218" s="2">
        <f>'MC Inputs'!D217*'MC Usage'!C$5</f>
        <v>72441.218808073871</v>
      </c>
      <c r="D218" s="2">
        <f>'MC Inputs'!E217*'MC Usage'!D$5</f>
        <v>8610.4952982231407</v>
      </c>
      <c r="E218" s="2">
        <v>165158.37050675167</v>
      </c>
      <c r="F218" s="2">
        <f>'MC Inputs'!G217*'MC Usage'!F$5</f>
        <v>2917.4575</v>
      </c>
      <c r="G218" s="2">
        <f>'MC Inputs'!H217*'MC Usage'!G$5</f>
        <v>477.25992000000008</v>
      </c>
      <c r="H218" s="2">
        <v>0</v>
      </c>
      <c r="I218" s="2">
        <f>'MC Inputs'!J217*'MC Usage'!I$5</f>
        <v>1338.367884</v>
      </c>
      <c r="J218" s="2">
        <f>'MC Inputs'!K217*'MC Usage'!J$5</f>
        <v>585.38044100000002</v>
      </c>
      <c r="K218" s="2">
        <f>'MC Inputs'!L217*'MC Usage'!K$5</f>
        <v>13504.174028937556</v>
      </c>
      <c r="L218" s="2">
        <f>'MC Inputs'!M217*'MC Usage'!L$5</f>
        <v>267.00963998571808</v>
      </c>
      <c r="M218" s="2">
        <f>'MC Inputs'!N217*'MC Usage'!M$5</f>
        <v>85.23507800125202</v>
      </c>
      <c r="N218" s="2">
        <f>'MC Inputs'!O217*'MC Usage'!N$5</f>
        <v>10424099.516418334</v>
      </c>
      <c r="O218" s="2">
        <f>'MC Inputs'!P217*'MC Usage'!O$5</f>
        <v>279.88309197551172</v>
      </c>
      <c r="P218" s="2">
        <f>'MC Inputs'!Q217*'MC Usage'!P$5</f>
        <v>120.43279787714761</v>
      </c>
      <c r="Q218" s="2">
        <f>'MC Inputs'!R217*'MC Usage'!Q$5</f>
        <v>9.9219100328813372</v>
      </c>
      <c r="R218" s="2">
        <f>'MC Inputs'!S217*'MC Usage'!R$5</f>
        <v>17.017347746139297</v>
      </c>
      <c r="S218" s="2">
        <f>'MC Inputs'!T217*'MC Usage'!S$5</f>
        <v>10</v>
      </c>
      <c r="T218" s="2">
        <f>'MC Inputs'!U217*'MC Usage'!T$5</f>
        <v>0</v>
      </c>
      <c r="U218" s="2">
        <f>'MC Inputs'!V217*'MC Usage'!U$5</f>
        <v>0</v>
      </c>
      <c r="V218" s="2">
        <f>'MC Inputs'!W217*'MC Usage'!V$5</f>
        <v>0</v>
      </c>
      <c r="W218" s="2">
        <f>'MC Inputs'!X217*'MC Usage'!W$5</f>
        <v>0</v>
      </c>
      <c r="X218" s="2">
        <f>'MC Inputs'!Y217*'MC Usage'!X$5</f>
        <v>0</v>
      </c>
      <c r="Y218" s="2">
        <f>'MC Inputs'!Z217*'MC Usage'!Y$5</f>
        <v>0</v>
      </c>
      <c r="Z218" s="2">
        <f>'MC Inputs'!AA217*'MC Usage'!Z$5</f>
        <v>0</v>
      </c>
      <c r="AA218" s="2">
        <f>'MC Inputs'!AB217*'MC Usage'!AA$5</f>
        <v>0</v>
      </c>
      <c r="AB218">
        <f>'MC Inputs'!AC217*'MC Usage'!AB$5</f>
        <v>0</v>
      </c>
      <c r="AC218">
        <f>'MC Inputs'!AD217*'MC Usage'!AC$5</f>
        <v>0</v>
      </c>
      <c r="AD218">
        <f>'MC Inputs'!AE217*'MC Usage'!AD$5</f>
        <v>44926.523166666666</v>
      </c>
      <c r="AE218">
        <f>'MC Inputs'!AF217*'MC Usage'!AE$5</f>
        <v>0</v>
      </c>
    </row>
    <row r="219" spans="1:31" x14ac:dyDescent="0.3">
      <c r="A219" s="33" t="s">
        <v>51</v>
      </c>
      <c r="B219" s="18">
        <f t="shared" si="3"/>
        <v>43191</v>
      </c>
      <c r="C219" s="2">
        <f>'MC Inputs'!D218*'MC Usage'!C$5</f>
        <v>54741.302318759233</v>
      </c>
      <c r="D219" s="2">
        <f>'MC Inputs'!E218*'MC Usage'!D$5</f>
        <v>11473.429786506769</v>
      </c>
      <c r="E219" s="2">
        <v>128479.49956483833</v>
      </c>
      <c r="F219" s="2">
        <f>'MC Inputs'!G218*'MC Usage'!F$5</f>
        <v>1810.2524999999998</v>
      </c>
      <c r="G219" s="2">
        <f>'MC Inputs'!H218*'MC Usage'!G$5</f>
        <v>477.25992000000008</v>
      </c>
      <c r="H219" s="2">
        <v>0</v>
      </c>
      <c r="I219" s="2">
        <f>'MC Inputs'!J218*'MC Usage'!I$5</f>
        <v>1505.829524</v>
      </c>
      <c r="J219" s="2">
        <f>'MC Inputs'!K218*'MC Usage'!J$5</f>
        <v>529.74113599999998</v>
      </c>
      <c r="K219" s="2">
        <f>'MC Inputs'!L218*'MC Usage'!K$5</f>
        <v>13504.174028937556</v>
      </c>
      <c r="L219" s="2">
        <f>'MC Inputs'!M218*'MC Usage'!L$5</f>
        <v>267.00963998571808</v>
      </c>
      <c r="M219" s="2">
        <f>'MC Inputs'!N218*'MC Usage'!M$5</f>
        <v>85.23507800125202</v>
      </c>
      <c r="N219" s="2">
        <f>'MC Inputs'!O218*'MC Usage'!N$5</f>
        <v>9201620.0165083334</v>
      </c>
      <c r="O219" s="2">
        <f>'MC Inputs'!P218*'MC Usage'!O$5</f>
        <v>279.88309197551172</v>
      </c>
      <c r="P219" s="2">
        <f>'MC Inputs'!Q218*'MC Usage'!P$5</f>
        <v>120.43279787714761</v>
      </c>
      <c r="Q219" s="2">
        <f>'MC Inputs'!R218*'MC Usage'!Q$5</f>
        <v>9.9219100328813372</v>
      </c>
      <c r="R219" s="2">
        <f>'MC Inputs'!S218*'MC Usage'!R$5</f>
        <v>17.017347746139297</v>
      </c>
      <c r="S219" s="2">
        <f>'MC Inputs'!T218*'MC Usage'!S$5</f>
        <v>10</v>
      </c>
      <c r="T219" s="2">
        <f>'MC Inputs'!U218*'MC Usage'!T$5</f>
        <v>0</v>
      </c>
      <c r="U219" s="2">
        <f>'MC Inputs'!V218*'MC Usage'!U$5</f>
        <v>0</v>
      </c>
      <c r="V219" s="2">
        <f>'MC Inputs'!W218*'MC Usage'!V$5</f>
        <v>0</v>
      </c>
      <c r="W219" s="2">
        <f>'MC Inputs'!X218*'MC Usage'!W$5</f>
        <v>0</v>
      </c>
      <c r="X219" s="2">
        <f>'MC Inputs'!Y218*'MC Usage'!X$5</f>
        <v>0</v>
      </c>
      <c r="Y219" s="2">
        <f>'MC Inputs'!Z218*'MC Usage'!Y$5</f>
        <v>0</v>
      </c>
      <c r="Z219" s="2">
        <f>'MC Inputs'!AA218*'MC Usage'!Z$5</f>
        <v>0</v>
      </c>
      <c r="AA219" s="2">
        <f>'MC Inputs'!AB218*'MC Usage'!AA$5</f>
        <v>0</v>
      </c>
      <c r="AB219">
        <f>'MC Inputs'!AC218*'MC Usage'!AB$5</f>
        <v>0</v>
      </c>
      <c r="AC219">
        <f>'MC Inputs'!AD218*'MC Usage'!AC$5</f>
        <v>0</v>
      </c>
      <c r="AD219">
        <f>'MC Inputs'!AE218*'MC Usage'!AD$5</f>
        <v>44926.523166666666</v>
      </c>
      <c r="AE219">
        <f>'MC Inputs'!AF218*'MC Usage'!AE$5</f>
        <v>0</v>
      </c>
    </row>
    <row r="220" spans="1:31" x14ac:dyDescent="0.3">
      <c r="A220" s="33" t="s">
        <v>51</v>
      </c>
      <c r="B220" s="18">
        <f t="shared" si="3"/>
        <v>43221</v>
      </c>
      <c r="C220" s="2">
        <f>'MC Inputs'!D219*'MC Usage'!C$5</f>
        <v>69267.221126036995</v>
      </c>
      <c r="D220" s="2">
        <f>'MC Inputs'!E219*'MC Usage'!D$5</f>
        <v>28460.680398829008</v>
      </c>
      <c r="E220" s="2">
        <v>86648.406685521666</v>
      </c>
      <c r="F220" s="2">
        <f>'MC Inputs'!G219*'MC Usage'!F$5</f>
        <v>677.93499999999995</v>
      </c>
      <c r="G220" s="2">
        <f>'MC Inputs'!H219*'MC Usage'!G$5</f>
        <v>477.25992000000008</v>
      </c>
      <c r="H220" s="2">
        <v>333.39923999999996</v>
      </c>
      <c r="I220" s="2">
        <f>'MC Inputs'!J219*'MC Usage'!I$5</f>
        <v>1420.4120399999999</v>
      </c>
      <c r="J220" s="2">
        <f>'MC Inputs'!K219*'MC Usage'!J$5</f>
        <v>536.610186</v>
      </c>
      <c r="K220" s="2">
        <f>'MC Inputs'!L219*'MC Usage'!K$5</f>
        <v>13504.174028937556</v>
      </c>
      <c r="L220" s="2">
        <f>'MC Inputs'!M219*'MC Usage'!L$5</f>
        <v>267.00963998571808</v>
      </c>
      <c r="M220" s="2">
        <f>'MC Inputs'!N219*'MC Usage'!M$5</f>
        <v>85.23507800125202</v>
      </c>
      <c r="N220" s="2">
        <f>'MC Inputs'!O219*'MC Usage'!N$5</f>
        <v>8153710.0518266829</v>
      </c>
      <c r="O220" s="2">
        <f>'MC Inputs'!P219*'MC Usage'!O$5</f>
        <v>279.88309197551172</v>
      </c>
      <c r="P220" s="2">
        <f>'MC Inputs'!Q219*'MC Usage'!P$5</f>
        <v>120.43279787714761</v>
      </c>
      <c r="Q220" s="2">
        <f>'MC Inputs'!R219*'MC Usage'!Q$5</f>
        <v>9.9219100328813372</v>
      </c>
      <c r="R220" s="2">
        <f>'MC Inputs'!S219*'MC Usage'!R$5</f>
        <v>17.017347746139297</v>
      </c>
      <c r="S220" s="2">
        <f>'MC Inputs'!T219*'MC Usage'!S$5</f>
        <v>10</v>
      </c>
      <c r="T220" s="2">
        <f>'MC Inputs'!U219*'MC Usage'!T$5</f>
        <v>0</v>
      </c>
      <c r="U220" s="2">
        <f>'MC Inputs'!V219*'MC Usage'!U$5</f>
        <v>0</v>
      </c>
      <c r="V220" s="2">
        <f>'MC Inputs'!W219*'MC Usage'!V$5</f>
        <v>0</v>
      </c>
      <c r="W220" s="2">
        <f>'MC Inputs'!X219*'MC Usage'!W$5</f>
        <v>0</v>
      </c>
      <c r="X220" s="2">
        <f>'MC Inputs'!Y219*'MC Usage'!X$5</f>
        <v>0</v>
      </c>
      <c r="Y220" s="2">
        <f>'MC Inputs'!Z219*'MC Usage'!Y$5</f>
        <v>0</v>
      </c>
      <c r="Z220" s="2">
        <f>'MC Inputs'!AA219*'MC Usage'!Z$5</f>
        <v>0</v>
      </c>
      <c r="AA220" s="2">
        <f>'MC Inputs'!AB219*'MC Usage'!AA$5</f>
        <v>0</v>
      </c>
      <c r="AB220">
        <f>'MC Inputs'!AC219*'MC Usage'!AB$5</f>
        <v>0</v>
      </c>
      <c r="AC220">
        <f>'MC Inputs'!AD219*'MC Usage'!AC$5</f>
        <v>0</v>
      </c>
      <c r="AD220">
        <f>'MC Inputs'!AE219*'MC Usage'!AD$5</f>
        <v>44926.523166666666</v>
      </c>
      <c r="AE220">
        <f>'MC Inputs'!AF219*'MC Usage'!AE$5</f>
        <v>0</v>
      </c>
    </row>
    <row r="221" spans="1:31" ht="15" thickBot="1" x14ac:dyDescent="0.35">
      <c r="A221" s="34" t="s">
        <v>51</v>
      </c>
      <c r="B221" s="18">
        <f t="shared" si="3"/>
        <v>43252</v>
      </c>
      <c r="C221" s="2">
        <f>'MC Inputs'!D220*'MC Usage'!C$5</f>
        <v>63658.846904548853</v>
      </c>
      <c r="D221" s="2">
        <f>'MC Inputs'!E220*'MC Usage'!D$5</f>
        <v>32902.675638005152</v>
      </c>
      <c r="E221" s="2">
        <v>76960.095198984971</v>
      </c>
      <c r="F221" s="2">
        <f>'MC Inputs'!G220*'MC Usage'!F$5</f>
        <v>529.20749999999998</v>
      </c>
      <c r="G221" s="2">
        <f>'MC Inputs'!H220*'MC Usage'!G$5</f>
        <v>477.25992000000008</v>
      </c>
      <c r="H221" s="2">
        <v>13031.624759999999</v>
      </c>
      <c r="I221" s="2">
        <f>'MC Inputs'!J220*'MC Usage'!I$5</f>
        <v>1289.9365319999999</v>
      </c>
      <c r="J221" s="2">
        <f>'MC Inputs'!K220*'MC Usage'!J$5</f>
        <v>419.56157400000001</v>
      </c>
      <c r="K221" s="2">
        <f>'MC Inputs'!L220*'MC Usage'!K$5</f>
        <v>13504.174028937556</v>
      </c>
      <c r="L221" s="2">
        <f>'MC Inputs'!M220*'MC Usage'!L$5</f>
        <v>267.00963998571808</v>
      </c>
      <c r="M221" s="2">
        <f>'MC Inputs'!N220*'MC Usage'!M$5</f>
        <v>85.23507800125202</v>
      </c>
      <c r="N221" s="2">
        <f>'MC Inputs'!O220*'MC Usage'!N$5</f>
        <v>6943368.8051316673</v>
      </c>
      <c r="O221" s="2">
        <f>'MC Inputs'!P220*'MC Usage'!O$5</f>
        <v>279.88309197551172</v>
      </c>
      <c r="P221" s="2">
        <f>'MC Inputs'!Q220*'MC Usage'!P$5</f>
        <v>120.43279787714761</v>
      </c>
      <c r="Q221" s="2">
        <f>'MC Inputs'!R220*'MC Usage'!Q$5</f>
        <v>9.9219100328813372</v>
      </c>
      <c r="R221" s="2">
        <f>'MC Inputs'!S220*'MC Usage'!R$5</f>
        <v>17.017347746139297</v>
      </c>
      <c r="S221" s="2">
        <f>'MC Inputs'!T220*'MC Usage'!S$5</f>
        <v>10</v>
      </c>
      <c r="T221" s="2">
        <f>'MC Inputs'!U220*'MC Usage'!T$5</f>
        <v>0</v>
      </c>
      <c r="U221" s="2">
        <f>'MC Inputs'!V220*'MC Usage'!U$5</f>
        <v>0</v>
      </c>
      <c r="V221" s="2">
        <f>'MC Inputs'!W220*'MC Usage'!V$5</f>
        <v>0</v>
      </c>
      <c r="W221" s="2">
        <f>'MC Inputs'!X220*'MC Usage'!W$5</f>
        <v>0</v>
      </c>
      <c r="X221" s="2">
        <f>'MC Inputs'!Y220*'MC Usage'!X$5</f>
        <v>0</v>
      </c>
      <c r="Y221" s="2">
        <f>'MC Inputs'!Z220*'MC Usage'!Y$5</f>
        <v>0</v>
      </c>
      <c r="Z221" s="2">
        <f>'MC Inputs'!AA220*'MC Usage'!Z$5</f>
        <v>0</v>
      </c>
      <c r="AA221" s="2">
        <f>'MC Inputs'!AB220*'MC Usage'!AA$5</f>
        <v>0</v>
      </c>
      <c r="AB221">
        <f>'MC Inputs'!AC220*'MC Usage'!AB$5</f>
        <v>0</v>
      </c>
      <c r="AC221">
        <f>'MC Inputs'!AD220*'MC Usage'!AC$5</f>
        <v>0</v>
      </c>
      <c r="AD221">
        <f>'MC Inputs'!AE220*'MC Usage'!AD$5</f>
        <v>44926.523166666666</v>
      </c>
      <c r="AE221">
        <f>'MC Inputs'!AF220*'MC Usage'!AE$5</f>
        <v>0</v>
      </c>
    </row>
    <row r="222" spans="1:31" x14ac:dyDescent="0.3">
      <c r="A222" s="29" t="s">
        <v>52</v>
      </c>
      <c r="B222" s="15">
        <f t="shared" si="3"/>
        <v>43282</v>
      </c>
      <c r="C222" s="7">
        <f>'MC Inputs'!D221*'MC Usage'!C$5</f>
        <v>58787.442899182002</v>
      </c>
      <c r="D222" s="7">
        <f>'MC Inputs'!E221*'MC Usage'!D$5</f>
        <v>38464.318234120998</v>
      </c>
      <c r="E222" s="7">
        <f>'MC Inputs'!F221*'MC Usage'!E$5</f>
        <v>75335.286925999986</v>
      </c>
      <c r="F222" s="7">
        <f>'MC Inputs'!G221*'MC Usage'!F$5</f>
        <v>525.3125</v>
      </c>
      <c r="G222" s="7">
        <f>'MC Inputs'!H221*'MC Usage'!G$5</f>
        <v>477.25992000000008</v>
      </c>
      <c r="H222" s="7">
        <f>'MC Inputs'!I221*'MC Usage'!H$5</f>
        <v>28741.217779999995</v>
      </c>
      <c r="I222" s="7">
        <f>'MC Inputs'!J221*'MC Usage'!I$5</f>
        <v>1366.3183160000001</v>
      </c>
      <c r="J222" s="7">
        <f>'MC Inputs'!K221*'MC Usage'!J$5</f>
        <v>442.50420100000002</v>
      </c>
      <c r="K222" s="7">
        <f>'MC Inputs'!L221*'MC Usage'!K$5</f>
        <v>13504.174028937556</v>
      </c>
      <c r="L222" s="7">
        <f>'MC Inputs'!M221*'MC Usage'!L$5</f>
        <v>267.00963998571808</v>
      </c>
      <c r="M222" s="7">
        <f>'MC Inputs'!N221*'MC Usage'!M$5</f>
        <v>85.23507800125202</v>
      </c>
      <c r="N222" s="7">
        <v>9729432.9590880591</v>
      </c>
      <c r="O222" s="7">
        <f>'MC Inputs'!P221*'MC Usage'!O$5</f>
        <v>87.293333333333337</v>
      </c>
      <c r="P222" s="7">
        <f>'MC Inputs'!Q221*'MC Usage'!P$5</f>
        <v>0</v>
      </c>
      <c r="Q222" s="7">
        <f>'MC Inputs'!R221*'MC Usage'!Q$5</f>
        <v>0</v>
      </c>
      <c r="R222" s="7">
        <f>'MC Inputs'!S221*'MC Usage'!R$5</f>
        <v>280.86666666666667</v>
      </c>
      <c r="S222" s="7">
        <f>'MC Inputs'!T221*'MC Usage'!S$5</f>
        <v>10</v>
      </c>
      <c r="T222" s="7">
        <f>'MC Inputs'!U221*'MC Usage'!T$5</f>
        <v>0</v>
      </c>
      <c r="U222" s="7">
        <f>'MC Inputs'!V221*'MC Usage'!U$5</f>
        <v>0</v>
      </c>
      <c r="V222" s="7">
        <f>'MC Inputs'!W221*'MC Usage'!V$5</f>
        <v>0</v>
      </c>
      <c r="W222" s="7">
        <f>'MC Inputs'!X221*'MC Usage'!W$5</f>
        <v>0</v>
      </c>
      <c r="X222" s="7">
        <f>'MC Inputs'!Y221*'MC Usage'!X$5</f>
        <v>0</v>
      </c>
      <c r="Y222" s="7">
        <f>'MC Inputs'!Z221*'MC Usage'!Y$5</f>
        <v>0</v>
      </c>
      <c r="Z222" s="7">
        <f>'MC Inputs'!AA221*'MC Usage'!Z$5</f>
        <v>0</v>
      </c>
      <c r="AA222" s="7">
        <f>'MC Inputs'!AB221*'MC Usage'!AA$5</f>
        <v>0</v>
      </c>
      <c r="AB222" s="8">
        <f>'MC Inputs'!AC221*'MC Usage'!AB$5</f>
        <v>0</v>
      </c>
      <c r="AC222" s="8">
        <f>'MC Inputs'!AD221*'MC Usage'!AC$5</f>
        <v>6684.4</v>
      </c>
      <c r="AD222" s="8">
        <f>'MC Inputs'!AE221*'MC Usage'!AD$5</f>
        <v>0</v>
      </c>
      <c r="AE222" s="8">
        <f>'MC Inputs'!AF221*'MC Usage'!AE$5</f>
        <v>0</v>
      </c>
    </row>
    <row r="223" spans="1:31" x14ac:dyDescent="0.3">
      <c r="A223" s="30" t="s">
        <v>52</v>
      </c>
      <c r="B223" s="16">
        <f t="shared" si="3"/>
        <v>43313</v>
      </c>
      <c r="C223" s="9">
        <f>'MC Inputs'!D222*'MC Usage'!C$5</f>
        <v>74510.950314128</v>
      </c>
      <c r="D223" s="9">
        <f>'MC Inputs'!E222*'MC Usage'!D$5</f>
        <v>43530.034208846911</v>
      </c>
      <c r="E223" s="9">
        <f>'MC Inputs'!F222*'MC Usage'!E$5</f>
        <v>75502.579740000001</v>
      </c>
      <c r="F223" s="9">
        <f>'MC Inputs'!G222*'MC Usage'!F$5</f>
        <v>487.38749999999999</v>
      </c>
      <c r="G223" s="9">
        <f>'MC Inputs'!H222*'MC Usage'!G$5</f>
        <v>477.25992000000008</v>
      </c>
      <c r="H223" s="9">
        <f>'MC Inputs'!I222*'MC Usage'!H$5</f>
        <v>65709.431039999996</v>
      </c>
      <c r="I223" s="9">
        <f>'MC Inputs'!J222*'MC Usage'!I$5</f>
        <v>1605.101748</v>
      </c>
      <c r="J223" s="9">
        <f>'MC Inputs'!K222*'MC Usage'!J$5</f>
        <v>445.38920200000001</v>
      </c>
      <c r="K223" s="9">
        <f>'MC Inputs'!L222*'MC Usage'!K$5</f>
        <v>13504.174028937556</v>
      </c>
      <c r="L223" s="9">
        <f>'MC Inputs'!M222*'MC Usage'!L$5</f>
        <v>267.00963998571808</v>
      </c>
      <c r="M223" s="9">
        <f>'MC Inputs'!N222*'MC Usage'!M$5</f>
        <v>85.23507800125202</v>
      </c>
      <c r="N223" s="9">
        <v>9729432.9590880591</v>
      </c>
      <c r="O223" s="9">
        <f>'MC Inputs'!P222*'MC Usage'!O$5</f>
        <v>87.293333333333337</v>
      </c>
      <c r="P223" s="9">
        <f>'MC Inputs'!Q222*'MC Usage'!P$5</f>
        <v>0</v>
      </c>
      <c r="Q223" s="9">
        <f>'MC Inputs'!R222*'MC Usage'!Q$5</f>
        <v>0</v>
      </c>
      <c r="R223" s="9">
        <f>'MC Inputs'!S222*'MC Usage'!R$5</f>
        <v>359.90666666666664</v>
      </c>
      <c r="S223" s="9">
        <f>'MC Inputs'!T222*'MC Usage'!S$5</f>
        <v>10</v>
      </c>
      <c r="T223" s="9">
        <f>'MC Inputs'!U222*'MC Usage'!T$5</f>
        <v>0</v>
      </c>
      <c r="U223" s="9">
        <f>'MC Inputs'!V222*'MC Usage'!U$5</f>
        <v>0</v>
      </c>
      <c r="V223" s="9">
        <f>'MC Inputs'!W222*'MC Usage'!V$5</f>
        <v>0</v>
      </c>
      <c r="W223" s="9">
        <f>'MC Inputs'!X222*'MC Usage'!W$5</f>
        <v>0</v>
      </c>
      <c r="X223" s="9">
        <f>'MC Inputs'!Y222*'MC Usage'!X$5</f>
        <v>0</v>
      </c>
      <c r="Y223" s="9">
        <f>'MC Inputs'!Z222*'MC Usage'!Y$5</f>
        <v>0</v>
      </c>
      <c r="Z223" s="9">
        <f>'MC Inputs'!AA222*'MC Usage'!Z$5</f>
        <v>0</v>
      </c>
      <c r="AA223" s="9">
        <f>'MC Inputs'!AB222*'MC Usage'!AA$5</f>
        <v>0</v>
      </c>
      <c r="AB223" s="10">
        <f>'MC Inputs'!AC222*'MC Usage'!AB$5</f>
        <v>0</v>
      </c>
      <c r="AC223" s="10">
        <f>'MC Inputs'!AD222*'MC Usage'!AC$5</f>
        <v>6684.4</v>
      </c>
      <c r="AD223" s="10">
        <f>'MC Inputs'!AE222*'MC Usage'!AD$5</f>
        <v>0</v>
      </c>
      <c r="AE223" s="10">
        <f>'MC Inputs'!AF222*'MC Usage'!AE$5</f>
        <v>0</v>
      </c>
    </row>
    <row r="224" spans="1:31" x14ac:dyDescent="0.3">
      <c r="A224" s="30" t="s">
        <v>52</v>
      </c>
      <c r="B224" s="16">
        <f t="shared" si="3"/>
        <v>43344</v>
      </c>
      <c r="C224" s="9">
        <f>'MC Inputs'!D223*'MC Usage'!C$5</f>
        <v>59178.238820053004</v>
      </c>
      <c r="D224" s="9">
        <f>'MC Inputs'!E223*'MC Usage'!D$5</f>
        <v>25810.877859643002</v>
      </c>
      <c r="E224" s="9">
        <f>'MC Inputs'!F223*'MC Usage'!E$5</f>
        <v>80291.386478</v>
      </c>
      <c r="F224" s="9">
        <f>'MC Inputs'!G223*'MC Usage'!F$5</f>
        <v>740.97249999999997</v>
      </c>
      <c r="G224" s="9">
        <f>'MC Inputs'!H223*'MC Usage'!G$5</f>
        <v>477.25992000000008</v>
      </c>
      <c r="H224" s="9">
        <f>'MC Inputs'!I223*'MC Usage'!H$5</f>
        <v>57249.395059999995</v>
      </c>
      <c r="I224" s="9">
        <f>'MC Inputs'!J223*'MC Usage'!I$5</f>
        <v>1338.849788</v>
      </c>
      <c r="J224" s="9">
        <f>'MC Inputs'!K223*'MC Usage'!J$5</f>
        <v>435.63515100000001</v>
      </c>
      <c r="K224" s="9">
        <f>'MC Inputs'!L223*'MC Usage'!K$5</f>
        <v>13504.174028937556</v>
      </c>
      <c r="L224" s="9">
        <f>'MC Inputs'!M223*'MC Usage'!L$5</f>
        <v>267.00963998571808</v>
      </c>
      <c r="M224" s="9">
        <f>'MC Inputs'!N223*'MC Usage'!M$5</f>
        <v>85.23507800125202</v>
      </c>
      <c r="N224" s="9">
        <v>9729432.9590880591</v>
      </c>
      <c r="O224" s="9">
        <f>'MC Inputs'!P223*'MC Usage'!O$5</f>
        <v>87.293333333333337</v>
      </c>
      <c r="P224" s="9">
        <f>'MC Inputs'!Q223*'MC Usage'!P$5</f>
        <v>0</v>
      </c>
      <c r="Q224" s="9">
        <f>'MC Inputs'!R223*'MC Usage'!Q$5</f>
        <v>0</v>
      </c>
      <c r="R224" s="9">
        <f>'MC Inputs'!S223*'MC Usage'!R$5</f>
        <v>454.79666666666668</v>
      </c>
      <c r="S224" s="9">
        <f>'MC Inputs'!T223*'MC Usage'!S$5</f>
        <v>10</v>
      </c>
      <c r="T224" s="9">
        <f>'MC Inputs'!U223*'MC Usage'!T$5</f>
        <v>0</v>
      </c>
      <c r="U224" s="9">
        <f>'MC Inputs'!V223*'MC Usage'!U$5</f>
        <v>0</v>
      </c>
      <c r="V224" s="9">
        <f>'MC Inputs'!W223*'MC Usage'!V$5</f>
        <v>0</v>
      </c>
      <c r="W224" s="9">
        <f>'MC Inputs'!X223*'MC Usage'!W$5</f>
        <v>0</v>
      </c>
      <c r="X224" s="9">
        <f>'MC Inputs'!Y223*'MC Usage'!X$5</f>
        <v>0</v>
      </c>
      <c r="Y224" s="9">
        <f>'MC Inputs'!Z223*'MC Usage'!Y$5</f>
        <v>0</v>
      </c>
      <c r="Z224" s="9">
        <f>'MC Inputs'!AA223*'MC Usage'!Z$5</f>
        <v>0</v>
      </c>
      <c r="AA224" s="9">
        <f>'MC Inputs'!AB223*'MC Usage'!AA$5</f>
        <v>0</v>
      </c>
      <c r="AB224" s="10">
        <f>'MC Inputs'!AC223*'MC Usage'!AB$5</f>
        <v>0</v>
      </c>
      <c r="AC224" s="10">
        <f>'MC Inputs'!AD223*'MC Usage'!AC$5</f>
        <v>6684.4</v>
      </c>
      <c r="AD224" s="10">
        <f>'MC Inputs'!AE223*'MC Usage'!AD$5</f>
        <v>0</v>
      </c>
      <c r="AE224" s="10">
        <f>'MC Inputs'!AF223*'MC Usage'!AE$5</f>
        <v>0</v>
      </c>
    </row>
    <row r="225" spans="1:31" x14ac:dyDescent="0.3">
      <c r="A225" s="30" t="s">
        <v>52</v>
      </c>
      <c r="B225" s="16">
        <f t="shared" si="3"/>
        <v>43374</v>
      </c>
      <c r="C225" s="9">
        <f>'MC Inputs'!D224*'MC Usage'!C$5</f>
        <v>62417.998579578081</v>
      </c>
      <c r="D225" s="9">
        <f>'MC Inputs'!E224*'MC Usage'!D$5</f>
        <v>16551.872762670926</v>
      </c>
      <c r="E225" s="9">
        <f>'MC Inputs'!F224*'MC Usage'!E$5</f>
        <v>99632.207297821675</v>
      </c>
      <c r="F225" s="9">
        <f>'MC Inputs'!G224*'MC Usage'!F$5</f>
        <v>1336.8049999999998</v>
      </c>
      <c r="G225" s="9">
        <f>'MC Inputs'!H224*'MC Usage'!G$5</f>
        <v>477.25992000000008</v>
      </c>
      <c r="H225" s="9">
        <f>'MC Inputs'!I224*'MC Usage'!H$5</f>
        <v>23822.913159999996</v>
      </c>
      <c r="I225" s="9">
        <f>'MC Inputs'!J224*'MC Usage'!I$5</f>
        <v>1510.2871359999999</v>
      </c>
      <c r="J225" s="9">
        <f>'MC Inputs'!K224*'MC Usage'!J$5</f>
        <v>487.15302600000001</v>
      </c>
      <c r="K225" s="9">
        <f>'MC Inputs'!L224*'MC Usage'!K$5</f>
        <v>13504.174028937556</v>
      </c>
      <c r="L225" s="9">
        <f>'MC Inputs'!M224*'MC Usage'!L$5</f>
        <v>267.00963998571808</v>
      </c>
      <c r="M225" s="9">
        <f>'MC Inputs'!N224*'MC Usage'!M$5</f>
        <v>85.23507800125202</v>
      </c>
      <c r="N225" s="9">
        <v>9729432.9590880591</v>
      </c>
      <c r="O225" s="9">
        <f>'MC Inputs'!P224*'MC Usage'!O$5</f>
        <v>87.293333333333337</v>
      </c>
      <c r="P225" s="9">
        <f>'MC Inputs'!Q224*'MC Usage'!P$5</f>
        <v>0</v>
      </c>
      <c r="Q225" s="9">
        <f>'MC Inputs'!R224*'MC Usage'!Q$5</f>
        <v>0</v>
      </c>
      <c r="R225" s="9">
        <f>'MC Inputs'!S224*'MC Usage'!R$5</f>
        <v>439.70666666666665</v>
      </c>
      <c r="S225" s="9">
        <f>'MC Inputs'!T224*'MC Usage'!S$5</f>
        <v>10</v>
      </c>
      <c r="T225" s="9">
        <f>'MC Inputs'!U224*'MC Usage'!T$5</f>
        <v>0</v>
      </c>
      <c r="U225" s="9">
        <f>'MC Inputs'!V224*'MC Usage'!U$5</f>
        <v>0</v>
      </c>
      <c r="V225" s="9">
        <f>'MC Inputs'!W224*'MC Usage'!V$5</f>
        <v>0</v>
      </c>
      <c r="W225" s="9">
        <f>'MC Inputs'!X224*'MC Usage'!W$5</f>
        <v>0</v>
      </c>
      <c r="X225" s="9">
        <f>'MC Inputs'!Y224*'MC Usage'!X$5</f>
        <v>0</v>
      </c>
      <c r="Y225" s="9">
        <f>'MC Inputs'!Z224*'MC Usage'!Y$5</f>
        <v>0</v>
      </c>
      <c r="Z225" s="9">
        <f>'MC Inputs'!AA224*'MC Usage'!Z$5</f>
        <v>0</v>
      </c>
      <c r="AA225" s="9">
        <f>'MC Inputs'!AB224*'MC Usage'!AA$5</f>
        <v>0</v>
      </c>
      <c r="AB225" s="10">
        <f>'MC Inputs'!AC224*'MC Usage'!AB$5</f>
        <v>0</v>
      </c>
      <c r="AC225" s="10">
        <f>'MC Inputs'!AD224*'MC Usage'!AC$5</f>
        <v>0</v>
      </c>
      <c r="AD225" s="10">
        <f>'MC Inputs'!AE224*'MC Usage'!AD$5</f>
        <v>0</v>
      </c>
      <c r="AE225" s="10">
        <f>'MC Inputs'!AF224*'MC Usage'!AE$5</f>
        <v>0</v>
      </c>
    </row>
    <row r="226" spans="1:31" x14ac:dyDescent="0.3">
      <c r="A226" s="30" t="s">
        <v>52</v>
      </c>
      <c r="B226" s="16">
        <f t="shared" si="3"/>
        <v>43405</v>
      </c>
      <c r="C226" s="9">
        <f>'MC Inputs'!D225*'MC Usage'!C$5</f>
        <v>70592.246568641029</v>
      </c>
      <c r="D226" s="9">
        <f>'MC Inputs'!E225*'MC Usage'!D$5</f>
        <v>10932.345922422965</v>
      </c>
      <c r="E226" s="9">
        <f>'MC Inputs'!F225*'MC Usage'!E$5</f>
        <v>140693.528868205</v>
      </c>
      <c r="F226" s="9">
        <f>'MC Inputs'!G225*'MC Usage'!F$5</f>
        <v>2416.4375</v>
      </c>
      <c r="G226" s="9">
        <f>'MC Inputs'!H225*'MC Usage'!G$5</f>
        <v>477.25992000000008</v>
      </c>
      <c r="H226" s="9">
        <f>'MC Inputs'!I225*'MC Usage'!H$5</f>
        <v>0</v>
      </c>
      <c r="I226" s="9">
        <f>'MC Inputs'!J225*'MC Usage'!I$5</f>
        <v>1292.8279560000001</v>
      </c>
      <c r="J226" s="9">
        <f>'MC Inputs'!K225*'MC Usage'!J$5</f>
        <v>454.45634799999999</v>
      </c>
      <c r="K226" s="9">
        <f>'MC Inputs'!L225*'MC Usage'!K$5</f>
        <v>13504.174028937556</v>
      </c>
      <c r="L226" s="9">
        <f>'MC Inputs'!M225*'MC Usage'!L$5</f>
        <v>267.00963998571808</v>
      </c>
      <c r="M226" s="9">
        <f>'MC Inputs'!N225*'MC Usage'!M$5</f>
        <v>85.23507800125202</v>
      </c>
      <c r="N226" s="9">
        <v>9729432.9590880591</v>
      </c>
      <c r="O226" s="9">
        <f>'MC Inputs'!P225*'MC Usage'!O$5</f>
        <v>87.293333333333337</v>
      </c>
      <c r="P226" s="9">
        <f>'MC Inputs'!Q225*'MC Usage'!P$5</f>
        <v>0</v>
      </c>
      <c r="Q226" s="9">
        <f>'MC Inputs'!R225*'MC Usage'!Q$5</f>
        <v>0</v>
      </c>
      <c r="R226" s="9">
        <f>'MC Inputs'!S225*'MC Usage'!R$5</f>
        <v>431.19666666666666</v>
      </c>
      <c r="S226" s="9">
        <f>'MC Inputs'!T225*'MC Usage'!S$5</f>
        <v>10</v>
      </c>
      <c r="T226" s="9">
        <f>'MC Inputs'!U225*'MC Usage'!T$5</f>
        <v>0</v>
      </c>
      <c r="U226" s="9">
        <f>'MC Inputs'!V225*'MC Usage'!U$5</f>
        <v>0</v>
      </c>
      <c r="V226" s="9">
        <f>'MC Inputs'!W225*'MC Usage'!V$5</f>
        <v>0</v>
      </c>
      <c r="W226" s="9">
        <f>'MC Inputs'!X225*'MC Usage'!W$5</f>
        <v>0</v>
      </c>
      <c r="X226" s="9">
        <f>'MC Inputs'!Y225*'MC Usage'!X$5</f>
        <v>0</v>
      </c>
      <c r="Y226" s="9">
        <f>'MC Inputs'!Z225*'MC Usage'!Y$5</f>
        <v>0</v>
      </c>
      <c r="Z226" s="9">
        <f>'MC Inputs'!AA225*'MC Usage'!Z$5</f>
        <v>0</v>
      </c>
      <c r="AA226" s="9">
        <f>'MC Inputs'!AB225*'MC Usage'!AA$5</f>
        <v>0</v>
      </c>
      <c r="AB226" s="10">
        <f>'MC Inputs'!AC225*'MC Usage'!AB$5</f>
        <v>0</v>
      </c>
      <c r="AC226" s="10">
        <f>'MC Inputs'!AD225*'MC Usage'!AC$5</f>
        <v>0</v>
      </c>
      <c r="AD226" s="10">
        <f>'MC Inputs'!AE225*'MC Usage'!AD$5</f>
        <v>0</v>
      </c>
      <c r="AE226" s="10">
        <f>'MC Inputs'!AF225*'MC Usage'!AE$5</f>
        <v>0</v>
      </c>
    </row>
    <row r="227" spans="1:31" x14ac:dyDescent="0.3">
      <c r="A227" s="30" t="s">
        <v>52</v>
      </c>
      <c r="B227" s="16">
        <f t="shared" si="3"/>
        <v>43435</v>
      </c>
      <c r="C227" s="9">
        <f>'MC Inputs'!D226*'MC Usage'!C$5</f>
        <v>70058.696609520994</v>
      </c>
      <c r="D227" s="9">
        <f>'MC Inputs'!E226*'MC Usage'!D$5</f>
        <v>8660.2015257549992</v>
      </c>
      <c r="E227" s="9">
        <f>'MC Inputs'!F226*'MC Usage'!E$5</f>
        <v>161374.44332283831</v>
      </c>
      <c r="F227" s="9">
        <f>'MC Inputs'!G226*'MC Usage'!F$5</f>
        <v>3069.875</v>
      </c>
      <c r="G227" s="9">
        <f>'MC Inputs'!H226*'MC Usage'!G$5</f>
        <v>477.25992000000008</v>
      </c>
      <c r="H227" s="9">
        <f>'MC Inputs'!I226*'MC Usage'!H$5</f>
        <v>0</v>
      </c>
      <c r="I227" s="9">
        <f>'MC Inputs'!J226*'MC Usage'!I$5</f>
        <v>1151.871036</v>
      </c>
      <c r="J227" s="9">
        <f>'MC Inputs'!K226*'MC Usage'!J$5</f>
        <v>421.48490800000002</v>
      </c>
      <c r="K227" s="9">
        <f>'MC Inputs'!L226*'MC Usage'!K$5</f>
        <v>13504.174028937556</v>
      </c>
      <c r="L227" s="9">
        <f>'MC Inputs'!M226*'MC Usage'!L$5</f>
        <v>267.00963998571808</v>
      </c>
      <c r="M227" s="9">
        <f>'MC Inputs'!N226*'MC Usage'!M$5</f>
        <v>85.23507800125202</v>
      </c>
      <c r="N227" s="9">
        <v>9729432.9590880591</v>
      </c>
      <c r="O227" s="9">
        <f>'MC Inputs'!P226*'MC Usage'!O$5</f>
        <v>87.293333333333337</v>
      </c>
      <c r="P227" s="9">
        <f>'MC Inputs'!Q226*'MC Usage'!P$5</f>
        <v>0</v>
      </c>
      <c r="Q227" s="9">
        <f>'MC Inputs'!R226*'MC Usage'!Q$5</f>
        <v>0</v>
      </c>
      <c r="R227" s="9">
        <f>'MC Inputs'!S226*'MC Usage'!R$5</f>
        <v>329.51666666666665</v>
      </c>
      <c r="S227" s="9">
        <f>'MC Inputs'!T226*'MC Usage'!S$5</f>
        <v>10</v>
      </c>
      <c r="T227" s="9">
        <f>'MC Inputs'!U226*'MC Usage'!T$5</f>
        <v>0</v>
      </c>
      <c r="U227" s="9">
        <f>'MC Inputs'!V226*'MC Usage'!U$5</f>
        <v>0</v>
      </c>
      <c r="V227" s="9">
        <f>'MC Inputs'!W226*'MC Usage'!V$5</f>
        <v>0</v>
      </c>
      <c r="W227" s="9">
        <f>'MC Inputs'!X226*'MC Usage'!W$5</f>
        <v>0</v>
      </c>
      <c r="X227" s="9">
        <f>'MC Inputs'!Y226*'MC Usage'!X$5</f>
        <v>0</v>
      </c>
      <c r="Y227" s="9">
        <f>'MC Inputs'!Z226*'MC Usage'!Y$5</f>
        <v>0</v>
      </c>
      <c r="Z227" s="9">
        <f>'MC Inputs'!AA226*'MC Usage'!Z$5</f>
        <v>0</v>
      </c>
      <c r="AA227" s="9">
        <f>'MC Inputs'!AB226*'MC Usage'!AA$5</f>
        <v>0</v>
      </c>
      <c r="AB227" s="10">
        <f>'MC Inputs'!AC226*'MC Usage'!AB$5</f>
        <v>0</v>
      </c>
      <c r="AC227" s="10">
        <f>'MC Inputs'!AD226*'MC Usage'!AC$5</f>
        <v>0</v>
      </c>
      <c r="AD227" s="10">
        <f>'MC Inputs'!AE226*'MC Usage'!AD$5</f>
        <v>0</v>
      </c>
      <c r="AE227" s="10">
        <f>'MC Inputs'!AF226*'MC Usage'!AE$5</f>
        <v>0</v>
      </c>
    </row>
    <row r="228" spans="1:31" x14ac:dyDescent="0.3">
      <c r="A228" s="30" t="s">
        <v>52</v>
      </c>
      <c r="B228" s="16">
        <f t="shared" si="3"/>
        <v>43466</v>
      </c>
      <c r="C228" s="9">
        <f>'MC Inputs'!D227*'MC Usage'!C$5</f>
        <v>59697.526223634552</v>
      </c>
      <c r="D228" s="9">
        <f>'MC Inputs'!E227*'MC Usage'!D$5</f>
        <v>7008.8885754494568</v>
      </c>
      <c r="E228" s="9">
        <f>'MC Inputs'!F227*'MC Usage'!E$5</f>
        <v>191789.54694849832</v>
      </c>
      <c r="F228" s="9">
        <f>'MC Inputs'!G227*'MC Usage'!F$5</f>
        <v>3990.2224999999999</v>
      </c>
      <c r="G228" s="9">
        <f>'MC Inputs'!H227*'MC Usage'!G$5</f>
        <v>477.25992000000008</v>
      </c>
      <c r="H228" s="9">
        <f>'MC Inputs'!I227*'MC Usage'!H$5</f>
        <v>0</v>
      </c>
      <c r="I228" s="9">
        <f>'MC Inputs'!J227*'MC Usage'!I$5</f>
        <v>1412.0991959999999</v>
      </c>
      <c r="J228" s="9">
        <f>'MC Inputs'!K227*'MC Usage'!J$5</f>
        <v>562.57519500000001</v>
      </c>
      <c r="K228" s="9">
        <f>'MC Inputs'!L227*'MC Usage'!K$5</f>
        <v>13504.174028937556</v>
      </c>
      <c r="L228" s="9">
        <f>'MC Inputs'!M227*'MC Usage'!L$5</f>
        <v>267.00963998571808</v>
      </c>
      <c r="M228" s="9">
        <f>'MC Inputs'!N227*'MC Usage'!M$5</f>
        <v>85.23507800125202</v>
      </c>
      <c r="N228" s="9">
        <v>9729432.9590880591</v>
      </c>
      <c r="O228" s="9">
        <f>'MC Inputs'!P227*'MC Usage'!O$5</f>
        <v>87.293333333333337</v>
      </c>
      <c r="P228" s="9">
        <f>'MC Inputs'!Q227*'MC Usage'!P$5</f>
        <v>0</v>
      </c>
      <c r="Q228" s="9">
        <f>'MC Inputs'!R227*'MC Usage'!Q$5</f>
        <v>0</v>
      </c>
      <c r="R228" s="9">
        <f>'MC Inputs'!S227*'MC Usage'!R$5</f>
        <v>304.73666666666662</v>
      </c>
      <c r="S228" s="9">
        <f>'MC Inputs'!T227*'MC Usage'!S$5</f>
        <v>10</v>
      </c>
      <c r="T228" s="9">
        <f>'MC Inputs'!U227*'MC Usage'!T$5</f>
        <v>0</v>
      </c>
      <c r="U228" s="9">
        <f>'MC Inputs'!V227*'MC Usage'!U$5</f>
        <v>0</v>
      </c>
      <c r="V228" s="9">
        <f>'MC Inputs'!W227*'MC Usage'!V$5</f>
        <v>0</v>
      </c>
      <c r="W228" s="9">
        <f>'MC Inputs'!X227*'MC Usage'!W$5</f>
        <v>0</v>
      </c>
      <c r="X228" s="9">
        <f>'MC Inputs'!Y227*'MC Usage'!X$5</f>
        <v>0</v>
      </c>
      <c r="Y228" s="9">
        <f>'MC Inputs'!Z227*'MC Usage'!Y$5</f>
        <v>0</v>
      </c>
      <c r="Z228" s="9">
        <f>'MC Inputs'!AA227*'MC Usage'!Z$5</f>
        <v>0</v>
      </c>
      <c r="AA228" s="9">
        <f>'MC Inputs'!AB227*'MC Usage'!AA$5</f>
        <v>0</v>
      </c>
      <c r="AB228" s="10">
        <f>'MC Inputs'!AC227*'MC Usage'!AB$5</f>
        <v>0</v>
      </c>
      <c r="AC228" s="10">
        <f>'MC Inputs'!AD227*'MC Usage'!AC$5</f>
        <v>0</v>
      </c>
      <c r="AD228" s="10">
        <f>'MC Inputs'!AE227*'MC Usage'!AD$5</f>
        <v>0</v>
      </c>
      <c r="AE228" s="10">
        <f>'MC Inputs'!AF227*'MC Usage'!AE$5</f>
        <v>0</v>
      </c>
    </row>
    <row r="229" spans="1:31" x14ac:dyDescent="0.3">
      <c r="A229" s="30" t="s">
        <v>52</v>
      </c>
      <c r="B229" s="16">
        <f t="shared" si="3"/>
        <v>43497</v>
      </c>
      <c r="C229" s="9">
        <f>'MC Inputs'!D228*'MC Usage'!C$5</f>
        <v>52729.218764293037</v>
      </c>
      <c r="D229" s="9">
        <f>'MC Inputs'!E228*'MC Usage'!D$5</f>
        <v>6443.0146875999599</v>
      </c>
      <c r="E229" s="9">
        <f>'MC Inputs'!F228*'MC Usage'!E$5</f>
        <v>163677.80729187501</v>
      </c>
      <c r="F229" s="9">
        <f>'MC Inputs'!G228*'MC Usage'!F$5</f>
        <v>3725.0549999999998</v>
      </c>
      <c r="G229" s="9">
        <f>'MC Inputs'!H228*'MC Usage'!G$5</f>
        <v>477.25992000000008</v>
      </c>
      <c r="H229" s="9">
        <f>'MC Inputs'!I228*'MC Usage'!H$5</f>
        <v>0</v>
      </c>
      <c r="I229" s="9">
        <f>'MC Inputs'!J228*'MC Usage'!I$5</f>
        <v>1328.9707559999999</v>
      </c>
      <c r="J229" s="9">
        <f>'MC Inputs'!K228*'MC Usage'!J$5</f>
        <v>417.08871600000003</v>
      </c>
      <c r="K229" s="9">
        <f>'MC Inputs'!L228*'MC Usage'!K$5</f>
        <v>13504.174028937556</v>
      </c>
      <c r="L229" s="9">
        <f>'MC Inputs'!M228*'MC Usage'!L$5</f>
        <v>267.00963998571808</v>
      </c>
      <c r="M229" s="9">
        <f>'MC Inputs'!N228*'MC Usage'!M$5</f>
        <v>85.23507800125202</v>
      </c>
      <c r="N229" s="9">
        <v>9729432.9590880591</v>
      </c>
      <c r="O229" s="9">
        <f>'MC Inputs'!P228*'MC Usage'!O$5</f>
        <v>87.293333333333337</v>
      </c>
      <c r="P229" s="9">
        <f>'MC Inputs'!Q228*'MC Usage'!P$5</f>
        <v>0</v>
      </c>
      <c r="Q229" s="9">
        <f>'MC Inputs'!R228*'MC Usage'!Q$5</f>
        <v>0</v>
      </c>
      <c r="R229" s="9">
        <f>'MC Inputs'!S228*'MC Usage'!R$5</f>
        <v>383.16666666666663</v>
      </c>
      <c r="S229" s="9">
        <f>'MC Inputs'!T228*'MC Usage'!S$5</f>
        <v>10</v>
      </c>
      <c r="T229" s="9">
        <f>'MC Inputs'!U228*'MC Usage'!T$5</f>
        <v>0</v>
      </c>
      <c r="U229" s="9">
        <f>'MC Inputs'!V228*'MC Usage'!U$5</f>
        <v>0</v>
      </c>
      <c r="V229" s="9">
        <f>'MC Inputs'!W228*'MC Usage'!V$5</f>
        <v>0</v>
      </c>
      <c r="W229" s="9">
        <f>'MC Inputs'!X228*'MC Usage'!W$5</f>
        <v>0</v>
      </c>
      <c r="X229" s="9">
        <f>'MC Inputs'!Y228*'MC Usage'!X$5</f>
        <v>0</v>
      </c>
      <c r="Y229" s="9">
        <f>'MC Inputs'!Z228*'MC Usage'!Y$5</f>
        <v>0</v>
      </c>
      <c r="Z229" s="9">
        <f>'MC Inputs'!AA228*'MC Usage'!Z$5</f>
        <v>0</v>
      </c>
      <c r="AA229" s="9">
        <f>'MC Inputs'!AB228*'MC Usage'!AA$5</f>
        <v>0</v>
      </c>
      <c r="AB229" s="10">
        <f>'MC Inputs'!AC228*'MC Usage'!AB$5</f>
        <v>0</v>
      </c>
      <c r="AC229" s="10">
        <f>'MC Inputs'!AD228*'MC Usage'!AC$5</f>
        <v>0</v>
      </c>
      <c r="AD229" s="10">
        <f>'MC Inputs'!AE228*'MC Usage'!AD$5</f>
        <v>0</v>
      </c>
      <c r="AE229" s="10">
        <f>'MC Inputs'!AF228*'MC Usage'!AE$5</f>
        <v>0</v>
      </c>
    </row>
    <row r="230" spans="1:31" x14ac:dyDescent="0.3">
      <c r="A230" s="30" t="s">
        <v>52</v>
      </c>
      <c r="B230" s="16">
        <f t="shared" si="3"/>
        <v>43525</v>
      </c>
      <c r="C230" s="9">
        <f>'MC Inputs'!D229*'MC Usage'!C$5</f>
        <v>61595.106742755197</v>
      </c>
      <c r="D230" s="9">
        <f>'MC Inputs'!E229*'MC Usage'!D$5</f>
        <v>8322.9141176178</v>
      </c>
      <c r="E230" s="9">
        <f>'MC Inputs'!F229*'MC Usage'!E$5</f>
        <v>158414.52564692002</v>
      </c>
      <c r="F230" s="9">
        <f>'MC Inputs'!G229*'MC Usage'!F$5</f>
        <v>2917.4575</v>
      </c>
      <c r="G230" s="9">
        <f>'MC Inputs'!H229*'MC Usage'!G$5</f>
        <v>477.25992000000008</v>
      </c>
      <c r="H230" s="9">
        <f>'MC Inputs'!I229*'MC Usage'!H$5</f>
        <v>0</v>
      </c>
      <c r="I230" s="9">
        <f>'MC Inputs'!J229*'MC Usage'!I$5</f>
        <v>1338.367884</v>
      </c>
      <c r="J230" s="9">
        <f>'MC Inputs'!K229*'MC Usage'!J$5</f>
        <v>585.38044100000002</v>
      </c>
      <c r="K230" s="9">
        <f>'MC Inputs'!L229*'MC Usage'!K$5</f>
        <v>13504.174028937556</v>
      </c>
      <c r="L230" s="9">
        <f>'MC Inputs'!M229*'MC Usage'!L$5</f>
        <v>267.00963998571808</v>
      </c>
      <c r="M230" s="9">
        <f>'MC Inputs'!N229*'MC Usage'!M$5</f>
        <v>85.23507800125202</v>
      </c>
      <c r="N230" s="9">
        <v>9729432.9590880591</v>
      </c>
      <c r="O230" s="9">
        <f>'MC Inputs'!P229*'MC Usage'!O$5</f>
        <v>87.293333333333337</v>
      </c>
      <c r="P230" s="9">
        <f>'MC Inputs'!Q229*'MC Usage'!P$5</f>
        <v>0</v>
      </c>
      <c r="Q230" s="9">
        <f>'MC Inputs'!R229*'MC Usage'!Q$5</f>
        <v>0</v>
      </c>
      <c r="R230" s="9">
        <f>'MC Inputs'!S229*'MC Usage'!R$5</f>
        <v>397.44666666666666</v>
      </c>
      <c r="S230" s="9">
        <f>'MC Inputs'!T229*'MC Usage'!S$5</f>
        <v>10</v>
      </c>
      <c r="T230" s="9">
        <f>'MC Inputs'!U229*'MC Usage'!T$5</f>
        <v>0</v>
      </c>
      <c r="U230" s="9">
        <f>'MC Inputs'!V229*'MC Usage'!U$5</f>
        <v>0</v>
      </c>
      <c r="V230" s="9">
        <f>'MC Inputs'!W229*'MC Usage'!V$5</f>
        <v>0</v>
      </c>
      <c r="W230" s="9">
        <f>'MC Inputs'!X229*'MC Usage'!W$5</f>
        <v>0</v>
      </c>
      <c r="X230" s="9">
        <f>'MC Inputs'!Y229*'MC Usage'!X$5</f>
        <v>0</v>
      </c>
      <c r="Y230" s="9">
        <f>'MC Inputs'!Z229*'MC Usage'!Y$5</f>
        <v>0</v>
      </c>
      <c r="Z230" s="9">
        <f>'MC Inputs'!AA229*'MC Usage'!Z$5</f>
        <v>0</v>
      </c>
      <c r="AA230" s="9">
        <f>'MC Inputs'!AB229*'MC Usage'!AA$5</f>
        <v>0</v>
      </c>
      <c r="AB230" s="10">
        <f>'MC Inputs'!AC229*'MC Usage'!AB$5</f>
        <v>0</v>
      </c>
      <c r="AC230" s="10">
        <f>'MC Inputs'!AD229*'MC Usage'!AC$5</f>
        <v>0</v>
      </c>
      <c r="AD230" s="10">
        <f>'MC Inputs'!AE229*'MC Usage'!AD$5</f>
        <v>0</v>
      </c>
      <c r="AE230" s="10">
        <f>'MC Inputs'!AF229*'MC Usage'!AE$5</f>
        <v>0</v>
      </c>
    </row>
    <row r="231" spans="1:31" x14ac:dyDescent="0.3">
      <c r="A231" s="30" t="s">
        <v>52</v>
      </c>
      <c r="B231" s="16">
        <f t="shared" si="3"/>
        <v>43556</v>
      </c>
      <c r="C231" s="9">
        <f>'MC Inputs'!D230*'MC Usage'!C$5</f>
        <v>65620.444147807764</v>
      </c>
      <c r="D231" s="9">
        <f>'MC Inputs'!E230*'MC Usage'!D$5</f>
        <v>17984.694493724241</v>
      </c>
      <c r="E231" s="9">
        <f>'MC Inputs'!F230*'MC Usage'!E$5</f>
        <v>103551.84439622167</v>
      </c>
      <c r="F231" s="9">
        <f>'MC Inputs'!G230*'MC Usage'!F$5</f>
        <v>1810.2524999999998</v>
      </c>
      <c r="G231" s="9">
        <f>'MC Inputs'!H230*'MC Usage'!G$5</f>
        <v>477.25992000000008</v>
      </c>
      <c r="H231" s="9">
        <f>'MC Inputs'!I230*'MC Usage'!H$5</f>
        <v>0</v>
      </c>
      <c r="I231" s="9">
        <f>'MC Inputs'!J230*'MC Usage'!I$5</f>
        <v>1505.829524</v>
      </c>
      <c r="J231" s="9">
        <f>'MC Inputs'!K230*'MC Usage'!J$5</f>
        <v>529.74113599999998</v>
      </c>
      <c r="K231" s="9">
        <f>'MC Inputs'!L230*'MC Usage'!K$5</f>
        <v>13504.174028937556</v>
      </c>
      <c r="L231" s="9">
        <f>'MC Inputs'!M230*'MC Usage'!L$5</f>
        <v>267.00963998571808</v>
      </c>
      <c r="M231" s="9">
        <f>'MC Inputs'!N230*'MC Usage'!M$5</f>
        <v>85.23507800125202</v>
      </c>
      <c r="N231" s="9">
        <v>9729432.9590880591</v>
      </c>
      <c r="O231" s="9">
        <f>'MC Inputs'!P230*'MC Usage'!O$5</f>
        <v>87.293333333333337</v>
      </c>
      <c r="P231" s="9">
        <f>'MC Inputs'!Q230*'MC Usage'!P$5</f>
        <v>0</v>
      </c>
      <c r="Q231" s="9">
        <f>'MC Inputs'!R230*'MC Usage'!Q$5</f>
        <v>0</v>
      </c>
      <c r="R231" s="9">
        <f>'MC Inputs'!S230*'MC Usage'!R$5</f>
        <v>431.8966666666667</v>
      </c>
      <c r="S231" s="9">
        <f>'MC Inputs'!T230*'MC Usage'!S$5</f>
        <v>10</v>
      </c>
      <c r="T231" s="9">
        <f>'MC Inputs'!U230*'MC Usage'!T$5</f>
        <v>0</v>
      </c>
      <c r="U231" s="9">
        <f>'MC Inputs'!V230*'MC Usage'!U$5</f>
        <v>0</v>
      </c>
      <c r="V231" s="9">
        <f>'MC Inputs'!W230*'MC Usage'!V$5</f>
        <v>0</v>
      </c>
      <c r="W231" s="9">
        <f>'MC Inputs'!X230*'MC Usage'!W$5</f>
        <v>0</v>
      </c>
      <c r="X231" s="9">
        <f>'MC Inputs'!Y230*'MC Usage'!X$5</f>
        <v>0</v>
      </c>
      <c r="Y231" s="9">
        <f>'MC Inputs'!Z230*'MC Usage'!Y$5</f>
        <v>0</v>
      </c>
      <c r="Z231" s="9">
        <f>'MC Inputs'!AA230*'MC Usage'!Z$5</f>
        <v>0</v>
      </c>
      <c r="AA231" s="9">
        <f>'MC Inputs'!AB230*'MC Usage'!AA$5</f>
        <v>0</v>
      </c>
      <c r="AB231" s="10">
        <f>'MC Inputs'!AC230*'MC Usage'!AB$5</f>
        <v>0</v>
      </c>
      <c r="AC231" s="10">
        <f>'MC Inputs'!AD230*'MC Usage'!AC$5</f>
        <v>0</v>
      </c>
      <c r="AD231" s="10">
        <f>'MC Inputs'!AE230*'MC Usage'!AD$5</f>
        <v>0</v>
      </c>
      <c r="AE231" s="10">
        <f>'MC Inputs'!AF230*'MC Usage'!AE$5</f>
        <v>0</v>
      </c>
    </row>
    <row r="232" spans="1:31" x14ac:dyDescent="0.3">
      <c r="A232" s="30" t="s">
        <v>52</v>
      </c>
      <c r="B232" s="16">
        <f t="shared" si="3"/>
        <v>43586</v>
      </c>
      <c r="C232" s="9">
        <f>'MC Inputs'!D231*'MC Usage'!C$5</f>
        <v>60286.737313367899</v>
      </c>
      <c r="D232" s="9">
        <f>'MC Inputs'!E231*'MC Usage'!D$5</f>
        <v>22739.422419002098</v>
      </c>
      <c r="E232" s="9">
        <f>'MC Inputs'!F231*'MC Usage'!E$5</f>
        <v>97808.225261603307</v>
      </c>
      <c r="F232" s="9">
        <f>'MC Inputs'!G231*'MC Usage'!F$5</f>
        <v>677.93499999999995</v>
      </c>
      <c r="G232" s="9">
        <f>'MC Inputs'!H231*'MC Usage'!G$5</f>
        <v>477.25992000000008</v>
      </c>
      <c r="H232" s="9">
        <f>'MC Inputs'!I231*'MC Usage'!H$5</f>
        <v>8010.7823199999993</v>
      </c>
      <c r="I232" s="9">
        <f>'MC Inputs'!J231*'MC Usage'!I$5</f>
        <v>1420.4120399999999</v>
      </c>
      <c r="J232" s="9">
        <f>'MC Inputs'!K231*'MC Usage'!J$5</f>
        <v>536.610186</v>
      </c>
      <c r="K232" s="9">
        <f>'MC Inputs'!L231*'MC Usage'!K$5</f>
        <v>13504.174028937556</v>
      </c>
      <c r="L232" s="9">
        <f>'MC Inputs'!M231*'MC Usage'!L$5</f>
        <v>267.00963998571808</v>
      </c>
      <c r="M232" s="9">
        <f>'MC Inputs'!N231*'MC Usage'!M$5</f>
        <v>85.23507800125202</v>
      </c>
      <c r="N232" s="9">
        <v>9729432.9590880591</v>
      </c>
      <c r="O232" s="9">
        <f>'MC Inputs'!P231*'MC Usage'!O$5</f>
        <v>87.293333333333337</v>
      </c>
      <c r="P232" s="9">
        <f>'MC Inputs'!Q231*'MC Usage'!P$5</f>
        <v>0</v>
      </c>
      <c r="Q232" s="9">
        <f>'MC Inputs'!R231*'MC Usage'!Q$5</f>
        <v>0</v>
      </c>
      <c r="R232" s="9">
        <f>'MC Inputs'!S231*'MC Usage'!R$5</f>
        <v>508.03666666666669</v>
      </c>
      <c r="S232" s="9">
        <f>'MC Inputs'!T231*'MC Usage'!S$5</f>
        <v>10</v>
      </c>
      <c r="T232" s="9">
        <f>'MC Inputs'!U231*'MC Usage'!T$5</f>
        <v>0</v>
      </c>
      <c r="U232" s="9">
        <f>'MC Inputs'!V231*'MC Usage'!U$5</f>
        <v>0</v>
      </c>
      <c r="V232" s="9">
        <f>'MC Inputs'!W231*'MC Usage'!V$5</f>
        <v>0</v>
      </c>
      <c r="W232" s="9">
        <f>'MC Inputs'!X231*'MC Usage'!W$5</f>
        <v>0</v>
      </c>
      <c r="X232" s="9">
        <f>'MC Inputs'!Y231*'MC Usage'!X$5</f>
        <v>0</v>
      </c>
      <c r="Y232" s="9">
        <f>'MC Inputs'!Z231*'MC Usage'!Y$5</f>
        <v>0</v>
      </c>
      <c r="Z232" s="9">
        <f>'MC Inputs'!AA231*'MC Usage'!Z$5</f>
        <v>0</v>
      </c>
      <c r="AA232" s="9">
        <f>'MC Inputs'!AB231*'MC Usage'!AA$5</f>
        <v>0</v>
      </c>
      <c r="AB232" s="10">
        <f>'MC Inputs'!AC231*'MC Usage'!AB$5</f>
        <v>0</v>
      </c>
      <c r="AC232" s="10">
        <f>'MC Inputs'!AD231*'MC Usage'!AC$5</f>
        <v>6684.4</v>
      </c>
      <c r="AD232" s="10">
        <f>'MC Inputs'!AE231*'MC Usage'!AD$5</f>
        <v>0</v>
      </c>
      <c r="AE232" s="10">
        <f>'MC Inputs'!AF231*'MC Usage'!AE$5</f>
        <v>0</v>
      </c>
    </row>
    <row r="233" spans="1:31" ht="15" thickBot="1" x14ac:dyDescent="0.35">
      <c r="A233" s="31" t="s">
        <v>52</v>
      </c>
      <c r="B233" s="17">
        <f t="shared" si="3"/>
        <v>43617</v>
      </c>
      <c r="C233" s="11">
        <f>'MC Inputs'!D232*'MC Usage'!C$5</f>
        <v>69394.056685346426</v>
      </c>
      <c r="D233" s="11">
        <f>'MC Inputs'!E232*'MC Usage'!D$5</f>
        <v>24385.403989985567</v>
      </c>
      <c r="E233" s="11">
        <f>'MC Inputs'!F232*'MC Usage'!E$5</f>
        <v>77026.511348039974</v>
      </c>
      <c r="F233" s="11">
        <f>'MC Inputs'!G232*'MC Usage'!F$5</f>
        <v>529.20749999999998</v>
      </c>
      <c r="G233" s="11">
        <f>'MC Inputs'!H232*'MC Usage'!G$5</f>
        <v>477.25992000000008</v>
      </c>
      <c r="H233" s="11">
        <f>'MC Inputs'!I232*'MC Usage'!H$5</f>
        <v>31998.620360399997</v>
      </c>
      <c r="I233" s="11">
        <f>'MC Inputs'!J232*'MC Usage'!I$5</f>
        <v>1289.9365319999999</v>
      </c>
      <c r="J233" s="11">
        <f>'MC Inputs'!K232*'MC Usage'!J$5</f>
        <v>419.56157400000001</v>
      </c>
      <c r="K233" s="11">
        <f>'MC Inputs'!L232*'MC Usage'!K$5</f>
        <v>13504.174028937556</v>
      </c>
      <c r="L233" s="11">
        <f>'MC Inputs'!M232*'MC Usage'!L$5</f>
        <v>267.00963998571808</v>
      </c>
      <c r="M233" s="11">
        <f>'MC Inputs'!N232*'MC Usage'!M$5</f>
        <v>85.23507800125202</v>
      </c>
      <c r="N233" s="11">
        <v>9729432.9590880591</v>
      </c>
      <c r="O233" s="11">
        <f>'MC Inputs'!P232*'MC Usage'!O$5</f>
        <v>87.293333333333337</v>
      </c>
      <c r="P233" s="11">
        <f>'MC Inputs'!Q232*'MC Usage'!P$5</f>
        <v>0</v>
      </c>
      <c r="Q233" s="11">
        <f>'MC Inputs'!R232*'MC Usage'!Q$5</f>
        <v>0</v>
      </c>
      <c r="R233" s="11">
        <f>'MC Inputs'!S232*'MC Usage'!R$5</f>
        <v>264.64666666666665</v>
      </c>
      <c r="S233" s="11">
        <f>'MC Inputs'!T232*'MC Usage'!S$5</f>
        <v>10</v>
      </c>
      <c r="T233" s="11">
        <f>'MC Inputs'!U232*'MC Usage'!T$5</f>
        <v>0</v>
      </c>
      <c r="U233" s="11">
        <f>'MC Inputs'!V232*'MC Usage'!U$5</f>
        <v>0</v>
      </c>
      <c r="V233" s="11">
        <f>'MC Inputs'!W232*'MC Usage'!V$5</f>
        <v>0</v>
      </c>
      <c r="W233" s="11">
        <f>'MC Inputs'!X232*'MC Usage'!W$5</f>
        <v>0</v>
      </c>
      <c r="X233" s="11">
        <f>'MC Inputs'!Y232*'MC Usage'!X$5</f>
        <v>0</v>
      </c>
      <c r="Y233" s="11">
        <f>'MC Inputs'!Z232*'MC Usage'!Y$5</f>
        <v>0</v>
      </c>
      <c r="Z233" s="11">
        <f>'MC Inputs'!AA232*'MC Usage'!Z$5</f>
        <v>0</v>
      </c>
      <c r="AA233" s="11">
        <f>'MC Inputs'!AB232*'MC Usage'!AA$5</f>
        <v>0</v>
      </c>
      <c r="AB233" s="12">
        <f>'MC Inputs'!AC232*'MC Usage'!AB$5</f>
        <v>0</v>
      </c>
      <c r="AC233" s="12">
        <f>'MC Inputs'!AD232*'MC Usage'!AC$5</f>
        <v>6684.4</v>
      </c>
      <c r="AD233" s="12">
        <f>'MC Inputs'!AE232*'MC Usage'!AD$5</f>
        <v>0</v>
      </c>
      <c r="AE233" s="12">
        <f>'MC Inputs'!AF232*'MC Usage'!AE$5</f>
        <v>0</v>
      </c>
    </row>
    <row r="234" spans="1:31" x14ac:dyDescent="0.3">
      <c r="A234" s="32" t="s">
        <v>53</v>
      </c>
      <c r="B234" s="18">
        <f t="shared" si="3"/>
        <v>43647</v>
      </c>
      <c r="C234" s="2">
        <f>'MC Inputs'!D233*'MC Usage'!C$5</f>
        <v>65837.776377639893</v>
      </c>
      <c r="D234" s="2">
        <f>'MC Inputs'!E233*'MC Usage'!D$5</f>
        <v>39121.328846463104</v>
      </c>
      <c r="E234" s="2">
        <f>'MC Inputs'!F233*'MC Usage'!E$5</f>
        <v>73033.026146478325</v>
      </c>
      <c r="F234" s="2">
        <f>'MC Inputs'!G233*'MC Usage'!F$5</f>
        <v>525.3125</v>
      </c>
      <c r="G234" s="2">
        <f>'MC Inputs'!H233*'MC Usage'!G$5</f>
        <v>477.25992000000008</v>
      </c>
      <c r="H234" s="2">
        <f>'MC Inputs'!I233*'MC Usage'!H$5</f>
        <v>63511.223559999991</v>
      </c>
      <c r="I234" s="2">
        <f>'MC Inputs'!J233*'MC Usage'!I$5</f>
        <v>1366.3183160000001</v>
      </c>
      <c r="J234" s="2">
        <f>'MC Inputs'!K233*'MC Usage'!J$5</f>
        <v>442.50420100000002</v>
      </c>
      <c r="K234" s="2">
        <f>'MC Inputs'!L233*'MC Usage'!K$5</f>
        <v>13504.174028937556</v>
      </c>
      <c r="L234" s="2">
        <f>'MC Inputs'!M233*'MC Usage'!L$5</f>
        <v>267.00963998571808</v>
      </c>
      <c r="M234" s="2">
        <f>'MC Inputs'!N233*'MC Usage'!M$5</f>
        <v>85.23507800125202</v>
      </c>
      <c r="N234" s="2">
        <f>'MC Inputs'!O233*'MC Usage'!N$5</f>
        <v>6229649.754961092</v>
      </c>
      <c r="O234" s="2">
        <f>'MC Inputs'!P233*'MC Usage'!O$5</f>
        <v>87.293333333333337</v>
      </c>
      <c r="P234" s="2">
        <f>'MC Inputs'!Q233*'MC Usage'!P$5</f>
        <v>0</v>
      </c>
      <c r="Q234" s="2">
        <f>'MC Inputs'!R233*'MC Usage'!Q$5</f>
        <v>0</v>
      </c>
      <c r="R234" s="2">
        <f>'MC Inputs'!S233*'MC Usage'!R$5</f>
        <v>280.86666666666667</v>
      </c>
      <c r="S234" s="2">
        <f>'MC Inputs'!T233*'MC Usage'!S$5</f>
        <v>10</v>
      </c>
      <c r="T234" s="2">
        <f>'MC Inputs'!U233*'MC Usage'!T$5</f>
        <v>0</v>
      </c>
      <c r="U234" s="2">
        <f>'MC Inputs'!V233*'MC Usage'!U$5</f>
        <v>0</v>
      </c>
      <c r="V234" s="2">
        <f>'MC Inputs'!Z234*'MC Usage'!V$5</f>
        <v>0</v>
      </c>
      <c r="W234" s="2">
        <f>'MC Inputs'!X233*'MC Usage'!W$5</f>
        <v>0</v>
      </c>
      <c r="X234" s="2">
        <f>'MC Inputs'!Y233*'MC Usage'!X$5</f>
        <v>0</v>
      </c>
      <c r="Y234" s="2">
        <f>'MC Inputs'!Z233*'MC Usage'!Y$5</f>
        <v>0</v>
      </c>
      <c r="Z234" s="2">
        <f>'MC Inputs'!AA233*'MC Usage'!Z$5</f>
        <v>0</v>
      </c>
      <c r="AA234" s="2">
        <f>'MC Inputs'!AB233*'MC Usage'!AA$5</f>
        <v>0</v>
      </c>
      <c r="AB234">
        <f>'MC Inputs'!AC233*'MC Usage'!AB$5</f>
        <v>0</v>
      </c>
      <c r="AC234">
        <f>'MC Inputs'!AD233*'MC Usage'!AC$5</f>
        <v>6673.8861897996303</v>
      </c>
      <c r="AD234">
        <f>'MC Inputs'!AE233*'MC Usage'!AD$5</f>
        <v>0</v>
      </c>
      <c r="AE234">
        <f>'MC Inputs'!AF233*'MC Usage'!AE$5</f>
        <v>0</v>
      </c>
    </row>
    <row r="235" spans="1:31" x14ac:dyDescent="0.3">
      <c r="A235" s="33" t="s">
        <v>53</v>
      </c>
      <c r="B235" s="18">
        <f t="shared" si="3"/>
        <v>43678</v>
      </c>
      <c r="C235" s="2">
        <f>'MC Inputs'!D234*'MC Usage'!C$5</f>
        <v>63240.14277353941</v>
      </c>
      <c r="D235" s="2">
        <f>'MC Inputs'!E234*'MC Usage'!D$5</f>
        <v>33553.736334691595</v>
      </c>
      <c r="E235" s="2">
        <f>'MC Inputs'!F234*'MC Usage'!E$5</f>
        <v>75556.434814426655</v>
      </c>
      <c r="F235" s="2">
        <f>'MC Inputs'!G234*'MC Usage'!F$5</f>
        <v>487.38749999999999</v>
      </c>
      <c r="G235" s="2">
        <f>'MC Inputs'!H234*'MC Usage'!G$5</f>
        <v>477.25992000000008</v>
      </c>
      <c r="H235" s="2">
        <f>'MC Inputs'!I234*'MC Usage'!H$5</f>
        <v>64225.356499999994</v>
      </c>
      <c r="I235" s="2">
        <f>'MC Inputs'!J234*'MC Usage'!I$5</f>
        <v>1605.101748</v>
      </c>
      <c r="J235" s="2">
        <f>'MC Inputs'!K234*'MC Usage'!J$5</f>
        <v>445.38920200000001</v>
      </c>
      <c r="K235" s="2">
        <f>'MC Inputs'!L234*'MC Usage'!K$5</f>
        <v>13504.174028937556</v>
      </c>
      <c r="L235" s="2">
        <f>'MC Inputs'!M234*'MC Usage'!L$5</f>
        <v>267.00963998571808</v>
      </c>
      <c r="M235" s="2">
        <f>'MC Inputs'!N234*'MC Usage'!M$5</f>
        <v>85.23507800125202</v>
      </c>
      <c r="N235" s="2">
        <f>'MC Inputs'!O234*'MC Usage'!N$5</f>
        <v>6229649.754961092</v>
      </c>
      <c r="O235" s="2">
        <f>'MC Inputs'!P234*'MC Usage'!O$5</f>
        <v>87.293333333333337</v>
      </c>
      <c r="P235" s="2">
        <f>'MC Inputs'!Q234*'MC Usage'!P$5</f>
        <v>0</v>
      </c>
      <c r="Q235" s="2">
        <f>'MC Inputs'!R234*'MC Usage'!Q$5</f>
        <v>0</v>
      </c>
      <c r="R235" s="2">
        <f>'MC Inputs'!S234*'MC Usage'!R$5</f>
        <v>359.90666666666664</v>
      </c>
      <c r="S235" s="2">
        <f>'MC Inputs'!T234*'MC Usage'!S$5</f>
        <v>10</v>
      </c>
      <c r="T235" s="2">
        <f>'MC Inputs'!U234*'MC Usage'!T$5</f>
        <v>0</v>
      </c>
      <c r="U235" s="2">
        <f>'MC Inputs'!V234*'MC Usage'!U$5</f>
        <v>0</v>
      </c>
      <c r="V235" s="2">
        <f>'MC Inputs'!W234*'MC Usage'!V$5</f>
        <v>0</v>
      </c>
      <c r="W235" s="2">
        <f>'MC Inputs'!X234*'MC Usage'!W$5</f>
        <v>0</v>
      </c>
      <c r="X235" s="2">
        <f>'MC Inputs'!Y234*'MC Usage'!X$5</f>
        <v>0</v>
      </c>
      <c r="Y235" s="2">
        <f>'MC Inputs'!Z234*'MC Usage'!Y$5</f>
        <v>0</v>
      </c>
      <c r="Z235" s="2">
        <f>'MC Inputs'!AA234*'MC Usage'!Z$5</f>
        <v>0</v>
      </c>
      <c r="AA235" s="2">
        <f>'MC Inputs'!AB234*'MC Usage'!AA$5</f>
        <v>0</v>
      </c>
      <c r="AB235">
        <f>'MC Inputs'!AC234*'MC Usage'!AB$5</f>
        <v>0</v>
      </c>
      <c r="AC235">
        <f>'MC Inputs'!AD234*'MC Usage'!AC$5</f>
        <v>6673.8861897996303</v>
      </c>
      <c r="AD235">
        <f>'MC Inputs'!AE234*'MC Usage'!AD$5</f>
        <v>0</v>
      </c>
      <c r="AE235">
        <f>'MC Inputs'!AF234*'MC Usage'!AE$5</f>
        <v>0</v>
      </c>
    </row>
    <row r="236" spans="1:31" x14ac:dyDescent="0.3">
      <c r="A236" s="33" t="s">
        <v>53</v>
      </c>
      <c r="B236" s="18">
        <f t="shared" si="3"/>
        <v>43709</v>
      </c>
      <c r="C236" s="2">
        <f>'MC Inputs'!D235*'MC Usage'!C$5</f>
        <v>71873.53118530201</v>
      </c>
      <c r="D236" s="2">
        <f>'MC Inputs'!E235*'MC Usage'!D$5</f>
        <v>26569.848537289989</v>
      </c>
      <c r="E236" s="2">
        <f>'MC Inputs'!F235*'MC Usage'!E$5</f>
        <v>76466.187902243328</v>
      </c>
      <c r="F236" s="2">
        <f>'MC Inputs'!G235*'MC Usage'!F$5</f>
        <v>740.97249999999997</v>
      </c>
      <c r="G236" s="2">
        <f>'MC Inputs'!H235*'MC Usage'!G$5</f>
        <v>477.25992000000008</v>
      </c>
      <c r="H236" s="2">
        <f>'MC Inputs'!I235*'MC Usage'!H$5</f>
        <v>57388.856179999995</v>
      </c>
      <c r="I236" s="2">
        <f>'MC Inputs'!J235*'MC Usage'!I$5</f>
        <v>1338.849788</v>
      </c>
      <c r="J236" s="2">
        <f>'MC Inputs'!K235*'MC Usage'!J$5</f>
        <v>435.63515100000001</v>
      </c>
      <c r="K236" s="2">
        <f>'MC Inputs'!L235*'MC Usage'!K$5</f>
        <v>13504.174028937556</v>
      </c>
      <c r="L236" s="2">
        <f>'MC Inputs'!M235*'MC Usage'!L$5</f>
        <v>267.00963998571808</v>
      </c>
      <c r="M236" s="2">
        <f>'MC Inputs'!N235*'MC Usage'!M$5</f>
        <v>85.23507800125202</v>
      </c>
      <c r="N236" s="2">
        <f>'MC Inputs'!O235*'MC Usage'!N$5</f>
        <v>6229649.754961092</v>
      </c>
      <c r="O236" s="2">
        <f>'MC Inputs'!P235*'MC Usage'!O$5</f>
        <v>87.293333333333337</v>
      </c>
      <c r="P236" s="2">
        <f>'MC Inputs'!Q235*'MC Usage'!P$5</f>
        <v>0</v>
      </c>
      <c r="Q236" s="2">
        <f>'MC Inputs'!R235*'MC Usage'!Q$5</f>
        <v>0</v>
      </c>
      <c r="R236" s="2">
        <f>'MC Inputs'!S235*'MC Usage'!R$5</f>
        <v>454.79666666666668</v>
      </c>
      <c r="S236" s="2">
        <f>'MC Inputs'!T235*'MC Usage'!S$5</f>
        <v>10</v>
      </c>
      <c r="T236" s="2">
        <f>'MC Inputs'!U235*'MC Usage'!T$5</f>
        <v>0</v>
      </c>
      <c r="U236" s="2">
        <f>'MC Inputs'!V235*'MC Usage'!U$5</f>
        <v>0</v>
      </c>
      <c r="V236" s="2">
        <f>'MC Inputs'!W235*'MC Usage'!V$5</f>
        <v>0</v>
      </c>
      <c r="W236" s="2">
        <f>'MC Inputs'!X235*'MC Usage'!W$5</f>
        <v>0</v>
      </c>
      <c r="X236" s="2">
        <f>'MC Inputs'!Y235*'MC Usage'!X$5</f>
        <v>0</v>
      </c>
      <c r="Y236" s="2">
        <f>'MC Inputs'!Z235*'MC Usage'!Y$5</f>
        <v>0</v>
      </c>
      <c r="Z236" s="2">
        <f>'MC Inputs'!AA235*'MC Usage'!Z$5</f>
        <v>0</v>
      </c>
      <c r="AA236" s="2">
        <f>'MC Inputs'!AB235*'MC Usage'!AA$5</f>
        <v>0</v>
      </c>
      <c r="AB236">
        <f>'MC Inputs'!AC235*'MC Usage'!AB$5</f>
        <v>0</v>
      </c>
      <c r="AC236">
        <f>'MC Inputs'!AD235*'MC Usage'!AC$5</f>
        <v>6673.8861897996303</v>
      </c>
      <c r="AD236">
        <f>'MC Inputs'!AE235*'MC Usage'!AD$5</f>
        <v>0</v>
      </c>
      <c r="AE236">
        <f>'MC Inputs'!AF235*'MC Usage'!AE$5</f>
        <v>0</v>
      </c>
    </row>
    <row r="237" spans="1:31" x14ac:dyDescent="0.3">
      <c r="A237" s="33" t="s">
        <v>53</v>
      </c>
      <c r="B237" s="18">
        <f t="shared" si="3"/>
        <v>43739</v>
      </c>
      <c r="C237" s="2">
        <f>'MC Inputs'!D236*'MC Usage'!C$5</f>
        <v>52273.89931189554</v>
      </c>
      <c r="D237" s="2">
        <f>'MC Inputs'!E236*'MC Usage'!D$5</f>
        <v>9527.7026974694581</v>
      </c>
      <c r="E237" s="2">
        <f>'MC Inputs'!F236*'MC Usage'!E$5</f>
        <v>92918.676144463316</v>
      </c>
      <c r="F237" s="2">
        <f>'MC Inputs'!G236*'MC Usage'!F$5</f>
        <v>1336.8049999999998</v>
      </c>
      <c r="G237" s="2">
        <f>'MC Inputs'!H236*'MC Usage'!G$5</f>
        <v>477.25992000000008</v>
      </c>
      <c r="H237" s="2">
        <f>'MC Inputs'!I236*'MC Usage'!H$5</f>
        <v>44317.160559999997</v>
      </c>
      <c r="I237" s="2">
        <f>'MC Inputs'!J236*'MC Usage'!I$5</f>
        <v>1510.2871359999999</v>
      </c>
      <c r="J237" s="2">
        <f>'MC Inputs'!K236*'MC Usage'!J$5</f>
        <v>487.15302600000001</v>
      </c>
      <c r="K237" s="2">
        <f>'MC Inputs'!L236*'MC Usage'!K$5</f>
        <v>13504.174028937556</v>
      </c>
      <c r="L237" s="2">
        <f>'MC Inputs'!M236*'MC Usage'!L$5</f>
        <v>267.00963998571808</v>
      </c>
      <c r="M237" s="2">
        <f>'MC Inputs'!N236*'MC Usage'!M$5</f>
        <v>85.23507800125202</v>
      </c>
      <c r="N237" s="2">
        <f>'MC Inputs'!O236*'MC Usage'!N$5</f>
        <v>6229649.754961092</v>
      </c>
      <c r="O237" s="2">
        <f>'MC Inputs'!P236*'MC Usage'!O$5</f>
        <v>87.293333333333337</v>
      </c>
      <c r="P237" s="2">
        <f>'MC Inputs'!Q236*'MC Usage'!P$5</f>
        <v>0</v>
      </c>
      <c r="Q237" s="2">
        <f>'MC Inputs'!R236*'MC Usage'!Q$5</f>
        <v>0</v>
      </c>
      <c r="R237" s="2">
        <f>'MC Inputs'!S236*'MC Usage'!R$5</f>
        <v>439.70666666666665</v>
      </c>
      <c r="S237" s="2">
        <f>'MC Inputs'!T236*'MC Usage'!S$5</f>
        <v>10</v>
      </c>
      <c r="T237" s="2">
        <f>'MC Inputs'!U236*'MC Usage'!T$5</f>
        <v>0</v>
      </c>
      <c r="U237" s="2">
        <f>'MC Inputs'!V236*'MC Usage'!U$5</f>
        <v>0</v>
      </c>
      <c r="V237" s="2">
        <f>'MC Inputs'!W236*'MC Usage'!V$5</f>
        <v>0</v>
      </c>
      <c r="W237" s="2">
        <f>'MC Inputs'!X236*'MC Usage'!W$5</f>
        <v>0</v>
      </c>
      <c r="X237" s="2">
        <f>'MC Inputs'!Y236*'MC Usage'!X$5</f>
        <v>0</v>
      </c>
      <c r="Y237" s="2">
        <f>'MC Inputs'!Z236*'MC Usage'!Y$5</f>
        <v>0</v>
      </c>
      <c r="Z237" s="2">
        <f>'MC Inputs'!AA236*'MC Usage'!Z$5</f>
        <v>0</v>
      </c>
      <c r="AA237" s="2">
        <f>'MC Inputs'!AB236*'MC Usage'!AA$5</f>
        <v>0</v>
      </c>
      <c r="AB237">
        <f>'MC Inputs'!AC236*'MC Usage'!AB$5</f>
        <v>0</v>
      </c>
      <c r="AC237">
        <f>'MC Inputs'!AD236*'MC Usage'!AC$5</f>
        <v>0</v>
      </c>
      <c r="AD237">
        <f>'MC Inputs'!AE236*'MC Usage'!AD$5</f>
        <v>0</v>
      </c>
      <c r="AE237">
        <f>'MC Inputs'!AF236*'MC Usage'!AE$5</f>
        <v>0</v>
      </c>
    </row>
    <row r="238" spans="1:31" x14ac:dyDescent="0.3">
      <c r="A238" s="33" t="s">
        <v>53</v>
      </c>
      <c r="B238" s="18">
        <f t="shared" si="3"/>
        <v>43770</v>
      </c>
      <c r="C238" s="2">
        <f>'MC Inputs'!D237*'MC Usage'!C$5</f>
        <v>70252.381800112358</v>
      </c>
      <c r="D238" s="2">
        <f>'MC Inputs'!E237*'MC Usage'!D$5</f>
        <v>10016.556451515646</v>
      </c>
      <c r="E238" s="2">
        <f>'MC Inputs'!F237*'MC Usage'!E$5</f>
        <v>142915.44989374332</v>
      </c>
      <c r="F238" s="2">
        <f>'MC Inputs'!G237*'MC Usage'!F$5</f>
        <v>2416.4375</v>
      </c>
      <c r="G238" s="2">
        <f>'MC Inputs'!H237*'MC Usage'!G$5</f>
        <v>477.25992000000008</v>
      </c>
      <c r="H238" s="2">
        <f>'MC Inputs'!I237*'MC Usage'!H$5</f>
        <v>0</v>
      </c>
      <c r="I238" s="2">
        <f>'MC Inputs'!J237*'MC Usage'!I$5</f>
        <v>1292.8279560000001</v>
      </c>
      <c r="J238" s="2">
        <f>'MC Inputs'!K237*'MC Usage'!J$5</f>
        <v>454.45634799999999</v>
      </c>
      <c r="K238" s="2">
        <f>'MC Inputs'!L237*'MC Usage'!K$5</f>
        <v>13504.174028937556</v>
      </c>
      <c r="L238" s="2">
        <f>'MC Inputs'!M237*'MC Usage'!L$5</f>
        <v>267.00963998571808</v>
      </c>
      <c r="M238" s="2">
        <f>'MC Inputs'!N237*'MC Usage'!M$5</f>
        <v>85.23507800125202</v>
      </c>
      <c r="N238" s="2">
        <f>'MC Inputs'!O237*'MC Usage'!N$5</f>
        <v>6229649.754961092</v>
      </c>
      <c r="O238" s="2">
        <f>'MC Inputs'!P237*'MC Usage'!O$5</f>
        <v>87.293333333333337</v>
      </c>
      <c r="P238" s="2">
        <f>'MC Inputs'!Q237*'MC Usage'!P$5</f>
        <v>0</v>
      </c>
      <c r="Q238" s="2">
        <f>'MC Inputs'!R237*'MC Usage'!Q$5</f>
        <v>0</v>
      </c>
      <c r="R238" s="2">
        <f>'MC Inputs'!S237*'MC Usage'!R$5</f>
        <v>431.19666666666666</v>
      </c>
      <c r="S238" s="2">
        <f>'MC Inputs'!T237*'MC Usage'!S$5</f>
        <v>10</v>
      </c>
      <c r="T238" s="2">
        <f>'MC Inputs'!U237*'MC Usage'!T$5</f>
        <v>0</v>
      </c>
      <c r="U238" s="2">
        <f>'MC Inputs'!V237*'MC Usage'!U$5</f>
        <v>0</v>
      </c>
      <c r="V238" s="2">
        <f>'MC Inputs'!W237*'MC Usage'!V$5</f>
        <v>0</v>
      </c>
      <c r="W238" s="2">
        <f>'MC Inputs'!X237*'MC Usage'!W$5</f>
        <v>0</v>
      </c>
      <c r="X238" s="2">
        <f>'MC Inputs'!Y237*'MC Usage'!X$5</f>
        <v>0</v>
      </c>
      <c r="Y238" s="2">
        <f>'MC Inputs'!Z237*'MC Usage'!Y$5</f>
        <v>0</v>
      </c>
      <c r="Z238" s="2">
        <f>'MC Inputs'!AA237*'MC Usage'!Z$5</f>
        <v>0</v>
      </c>
      <c r="AA238" s="2">
        <f>'MC Inputs'!AB237*'MC Usage'!AA$5</f>
        <v>0</v>
      </c>
      <c r="AB238">
        <f>'MC Inputs'!AC237*'MC Usage'!AB$5</f>
        <v>0</v>
      </c>
      <c r="AC238">
        <f>'MC Inputs'!AD237*'MC Usage'!AC$5</f>
        <v>0</v>
      </c>
      <c r="AD238">
        <f>'MC Inputs'!AE237*'MC Usage'!AD$5</f>
        <v>0</v>
      </c>
      <c r="AE238">
        <f>'MC Inputs'!AF237*'MC Usage'!AE$5</f>
        <v>0</v>
      </c>
    </row>
    <row r="239" spans="1:31" x14ac:dyDescent="0.3">
      <c r="A239" s="33" t="s">
        <v>53</v>
      </c>
      <c r="B239" s="18">
        <f t="shared" si="3"/>
        <v>43800</v>
      </c>
      <c r="C239" s="2">
        <f>'MC Inputs'!D238*'MC Usage'!C$5</f>
        <v>69602.150540014729</v>
      </c>
      <c r="D239" s="2">
        <f>'MC Inputs'!E238*'MC Usage'!D$5</f>
        <v>9526.999544114271</v>
      </c>
      <c r="E239" s="2">
        <f>'MC Inputs'!F238*'MC Usage'!E$5</f>
        <v>166277.29402853831</v>
      </c>
      <c r="F239" s="2">
        <f>'MC Inputs'!G238*'MC Usage'!F$5</f>
        <v>3069.875</v>
      </c>
      <c r="G239" s="2">
        <f>'MC Inputs'!H238*'MC Usage'!G$5</f>
        <v>477.25992000000008</v>
      </c>
      <c r="H239" s="2">
        <f>'MC Inputs'!I238*'MC Usage'!H$5</f>
        <v>0</v>
      </c>
      <c r="I239" s="2">
        <f>'MC Inputs'!J238*'MC Usage'!I$5</f>
        <v>1151.871036</v>
      </c>
      <c r="J239" s="2">
        <f>'MC Inputs'!K238*'MC Usage'!J$5</f>
        <v>421.48490800000002</v>
      </c>
      <c r="K239" s="2">
        <f>'MC Inputs'!L238*'MC Usage'!K$5</f>
        <v>13504.174028937556</v>
      </c>
      <c r="L239" s="2">
        <f>'MC Inputs'!M238*'MC Usage'!L$5</f>
        <v>267.00963998571808</v>
      </c>
      <c r="M239" s="2">
        <f>'MC Inputs'!N238*'MC Usage'!M$5</f>
        <v>85.23507800125202</v>
      </c>
      <c r="N239" s="2">
        <f>'MC Inputs'!O238*'MC Usage'!N$5</f>
        <v>6229649.754961092</v>
      </c>
      <c r="O239" s="2">
        <f>'MC Inputs'!P238*'MC Usage'!O$5</f>
        <v>87.293333333333337</v>
      </c>
      <c r="P239" s="2">
        <f>'MC Inputs'!Q238*'MC Usage'!P$5</f>
        <v>0</v>
      </c>
      <c r="Q239" s="2">
        <f>'MC Inputs'!R238*'MC Usage'!Q$5</f>
        <v>0</v>
      </c>
      <c r="R239" s="2">
        <f>'MC Inputs'!S238*'MC Usage'!R$5</f>
        <v>329.51666666666665</v>
      </c>
      <c r="S239" s="2">
        <f>'MC Inputs'!T238*'MC Usage'!S$5</f>
        <v>10</v>
      </c>
      <c r="T239" s="2">
        <f>'MC Inputs'!U238*'MC Usage'!T$5</f>
        <v>0</v>
      </c>
      <c r="U239" s="2">
        <f>'MC Inputs'!V238*'MC Usage'!U$5</f>
        <v>0</v>
      </c>
      <c r="V239" s="2">
        <f>'MC Inputs'!W238*'MC Usage'!V$5</f>
        <v>0</v>
      </c>
      <c r="W239" s="2">
        <f>'MC Inputs'!X238*'MC Usage'!W$5</f>
        <v>0</v>
      </c>
      <c r="X239" s="2">
        <f>'MC Inputs'!Y238*'MC Usage'!X$5</f>
        <v>0</v>
      </c>
      <c r="Y239" s="2">
        <f>'MC Inputs'!Z238*'MC Usage'!Y$5</f>
        <v>0</v>
      </c>
      <c r="Z239" s="2">
        <f>'MC Inputs'!AA238*'MC Usage'!Z$5</f>
        <v>0</v>
      </c>
      <c r="AA239" s="2">
        <f>'MC Inputs'!AB238*'MC Usage'!AA$5</f>
        <v>0</v>
      </c>
      <c r="AB239">
        <f>'MC Inputs'!AC238*'MC Usage'!AB$5</f>
        <v>0</v>
      </c>
      <c r="AC239">
        <f>'MC Inputs'!AD238*'MC Usage'!AC$5</f>
        <v>0</v>
      </c>
      <c r="AD239">
        <f>'MC Inputs'!AE238*'MC Usage'!AD$5</f>
        <v>0</v>
      </c>
      <c r="AE239">
        <f>'MC Inputs'!AF238*'MC Usage'!AE$5</f>
        <v>0</v>
      </c>
    </row>
    <row r="240" spans="1:31" x14ac:dyDescent="0.3">
      <c r="A240" s="33" t="s">
        <v>53</v>
      </c>
      <c r="B240" s="18">
        <f t="shared" si="3"/>
        <v>43831</v>
      </c>
      <c r="C240" s="2">
        <f>'MC Inputs'!D239*'MC Usage'!C$5</f>
        <v>63776.908470303992</v>
      </c>
      <c r="D240" s="2">
        <f>'MC Inputs'!E239*'MC Usage'!D$5</f>
        <v>8573.1431849470173</v>
      </c>
      <c r="E240" s="2">
        <f>'MC Inputs'!F239*'MC Usage'!E$5</f>
        <v>166970.19425513831</v>
      </c>
      <c r="F240" s="2">
        <f>'MC Inputs'!G239*'MC Usage'!F$5</f>
        <v>3990.2224999999999</v>
      </c>
      <c r="G240" s="2">
        <f>'MC Inputs'!H239*'MC Usage'!G$5</f>
        <v>477.25992000000008</v>
      </c>
      <c r="H240" s="2">
        <f>'MC Inputs'!I239*'MC Usage'!H$5</f>
        <v>0</v>
      </c>
      <c r="I240" s="2">
        <f>'MC Inputs'!J239*'MC Usage'!I$5</f>
        <v>1412.0991959999999</v>
      </c>
      <c r="J240" s="2">
        <f>'MC Inputs'!K239*'MC Usage'!J$5</f>
        <v>562.57519500000001</v>
      </c>
      <c r="K240" s="2">
        <f>'MC Inputs'!L239*'MC Usage'!K$5</f>
        <v>13504.174028937556</v>
      </c>
      <c r="L240" s="2">
        <f>'MC Inputs'!M239*'MC Usage'!L$5</f>
        <v>267.00963998571808</v>
      </c>
      <c r="M240" s="2">
        <f>'MC Inputs'!N239*'MC Usage'!M$5</f>
        <v>85.23507800125202</v>
      </c>
      <c r="N240" s="2">
        <f>'MC Inputs'!O239*'MC Usage'!N$5</f>
        <v>6229649.754961092</v>
      </c>
      <c r="O240" s="2">
        <f>'MC Inputs'!P239*'MC Usage'!O$5</f>
        <v>87.293333333333337</v>
      </c>
      <c r="P240" s="2">
        <f>'MC Inputs'!Q239*'MC Usage'!P$5</f>
        <v>0</v>
      </c>
      <c r="Q240" s="2">
        <f>'MC Inputs'!R239*'MC Usage'!Q$5</f>
        <v>0</v>
      </c>
      <c r="R240" s="2">
        <f>'MC Inputs'!S239*'MC Usage'!R$5</f>
        <v>304.73666666666662</v>
      </c>
      <c r="S240" s="2">
        <f>'MC Inputs'!T239*'MC Usage'!S$5</f>
        <v>10</v>
      </c>
      <c r="T240" s="2">
        <f>'MC Inputs'!U239*'MC Usage'!T$5</f>
        <v>0</v>
      </c>
      <c r="U240" s="2">
        <f>'MC Inputs'!V239*'MC Usage'!U$5</f>
        <v>0</v>
      </c>
      <c r="V240" s="2">
        <f>'MC Inputs'!W239*'MC Usage'!V$5</f>
        <v>0</v>
      </c>
      <c r="W240" s="2">
        <f>'MC Inputs'!X239*'MC Usage'!W$5</f>
        <v>0</v>
      </c>
      <c r="X240" s="2">
        <f>'MC Inputs'!Y239*'MC Usage'!X$5</f>
        <v>0</v>
      </c>
      <c r="Y240" s="2">
        <f>'MC Inputs'!Z239*'MC Usage'!Y$5</f>
        <v>0</v>
      </c>
      <c r="Z240" s="2">
        <f>'MC Inputs'!AA239*'MC Usage'!Z$5</f>
        <v>0</v>
      </c>
      <c r="AA240" s="2">
        <f>'MC Inputs'!AB239*'MC Usage'!AA$5</f>
        <v>0</v>
      </c>
      <c r="AB240">
        <f>'MC Inputs'!AC239*'MC Usage'!AB$5</f>
        <v>0</v>
      </c>
      <c r="AC240">
        <f>'MC Inputs'!AD239*'MC Usage'!AC$5</f>
        <v>0</v>
      </c>
      <c r="AD240">
        <f>'MC Inputs'!AE239*'MC Usage'!AD$5</f>
        <v>0</v>
      </c>
      <c r="AE240">
        <f>'MC Inputs'!AF239*'MC Usage'!AE$5</f>
        <v>0</v>
      </c>
    </row>
    <row r="241" spans="1:31" x14ac:dyDescent="0.3">
      <c r="A241" s="33" t="s">
        <v>53</v>
      </c>
      <c r="B241" s="18">
        <f t="shared" si="3"/>
        <v>43862</v>
      </c>
      <c r="C241" s="2">
        <f>'MC Inputs'!D240*'MC Usage'!C$5</f>
        <v>62058.994816917788</v>
      </c>
      <c r="D241" s="2">
        <f>'MC Inputs'!E240*'MC Usage'!D$5</f>
        <v>8496.1273624112182</v>
      </c>
      <c r="E241" s="2">
        <f>'MC Inputs'!F240*'MC Usage'!E$5</f>
        <v>153718.32564243831</v>
      </c>
      <c r="F241" s="2">
        <f>'MC Inputs'!G240*'MC Usage'!F$5</f>
        <v>3725.0549999999998</v>
      </c>
      <c r="G241" s="2">
        <f>'MC Inputs'!H240*'MC Usage'!G$5</f>
        <v>477.25992000000008</v>
      </c>
      <c r="H241" s="2">
        <f>'MC Inputs'!I240*'MC Usage'!H$5</f>
        <v>0</v>
      </c>
      <c r="I241" s="2">
        <f>'MC Inputs'!J240*'MC Usage'!I$5</f>
        <v>1328.9707559999999</v>
      </c>
      <c r="J241" s="2">
        <f>'MC Inputs'!K240*'MC Usage'!J$5</f>
        <v>417.08871600000003</v>
      </c>
      <c r="K241" s="2">
        <f>'MC Inputs'!L240*'MC Usage'!K$5</f>
        <v>13504.174028937556</v>
      </c>
      <c r="L241" s="2">
        <f>'MC Inputs'!M240*'MC Usage'!L$5</f>
        <v>267.00963998571808</v>
      </c>
      <c r="M241" s="2">
        <f>'MC Inputs'!N240*'MC Usage'!M$5</f>
        <v>85.23507800125202</v>
      </c>
      <c r="N241" s="2">
        <f>'MC Inputs'!O240*'MC Usage'!N$5</f>
        <v>6229649.754961092</v>
      </c>
      <c r="O241" s="2">
        <f>'MC Inputs'!P240*'MC Usage'!O$5</f>
        <v>87.293333333333337</v>
      </c>
      <c r="P241" s="2">
        <f>'MC Inputs'!Q240*'MC Usage'!P$5</f>
        <v>0</v>
      </c>
      <c r="Q241" s="2">
        <f>'MC Inputs'!R240*'MC Usage'!Q$5</f>
        <v>0</v>
      </c>
      <c r="R241" s="2">
        <f>'MC Inputs'!S240*'MC Usage'!R$5</f>
        <v>383.16666666666663</v>
      </c>
      <c r="S241" s="2">
        <f>'MC Inputs'!T240*'MC Usage'!S$5</f>
        <v>10</v>
      </c>
      <c r="T241" s="2">
        <f>'MC Inputs'!U240*'MC Usage'!T$5</f>
        <v>0</v>
      </c>
      <c r="U241" s="2">
        <f>'MC Inputs'!V240*'MC Usage'!U$5</f>
        <v>0</v>
      </c>
      <c r="V241" s="2">
        <f>'MC Inputs'!W240*'MC Usage'!V$5</f>
        <v>0</v>
      </c>
      <c r="W241" s="2">
        <f>'MC Inputs'!X240*'MC Usage'!W$5</f>
        <v>0</v>
      </c>
      <c r="X241" s="2">
        <f>'MC Inputs'!Y240*'MC Usage'!X$5</f>
        <v>0</v>
      </c>
      <c r="Y241" s="2">
        <f>'MC Inputs'!Z240*'MC Usage'!Y$5</f>
        <v>0</v>
      </c>
      <c r="Z241" s="2">
        <f>'MC Inputs'!AA240*'MC Usage'!Z$5</f>
        <v>0</v>
      </c>
      <c r="AA241" s="2">
        <f>'MC Inputs'!AB240*'MC Usage'!AA$5</f>
        <v>0</v>
      </c>
      <c r="AB241">
        <f>'MC Inputs'!AC240*'MC Usage'!AB$5</f>
        <v>0</v>
      </c>
      <c r="AC241">
        <f>'MC Inputs'!AD240*'MC Usage'!AC$5</f>
        <v>0</v>
      </c>
      <c r="AD241">
        <f>'MC Inputs'!AE240*'MC Usage'!AD$5</f>
        <v>0</v>
      </c>
      <c r="AE241">
        <f>'MC Inputs'!AF240*'MC Usage'!AE$5</f>
        <v>0</v>
      </c>
    </row>
    <row r="242" spans="1:31" x14ac:dyDescent="0.3">
      <c r="A242" s="33" t="s">
        <v>53</v>
      </c>
      <c r="B242" s="18">
        <f t="shared" si="3"/>
        <v>43891</v>
      </c>
      <c r="C242" s="2">
        <f>'MC Inputs'!D241*'MC Usage'!C$5</f>
        <v>58838.653141391551</v>
      </c>
      <c r="D242" s="2">
        <f>'MC Inputs'!E241*'MC Usage'!D$5</f>
        <v>12444.06033621345</v>
      </c>
      <c r="E242" s="2">
        <f>'MC Inputs'!F241*'MC Usage'!E$5</f>
        <v>133029.99760455335</v>
      </c>
      <c r="F242" s="2">
        <f>'MC Inputs'!G241*'MC Usage'!F$5</f>
        <v>2917.4575</v>
      </c>
      <c r="G242" s="2">
        <f>'MC Inputs'!H241*'MC Usage'!G$5</f>
        <v>477.25992000000008</v>
      </c>
      <c r="H242" s="2">
        <f>'MC Inputs'!I241*'MC Usage'!H$5</f>
        <v>0</v>
      </c>
      <c r="I242" s="2">
        <f>'MC Inputs'!J241*'MC Usage'!I$5</f>
        <v>1338.367884</v>
      </c>
      <c r="J242" s="2">
        <f>'MC Inputs'!K241*'MC Usage'!J$5</f>
        <v>585.38044100000002</v>
      </c>
      <c r="K242" s="2">
        <f>'MC Inputs'!L241*'MC Usage'!K$5</f>
        <v>13504.174028937556</v>
      </c>
      <c r="L242" s="2">
        <f>'MC Inputs'!M241*'MC Usage'!L$5</f>
        <v>267.00963998571808</v>
      </c>
      <c r="M242" s="2">
        <f>'MC Inputs'!N241*'MC Usage'!M$5</f>
        <v>85.23507800125202</v>
      </c>
      <c r="N242" s="2">
        <f>'MC Inputs'!O241*'MC Usage'!N$5</f>
        <v>6229649.754961092</v>
      </c>
      <c r="O242" s="2">
        <f>'MC Inputs'!P241*'MC Usage'!O$5</f>
        <v>87.293333333333337</v>
      </c>
      <c r="P242" s="2">
        <f>'MC Inputs'!Q241*'MC Usage'!P$5</f>
        <v>0</v>
      </c>
      <c r="Q242" s="2">
        <f>'MC Inputs'!R241*'MC Usage'!Q$5</f>
        <v>0</v>
      </c>
      <c r="R242" s="2">
        <f>'MC Inputs'!S241*'MC Usage'!R$5</f>
        <v>397.44666666666666</v>
      </c>
      <c r="S242" s="2">
        <f>'MC Inputs'!T241*'MC Usage'!S$5</f>
        <v>10</v>
      </c>
      <c r="T242" s="2">
        <f>'MC Inputs'!U241*'MC Usage'!T$5</f>
        <v>0</v>
      </c>
      <c r="U242" s="2">
        <f>'MC Inputs'!V241*'MC Usage'!U$5</f>
        <v>0</v>
      </c>
      <c r="V242" s="2">
        <f>'MC Inputs'!W241*'MC Usage'!V$5</f>
        <v>0</v>
      </c>
      <c r="W242" s="2">
        <f>'MC Inputs'!X241*'MC Usage'!W$5</f>
        <v>0</v>
      </c>
      <c r="X242" s="2">
        <f>'MC Inputs'!Y241*'MC Usage'!X$5</f>
        <v>0</v>
      </c>
      <c r="Y242" s="2">
        <f>'MC Inputs'!Z241*'MC Usage'!Y$5</f>
        <v>0</v>
      </c>
      <c r="Z242" s="2">
        <f>'MC Inputs'!AA241*'MC Usage'!Z$5</f>
        <v>0</v>
      </c>
      <c r="AA242" s="2">
        <f>'MC Inputs'!AB241*'MC Usage'!AA$5</f>
        <v>0</v>
      </c>
      <c r="AB242">
        <f>'MC Inputs'!AC241*'MC Usage'!AB$5</f>
        <v>0</v>
      </c>
      <c r="AC242">
        <f>'MC Inputs'!AD241*'MC Usage'!AC$5</f>
        <v>0</v>
      </c>
      <c r="AD242">
        <f>'MC Inputs'!AE241*'MC Usage'!AD$5</f>
        <v>0</v>
      </c>
      <c r="AE242">
        <f>'MC Inputs'!AF241*'MC Usage'!AE$5</f>
        <v>0</v>
      </c>
    </row>
    <row r="243" spans="1:31" x14ac:dyDescent="0.3">
      <c r="A243" s="33" t="s">
        <v>53</v>
      </c>
      <c r="B243" s="18">
        <f t="shared" si="3"/>
        <v>43922</v>
      </c>
      <c r="C243" s="2">
        <f>'MC Inputs'!D242*'MC Usage'!C$5</f>
        <v>47048.653261482519</v>
      </c>
      <c r="D243" s="2">
        <f>'MC Inputs'!E242*'MC Usage'!D$5</f>
        <v>12033.60203224048</v>
      </c>
      <c r="E243" s="2">
        <f>'MC Inputs'!F242*'MC Usage'!E$5</f>
        <v>112887.36618008497</v>
      </c>
      <c r="F243" s="2">
        <f>'MC Inputs'!G242*'MC Usage'!F$5</f>
        <v>1810.2524999999998</v>
      </c>
      <c r="G243" s="2">
        <f>'MC Inputs'!H242*'MC Usage'!G$5</f>
        <v>477.25992000000008</v>
      </c>
      <c r="H243" s="2">
        <f>'MC Inputs'!I242*'MC Usage'!H$5</f>
        <v>0</v>
      </c>
      <c r="I243" s="2">
        <f>'MC Inputs'!J242*'MC Usage'!I$5</f>
        <v>1505.829524</v>
      </c>
      <c r="J243" s="2">
        <f>'MC Inputs'!K242*'MC Usage'!J$5</f>
        <v>529.74113599999998</v>
      </c>
      <c r="K243" s="2">
        <f>'MC Inputs'!L242*'MC Usage'!K$5</f>
        <v>13504.174028937556</v>
      </c>
      <c r="L243" s="2">
        <f>'MC Inputs'!M242*'MC Usage'!L$5</f>
        <v>267.00963998571808</v>
      </c>
      <c r="M243" s="2">
        <f>'MC Inputs'!N242*'MC Usage'!M$5</f>
        <v>85.23507800125202</v>
      </c>
      <c r="N243" s="2">
        <f>'MC Inputs'!O242*'MC Usage'!N$5</f>
        <v>6229649.754961092</v>
      </c>
      <c r="O243" s="2">
        <f>'MC Inputs'!P242*'MC Usage'!O$5</f>
        <v>87.293333333333337</v>
      </c>
      <c r="P243" s="2">
        <f>'MC Inputs'!Q242*'MC Usage'!P$5</f>
        <v>0</v>
      </c>
      <c r="Q243" s="2">
        <f>'MC Inputs'!R242*'MC Usage'!Q$5</f>
        <v>0</v>
      </c>
      <c r="R243" s="2">
        <f>'MC Inputs'!S242*'MC Usage'!R$5</f>
        <v>431.8966666666667</v>
      </c>
      <c r="S243" s="2">
        <f>'MC Inputs'!T242*'MC Usage'!S$5</f>
        <v>10</v>
      </c>
      <c r="T243" s="2">
        <f>'MC Inputs'!U242*'MC Usage'!T$5</f>
        <v>0</v>
      </c>
      <c r="U243" s="2">
        <f>'MC Inputs'!V242*'MC Usage'!U$5</f>
        <v>0</v>
      </c>
      <c r="V243" s="2">
        <f>'MC Inputs'!W242*'MC Usage'!V$5</f>
        <v>0</v>
      </c>
      <c r="W243" s="2">
        <f>'MC Inputs'!X242*'MC Usage'!W$5</f>
        <v>0</v>
      </c>
      <c r="X243" s="2">
        <f>'MC Inputs'!Y242*'MC Usage'!X$5</f>
        <v>0</v>
      </c>
      <c r="Y243" s="2">
        <f>'MC Inputs'!Z242*'MC Usage'!Y$5</f>
        <v>0</v>
      </c>
      <c r="Z243" s="2">
        <f>'MC Inputs'!AA242*'MC Usage'!Z$5</f>
        <v>0</v>
      </c>
      <c r="AA243" s="2">
        <f>'MC Inputs'!AB242*'MC Usage'!AA$5</f>
        <v>0</v>
      </c>
      <c r="AB243">
        <f>'MC Inputs'!AC242*'MC Usage'!AB$5</f>
        <v>0</v>
      </c>
      <c r="AC243">
        <f>'MC Inputs'!AD242*'MC Usage'!AC$5</f>
        <v>0</v>
      </c>
      <c r="AD243">
        <f>'MC Inputs'!AE242*'MC Usage'!AD$5</f>
        <v>0</v>
      </c>
      <c r="AE243">
        <f>'MC Inputs'!AF242*'MC Usage'!AE$5</f>
        <v>0</v>
      </c>
    </row>
    <row r="244" spans="1:31" x14ac:dyDescent="0.3">
      <c r="A244" s="33" t="s">
        <v>53</v>
      </c>
      <c r="B244" s="18">
        <f t="shared" si="3"/>
        <v>43952</v>
      </c>
      <c r="C244" s="2">
        <f>'MC Inputs'!D243*'MC Usage'!C$5</f>
        <v>50865.062884606377</v>
      </c>
      <c r="D244" s="2">
        <f>'MC Inputs'!E243*'MC Usage'!D$5</f>
        <v>17116.213095602619</v>
      </c>
      <c r="E244" s="2">
        <f>'MC Inputs'!F243*'MC Usage'!E$5</f>
        <v>93440.689578224992</v>
      </c>
      <c r="F244" s="2">
        <f>'MC Inputs'!G243*'MC Usage'!F$5</f>
        <v>677.93499999999995</v>
      </c>
      <c r="G244" s="2">
        <f>'MC Inputs'!H243*'MC Usage'!G$5</f>
        <v>477.25992000000008</v>
      </c>
      <c r="H244" s="2">
        <f>'MC Inputs'!I243*'MC Usage'!H$5</f>
        <v>0</v>
      </c>
      <c r="I244" s="2">
        <f>'MC Inputs'!J243*'MC Usage'!I$5</f>
        <v>1420.4120399999999</v>
      </c>
      <c r="J244" s="2">
        <f>'MC Inputs'!K243*'MC Usage'!J$5</f>
        <v>536.610186</v>
      </c>
      <c r="K244" s="2">
        <f>'MC Inputs'!L243*'MC Usage'!K$5</f>
        <v>13504.174028937556</v>
      </c>
      <c r="L244" s="2">
        <f>'MC Inputs'!M243*'MC Usage'!L$5</f>
        <v>267.00963998571808</v>
      </c>
      <c r="M244" s="2">
        <f>'MC Inputs'!N243*'MC Usage'!M$5</f>
        <v>85.23507800125202</v>
      </c>
      <c r="N244" s="2">
        <f>'MC Inputs'!O243*'MC Usage'!N$5</f>
        <v>6229649.754961092</v>
      </c>
      <c r="O244" s="2">
        <f>'MC Inputs'!P243*'MC Usage'!O$5</f>
        <v>87.293333333333337</v>
      </c>
      <c r="P244" s="2">
        <f>'MC Inputs'!Q243*'MC Usage'!P$5</f>
        <v>0</v>
      </c>
      <c r="Q244" s="2">
        <f>'MC Inputs'!R243*'MC Usage'!Q$5</f>
        <v>0</v>
      </c>
      <c r="R244" s="2">
        <f>'MC Inputs'!S243*'MC Usage'!R$5</f>
        <v>508.03666666666669</v>
      </c>
      <c r="S244" s="2">
        <f>'MC Inputs'!T243*'MC Usage'!S$5</f>
        <v>10</v>
      </c>
      <c r="T244" s="2">
        <f>'MC Inputs'!U243*'MC Usage'!T$5</f>
        <v>0</v>
      </c>
      <c r="U244" s="2">
        <f>'MC Inputs'!V243*'MC Usage'!U$5</f>
        <v>0</v>
      </c>
      <c r="V244" s="2">
        <f>'MC Inputs'!W243*'MC Usage'!V$5</f>
        <v>0</v>
      </c>
      <c r="W244" s="2">
        <f>'MC Inputs'!X243*'MC Usage'!W$5</f>
        <v>0</v>
      </c>
      <c r="X244" s="2">
        <f>'MC Inputs'!Y243*'MC Usage'!X$5</f>
        <v>0</v>
      </c>
      <c r="Y244" s="2">
        <f>'MC Inputs'!Z243*'MC Usage'!Y$5</f>
        <v>0</v>
      </c>
      <c r="Z244" s="2">
        <f>'MC Inputs'!AA243*'MC Usage'!Z$5</f>
        <v>0</v>
      </c>
      <c r="AA244" s="2">
        <f>'MC Inputs'!AB243*'MC Usage'!AA$5</f>
        <v>0</v>
      </c>
      <c r="AB244">
        <f>'MC Inputs'!AC243*'MC Usage'!AB$5</f>
        <v>0</v>
      </c>
      <c r="AC244">
        <f>'MC Inputs'!AD243*'MC Usage'!AC$5</f>
        <v>6673.8861897996303</v>
      </c>
      <c r="AD244">
        <f>'MC Inputs'!AE243*'MC Usage'!AD$5</f>
        <v>0</v>
      </c>
      <c r="AE244">
        <f>'MC Inputs'!AF243*'MC Usage'!AE$5</f>
        <v>0</v>
      </c>
    </row>
    <row r="245" spans="1:31" ht="15" thickBot="1" x14ac:dyDescent="0.35">
      <c r="A245" s="34" t="s">
        <v>53</v>
      </c>
      <c r="B245" s="18">
        <f t="shared" si="3"/>
        <v>43983</v>
      </c>
      <c r="C245" s="2">
        <f>'MC Inputs'!D244*'MC Usage'!C$5</f>
        <v>59887.581783532543</v>
      </c>
      <c r="D245" s="2">
        <f>'MC Inputs'!E244*'MC Usage'!D$5</f>
        <v>32508.450208336457</v>
      </c>
      <c r="E245" s="2">
        <f>'MC Inputs'!F244*'MC Usage'!E$5</f>
        <v>73396.664873083326</v>
      </c>
      <c r="F245" s="2">
        <f>'MC Inputs'!G244*'MC Usage'!F$5</f>
        <v>529.20749999999998</v>
      </c>
      <c r="G245" s="2">
        <f>'MC Inputs'!H244*'MC Usage'!G$5</f>
        <v>477.25992000000008</v>
      </c>
      <c r="H245" s="2">
        <f>'MC Inputs'!I244*'MC Usage'!H$5</f>
        <v>19698.52002</v>
      </c>
      <c r="I245" s="2">
        <f>'MC Inputs'!J244*'MC Usage'!I$5</f>
        <v>1289.9365319999999</v>
      </c>
      <c r="J245" s="2">
        <f>'MC Inputs'!K244*'MC Usage'!J$5</f>
        <v>419.56157400000001</v>
      </c>
      <c r="K245" s="2">
        <f>'MC Inputs'!L244*'MC Usage'!K$5</f>
        <v>13504.174028937556</v>
      </c>
      <c r="L245" s="2">
        <f>'MC Inputs'!M244*'MC Usage'!L$5</f>
        <v>267.00963998571808</v>
      </c>
      <c r="M245" s="2">
        <f>'MC Inputs'!N244*'MC Usage'!M$5</f>
        <v>85.23507800125202</v>
      </c>
      <c r="N245" s="2">
        <f>'MC Inputs'!O244*'MC Usage'!N$5</f>
        <v>6229649.754961092</v>
      </c>
      <c r="O245" s="2">
        <f>'MC Inputs'!P244*'MC Usage'!O$5</f>
        <v>87.293333333333337</v>
      </c>
      <c r="P245" s="2">
        <f>'MC Inputs'!Q244*'MC Usage'!P$5</f>
        <v>0</v>
      </c>
      <c r="Q245" s="2">
        <f>'MC Inputs'!R244*'MC Usage'!Q$5</f>
        <v>0</v>
      </c>
      <c r="R245" s="2">
        <f>'MC Inputs'!S244*'MC Usage'!R$5</f>
        <v>264.64666666666665</v>
      </c>
      <c r="S245" s="2">
        <f>'MC Inputs'!T244*'MC Usage'!S$5</f>
        <v>10</v>
      </c>
      <c r="T245" s="2">
        <f>'MC Inputs'!U244*'MC Usage'!T$5</f>
        <v>0</v>
      </c>
      <c r="U245" s="2">
        <f>'MC Inputs'!V244*'MC Usage'!U$5</f>
        <v>0</v>
      </c>
      <c r="V245" s="2">
        <f>'MC Inputs'!W244*'MC Usage'!V$5</f>
        <v>0</v>
      </c>
      <c r="W245" s="2">
        <f>'MC Inputs'!X244*'MC Usage'!W$5</f>
        <v>0</v>
      </c>
      <c r="X245" s="2">
        <f>'MC Inputs'!Y244*'MC Usage'!X$5</f>
        <v>0</v>
      </c>
      <c r="Y245" s="2">
        <f>'MC Inputs'!Z244*'MC Usage'!Y$5</f>
        <v>0</v>
      </c>
      <c r="Z245" s="2">
        <f>'MC Inputs'!AA244*'MC Usage'!Z$5</f>
        <v>0</v>
      </c>
      <c r="AA245" s="2">
        <f>'MC Inputs'!AB244*'MC Usage'!AA$5</f>
        <v>0</v>
      </c>
      <c r="AB245">
        <f>'MC Inputs'!AC244*'MC Usage'!AB$5</f>
        <v>0</v>
      </c>
      <c r="AC245">
        <f>'MC Inputs'!AD244*'MC Usage'!AC$5</f>
        <v>6673.8861897996303</v>
      </c>
      <c r="AD245">
        <f>'MC Inputs'!AE244*'MC Usage'!AD$5</f>
        <v>0</v>
      </c>
      <c r="AE245">
        <f>'MC Inputs'!AF244*'MC Usage'!AE$5</f>
        <v>0</v>
      </c>
    </row>
    <row r="246" spans="1:31" x14ac:dyDescent="0.3">
      <c r="A246" s="29" t="s">
        <v>54</v>
      </c>
      <c r="B246" s="15">
        <f t="shared" si="3"/>
        <v>44013</v>
      </c>
      <c r="C246" s="7">
        <f>'MC Inputs'!D245*'MC Usage'!C$5</f>
        <v>0</v>
      </c>
      <c r="D246" s="7">
        <f>'MC Inputs'!E245*'MC Usage'!D$5</f>
        <v>0</v>
      </c>
      <c r="E246" s="7">
        <f>'MC Inputs'!F245*'MC Usage'!E$5</f>
        <v>0</v>
      </c>
      <c r="F246" s="7">
        <f>'MC Inputs'!G245*'MC Usage'!F$5</f>
        <v>0</v>
      </c>
      <c r="G246" s="7">
        <f>'MC Inputs'!H245*'MC Usage'!G$5</f>
        <v>0</v>
      </c>
      <c r="H246" s="7">
        <f>'MC Inputs'!I245*'MC Usage'!H$5</f>
        <v>0</v>
      </c>
      <c r="I246" s="7">
        <f>'MC Inputs'!J245*'MC Usage'!I$5</f>
        <v>0</v>
      </c>
      <c r="J246" s="7">
        <f>'MC Inputs'!K245*'MC Usage'!J$5</f>
        <v>0</v>
      </c>
      <c r="K246" s="7">
        <f>'MC Inputs'!L245*'MC Usage'!K$5</f>
        <v>0</v>
      </c>
      <c r="L246" s="7">
        <f>'MC Inputs'!M245*'MC Usage'!L$5</f>
        <v>0</v>
      </c>
      <c r="M246" s="7">
        <f>'MC Inputs'!N245*'MC Usage'!M$5</f>
        <v>0</v>
      </c>
      <c r="N246" s="7">
        <f>'MC Inputs'!O245*'MC Usage'!N$5</f>
        <v>0</v>
      </c>
      <c r="O246" s="7">
        <f>'MC Inputs'!P245*'MC Usage'!O$5</f>
        <v>0</v>
      </c>
      <c r="P246" s="7">
        <f>'MC Inputs'!Q245*'MC Usage'!P$5</f>
        <v>0</v>
      </c>
      <c r="Q246" s="7">
        <f>'MC Inputs'!R245*'MC Usage'!Q$5</f>
        <v>0</v>
      </c>
      <c r="R246" s="7">
        <f>'MC Inputs'!S245*'MC Usage'!R$5</f>
        <v>0</v>
      </c>
      <c r="S246" s="7">
        <f>'MC Inputs'!T245*'MC Usage'!S$5</f>
        <v>0</v>
      </c>
      <c r="T246" s="7">
        <f>'MC Inputs'!U245*'MC Usage'!T$5</f>
        <v>0</v>
      </c>
      <c r="U246" s="7">
        <f>'MC Inputs'!V245*'MC Usage'!U$5</f>
        <v>0</v>
      </c>
      <c r="V246" s="7">
        <f>'MC Inputs'!W245*'MC Usage'!V$5</f>
        <v>0</v>
      </c>
      <c r="W246" s="7">
        <f>'MC Inputs'!X245*'MC Usage'!W$5</f>
        <v>0</v>
      </c>
      <c r="X246" s="7">
        <f>'MC Inputs'!Y245*'MC Usage'!X$5</f>
        <v>0</v>
      </c>
      <c r="Y246" s="7">
        <f>'MC Inputs'!Z245*'MC Usage'!Y$5</f>
        <v>0</v>
      </c>
      <c r="Z246" s="7">
        <f>'MC Inputs'!AA245*'MC Usage'!Z$5</f>
        <v>0</v>
      </c>
      <c r="AA246" s="7">
        <f>'MC Inputs'!AB245*'MC Usage'!AA$5</f>
        <v>0</v>
      </c>
      <c r="AB246" s="8">
        <f>'MC Inputs'!AC245*'MC Usage'!AB$5</f>
        <v>0</v>
      </c>
      <c r="AC246" s="8">
        <f>'MC Inputs'!AD245*'MC Usage'!AC$5</f>
        <v>0</v>
      </c>
      <c r="AD246" s="8">
        <f>'MC Inputs'!AE245*'MC Usage'!AD$5</f>
        <v>0</v>
      </c>
      <c r="AE246" s="8">
        <f>'MC Inputs'!AF245*'MC Usage'!AE$5</f>
        <v>0</v>
      </c>
    </row>
    <row r="247" spans="1:31" x14ac:dyDescent="0.3">
      <c r="A247" s="30" t="s">
        <v>54</v>
      </c>
      <c r="B247" s="16">
        <f t="shared" si="3"/>
        <v>44044</v>
      </c>
      <c r="C247" s="9">
        <f>'MC Inputs'!D246*'MC Usage'!C$5</f>
        <v>0</v>
      </c>
      <c r="D247" s="9">
        <f>'MC Inputs'!E246*'MC Usage'!D$5</f>
        <v>0</v>
      </c>
      <c r="E247" s="9">
        <f>'MC Inputs'!F246*'MC Usage'!E$5</f>
        <v>0</v>
      </c>
      <c r="F247" s="9">
        <f>'MC Inputs'!G246*'MC Usage'!F$5</f>
        <v>0</v>
      </c>
      <c r="G247" s="9">
        <f>'MC Inputs'!H246*'MC Usage'!G$5</f>
        <v>0</v>
      </c>
      <c r="H247" s="9">
        <f>'MC Inputs'!I246*'MC Usage'!H$5</f>
        <v>0</v>
      </c>
      <c r="I247" s="9">
        <f>'MC Inputs'!J246*'MC Usage'!I$5</f>
        <v>0</v>
      </c>
      <c r="J247" s="9">
        <f>'MC Inputs'!K246*'MC Usage'!J$5</f>
        <v>0</v>
      </c>
      <c r="K247" s="9">
        <f>'MC Inputs'!L246*'MC Usage'!K$5</f>
        <v>0</v>
      </c>
      <c r="L247" s="9">
        <f>'MC Inputs'!M246*'MC Usage'!L$5</f>
        <v>0</v>
      </c>
      <c r="M247" s="9">
        <f>'MC Inputs'!N246*'MC Usage'!M$5</f>
        <v>0</v>
      </c>
      <c r="N247" s="9">
        <f>'MC Inputs'!O246*'MC Usage'!N$5</f>
        <v>0</v>
      </c>
      <c r="O247" s="9">
        <f>'MC Inputs'!P246*'MC Usage'!O$5</f>
        <v>0</v>
      </c>
      <c r="P247" s="9">
        <f>'MC Inputs'!Q246*'MC Usage'!P$5</f>
        <v>0</v>
      </c>
      <c r="Q247" s="9">
        <f>'MC Inputs'!R246*'MC Usage'!Q$5</f>
        <v>0</v>
      </c>
      <c r="R247" s="9">
        <f>'MC Inputs'!S246*'MC Usage'!R$5</f>
        <v>0</v>
      </c>
      <c r="S247" s="9">
        <f>'MC Inputs'!T246*'MC Usage'!S$5</f>
        <v>0</v>
      </c>
      <c r="T247" s="9">
        <f>'MC Inputs'!U246*'MC Usage'!T$5</f>
        <v>0</v>
      </c>
      <c r="U247" s="9">
        <f>'MC Inputs'!V246*'MC Usage'!U$5</f>
        <v>0</v>
      </c>
      <c r="V247" s="9">
        <f>'MC Inputs'!W246*'MC Usage'!V$5</f>
        <v>0</v>
      </c>
      <c r="W247" s="9">
        <f>'MC Inputs'!X246*'MC Usage'!W$5</f>
        <v>0</v>
      </c>
      <c r="X247" s="9">
        <f>'MC Inputs'!Y246*'MC Usage'!X$5</f>
        <v>0</v>
      </c>
      <c r="Y247" s="9">
        <f>'MC Inputs'!Z246*'MC Usage'!Y$5</f>
        <v>0</v>
      </c>
      <c r="Z247" s="9">
        <f>'MC Inputs'!AA246*'MC Usage'!Z$5</f>
        <v>0</v>
      </c>
      <c r="AA247" s="9">
        <f>'MC Inputs'!AB246*'MC Usage'!AA$5</f>
        <v>0</v>
      </c>
      <c r="AB247" s="10">
        <f>'MC Inputs'!AC246*'MC Usage'!AB$5</f>
        <v>0</v>
      </c>
      <c r="AC247" s="10">
        <f>'MC Inputs'!AD246*'MC Usage'!AC$5</f>
        <v>0</v>
      </c>
      <c r="AD247" s="10">
        <f>'MC Inputs'!AE246*'MC Usage'!AD$5</f>
        <v>0</v>
      </c>
      <c r="AE247" s="10">
        <f>'MC Inputs'!AF246*'MC Usage'!AE$5</f>
        <v>0</v>
      </c>
    </row>
    <row r="248" spans="1:31" x14ac:dyDescent="0.3">
      <c r="A248" s="30" t="s">
        <v>54</v>
      </c>
      <c r="B248" s="16">
        <f t="shared" si="3"/>
        <v>44075</v>
      </c>
      <c r="C248" s="9">
        <f>'MC Inputs'!D247*'MC Usage'!C$5</f>
        <v>0</v>
      </c>
      <c r="D248" s="9">
        <f>'MC Inputs'!E247*'MC Usage'!D$5</f>
        <v>0</v>
      </c>
      <c r="E248" s="9">
        <f>'MC Inputs'!F247*'MC Usage'!E$5</f>
        <v>0</v>
      </c>
      <c r="F248" s="9">
        <f>'MC Inputs'!G247*'MC Usage'!F$5</f>
        <v>0</v>
      </c>
      <c r="G248" s="9">
        <f>'MC Inputs'!H247*'MC Usage'!G$5</f>
        <v>0</v>
      </c>
      <c r="H248" s="9">
        <f>'MC Inputs'!I247*'MC Usage'!H$5</f>
        <v>0</v>
      </c>
      <c r="I248" s="9">
        <f>'MC Inputs'!J247*'MC Usage'!I$5</f>
        <v>0</v>
      </c>
      <c r="J248" s="9">
        <f>'MC Inputs'!K247*'MC Usage'!J$5</f>
        <v>0</v>
      </c>
      <c r="K248" s="9">
        <f>'MC Inputs'!L247*'MC Usage'!K$5</f>
        <v>0</v>
      </c>
      <c r="L248" s="9">
        <f>'MC Inputs'!M247*'MC Usage'!L$5</f>
        <v>0</v>
      </c>
      <c r="M248" s="9">
        <f>'MC Inputs'!N247*'MC Usage'!M$5</f>
        <v>0</v>
      </c>
      <c r="N248" s="9">
        <f>'MC Inputs'!O247*'MC Usage'!N$5</f>
        <v>0</v>
      </c>
      <c r="O248" s="9">
        <f>'MC Inputs'!P247*'MC Usage'!O$5</f>
        <v>0</v>
      </c>
      <c r="P248" s="9">
        <f>'MC Inputs'!Q247*'MC Usage'!P$5</f>
        <v>0</v>
      </c>
      <c r="Q248" s="9">
        <f>'MC Inputs'!R247*'MC Usage'!Q$5</f>
        <v>0</v>
      </c>
      <c r="R248" s="9">
        <f>'MC Inputs'!S247*'MC Usage'!R$5</f>
        <v>0</v>
      </c>
      <c r="S248" s="9">
        <f>'MC Inputs'!T247*'MC Usage'!S$5</f>
        <v>0</v>
      </c>
      <c r="T248" s="9">
        <f>'MC Inputs'!U247*'MC Usage'!T$5</f>
        <v>0</v>
      </c>
      <c r="U248" s="9">
        <f>'MC Inputs'!V247*'MC Usage'!U$5</f>
        <v>0</v>
      </c>
      <c r="V248" s="9">
        <f>'MC Inputs'!W247*'MC Usage'!V$5</f>
        <v>0</v>
      </c>
      <c r="W248" s="9">
        <f>'MC Inputs'!X247*'MC Usage'!W$5</f>
        <v>0</v>
      </c>
      <c r="X248" s="9">
        <f>'MC Inputs'!Y247*'MC Usage'!X$5</f>
        <v>0</v>
      </c>
      <c r="Y248" s="9">
        <f>'MC Inputs'!Z247*'MC Usage'!Y$5</f>
        <v>0</v>
      </c>
      <c r="Z248" s="9">
        <f>'MC Inputs'!AA247*'MC Usage'!Z$5</f>
        <v>0</v>
      </c>
      <c r="AA248" s="9">
        <f>'MC Inputs'!AB247*'MC Usage'!AA$5</f>
        <v>0</v>
      </c>
      <c r="AB248" s="10">
        <f>'MC Inputs'!AC247*'MC Usage'!AB$5</f>
        <v>0</v>
      </c>
      <c r="AC248" s="10">
        <f>'MC Inputs'!AD247*'MC Usage'!AC$5</f>
        <v>0</v>
      </c>
      <c r="AD248" s="10">
        <f>'MC Inputs'!AE247*'MC Usage'!AD$5</f>
        <v>0</v>
      </c>
      <c r="AE248" s="10">
        <f>'MC Inputs'!AF247*'MC Usage'!AE$5</f>
        <v>0</v>
      </c>
    </row>
    <row r="249" spans="1:31" x14ac:dyDescent="0.3">
      <c r="A249" s="30" t="s">
        <v>54</v>
      </c>
      <c r="B249" s="16">
        <f t="shared" si="3"/>
        <v>44105</v>
      </c>
      <c r="C249" s="9">
        <f>'MC Inputs'!D248*'MC Usage'!C$5</f>
        <v>0</v>
      </c>
      <c r="D249" s="9">
        <f>'MC Inputs'!E248*'MC Usage'!D$5</f>
        <v>0</v>
      </c>
      <c r="E249" s="9">
        <f>'MC Inputs'!F248*'MC Usage'!E$5</f>
        <v>0</v>
      </c>
      <c r="F249" s="9">
        <f>'MC Inputs'!G248*'MC Usage'!F$5</f>
        <v>0</v>
      </c>
      <c r="G249" s="9">
        <f>'MC Inputs'!H248*'MC Usage'!G$5</f>
        <v>0</v>
      </c>
      <c r="H249" s="9">
        <f>'MC Inputs'!I248*'MC Usage'!H$5</f>
        <v>0</v>
      </c>
      <c r="I249" s="9">
        <f>'MC Inputs'!J248*'MC Usage'!I$5</f>
        <v>0</v>
      </c>
      <c r="J249" s="9">
        <f>'MC Inputs'!K248*'MC Usage'!J$5</f>
        <v>0</v>
      </c>
      <c r="K249" s="9">
        <f>'MC Inputs'!L248*'MC Usage'!K$5</f>
        <v>0</v>
      </c>
      <c r="L249" s="9">
        <f>'MC Inputs'!M248*'MC Usage'!L$5</f>
        <v>0</v>
      </c>
      <c r="M249" s="9">
        <f>'MC Inputs'!N248*'MC Usage'!M$5</f>
        <v>0</v>
      </c>
      <c r="N249" s="9">
        <f>'MC Inputs'!O248*'MC Usage'!N$5</f>
        <v>0</v>
      </c>
      <c r="O249" s="9">
        <f>'MC Inputs'!P248*'MC Usage'!O$5</f>
        <v>0</v>
      </c>
      <c r="P249" s="9">
        <f>'MC Inputs'!Q248*'MC Usage'!P$5</f>
        <v>0</v>
      </c>
      <c r="Q249" s="9">
        <f>'MC Inputs'!R248*'MC Usage'!Q$5</f>
        <v>0</v>
      </c>
      <c r="R249" s="9">
        <f>'MC Inputs'!S248*'MC Usage'!R$5</f>
        <v>0</v>
      </c>
      <c r="S249" s="9">
        <f>'MC Inputs'!T248*'MC Usage'!S$5</f>
        <v>0</v>
      </c>
      <c r="T249" s="9">
        <f>'MC Inputs'!U248*'MC Usage'!T$5</f>
        <v>0</v>
      </c>
      <c r="U249" s="9">
        <f>'MC Inputs'!V248*'MC Usage'!U$5</f>
        <v>0</v>
      </c>
      <c r="V249" s="9">
        <f>'MC Inputs'!W248*'MC Usage'!V$5</f>
        <v>0</v>
      </c>
      <c r="W249" s="9">
        <f>'MC Inputs'!X248*'MC Usage'!W$5</f>
        <v>0</v>
      </c>
      <c r="X249" s="9">
        <f>'MC Inputs'!Y248*'MC Usage'!X$5</f>
        <v>0</v>
      </c>
      <c r="Y249" s="9">
        <f>'MC Inputs'!Z248*'MC Usage'!Y$5</f>
        <v>0</v>
      </c>
      <c r="Z249" s="9">
        <f>'MC Inputs'!AA248*'MC Usage'!Z$5</f>
        <v>0</v>
      </c>
      <c r="AA249" s="9">
        <f>'MC Inputs'!AB248*'MC Usage'!AA$5</f>
        <v>0</v>
      </c>
      <c r="AB249" s="10">
        <f>'MC Inputs'!AC248*'MC Usage'!AB$5</f>
        <v>0</v>
      </c>
      <c r="AC249" s="10">
        <f>'MC Inputs'!AD248*'MC Usage'!AC$5</f>
        <v>0</v>
      </c>
      <c r="AD249" s="10">
        <f>'MC Inputs'!AE248*'MC Usage'!AD$5</f>
        <v>0</v>
      </c>
      <c r="AE249" s="10">
        <f>'MC Inputs'!AF248*'MC Usage'!AE$5</f>
        <v>0</v>
      </c>
    </row>
    <row r="250" spans="1:31" x14ac:dyDescent="0.3">
      <c r="A250" s="30" t="s">
        <v>54</v>
      </c>
      <c r="B250" s="16">
        <f t="shared" si="3"/>
        <v>44136</v>
      </c>
      <c r="C250" s="9">
        <f>'MC Inputs'!D249*'MC Usage'!C$5</f>
        <v>0</v>
      </c>
      <c r="D250" s="9">
        <f>'MC Inputs'!E249*'MC Usage'!D$5</f>
        <v>0</v>
      </c>
      <c r="E250" s="9">
        <f>'MC Inputs'!F249*'MC Usage'!E$5</f>
        <v>0</v>
      </c>
      <c r="F250" s="9">
        <f>'MC Inputs'!G249*'MC Usage'!F$5</f>
        <v>0</v>
      </c>
      <c r="G250" s="9">
        <f>'MC Inputs'!H249*'MC Usage'!G$5</f>
        <v>0</v>
      </c>
      <c r="H250" s="9">
        <f>'MC Inputs'!I249*'MC Usage'!H$5</f>
        <v>0</v>
      </c>
      <c r="I250" s="9">
        <f>'MC Inputs'!J249*'MC Usage'!I$5</f>
        <v>0</v>
      </c>
      <c r="J250" s="9">
        <f>'MC Inputs'!K249*'MC Usage'!J$5</f>
        <v>0</v>
      </c>
      <c r="K250" s="9">
        <f>'MC Inputs'!L249*'MC Usage'!K$5</f>
        <v>0</v>
      </c>
      <c r="L250" s="9">
        <f>'MC Inputs'!M249*'MC Usage'!L$5</f>
        <v>0</v>
      </c>
      <c r="M250" s="9">
        <f>'MC Inputs'!N249*'MC Usage'!M$5</f>
        <v>0</v>
      </c>
      <c r="N250" s="9">
        <f>'MC Inputs'!O249*'MC Usage'!N$5</f>
        <v>0</v>
      </c>
      <c r="O250" s="9">
        <f>'MC Inputs'!P249*'MC Usage'!O$5</f>
        <v>0</v>
      </c>
      <c r="P250" s="9">
        <f>'MC Inputs'!Q249*'MC Usage'!P$5</f>
        <v>0</v>
      </c>
      <c r="Q250" s="9">
        <f>'MC Inputs'!R249*'MC Usage'!Q$5</f>
        <v>0</v>
      </c>
      <c r="R250" s="9">
        <f>'MC Inputs'!S249*'MC Usage'!R$5</f>
        <v>0</v>
      </c>
      <c r="S250" s="9">
        <f>'MC Inputs'!T249*'MC Usage'!S$5</f>
        <v>0</v>
      </c>
      <c r="T250" s="9">
        <f>'MC Inputs'!U249*'MC Usage'!T$5</f>
        <v>0</v>
      </c>
      <c r="U250" s="9">
        <f>'MC Inputs'!V249*'MC Usage'!U$5</f>
        <v>0</v>
      </c>
      <c r="V250" s="9">
        <f>'MC Inputs'!W249*'MC Usage'!V$5</f>
        <v>0</v>
      </c>
      <c r="W250" s="9">
        <f>'MC Inputs'!X249*'MC Usage'!W$5</f>
        <v>0</v>
      </c>
      <c r="X250" s="9">
        <f>'MC Inputs'!Y249*'MC Usage'!X$5</f>
        <v>0</v>
      </c>
      <c r="Y250" s="9">
        <f>'MC Inputs'!Z249*'MC Usage'!Y$5</f>
        <v>0</v>
      </c>
      <c r="Z250" s="9">
        <f>'MC Inputs'!AA249*'MC Usage'!Z$5</f>
        <v>0</v>
      </c>
      <c r="AA250" s="9">
        <f>'MC Inputs'!AB249*'MC Usage'!AA$5</f>
        <v>0</v>
      </c>
      <c r="AB250" s="10">
        <f>'MC Inputs'!AC249*'MC Usage'!AB$5</f>
        <v>0</v>
      </c>
      <c r="AC250" s="10">
        <f>'MC Inputs'!AD249*'MC Usage'!AC$5</f>
        <v>0</v>
      </c>
      <c r="AD250" s="10">
        <f>'MC Inputs'!AE249*'MC Usage'!AD$5</f>
        <v>0</v>
      </c>
      <c r="AE250" s="10">
        <f>'MC Inputs'!AF249*'MC Usage'!AE$5</f>
        <v>0</v>
      </c>
    </row>
    <row r="251" spans="1:31" x14ac:dyDescent="0.3">
      <c r="A251" s="30" t="s">
        <v>54</v>
      </c>
      <c r="B251" s="16">
        <f t="shared" si="3"/>
        <v>44166</v>
      </c>
      <c r="C251" s="9">
        <f>'MC Inputs'!D250*'MC Usage'!C$5</f>
        <v>0</v>
      </c>
      <c r="D251" s="9">
        <f>'MC Inputs'!E250*'MC Usage'!D$5</f>
        <v>0</v>
      </c>
      <c r="E251" s="9">
        <f>'MC Inputs'!F250*'MC Usage'!E$5</f>
        <v>0</v>
      </c>
      <c r="F251" s="9">
        <f>'MC Inputs'!G250*'MC Usage'!F$5</f>
        <v>0</v>
      </c>
      <c r="G251" s="9">
        <f>'MC Inputs'!H250*'MC Usage'!G$5</f>
        <v>0</v>
      </c>
      <c r="H251" s="9">
        <f>'MC Inputs'!I250*'MC Usage'!H$5</f>
        <v>0</v>
      </c>
      <c r="I251" s="9">
        <f>'MC Inputs'!J250*'MC Usage'!I$5</f>
        <v>0</v>
      </c>
      <c r="J251" s="9">
        <f>'MC Inputs'!K250*'MC Usage'!J$5</f>
        <v>0</v>
      </c>
      <c r="K251" s="9">
        <f>'MC Inputs'!L250*'MC Usage'!K$5</f>
        <v>0</v>
      </c>
      <c r="L251" s="9">
        <f>'MC Inputs'!M250*'MC Usage'!L$5</f>
        <v>0</v>
      </c>
      <c r="M251" s="9">
        <f>'MC Inputs'!N250*'MC Usage'!M$5</f>
        <v>0</v>
      </c>
      <c r="N251" s="9">
        <f>'MC Inputs'!O250*'MC Usage'!N$5</f>
        <v>0</v>
      </c>
      <c r="O251" s="9">
        <f>'MC Inputs'!P250*'MC Usage'!O$5</f>
        <v>0</v>
      </c>
      <c r="P251" s="9">
        <f>'MC Inputs'!Q250*'MC Usage'!P$5</f>
        <v>0</v>
      </c>
      <c r="Q251" s="9">
        <f>'MC Inputs'!R250*'MC Usage'!Q$5</f>
        <v>0</v>
      </c>
      <c r="R251" s="9">
        <f>'MC Inputs'!S250*'MC Usage'!R$5</f>
        <v>0</v>
      </c>
      <c r="S251" s="9">
        <f>'MC Inputs'!T250*'MC Usage'!S$5</f>
        <v>0</v>
      </c>
      <c r="T251" s="9">
        <f>'MC Inputs'!U250*'MC Usage'!T$5</f>
        <v>0</v>
      </c>
      <c r="U251" s="9">
        <f>'MC Inputs'!V250*'MC Usage'!U$5</f>
        <v>0</v>
      </c>
      <c r="V251" s="9">
        <f>'MC Inputs'!W250*'MC Usage'!V$5</f>
        <v>0</v>
      </c>
      <c r="W251" s="9">
        <f>'MC Inputs'!X250*'MC Usage'!W$5</f>
        <v>0</v>
      </c>
      <c r="X251" s="9">
        <f>'MC Inputs'!Y250*'MC Usage'!X$5</f>
        <v>0</v>
      </c>
      <c r="Y251" s="9">
        <f>'MC Inputs'!Z250*'MC Usage'!Y$5</f>
        <v>0</v>
      </c>
      <c r="Z251" s="9">
        <f>'MC Inputs'!AA250*'MC Usage'!Z$5</f>
        <v>0</v>
      </c>
      <c r="AA251" s="9">
        <f>'MC Inputs'!AB250*'MC Usage'!AA$5</f>
        <v>0</v>
      </c>
      <c r="AB251" s="10">
        <f>'MC Inputs'!AC250*'MC Usage'!AB$5</f>
        <v>0</v>
      </c>
      <c r="AC251" s="10">
        <f>'MC Inputs'!AD250*'MC Usage'!AC$5</f>
        <v>0</v>
      </c>
      <c r="AD251" s="10">
        <f>'MC Inputs'!AE250*'MC Usage'!AD$5</f>
        <v>0</v>
      </c>
      <c r="AE251" s="10">
        <f>'MC Inputs'!AF250*'MC Usage'!AE$5</f>
        <v>0</v>
      </c>
    </row>
    <row r="252" spans="1:31" x14ac:dyDescent="0.3">
      <c r="A252" s="30" t="s">
        <v>54</v>
      </c>
      <c r="B252" s="16">
        <f t="shared" si="3"/>
        <v>44197</v>
      </c>
      <c r="C252" s="9">
        <f>'MC Inputs'!D251*'MC Usage'!C$5</f>
        <v>0</v>
      </c>
      <c r="D252" s="9">
        <f>'MC Inputs'!E251*'MC Usage'!D$5</f>
        <v>0</v>
      </c>
      <c r="E252" s="9">
        <f>'MC Inputs'!F251*'MC Usage'!E$5</f>
        <v>0</v>
      </c>
      <c r="F252" s="9">
        <f>'MC Inputs'!G251*'MC Usage'!F$5</f>
        <v>0</v>
      </c>
      <c r="G252" s="9">
        <f>'MC Inputs'!H251*'MC Usage'!G$5</f>
        <v>0</v>
      </c>
      <c r="H252" s="9">
        <f>'MC Inputs'!I251*'MC Usage'!H$5</f>
        <v>0</v>
      </c>
      <c r="I252" s="9">
        <f>'MC Inputs'!J251*'MC Usage'!I$5</f>
        <v>0</v>
      </c>
      <c r="J252" s="9">
        <f>'MC Inputs'!K251*'MC Usage'!J$5</f>
        <v>0</v>
      </c>
      <c r="K252" s="9">
        <f>'MC Inputs'!L251*'MC Usage'!K$5</f>
        <v>0</v>
      </c>
      <c r="L252" s="9">
        <f>'MC Inputs'!M251*'MC Usage'!L$5</f>
        <v>0</v>
      </c>
      <c r="M252" s="9">
        <f>'MC Inputs'!N251*'MC Usage'!M$5</f>
        <v>0</v>
      </c>
      <c r="N252" s="9">
        <f>'MC Inputs'!O251*'MC Usage'!N$5</f>
        <v>0</v>
      </c>
      <c r="O252" s="9">
        <f>'MC Inputs'!P251*'MC Usage'!O$5</f>
        <v>0</v>
      </c>
      <c r="P252" s="9">
        <f>'MC Inputs'!Q251*'MC Usage'!P$5</f>
        <v>0</v>
      </c>
      <c r="Q252" s="9">
        <f>'MC Inputs'!R251*'MC Usage'!Q$5</f>
        <v>0</v>
      </c>
      <c r="R252" s="9">
        <f>'MC Inputs'!S251*'MC Usage'!R$5</f>
        <v>0</v>
      </c>
      <c r="S252" s="9">
        <f>'MC Inputs'!T251*'MC Usage'!S$5</f>
        <v>0</v>
      </c>
      <c r="T252" s="9">
        <f>'MC Inputs'!U251*'MC Usage'!T$5</f>
        <v>0</v>
      </c>
      <c r="U252" s="9">
        <f>'MC Inputs'!V251*'MC Usage'!U$5</f>
        <v>0</v>
      </c>
      <c r="V252" s="9">
        <f>'MC Inputs'!W251*'MC Usage'!V$5</f>
        <v>0</v>
      </c>
      <c r="W252" s="9">
        <f>'MC Inputs'!X251*'MC Usage'!W$5</f>
        <v>0</v>
      </c>
      <c r="X252" s="9">
        <f>'MC Inputs'!Y251*'MC Usage'!X$5</f>
        <v>0</v>
      </c>
      <c r="Y252" s="9">
        <f>'MC Inputs'!Z251*'MC Usage'!Y$5</f>
        <v>0</v>
      </c>
      <c r="Z252" s="9">
        <f>'MC Inputs'!AA251*'MC Usage'!Z$5</f>
        <v>0</v>
      </c>
      <c r="AA252" s="9">
        <f>'MC Inputs'!AB251*'MC Usage'!AA$5</f>
        <v>0</v>
      </c>
      <c r="AB252" s="10">
        <f>'MC Inputs'!AC251*'MC Usage'!AB$5</f>
        <v>0</v>
      </c>
      <c r="AC252" s="10">
        <f>'MC Inputs'!AD251*'MC Usage'!AC$5</f>
        <v>0</v>
      </c>
      <c r="AD252" s="10">
        <f>'MC Inputs'!AE251*'MC Usage'!AD$5</f>
        <v>0</v>
      </c>
      <c r="AE252" s="10">
        <f>'MC Inputs'!AF251*'MC Usage'!AE$5</f>
        <v>0</v>
      </c>
    </row>
    <row r="253" spans="1:31" x14ac:dyDescent="0.3">
      <c r="A253" s="30" t="s">
        <v>54</v>
      </c>
      <c r="B253" s="16">
        <f t="shared" si="3"/>
        <v>44228</v>
      </c>
      <c r="C253" s="9">
        <f>'MC Inputs'!D252*'MC Usage'!C$5</f>
        <v>0</v>
      </c>
      <c r="D253" s="9">
        <f>'MC Inputs'!E252*'MC Usage'!D$5</f>
        <v>0</v>
      </c>
      <c r="E253" s="9">
        <f>'MC Inputs'!F252*'MC Usage'!E$5</f>
        <v>0</v>
      </c>
      <c r="F253" s="9">
        <f>'MC Inputs'!G252*'MC Usage'!F$5</f>
        <v>0</v>
      </c>
      <c r="G253" s="9">
        <f>'MC Inputs'!H252*'MC Usage'!G$5</f>
        <v>0</v>
      </c>
      <c r="H253" s="9">
        <f>'MC Inputs'!I252*'MC Usage'!H$5</f>
        <v>0</v>
      </c>
      <c r="I253" s="9">
        <f>'MC Inputs'!J252*'MC Usage'!I$5</f>
        <v>0</v>
      </c>
      <c r="J253" s="9">
        <f>'MC Inputs'!K252*'MC Usage'!J$5</f>
        <v>0</v>
      </c>
      <c r="K253" s="9">
        <f>'MC Inputs'!L252*'MC Usage'!K$5</f>
        <v>0</v>
      </c>
      <c r="L253" s="9">
        <f>'MC Inputs'!M252*'MC Usage'!L$5</f>
        <v>0</v>
      </c>
      <c r="M253" s="9">
        <f>'MC Inputs'!N252*'MC Usage'!M$5</f>
        <v>0</v>
      </c>
      <c r="N253" s="9">
        <f>'MC Inputs'!O252*'MC Usage'!N$5</f>
        <v>0</v>
      </c>
      <c r="O253" s="9">
        <f>'MC Inputs'!P252*'MC Usage'!O$5</f>
        <v>0</v>
      </c>
      <c r="P253" s="9">
        <f>'MC Inputs'!Q252*'MC Usage'!P$5</f>
        <v>0</v>
      </c>
      <c r="Q253" s="9">
        <f>'MC Inputs'!R252*'MC Usage'!Q$5</f>
        <v>0</v>
      </c>
      <c r="R253" s="9">
        <f>'MC Inputs'!S252*'MC Usage'!R$5</f>
        <v>0</v>
      </c>
      <c r="S253" s="9">
        <f>'MC Inputs'!T252*'MC Usage'!S$5</f>
        <v>0</v>
      </c>
      <c r="T253" s="9">
        <f>'MC Inputs'!U252*'MC Usage'!T$5</f>
        <v>0</v>
      </c>
      <c r="U253" s="9">
        <f>'MC Inputs'!V252*'MC Usage'!U$5</f>
        <v>0</v>
      </c>
      <c r="V253" s="9">
        <f>'MC Inputs'!W252*'MC Usage'!V$5</f>
        <v>0</v>
      </c>
      <c r="W253" s="9">
        <f>'MC Inputs'!X252*'MC Usage'!W$5</f>
        <v>0</v>
      </c>
      <c r="X253" s="9">
        <f>'MC Inputs'!Y252*'MC Usage'!X$5</f>
        <v>0</v>
      </c>
      <c r="Y253" s="9">
        <f>'MC Inputs'!Z252*'MC Usage'!Y$5</f>
        <v>0</v>
      </c>
      <c r="Z253" s="9">
        <f>'MC Inputs'!AA252*'MC Usage'!Z$5</f>
        <v>0</v>
      </c>
      <c r="AA253" s="9">
        <f>'MC Inputs'!AB252*'MC Usage'!AA$5</f>
        <v>0</v>
      </c>
      <c r="AB253" s="10">
        <f>'MC Inputs'!AC252*'MC Usage'!AB$5</f>
        <v>0</v>
      </c>
      <c r="AC253" s="10">
        <f>'MC Inputs'!AD252*'MC Usage'!AC$5</f>
        <v>0</v>
      </c>
      <c r="AD253" s="10">
        <f>'MC Inputs'!AE252*'MC Usage'!AD$5</f>
        <v>0</v>
      </c>
      <c r="AE253" s="10">
        <f>'MC Inputs'!AF252*'MC Usage'!AE$5</f>
        <v>0</v>
      </c>
    </row>
    <row r="254" spans="1:31" x14ac:dyDescent="0.3">
      <c r="A254" s="30" t="s">
        <v>54</v>
      </c>
      <c r="B254" s="16">
        <f t="shared" si="3"/>
        <v>44256</v>
      </c>
      <c r="C254" s="9">
        <f>'MC Inputs'!D253*'MC Usage'!C$5</f>
        <v>0</v>
      </c>
      <c r="D254" s="9">
        <f>'MC Inputs'!E253*'MC Usage'!D$5</f>
        <v>0</v>
      </c>
      <c r="E254" s="9">
        <f>'MC Inputs'!F253*'MC Usage'!E$5</f>
        <v>0</v>
      </c>
      <c r="F254" s="9">
        <f>'MC Inputs'!G253*'MC Usage'!F$5</f>
        <v>0</v>
      </c>
      <c r="G254" s="9">
        <f>'MC Inputs'!H253*'MC Usage'!G$5</f>
        <v>0</v>
      </c>
      <c r="H254" s="9">
        <f>'MC Inputs'!I253*'MC Usage'!H$5</f>
        <v>0</v>
      </c>
      <c r="I254" s="9">
        <f>'MC Inputs'!J253*'MC Usage'!I$5</f>
        <v>0</v>
      </c>
      <c r="J254" s="9">
        <f>'MC Inputs'!K253*'MC Usage'!J$5</f>
        <v>0</v>
      </c>
      <c r="K254" s="9">
        <f>'MC Inputs'!L253*'MC Usage'!K$5</f>
        <v>0</v>
      </c>
      <c r="L254" s="9">
        <f>'MC Inputs'!M253*'MC Usage'!L$5</f>
        <v>0</v>
      </c>
      <c r="M254" s="9">
        <f>'MC Inputs'!N253*'MC Usage'!M$5</f>
        <v>0</v>
      </c>
      <c r="N254" s="9">
        <f>'MC Inputs'!O253*'MC Usage'!N$5</f>
        <v>0</v>
      </c>
      <c r="O254" s="9">
        <f>'MC Inputs'!P253*'MC Usage'!O$5</f>
        <v>0</v>
      </c>
      <c r="P254" s="9">
        <f>'MC Inputs'!Q253*'MC Usage'!P$5</f>
        <v>0</v>
      </c>
      <c r="Q254" s="9">
        <f>'MC Inputs'!R253*'MC Usage'!Q$5</f>
        <v>0</v>
      </c>
      <c r="R254" s="9">
        <f>'MC Inputs'!S253*'MC Usage'!R$5</f>
        <v>0</v>
      </c>
      <c r="S254" s="9">
        <f>'MC Inputs'!T253*'MC Usage'!S$5</f>
        <v>0</v>
      </c>
      <c r="T254" s="9">
        <f>'MC Inputs'!U253*'MC Usage'!T$5</f>
        <v>0</v>
      </c>
      <c r="U254" s="9">
        <f>'MC Inputs'!V253*'MC Usage'!U$5</f>
        <v>0</v>
      </c>
      <c r="V254" s="9">
        <f>'MC Inputs'!W253*'MC Usage'!V$5</f>
        <v>0</v>
      </c>
      <c r="W254" s="9">
        <f>'MC Inputs'!X253*'MC Usage'!W$5</f>
        <v>0</v>
      </c>
      <c r="X254" s="9">
        <f>'MC Inputs'!Y253*'MC Usage'!X$5</f>
        <v>0</v>
      </c>
      <c r="Y254" s="9">
        <f>'MC Inputs'!Z253*'MC Usage'!Y$5</f>
        <v>0</v>
      </c>
      <c r="Z254" s="9">
        <f>'MC Inputs'!AA253*'MC Usage'!Z$5</f>
        <v>0</v>
      </c>
      <c r="AA254" s="9">
        <f>'MC Inputs'!AB253*'MC Usage'!AA$5</f>
        <v>0</v>
      </c>
      <c r="AB254" s="10">
        <f>'MC Inputs'!AC253*'MC Usage'!AB$5</f>
        <v>0</v>
      </c>
      <c r="AC254" s="10">
        <f>'MC Inputs'!AD253*'MC Usage'!AC$5</f>
        <v>0</v>
      </c>
      <c r="AD254" s="10">
        <f>'MC Inputs'!AE253*'MC Usage'!AD$5</f>
        <v>0</v>
      </c>
      <c r="AE254" s="10">
        <f>'MC Inputs'!AF253*'MC Usage'!AE$5</f>
        <v>0</v>
      </c>
    </row>
    <row r="255" spans="1:31" x14ac:dyDescent="0.3">
      <c r="A255" s="30" t="s">
        <v>54</v>
      </c>
      <c r="B255" s="16">
        <f t="shared" si="3"/>
        <v>44287</v>
      </c>
      <c r="C255" s="9">
        <f>'MC Inputs'!D254*'MC Usage'!C$5</f>
        <v>0</v>
      </c>
      <c r="D255" s="9">
        <f>'MC Inputs'!E254*'MC Usage'!D$5</f>
        <v>0</v>
      </c>
      <c r="E255" s="9">
        <f>'MC Inputs'!F254*'MC Usage'!E$5</f>
        <v>0</v>
      </c>
      <c r="F255" s="9">
        <f>'MC Inputs'!G254*'MC Usage'!F$5</f>
        <v>0</v>
      </c>
      <c r="G255" s="9">
        <f>'MC Inputs'!H254*'MC Usage'!G$5</f>
        <v>0</v>
      </c>
      <c r="H255" s="9">
        <f>'MC Inputs'!I254*'MC Usage'!H$5</f>
        <v>0</v>
      </c>
      <c r="I255" s="9">
        <f>'MC Inputs'!J254*'MC Usage'!I$5</f>
        <v>0</v>
      </c>
      <c r="J255" s="9">
        <f>'MC Inputs'!K254*'MC Usage'!J$5</f>
        <v>0</v>
      </c>
      <c r="K255" s="9">
        <f>'MC Inputs'!L254*'MC Usage'!K$5</f>
        <v>0</v>
      </c>
      <c r="L255" s="9">
        <f>'MC Inputs'!M254*'MC Usage'!L$5</f>
        <v>0</v>
      </c>
      <c r="M255" s="9">
        <f>'MC Inputs'!N254*'MC Usage'!M$5</f>
        <v>0</v>
      </c>
      <c r="N255" s="9">
        <f>'MC Inputs'!O254*'MC Usage'!N$5</f>
        <v>0</v>
      </c>
      <c r="O255" s="9">
        <f>'MC Inputs'!P254*'MC Usage'!O$5</f>
        <v>0</v>
      </c>
      <c r="P255" s="9">
        <f>'MC Inputs'!Q254*'MC Usage'!P$5</f>
        <v>0</v>
      </c>
      <c r="Q255" s="9">
        <f>'MC Inputs'!R254*'MC Usage'!Q$5</f>
        <v>0</v>
      </c>
      <c r="R255" s="9">
        <f>'MC Inputs'!S254*'MC Usage'!R$5</f>
        <v>0</v>
      </c>
      <c r="S255" s="9">
        <f>'MC Inputs'!T254*'MC Usage'!S$5</f>
        <v>0</v>
      </c>
      <c r="T255" s="9">
        <f>'MC Inputs'!U254*'MC Usage'!T$5</f>
        <v>0</v>
      </c>
      <c r="U255" s="9">
        <f>'MC Inputs'!V254*'MC Usage'!U$5</f>
        <v>0</v>
      </c>
      <c r="V255" s="9">
        <f>'MC Inputs'!W254*'MC Usage'!V$5</f>
        <v>0</v>
      </c>
      <c r="W255" s="9">
        <f>'MC Inputs'!X254*'MC Usage'!W$5</f>
        <v>0</v>
      </c>
      <c r="X255" s="9">
        <f>'MC Inputs'!Y254*'MC Usage'!X$5</f>
        <v>0</v>
      </c>
      <c r="Y255" s="9">
        <f>'MC Inputs'!Z254*'MC Usage'!Y$5</f>
        <v>0</v>
      </c>
      <c r="Z255" s="9">
        <f>'MC Inputs'!AA254*'MC Usage'!Z$5</f>
        <v>0</v>
      </c>
      <c r="AA255" s="9">
        <f>'MC Inputs'!AB254*'MC Usage'!AA$5</f>
        <v>0</v>
      </c>
      <c r="AB255" s="10">
        <f>'MC Inputs'!AC254*'MC Usage'!AB$5</f>
        <v>0</v>
      </c>
      <c r="AC255" s="10">
        <f>'MC Inputs'!AD254*'MC Usage'!AC$5</f>
        <v>0</v>
      </c>
      <c r="AD255" s="10">
        <f>'MC Inputs'!AE254*'MC Usage'!AD$5</f>
        <v>0</v>
      </c>
      <c r="AE255" s="10">
        <f>'MC Inputs'!AF254*'MC Usage'!AE$5</f>
        <v>0</v>
      </c>
    </row>
    <row r="256" spans="1:31" x14ac:dyDescent="0.3">
      <c r="A256" s="30" t="s">
        <v>54</v>
      </c>
      <c r="B256" s="16">
        <f t="shared" si="3"/>
        <v>44317</v>
      </c>
      <c r="C256" s="9">
        <f>'MC Inputs'!D255*'MC Usage'!C$5</f>
        <v>0</v>
      </c>
      <c r="D256" s="9">
        <f>'MC Inputs'!E255*'MC Usage'!D$5</f>
        <v>0</v>
      </c>
      <c r="E256" s="9">
        <f>'MC Inputs'!F255*'MC Usage'!E$5</f>
        <v>0</v>
      </c>
      <c r="F256" s="9">
        <f>'MC Inputs'!G255*'MC Usage'!F$5</f>
        <v>0</v>
      </c>
      <c r="G256" s="9">
        <f>'MC Inputs'!H255*'MC Usage'!G$5</f>
        <v>0</v>
      </c>
      <c r="H256" s="9">
        <f>'MC Inputs'!I255*'MC Usage'!H$5</f>
        <v>0</v>
      </c>
      <c r="I256" s="9">
        <f>'MC Inputs'!J255*'MC Usage'!I$5</f>
        <v>0</v>
      </c>
      <c r="J256" s="9">
        <f>'MC Inputs'!K255*'MC Usage'!J$5</f>
        <v>0</v>
      </c>
      <c r="K256" s="9">
        <f>'MC Inputs'!L255*'MC Usage'!K$5</f>
        <v>0</v>
      </c>
      <c r="L256" s="9">
        <f>'MC Inputs'!M255*'MC Usage'!L$5</f>
        <v>0</v>
      </c>
      <c r="M256" s="9">
        <f>'MC Inputs'!N255*'MC Usage'!M$5</f>
        <v>0</v>
      </c>
      <c r="N256" s="9">
        <f>'MC Inputs'!O255*'MC Usage'!N$5</f>
        <v>0</v>
      </c>
      <c r="O256" s="9">
        <f>'MC Inputs'!P255*'MC Usage'!O$5</f>
        <v>0</v>
      </c>
      <c r="P256" s="9">
        <f>'MC Inputs'!Q255*'MC Usage'!P$5</f>
        <v>0</v>
      </c>
      <c r="Q256" s="9">
        <f>'MC Inputs'!R255*'MC Usage'!Q$5</f>
        <v>0</v>
      </c>
      <c r="R256" s="9">
        <f>'MC Inputs'!S255*'MC Usage'!R$5</f>
        <v>0</v>
      </c>
      <c r="S256" s="9">
        <f>'MC Inputs'!T255*'MC Usage'!S$5</f>
        <v>0</v>
      </c>
      <c r="T256" s="9">
        <f>'MC Inputs'!U255*'MC Usage'!T$5</f>
        <v>0</v>
      </c>
      <c r="U256" s="9">
        <f>'MC Inputs'!V255*'MC Usage'!U$5</f>
        <v>0</v>
      </c>
      <c r="V256" s="9">
        <f>'MC Inputs'!W255*'MC Usage'!V$5</f>
        <v>0</v>
      </c>
      <c r="W256" s="9">
        <f>'MC Inputs'!X255*'MC Usage'!W$5</f>
        <v>0</v>
      </c>
      <c r="X256" s="9">
        <f>'MC Inputs'!Y255*'MC Usage'!X$5</f>
        <v>0</v>
      </c>
      <c r="Y256" s="9">
        <f>'MC Inputs'!Z255*'MC Usage'!Y$5</f>
        <v>0</v>
      </c>
      <c r="Z256" s="9">
        <f>'MC Inputs'!AA255*'MC Usage'!Z$5</f>
        <v>0</v>
      </c>
      <c r="AA256" s="9">
        <f>'MC Inputs'!AB255*'MC Usage'!AA$5</f>
        <v>0</v>
      </c>
      <c r="AB256" s="10">
        <f>'MC Inputs'!AC255*'MC Usage'!AB$5</f>
        <v>0</v>
      </c>
      <c r="AC256" s="10">
        <f>'MC Inputs'!AD255*'MC Usage'!AC$5</f>
        <v>0</v>
      </c>
      <c r="AD256" s="10">
        <f>'MC Inputs'!AE255*'MC Usage'!AD$5</f>
        <v>0</v>
      </c>
      <c r="AE256" s="10">
        <f>'MC Inputs'!AF255*'MC Usage'!AE$5</f>
        <v>0</v>
      </c>
    </row>
    <row r="257" spans="1:31" ht="15" thickBot="1" x14ac:dyDescent="0.35">
      <c r="A257" s="31" t="s">
        <v>54</v>
      </c>
      <c r="B257" s="17">
        <f t="shared" si="3"/>
        <v>44348</v>
      </c>
      <c r="C257" s="11">
        <f>'MC Inputs'!D256*'MC Usage'!C$5</f>
        <v>0</v>
      </c>
      <c r="D257" s="11">
        <f>'MC Inputs'!E256*'MC Usage'!D$5</f>
        <v>0</v>
      </c>
      <c r="E257" s="11">
        <f>'MC Inputs'!F256*'MC Usage'!E$5</f>
        <v>0</v>
      </c>
      <c r="F257" s="11">
        <f>'MC Inputs'!G256*'MC Usage'!F$5</f>
        <v>0</v>
      </c>
      <c r="G257" s="11">
        <f>'MC Inputs'!H256*'MC Usage'!G$5</f>
        <v>0</v>
      </c>
      <c r="H257" s="11">
        <f>'MC Inputs'!I256*'MC Usage'!H$5</f>
        <v>0</v>
      </c>
      <c r="I257" s="11">
        <f>'MC Inputs'!J256*'MC Usage'!I$5</f>
        <v>0</v>
      </c>
      <c r="J257" s="11">
        <f>'MC Inputs'!K256*'MC Usage'!J$5</f>
        <v>0</v>
      </c>
      <c r="K257" s="11">
        <f>'MC Inputs'!L256*'MC Usage'!K$5</f>
        <v>0</v>
      </c>
      <c r="L257" s="11">
        <f>'MC Inputs'!M256*'MC Usage'!L$5</f>
        <v>0</v>
      </c>
      <c r="M257" s="11">
        <f>'MC Inputs'!N256*'MC Usage'!M$5</f>
        <v>0</v>
      </c>
      <c r="N257" s="11">
        <f>'MC Inputs'!O256*'MC Usage'!N$5</f>
        <v>0</v>
      </c>
      <c r="O257" s="11">
        <f>'MC Inputs'!P256*'MC Usage'!O$5</f>
        <v>0</v>
      </c>
      <c r="P257" s="11">
        <f>'MC Inputs'!Q256*'MC Usage'!P$5</f>
        <v>0</v>
      </c>
      <c r="Q257" s="11">
        <f>'MC Inputs'!R256*'MC Usage'!Q$5</f>
        <v>0</v>
      </c>
      <c r="R257" s="11">
        <f>'MC Inputs'!S256*'MC Usage'!R$5</f>
        <v>0</v>
      </c>
      <c r="S257" s="11">
        <f>'MC Inputs'!T256*'MC Usage'!S$5</f>
        <v>0</v>
      </c>
      <c r="T257" s="11">
        <f>'MC Inputs'!U256*'MC Usage'!T$5</f>
        <v>0</v>
      </c>
      <c r="U257" s="11">
        <f>'MC Inputs'!V256*'MC Usage'!U$5</f>
        <v>0</v>
      </c>
      <c r="V257" s="11">
        <f>'MC Inputs'!W256*'MC Usage'!V$5</f>
        <v>0</v>
      </c>
      <c r="W257" s="11">
        <f>'MC Inputs'!X256*'MC Usage'!W$5</f>
        <v>0</v>
      </c>
      <c r="X257" s="11">
        <f>'MC Inputs'!Y256*'MC Usage'!X$5</f>
        <v>0</v>
      </c>
      <c r="Y257" s="11">
        <f>'MC Inputs'!Z256*'MC Usage'!Y$5</f>
        <v>0</v>
      </c>
      <c r="Z257" s="11">
        <f>'MC Inputs'!AA256*'MC Usage'!Z$5</f>
        <v>0</v>
      </c>
      <c r="AA257" s="11">
        <f>'MC Inputs'!AB256*'MC Usage'!AA$5</f>
        <v>0</v>
      </c>
      <c r="AB257" s="12">
        <f>'MC Inputs'!AC256*'MC Usage'!AB$5</f>
        <v>0</v>
      </c>
      <c r="AC257" s="12">
        <f>'MC Inputs'!AD256*'MC Usage'!AC$5</f>
        <v>0</v>
      </c>
      <c r="AD257" s="12">
        <f>'MC Inputs'!AE256*'MC Usage'!AD$5</f>
        <v>0</v>
      </c>
      <c r="AE257" s="12">
        <f>'MC Inputs'!AF256*'MC Usage'!AE$5</f>
        <v>0</v>
      </c>
    </row>
    <row r="258" spans="1:31" x14ac:dyDescent="0.3">
      <c r="A258" s="32" t="s">
        <v>55</v>
      </c>
      <c r="B258" s="18">
        <f t="shared" si="3"/>
        <v>44378</v>
      </c>
      <c r="C258" s="2">
        <f>'MC Inputs'!D257*'MC Usage'!C$5</f>
        <v>0</v>
      </c>
      <c r="D258" s="2">
        <f>'MC Inputs'!E257*'MC Usage'!D$5</f>
        <v>0</v>
      </c>
      <c r="E258" s="2">
        <f>'MC Inputs'!F257*'MC Usage'!E$5</f>
        <v>0</v>
      </c>
      <c r="F258" s="2">
        <f>'MC Inputs'!G257*'MC Usage'!F$5</f>
        <v>0</v>
      </c>
      <c r="G258" s="2">
        <f>'MC Inputs'!H257*'MC Usage'!G$5</f>
        <v>0</v>
      </c>
      <c r="H258" s="2">
        <f>'MC Inputs'!I257*'MC Usage'!H$5</f>
        <v>0</v>
      </c>
      <c r="I258" s="2">
        <f>'MC Inputs'!J257*'MC Usage'!I$5</f>
        <v>0</v>
      </c>
      <c r="J258" s="2">
        <f>'MC Inputs'!K257*'MC Usage'!J$5</f>
        <v>0</v>
      </c>
      <c r="K258" s="2">
        <f>'MC Inputs'!L257*'MC Usage'!K$5</f>
        <v>0</v>
      </c>
      <c r="L258" s="2">
        <f>'MC Inputs'!M257*'MC Usage'!L$5</f>
        <v>0</v>
      </c>
      <c r="M258" s="2">
        <f>'MC Inputs'!N257*'MC Usage'!M$5</f>
        <v>0</v>
      </c>
      <c r="N258" s="2">
        <f>'MC Inputs'!O257*'MC Usage'!N$5</f>
        <v>0</v>
      </c>
      <c r="O258" s="2">
        <f>'MC Inputs'!P257*'MC Usage'!O$5</f>
        <v>0</v>
      </c>
      <c r="P258" s="2">
        <f>'MC Inputs'!Q257*'MC Usage'!P$5</f>
        <v>0</v>
      </c>
      <c r="Q258" s="2">
        <f>'MC Inputs'!R257*'MC Usage'!Q$5</f>
        <v>0</v>
      </c>
      <c r="R258" s="2">
        <f>'MC Inputs'!S257*'MC Usage'!R$5</f>
        <v>0</v>
      </c>
      <c r="S258" s="2">
        <f>'MC Inputs'!T257*'MC Usage'!S$5</f>
        <v>0</v>
      </c>
      <c r="T258" s="2">
        <f>'MC Inputs'!U257*'MC Usage'!T$5</f>
        <v>0</v>
      </c>
      <c r="U258" s="2">
        <f>'MC Inputs'!V257*'MC Usage'!U$5</f>
        <v>0</v>
      </c>
      <c r="V258" s="2">
        <f>'MC Inputs'!W257*'MC Usage'!V$5</f>
        <v>0</v>
      </c>
      <c r="W258" s="2">
        <f>'MC Inputs'!X257*'MC Usage'!W$5</f>
        <v>0</v>
      </c>
      <c r="X258" s="2">
        <f>'MC Inputs'!Y257*'MC Usage'!X$5</f>
        <v>0</v>
      </c>
      <c r="Y258" s="2">
        <f>'MC Inputs'!Z257*'MC Usage'!Y$5</f>
        <v>0</v>
      </c>
      <c r="Z258" s="2">
        <f>'MC Inputs'!AA257*'MC Usage'!Z$5</f>
        <v>0</v>
      </c>
      <c r="AA258" s="2">
        <f>'MC Inputs'!AB257*'MC Usage'!AA$5</f>
        <v>0</v>
      </c>
      <c r="AB258">
        <f>'MC Inputs'!AC257*'MC Usage'!AB$5</f>
        <v>0</v>
      </c>
      <c r="AC258">
        <f>'MC Inputs'!AD257*'MC Usage'!AC$5</f>
        <v>0</v>
      </c>
      <c r="AD258">
        <f>'MC Inputs'!AE257*'MC Usage'!AD$5</f>
        <v>0</v>
      </c>
      <c r="AE258">
        <f>'MC Inputs'!AF257*'MC Usage'!AE$5</f>
        <v>0</v>
      </c>
    </row>
    <row r="259" spans="1:31" x14ac:dyDescent="0.3">
      <c r="A259" s="33" t="s">
        <v>55</v>
      </c>
      <c r="B259" s="18">
        <f t="shared" si="3"/>
        <v>44409</v>
      </c>
      <c r="C259" s="2">
        <f>'MC Inputs'!D258*'MC Usage'!C$5</f>
        <v>0</v>
      </c>
      <c r="D259" s="2">
        <f>'MC Inputs'!E258*'MC Usage'!D$5</f>
        <v>0</v>
      </c>
      <c r="E259" s="2">
        <f>'MC Inputs'!F258*'MC Usage'!E$5</f>
        <v>0</v>
      </c>
      <c r="F259" s="2">
        <f>'MC Inputs'!G258*'MC Usage'!F$5</f>
        <v>0</v>
      </c>
      <c r="G259" s="2">
        <f>'MC Inputs'!H258*'MC Usage'!G$5</f>
        <v>0</v>
      </c>
      <c r="H259" s="2">
        <f>'MC Inputs'!I258*'MC Usage'!H$5</f>
        <v>0</v>
      </c>
      <c r="I259" s="2">
        <f>'MC Inputs'!J258*'MC Usage'!I$5</f>
        <v>0</v>
      </c>
      <c r="J259" s="2">
        <f>'MC Inputs'!K258*'MC Usage'!J$5</f>
        <v>0</v>
      </c>
      <c r="K259" s="2">
        <f>'MC Inputs'!L258*'MC Usage'!K$5</f>
        <v>0</v>
      </c>
      <c r="L259" s="2">
        <f>'MC Inputs'!M258*'MC Usage'!L$5</f>
        <v>0</v>
      </c>
      <c r="M259" s="2">
        <f>'MC Inputs'!N258*'MC Usage'!M$5</f>
        <v>0</v>
      </c>
      <c r="N259" s="2">
        <f>'MC Inputs'!O258*'MC Usage'!N$5</f>
        <v>0</v>
      </c>
      <c r="O259" s="2">
        <f>'MC Inputs'!P258*'MC Usage'!O$5</f>
        <v>0</v>
      </c>
      <c r="P259" s="2">
        <f>'MC Inputs'!Q258*'MC Usage'!P$5</f>
        <v>0</v>
      </c>
      <c r="Q259" s="2">
        <f>'MC Inputs'!R258*'MC Usage'!Q$5</f>
        <v>0</v>
      </c>
      <c r="R259" s="2">
        <f>'MC Inputs'!S258*'MC Usage'!R$5</f>
        <v>0</v>
      </c>
      <c r="S259" s="2">
        <f>'MC Inputs'!T258*'MC Usage'!S$5</f>
        <v>0</v>
      </c>
      <c r="T259" s="2">
        <f>'MC Inputs'!U258*'MC Usage'!T$5</f>
        <v>0</v>
      </c>
      <c r="U259" s="2">
        <f>'MC Inputs'!V258*'MC Usage'!U$5</f>
        <v>0</v>
      </c>
      <c r="V259" s="2">
        <f>'MC Inputs'!W258*'MC Usage'!V$5</f>
        <v>0</v>
      </c>
      <c r="W259" s="2">
        <f>'MC Inputs'!X258*'MC Usage'!W$5</f>
        <v>0</v>
      </c>
      <c r="X259" s="2">
        <f>'MC Inputs'!Y258*'MC Usage'!X$5</f>
        <v>0</v>
      </c>
      <c r="Y259" s="2">
        <f>'MC Inputs'!Z258*'MC Usage'!Y$5</f>
        <v>0</v>
      </c>
      <c r="Z259" s="2">
        <f>'MC Inputs'!AA258*'MC Usage'!Z$5</f>
        <v>0</v>
      </c>
      <c r="AA259" s="2">
        <f>'MC Inputs'!AB258*'MC Usage'!AA$5</f>
        <v>0</v>
      </c>
      <c r="AB259">
        <f>'MC Inputs'!AC258*'MC Usage'!AB$5</f>
        <v>0</v>
      </c>
      <c r="AC259">
        <f>'MC Inputs'!AD258*'MC Usage'!AC$5</f>
        <v>0</v>
      </c>
      <c r="AD259">
        <f>'MC Inputs'!AE258*'MC Usage'!AD$5</f>
        <v>0</v>
      </c>
      <c r="AE259">
        <f>'MC Inputs'!AF258*'MC Usage'!AE$5</f>
        <v>0</v>
      </c>
    </row>
    <row r="260" spans="1:31" x14ac:dyDescent="0.3">
      <c r="A260" s="33" t="s">
        <v>55</v>
      </c>
      <c r="B260" s="18">
        <f t="shared" si="3"/>
        <v>44440</v>
      </c>
      <c r="C260" s="2">
        <f>'MC Inputs'!D259*'MC Usage'!C$5</f>
        <v>0</v>
      </c>
      <c r="D260" s="2">
        <f>'MC Inputs'!E259*'MC Usage'!D$5</f>
        <v>0</v>
      </c>
      <c r="E260" s="2">
        <f>'MC Inputs'!F259*'MC Usage'!E$5</f>
        <v>0</v>
      </c>
      <c r="F260" s="2">
        <f>'MC Inputs'!G259*'MC Usage'!F$5</f>
        <v>0</v>
      </c>
      <c r="G260" s="2">
        <f>'MC Inputs'!H259*'MC Usage'!G$5</f>
        <v>0</v>
      </c>
      <c r="H260" s="2">
        <f>'MC Inputs'!I259*'MC Usage'!H$5</f>
        <v>0</v>
      </c>
      <c r="I260" s="2">
        <f>'MC Inputs'!J259*'MC Usage'!I$5</f>
        <v>0</v>
      </c>
      <c r="J260" s="2">
        <f>'MC Inputs'!K259*'MC Usage'!J$5</f>
        <v>0</v>
      </c>
      <c r="K260" s="2">
        <f>'MC Inputs'!L259*'MC Usage'!K$5</f>
        <v>0</v>
      </c>
      <c r="L260" s="2">
        <f>'MC Inputs'!M259*'MC Usage'!L$5</f>
        <v>0</v>
      </c>
      <c r="M260" s="2">
        <f>'MC Inputs'!N259*'MC Usage'!M$5</f>
        <v>0</v>
      </c>
      <c r="N260" s="2">
        <f>'MC Inputs'!O259*'MC Usage'!N$5</f>
        <v>0</v>
      </c>
      <c r="O260" s="2">
        <f>'MC Inputs'!P259*'MC Usage'!O$5</f>
        <v>0</v>
      </c>
      <c r="P260" s="2">
        <f>'MC Inputs'!Q259*'MC Usage'!P$5</f>
        <v>0</v>
      </c>
      <c r="Q260" s="2">
        <f>'MC Inputs'!R259*'MC Usage'!Q$5</f>
        <v>0</v>
      </c>
      <c r="R260" s="2">
        <f>'MC Inputs'!S259*'MC Usage'!R$5</f>
        <v>0</v>
      </c>
      <c r="S260" s="2">
        <f>'MC Inputs'!T259*'MC Usage'!S$5</f>
        <v>0</v>
      </c>
      <c r="T260" s="2">
        <f>'MC Inputs'!U259*'MC Usage'!T$5</f>
        <v>0</v>
      </c>
      <c r="U260" s="2">
        <f>'MC Inputs'!V259*'MC Usage'!U$5</f>
        <v>0</v>
      </c>
      <c r="V260" s="2">
        <f>'MC Inputs'!W259*'MC Usage'!V$5</f>
        <v>0</v>
      </c>
      <c r="W260" s="2">
        <f>'MC Inputs'!X259*'MC Usage'!W$5</f>
        <v>0</v>
      </c>
      <c r="X260" s="2">
        <f>'MC Inputs'!Y259*'MC Usage'!X$5</f>
        <v>0</v>
      </c>
      <c r="Y260" s="2">
        <f>'MC Inputs'!Z259*'MC Usage'!Y$5</f>
        <v>0</v>
      </c>
      <c r="Z260" s="2">
        <f>'MC Inputs'!AA259*'MC Usage'!Z$5</f>
        <v>0</v>
      </c>
      <c r="AA260" s="2">
        <f>'MC Inputs'!AB259*'MC Usage'!AA$5</f>
        <v>0</v>
      </c>
      <c r="AB260">
        <f>'MC Inputs'!AC259*'MC Usage'!AB$5</f>
        <v>0</v>
      </c>
      <c r="AC260">
        <f>'MC Inputs'!AD259*'MC Usage'!AC$5</f>
        <v>0</v>
      </c>
      <c r="AD260">
        <f>'MC Inputs'!AE259*'MC Usage'!AD$5</f>
        <v>0</v>
      </c>
      <c r="AE260">
        <f>'MC Inputs'!AF259*'MC Usage'!AE$5</f>
        <v>0</v>
      </c>
    </row>
    <row r="261" spans="1:31" x14ac:dyDescent="0.3">
      <c r="A261" s="33" t="s">
        <v>55</v>
      </c>
      <c r="B261" s="18">
        <f t="shared" si="3"/>
        <v>44470</v>
      </c>
      <c r="C261" s="2">
        <f>'MC Inputs'!D260*'MC Usage'!C$5</f>
        <v>0</v>
      </c>
      <c r="D261" s="2">
        <f>'MC Inputs'!E260*'MC Usage'!D$5</f>
        <v>0</v>
      </c>
      <c r="E261" s="2">
        <f>'MC Inputs'!F260*'MC Usage'!E$5</f>
        <v>0</v>
      </c>
      <c r="F261" s="2">
        <f>'MC Inputs'!G260*'MC Usage'!F$5</f>
        <v>0</v>
      </c>
      <c r="G261" s="2">
        <f>'MC Inputs'!H260*'MC Usage'!G$5</f>
        <v>0</v>
      </c>
      <c r="H261" s="2">
        <f>'MC Inputs'!I260*'MC Usage'!H$5</f>
        <v>0</v>
      </c>
      <c r="I261" s="2">
        <f>'MC Inputs'!J260*'MC Usage'!I$5</f>
        <v>0</v>
      </c>
      <c r="J261" s="2">
        <f>'MC Inputs'!K260*'MC Usage'!J$5</f>
        <v>0</v>
      </c>
      <c r="K261" s="2">
        <f>'MC Inputs'!L260*'MC Usage'!K$5</f>
        <v>0</v>
      </c>
      <c r="L261" s="2">
        <f>'MC Inputs'!M260*'MC Usage'!L$5</f>
        <v>0</v>
      </c>
      <c r="M261" s="2">
        <f>'MC Inputs'!N260*'MC Usage'!M$5</f>
        <v>0</v>
      </c>
      <c r="N261" s="2">
        <f>'MC Inputs'!O260*'MC Usage'!N$5</f>
        <v>0</v>
      </c>
      <c r="O261" s="2">
        <f>'MC Inputs'!P260*'MC Usage'!O$5</f>
        <v>0</v>
      </c>
      <c r="P261" s="2">
        <f>'MC Inputs'!Q260*'MC Usage'!P$5</f>
        <v>0</v>
      </c>
      <c r="Q261" s="2">
        <f>'MC Inputs'!R260*'MC Usage'!Q$5</f>
        <v>0</v>
      </c>
      <c r="R261" s="2">
        <f>'MC Inputs'!S260*'MC Usage'!R$5</f>
        <v>0</v>
      </c>
      <c r="S261" s="2">
        <f>'MC Inputs'!T260*'MC Usage'!S$5</f>
        <v>0</v>
      </c>
      <c r="T261" s="2">
        <f>'MC Inputs'!U260*'MC Usage'!T$5</f>
        <v>0</v>
      </c>
      <c r="U261" s="2">
        <f>'MC Inputs'!V260*'MC Usage'!U$5</f>
        <v>0</v>
      </c>
      <c r="V261" s="2">
        <f>'MC Inputs'!W260*'MC Usage'!V$5</f>
        <v>0</v>
      </c>
      <c r="W261" s="2">
        <f>'MC Inputs'!X260*'MC Usage'!W$5</f>
        <v>0</v>
      </c>
      <c r="X261" s="2">
        <f>'MC Inputs'!Y260*'MC Usage'!X$5</f>
        <v>0</v>
      </c>
      <c r="Y261" s="2">
        <f>'MC Inputs'!Z260*'MC Usage'!Y$5</f>
        <v>0</v>
      </c>
      <c r="Z261" s="2">
        <f>'MC Inputs'!AA260*'MC Usage'!Z$5</f>
        <v>0</v>
      </c>
      <c r="AA261" s="2">
        <f>'MC Inputs'!AB260*'MC Usage'!AA$5</f>
        <v>0</v>
      </c>
      <c r="AB261">
        <f>'MC Inputs'!AC260*'MC Usage'!AB$5</f>
        <v>0</v>
      </c>
      <c r="AC261">
        <f>'MC Inputs'!AD260*'MC Usage'!AC$5</f>
        <v>0</v>
      </c>
      <c r="AD261">
        <f>'MC Inputs'!AE260*'MC Usage'!AD$5</f>
        <v>0</v>
      </c>
      <c r="AE261">
        <f>'MC Inputs'!AF260*'MC Usage'!AE$5</f>
        <v>0</v>
      </c>
    </row>
    <row r="262" spans="1:31" x14ac:dyDescent="0.3">
      <c r="A262" s="33" t="s">
        <v>55</v>
      </c>
      <c r="B262" s="18">
        <f t="shared" si="3"/>
        <v>44501</v>
      </c>
      <c r="C262" s="2">
        <f>'MC Inputs'!D261*'MC Usage'!C$5</f>
        <v>0</v>
      </c>
      <c r="D262" s="2">
        <f>'MC Inputs'!E261*'MC Usage'!D$5</f>
        <v>0</v>
      </c>
      <c r="E262" s="2">
        <f>'MC Inputs'!F261*'MC Usage'!E$5</f>
        <v>0</v>
      </c>
      <c r="F262" s="2">
        <f>'MC Inputs'!G261*'MC Usage'!F$5</f>
        <v>0</v>
      </c>
      <c r="G262" s="2">
        <f>'MC Inputs'!H261*'MC Usage'!G$5</f>
        <v>0</v>
      </c>
      <c r="H262" s="2">
        <f>'MC Inputs'!I261*'MC Usage'!H$5</f>
        <v>0</v>
      </c>
      <c r="I262" s="2">
        <f>'MC Inputs'!J261*'MC Usage'!I$5</f>
        <v>0</v>
      </c>
      <c r="J262" s="2">
        <f>'MC Inputs'!K261*'MC Usage'!J$5</f>
        <v>0</v>
      </c>
      <c r="K262" s="2">
        <f>'MC Inputs'!L261*'MC Usage'!K$5</f>
        <v>0</v>
      </c>
      <c r="L262" s="2">
        <f>'MC Inputs'!M261*'MC Usage'!L$5</f>
        <v>0</v>
      </c>
      <c r="M262" s="2">
        <f>'MC Inputs'!N261*'MC Usage'!M$5</f>
        <v>0</v>
      </c>
      <c r="N262" s="2">
        <f>'MC Inputs'!O261*'MC Usage'!N$5</f>
        <v>0</v>
      </c>
      <c r="O262" s="2">
        <f>'MC Inputs'!P261*'MC Usage'!O$5</f>
        <v>0</v>
      </c>
      <c r="P262" s="2">
        <f>'MC Inputs'!Q261*'MC Usage'!P$5</f>
        <v>0</v>
      </c>
      <c r="Q262" s="2">
        <f>'MC Inputs'!R261*'MC Usage'!Q$5</f>
        <v>0</v>
      </c>
      <c r="R262" s="2">
        <f>'MC Inputs'!S261*'MC Usage'!R$5</f>
        <v>0</v>
      </c>
      <c r="S262" s="2">
        <f>'MC Inputs'!T261*'MC Usage'!S$5</f>
        <v>0</v>
      </c>
      <c r="T262" s="2">
        <f>'MC Inputs'!U261*'MC Usage'!T$5</f>
        <v>0</v>
      </c>
      <c r="U262" s="2">
        <f>'MC Inputs'!V261*'MC Usage'!U$5</f>
        <v>0</v>
      </c>
      <c r="V262" s="2">
        <f>'MC Inputs'!W261*'MC Usage'!V$5</f>
        <v>0</v>
      </c>
      <c r="W262" s="2">
        <f>'MC Inputs'!X261*'MC Usage'!W$5</f>
        <v>0</v>
      </c>
      <c r="X262" s="2">
        <f>'MC Inputs'!Y261*'MC Usage'!X$5</f>
        <v>0</v>
      </c>
      <c r="Y262" s="2">
        <f>'MC Inputs'!Z261*'MC Usage'!Y$5</f>
        <v>0</v>
      </c>
      <c r="Z262" s="2">
        <f>'MC Inputs'!AA261*'MC Usage'!Z$5</f>
        <v>0</v>
      </c>
      <c r="AA262" s="2">
        <f>'MC Inputs'!AB261*'MC Usage'!AA$5</f>
        <v>0</v>
      </c>
      <c r="AB262">
        <f>'MC Inputs'!AC261*'MC Usage'!AB$5</f>
        <v>0</v>
      </c>
      <c r="AC262">
        <f>'MC Inputs'!AD261*'MC Usage'!AC$5</f>
        <v>0</v>
      </c>
      <c r="AD262">
        <f>'MC Inputs'!AE261*'MC Usage'!AD$5</f>
        <v>0</v>
      </c>
      <c r="AE262">
        <f>'MC Inputs'!AF261*'MC Usage'!AE$5</f>
        <v>0</v>
      </c>
    </row>
    <row r="263" spans="1:31" x14ac:dyDescent="0.3">
      <c r="A263" s="33" t="s">
        <v>55</v>
      </c>
      <c r="B263" s="18">
        <f t="shared" si="3"/>
        <v>44531</v>
      </c>
      <c r="C263" s="2">
        <f>'MC Inputs'!D262*'MC Usage'!C$5</f>
        <v>0</v>
      </c>
      <c r="D263" s="2">
        <f>'MC Inputs'!E262*'MC Usage'!D$5</f>
        <v>0</v>
      </c>
      <c r="E263" s="2">
        <f>'MC Inputs'!F262*'MC Usage'!E$5</f>
        <v>0</v>
      </c>
      <c r="F263" s="2">
        <f>'MC Inputs'!G262*'MC Usage'!F$5</f>
        <v>0</v>
      </c>
      <c r="G263" s="2">
        <f>'MC Inputs'!H262*'MC Usage'!G$5</f>
        <v>0</v>
      </c>
      <c r="H263" s="2">
        <f>'MC Inputs'!I262*'MC Usage'!H$5</f>
        <v>0</v>
      </c>
      <c r="I263" s="2">
        <f>'MC Inputs'!J262*'MC Usage'!I$5</f>
        <v>0</v>
      </c>
      <c r="J263" s="2">
        <f>'MC Inputs'!K262*'MC Usage'!J$5</f>
        <v>0</v>
      </c>
      <c r="K263" s="2">
        <f>'MC Inputs'!L262*'MC Usage'!K$5</f>
        <v>0</v>
      </c>
      <c r="L263" s="2">
        <f>'MC Inputs'!M262*'MC Usage'!L$5</f>
        <v>0</v>
      </c>
      <c r="M263" s="2">
        <f>'MC Inputs'!N262*'MC Usage'!M$5</f>
        <v>0</v>
      </c>
      <c r="N263" s="2">
        <f>'MC Inputs'!O262*'MC Usage'!N$5</f>
        <v>0</v>
      </c>
      <c r="O263" s="2">
        <f>'MC Inputs'!P262*'MC Usage'!O$5</f>
        <v>0</v>
      </c>
      <c r="P263" s="2">
        <f>'MC Inputs'!Q262*'MC Usage'!P$5</f>
        <v>0</v>
      </c>
      <c r="Q263" s="2">
        <f>'MC Inputs'!R262*'MC Usage'!Q$5</f>
        <v>0</v>
      </c>
      <c r="R263" s="2">
        <f>'MC Inputs'!S262*'MC Usage'!R$5</f>
        <v>0</v>
      </c>
      <c r="S263" s="2">
        <f>'MC Inputs'!T262*'MC Usage'!S$5</f>
        <v>0</v>
      </c>
      <c r="T263" s="2">
        <f>'MC Inputs'!U262*'MC Usage'!T$5</f>
        <v>0</v>
      </c>
      <c r="U263" s="2">
        <f>'MC Inputs'!V262*'MC Usage'!U$5</f>
        <v>0</v>
      </c>
      <c r="V263" s="2">
        <f>'MC Inputs'!W262*'MC Usage'!V$5</f>
        <v>0</v>
      </c>
      <c r="W263" s="2">
        <f>'MC Inputs'!X262*'MC Usage'!W$5</f>
        <v>0</v>
      </c>
      <c r="X263" s="2">
        <f>'MC Inputs'!Y262*'MC Usage'!X$5</f>
        <v>0</v>
      </c>
      <c r="Y263" s="2">
        <f>'MC Inputs'!Z262*'MC Usage'!Y$5</f>
        <v>0</v>
      </c>
      <c r="Z263" s="2">
        <f>'MC Inputs'!AA262*'MC Usage'!Z$5</f>
        <v>0</v>
      </c>
      <c r="AA263" s="2">
        <f>'MC Inputs'!AB262*'MC Usage'!AA$5</f>
        <v>0</v>
      </c>
      <c r="AB263">
        <f>'MC Inputs'!AC262*'MC Usage'!AB$5</f>
        <v>0</v>
      </c>
      <c r="AC263">
        <f>'MC Inputs'!AD262*'MC Usage'!AC$5</f>
        <v>0</v>
      </c>
      <c r="AD263">
        <f>'MC Inputs'!AE262*'MC Usage'!AD$5</f>
        <v>0</v>
      </c>
      <c r="AE263">
        <f>'MC Inputs'!AF262*'MC Usage'!AE$5</f>
        <v>0</v>
      </c>
    </row>
    <row r="264" spans="1:31" x14ac:dyDescent="0.3">
      <c r="A264" s="33" t="s">
        <v>55</v>
      </c>
      <c r="B264" s="18">
        <f t="shared" ref="B264:B327" si="4">DATE(YEAR(B263),MONTH(B263)+1,DAY(B263))</f>
        <v>44562</v>
      </c>
      <c r="C264" s="2">
        <f>'MC Inputs'!D263*'MC Usage'!C$5</f>
        <v>0</v>
      </c>
      <c r="D264" s="2">
        <f>'MC Inputs'!E263*'MC Usage'!D$5</f>
        <v>0</v>
      </c>
      <c r="E264" s="2">
        <f>'MC Inputs'!F263*'MC Usage'!E$5</f>
        <v>0</v>
      </c>
      <c r="F264" s="2">
        <f>'MC Inputs'!G263*'MC Usage'!F$5</f>
        <v>0</v>
      </c>
      <c r="G264" s="2">
        <f>'MC Inputs'!H263*'MC Usage'!G$5</f>
        <v>0</v>
      </c>
      <c r="H264" s="2">
        <f>'MC Inputs'!I263*'MC Usage'!H$5</f>
        <v>0</v>
      </c>
      <c r="I264" s="2">
        <f>'MC Inputs'!J263*'MC Usage'!I$5</f>
        <v>0</v>
      </c>
      <c r="J264" s="2">
        <f>'MC Inputs'!K263*'MC Usage'!J$5</f>
        <v>0</v>
      </c>
      <c r="K264" s="2">
        <f>'MC Inputs'!L263*'MC Usage'!K$5</f>
        <v>0</v>
      </c>
      <c r="L264" s="2">
        <f>'MC Inputs'!M263*'MC Usage'!L$5</f>
        <v>0</v>
      </c>
      <c r="M264" s="2">
        <f>'MC Inputs'!N263*'MC Usage'!M$5</f>
        <v>0</v>
      </c>
      <c r="N264" s="2">
        <f>'MC Inputs'!O263*'MC Usage'!N$5</f>
        <v>0</v>
      </c>
      <c r="O264" s="2">
        <f>'MC Inputs'!P263*'MC Usage'!O$5</f>
        <v>0</v>
      </c>
      <c r="P264" s="2">
        <f>'MC Inputs'!Q263*'MC Usage'!P$5</f>
        <v>0</v>
      </c>
      <c r="Q264" s="2">
        <f>'MC Inputs'!R263*'MC Usage'!Q$5</f>
        <v>0</v>
      </c>
      <c r="R264" s="2">
        <f>'MC Inputs'!S263*'MC Usage'!R$5</f>
        <v>0</v>
      </c>
      <c r="S264" s="2">
        <f>'MC Inputs'!T263*'MC Usage'!S$5</f>
        <v>0</v>
      </c>
      <c r="T264" s="2">
        <f>'MC Inputs'!U263*'MC Usage'!T$5</f>
        <v>0</v>
      </c>
      <c r="U264" s="2">
        <f>'MC Inputs'!V263*'MC Usage'!U$5</f>
        <v>0</v>
      </c>
      <c r="V264" s="2">
        <f>'MC Inputs'!W263*'MC Usage'!V$5</f>
        <v>0</v>
      </c>
      <c r="W264" s="2">
        <f>'MC Inputs'!X263*'MC Usage'!W$5</f>
        <v>0</v>
      </c>
      <c r="X264" s="2">
        <f>'MC Inputs'!Y263*'MC Usage'!X$5</f>
        <v>0</v>
      </c>
      <c r="Y264" s="2">
        <f>'MC Inputs'!Z263*'MC Usage'!Y$5</f>
        <v>0</v>
      </c>
      <c r="Z264" s="2">
        <f>'MC Inputs'!AA263*'MC Usage'!Z$5</f>
        <v>0</v>
      </c>
      <c r="AA264" s="2">
        <f>'MC Inputs'!AB263*'MC Usage'!AA$5</f>
        <v>0</v>
      </c>
      <c r="AB264">
        <f>'MC Inputs'!AC263*'MC Usage'!AB$5</f>
        <v>0</v>
      </c>
      <c r="AC264">
        <f>'MC Inputs'!AD263*'MC Usage'!AC$5</f>
        <v>0</v>
      </c>
      <c r="AD264">
        <f>'MC Inputs'!AE263*'MC Usage'!AD$5</f>
        <v>0</v>
      </c>
      <c r="AE264">
        <f>'MC Inputs'!AF263*'MC Usage'!AE$5</f>
        <v>0</v>
      </c>
    </row>
    <row r="265" spans="1:31" x14ac:dyDescent="0.3">
      <c r="A265" s="33" t="s">
        <v>55</v>
      </c>
      <c r="B265" s="18">
        <f t="shared" si="4"/>
        <v>44593</v>
      </c>
      <c r="C265" s="2">
        <f>'MC Inputs'!D264*'MC Usage'!C$5</f>
        <v>0</v>
      </c>
      <c r="D265" s="2">
        <f>'MC Inputs'!E264*'MC Usage'!D$5</f>
        <v>0</v>
      </c>
      <c r="E265" s="2">
        <f>'MC Inputs'!F264*'MC Usage'!E$5</f>
        <v>0</v>
      </c>
      <c r="F265" s="2">
        <f>'MC Inputs'!G264*'MC Usage'!F$5</f>
        <v>0</v>
      </c>
      <c r="G265" s="2">
        <f>'MC Inputs'!H264*'MC Usage'!G$5</f>
        <v>0</v>
      </c>
      <c r="H265" s="2">
        <f>'MC Inputs'!I264*'MC Usage'!H$5</f>
        <v>0</v>
      </c>
      <c r="I265" s="2">
        <f>'MC Inputs'!J264*'MC Usage'!I$5</f>
        <v>0</v>
      </c>
      <c r="J265" s="2">
        <f>'MC Inputs'!K264*'MC Usage'!J$5</f>
        <v>0</v>
      </c>
      <c r="K265" s="2">
        <f>'MC Inputs'!L264*'MC Usage'!K$5</f>
        <v>0</v>
      </c>
      <c r="L265" s="2">
        <f>'MC Inputs'!M264*'MC Usage'!L$5</f>
        <v>0</v>
      </c>
      <c r="M265" s="2">
        <f>'MC Inputs'!N264*'MC Usage'!M$5</f>
        <v>0</v>
      </c>
      <c r="N265" s="2">
        <f>'MC Inputs'!O264*'MC Usage'!N$5</f>
        <v>0</v>
      </c>
      <c r="O265" s="2">
        <f>'MC Inputs'!P264*'MC Usage'!O$5</f>
        <v>0</v>
      </c>
      <c r="P265" s="2">
        <f>'MC Inputs'!Q264*'MC Usage'!P$5</f>
        <v>0</v>
      </c>
      <c r="Q265" s="2">
        <f>'MC Inputs'!R264*'MC Usage'!Q$5</f>
        <v>0</v>
      </c>
      <c r="R265" s="2">
        <f>'MC Inputs'!S264*'MC Usage'!R$5</f>
        <v>0</v>
      </c>
      <c r="S265" s="2">
        <f>'MC Inputs'!T264*'MC Usage'!S$5</f>
        <v>0</v>
      </c>
      <c r="T265" s="2">
        <f>'MC Inputs'!U264*'MC Usage'!T$5</f>
        <v>0</v>
      </c>
      <c r="U265" s="2">
        <f>'MC Inputs'!V264*'MC Usage'!U$5</f>
        <v>0</v>
      </c>
      <c r="V265" s="2">
        <f>'MC Inputs'!W264*'MC Usage'!V$5</f>
        <v>0</v>
      </c>
      <c r="W265" s="2">
        <f>'MC Inputs'!X264*'MC Usage'!W$5</f>
        <v>0</v>
      </c>
      <c r="X265" s="2">
        <f>'MC Inputs'!Y264*'MC Usage'!X$5</f>
        <v>0</v>
      </c>
      <c r="Y265" s="2">
        <f>'MC Inputs'!Z264*'MC Usage'!Y$5</f>
        <v>0</v>
      </c>
      <c r="Z265" s="2">
        <f>'MC Inputs'!AA264*'MC Usage'!Z$5</f>
        <v>0</v>
      </c>
      <c r="AA265" s="2">
        <f>'MC Inputs'!AB264*'MC Usage'!AA$5</f>
        <v>0</v>
      </c>
      <c r="AB265">
        <f>'MC Inputs'!AC264*'MC Usage'!AB$5</f>
        <v>0</v>
      </c>
      <c r="AC265">
        <f>'MC Inputs'!AD264*'MC Usage'!AC$5</f>
        <v>0</v>
      </c>
      <c r="AD265">
        <f>'MC Inputs'!AE264*'MC Usage'!AD$5</f>
        <v>0</v>
      </c>
      <c r="AE265">
        <f>'MC Inputs'!AF264*'MC Usage'!AE$5</f>
        <v>0</v>
      </c>
    </row>
    <row r="266" spans="1:31" x14ac:dyDescent="0.3">
      <c r="A266" s="33" t="s">
        <v>55</v>
      </c>
      <c r="B266" s="18">
        <f t="shared" si="4"/>
        <v>44621</v>
      </c>
      <c r="C266" s="2">
        <f>'MC Inputs'!D265*'MC Usage'!C$5</f>
        <v>0</v>
      </c>
      <c r="D266" s="2">
        <f>'MC Inputs'!E265*'MC Usage'!D$5</f>
        <v>0</v>
      </c>
      <c r="E266" s="2">
        <f>'MC Inputs'!F265*'MC Usage'!E$5</f>
        <v>0</v>
      </c>
      <c r="F266" s="2">
        <f>'MC Inputs'!G265*'MC Usage'!F$5</f>
        <v>0</v>
      </c>
      <c r="G266" s="2">
        <f>'MC Inputs'!H265*'MC Usage'!G$5</f>
        <v>0</v>
      </c>
      <c r="H266" s="2">
        <f>'MC Inputs'!I265*'MC Usage'!H$5</f>
        <v>0</v>
      </c>
      <c r="I266" s="2">
        <f>'MC Inputs'!J265*'MC Usage'!I$5</f>
        <v>0</v>
      </c>
      <c r="J266" s="2">
        <f>'MC Inputs'!K265*'MC Usage'!J$5</f>
        <v>0</v>
      </c>
      <c r="K266" s="2">
        <f>'MC Inputs'!L265*'MC Usage'!K$5</f>
        <v>0</v>
      </c>
      <c r="L266" s="2">
        <f>'MC Inputs'!M265*'MC Usage'!L$5</f>
        <v>0</v>
      </c>
      <c r="M266" s="2">
        <f>'MC Inputs'!N265*'MC Usage'!M$5</f>
        <v>0</v>
      </c>
      <c r="N266" s="2">
        <f>'MC Inputs'!O265*'MC Usage'!N$5</f>
        <v>0</v>
      </c>
      <c r="O266" s="2">
        <f>'MC Inputs'!P265*'MC Usage'!O$5</f>
        <v>0</v>
      </c>
      <c r="P266" s="2">
        <f>'MC Inputs'!Q265*'MC Usage'!P$5</f>
        <v>0</v>
      </c>
      <c r="Q266" s="2">
        <f>'MC Inputs'!R265*'MC Usage'!Q$5</f>
        <v>0</v>
      </c>
      <c r="R266" s="2">
        <f>'MC Inputs'!S265*'MC Usage'!R$5</f>
        <v>0</v>
      </c>
      <c r="S266" s="2">
        <f>'MC Inputs'!T265*'MC Usage'!S$5</f>
        <v>0</v>
      </c>
      <c r="T266" s="2">
        <f>'MC Inputs'!U265*'MC Usage'!T$5</f>
        <v>0</v>
      </c>
      <c r="U266" s="2">
        <f>'MC Inputs'!V265*'MC Usage'!U$5</f>
        <v>0</v>
      </c>
      <c r="V266" s="2">
        <f>'MC Inputs'!W265*'MC Usage'!V$5</f>
        <v>0</v>
      </c>
      <c r="W266" s="2">
        <f>'MC Inputs'!X265*'MC Usage'!W$5</f>
        <v>0</v>
      </c>
      <c r="X266" s="2">
        <f>'MC Inputs'!Y265*'MC Usage'!X$5</f>
        <v>0</v>
      </c>
      <c r="Y266" s="2">
        <f>'MC Inputs'!Z265*'MC Usage'!Y$5</f>
        <v>0</v>
      </c>
      <c r="Z266" s="2">
        <f>'MC Inputs'!AA265*'MC Usage'!Z$5</f>
        <v>0</v>
      </c>
      <c r="AA266" s="2">
        <f>'MC Inputs'!AB265*'MC Usage'!AA$5</f>
        <v>0</v>
      </c>
      <c r="AB266">
        <f>'MC Inputs'!AC265*'MC Usage'!AB$5</f>
        <v>0</v>
      </c>
      <c r="AC266">
        <f>'MC Inputs'!AD265*'MC Usage'!AC$5</f>
        <v>0</v>
      </c>
      <c r="AD266">
        <f>'MC Inputs'!AE265*'MC Usage'!AD$5</f>
        <v>0</v>
      </c>
      <c r="AE266">
        <f>'MC Inputs'!AF265*'MC Usage'!AE$5</f>
        <v>0</v>
      </c>
    </row>
    <row r="267" spans="1:31" x14ac:dyDescent="0.3">
      <c r="A267" s="33" t="s">
        <v>55</v>
      </c>
      <c r="B267" s="18">
        <f t="shared" si="4"/>
        <v>44652</v>
      </c>
      <c r="C267" s="2">
        <f>'MC Inputs'!D266*'MC Usage'!C$5</f>
        <v>0</v>
      </c>
      <c r="D267" s="2">
        <f>'MC Inputs'!E266*'MC Usage'!D$5</f>
        <v>0</v>
      </c>
      <c r="E267" s="2">
        <f>'MC Inputs'!F266*'MC Usage'!E$5</f>
        <v>0</v>
      </c>
      <c r="F267" s="2">
        <f>'MC Inputs'!G266*'MC Usage'!F$5</f>
        <v>0</v>
      </c>
      <c r="G267" s="2">
        <f>'MC Inputs'!H266*'MC Usage'!G$5</f>
        <v>0</v>
      </c>
      <c r="H267" s="2">
        <f>'MC Inputs'!I266*'MC Usage'!H$5</f>
        <v>0</v>
      </c>
      <c r="I267" s="2">
        <f>'MC Inputs'!J266*'MC Usage'!I$5</f>
        <v>0</v>
      </c>
      <c r="J267" s="2">
        <f>'MC Inputs'!K266*'MC Usage'!J$5</f>
        <v>0</v>
      </c>
      <c r="K267" s="2">
        <f>'MC Inputs'!L266*'MC Usage'!K$5</f>
        <v>0</v>
      </c>
      <c r="L267" s="2">
        <f>'MC Inputs'!M266*'MC Usage'!L$5</f>
        <v>0</v>
      </c>
      <c r="M267" s="2">
        <f>'MC Inputs'!N266*'MC Usage'!M$5</f>
        <v>0</v>
      </c>
      <c r="N267" s="2">
        <f>'MC Inputs'!O266*'MC Usage'!N$5</f>
        <v>0</v>
      </c>
      <c r="O267" s="2">
        <f>'MC Inputs'!P266*'MC Usage'!O$5</f>
        <v>0</v>
      </c>
      <c r="P267" s="2">
        <f>'MC Inputs'!Q266*'MC Usage'!P$5</f>
        <v>0</v>
      </c>
      <c r="Q267" s="2">
        <f>'MC Inputs'!R266*'MC Usage'!Q$5</f>
        <v>0</v>
      </c>
      <c r="R267" s="2">
        <f>'MC Inputs'!S266*'MC Usage'!R$5</f>
        <v>0</v>
      </c>
      <c r="S267" s="2">
        <f>'MC Inputs'!T266*'MC Usage'!S$5</f>
        <v>0</v>
      </c>
      <c r="T267" s="2">
        <f>'MC Inputs'!U266*'MC Usage'!T$5</f>
        <v>0</v>
      </c>
      <c r="U267" s="2">
        <f>'MC Inputs'!V266*'MC Usage'!U$5</f>
        <v>0</v>
      </c>
      <c r="V267" s="2">
        <f>'MC Inputs'!W266*'MC Usage'!V$5</f>
        <v>0</v>
      </c>
      <c r="W267" s="2">
        <f>'MC Inputs'!X266*'MC Usage'!W$5</f>
        <v>0</v>
      </c>
      <c r="X267" s="2">
        <f>'MC Inputs'!Y266*'MC Usage'!X$5</f>
        <v>0</v>
      </c>
      <c r="Y267" s="2">
        <f>'MC Inputs'!Z266*'MC Usage'!Y$5</f>
        <v>0</v>
      </c>
      <c r="Z267" s="2">
        <f>'MC Inputs'!AA266*'MC Usage'!Z$5</f>
        <v>0</v>
      </c>
      <c r="AA267" s="2">
        <f>'MC Inputs'!AB266*'MC Usage'!AA$5</f>
        <v>0</v>
      </c>
      <c r="AB267">
        <f>'MC Inputs'!AC266*'MC Usage'!AB$5</f>
        <v>0</v>
      </c>
      <c r="AC267">
        <f>'MC Inputs'!AD266*'MC Usage'!AC$5</f>
        <v>0</v>
      </c>
      <c r="AD267">
        <f>'MC Inputs'!AE266*'MC Usage'!AD$5</f>
        <v>0</v>
      </c>
      <c r="AE267">
        <f>'MC Inputs'!AF266*'MC Usage'!AE$5</f>
        <v>0</v>
      </c>
    </row>
    <row r="268" spans="1:31" x14ac:dyDescent="0.3">
      <c r="A268" s="33" t="s">
        <v>55</v>
      </c>
      <c r="B268" s="18">
        <f t="shared" si="4"/>
        <v>44682</v>
      </c>
      <c r="C268" s="2">
        <f>'MC Inputs'!D267*'MC Usage'!C$5</f>
        <v>0</v>
      </c>
      <c r="D268" s="2">
        <f>'MC Inputs'!E267*'MC Usage'!D$5</f>
        <v>0</v>
      </c>
      <c r="E268" s="2">
        <f>'MC Inputs'!F267*'MC Usage'!E$5</f>
        <v>0</v>
      </c>
      <c r="F268" s="2">
        <f>'MC Inputs'!G267*'MC Usage'!F$5</f>
        <v>0</v>
      </c>
      <c r="G268" s="2">
        <f>'MC Inputs'!H267*'MC Usage'!G$5</f>
        <v>0</v>
      </c>
      <c r="H268" s="2">
        <f>'MC Inputs'!I267*'MC Usage'!H$5</f>
        <v>0</v>
      </c>
      <c r="I268" s="2">
        <f>'MC Inputs'!J267*'MC Usage'!I$5</f>
        <v>0</v>
      </c>
      <c r="J268" s="2">
        <f>'MC Inputs'!K267*'MC Usage'!J$5</f>
        <v>0</v>
      </c>
      <c r="K268" s="2">
        <f>'MC Inputs'!L267*'MC Usage'!K$5</f>
        <v>0</v>
      </c>
      <c r="L268" s="2">
        <f>'MC Inputs'!M267*'MC Usage'!L$5</f>
        <v>0</v>
      </c>
      <c r="M268" s="2">
        <f>'MC Inputs'!N267*'MC Usage'!M$5</f>
        <v>0</v>
      </c>
      <c r="N268" s="2">
        <f>'MC Inputs'!O267*'MC Usage'!N$5</f>
        <v>0</v>
      </c>
      <c r="O268" s="2">
        <f>'MC Inputs'!P267*'MC Usage'!O$5</f>
        <v>0</v>
      </c>
      <c r="P268" s="2">
        <f>'MC Inputs'!Q267*'MC Usage'!P$5</f>
        <v>0</v>
      </c>
      <c r="Q268" s="2">
        <f>'MC Inputs'!R267*'MC Usage'!Q$5</f>
        <v>0</v>
      </c>
      <c r="R268" s="2">
        <f>'MC Inputs'!S267*'MC Usage'!R$5</f>
        <v>0</v>
      </c>
      <c r="S268" s="2">
        <f>'MC Inputs'!T267*'MC Usage'!S$5</f>
        <v>0</v>
      </c>
      <c r="T268" s="2">
        <f>'MC Inputs'!U267*'MC Usage'!T$5</f>
        <v>0</v>
      </c>
      <c r="U268" s="2">
        <f>'MC Inputs'!V267*'MC Usage'!U$5</f>
        <v>0</v>
      </c>
      <c r="V268" s="2">
        <f>'MC Inputs'!W267*'MC Usage'!V$5</f>
        <v>0</v>
      </c>
      <c r="W268" s="2">
        <f>'MC Inputs'!X267*'MC Usage'!W$5</f>
        <v>0</v>
      </c>
      <c r="X268" s="2">
        <f>'MC Inputs'!Y267*'MC Usage'!X$5</f>
        <v>0</v>
      </c>
      <c r="Y268" s="2">
        <f>'MC Inputs'!Z267*'MC Usage'!Y$5</f>
        <v>0</v>
      </c>
      <c r="Z268" s="2">
        <f>'MC Inputs'!AA267*'MC Usage'!Z$5</f>
        <v>0</v>
      </c>
      <c r="AA268" s="2">
        <f>'MC Inputs'!AB267*'MC Usage'!AA$5</f>
        <v>0</v>
      </c>
      <c r="AB268">
        <f>'MC Inputs'!AC267*'MC Usage'!AB$5</f>
        <v>0</v>
      </c>
      <c r="AC268">
        <f>'MC Inputs'!AD267*'MC Usage'!AC$5</f>
        <v>0</v>
      </c>
      <c r="AD268">
        <f>'MC Inputs'!AE267*'MC Usage'!AD$5</f>
        <v>0</v>
      </c>
      <c r="AE268">
        <f>'MC Inputs'!AF267*'MC Usage'!AE$5</f>
        <v>0</v>
      </c>
    </row>
    <row r="269" spans="1:31" ht="15" thickBot="1" x14ac:dyDescent="0.35">
      <c r="A269" s="34" t="s">
        <v>55</v>
      </c>
      <c r="B269" s="18">
        <f t="shared" si="4"/>
        <v>44713</v>
      </c>
      <c r="C269" s="2">
        <f>'MC Inputs'!D268*'MC Usage'!C$5</f>
        <v>0</v>
      </c>
      <c r="D269" s="2">
        <f>'MC Inputs'!E268*'MC Usage'!D$5</f>
        <v>0</v>
      </c>
      <c r="E269" s="2">
        <f>'MC Inputs'!F268*'MC Usage'!E$5</f>
        <v>0</v>
      </c>
      <c r="F269" s="2">
        <f>'MC Inputs'!G268*'MC Usage'!F$5</f>
        <v>0</v>
      </c>
      <c r="G269" s="2">
        <f>'MC Inputs'!H268*'MC Usage'!G$5</f>
        <v>0</v>
      </c>
      <c r="H269" s="2">
        <f>'MC Inputs'!I268*'MC Usage'!H$5</f>
        <v>0</v>
      </c>
      <c r="I269" s="2">
        <f>'MC Inputs'!J268*'MC Usage'!I$5</f>
        <v>0</v>
      </c>
      <c r="J269" s="2">
        <f>'MC Inputs'!K268*'MC Usage'!J$5</f>
        <v>0</v>
      </c>
      <c r="K269" s="2">
        <f>'MC Inputs'!L268*'MC Usage'!K$5</f>
        <v>0</v>
      </c>
      <c r="L269" s="2">
        <f>'MC Inputs'!M268*'MC Usage'!L$5</f>
        <v>0</v>
      </c>
      <c r="M269" s="2">
        <f>'MC Inputs'!N268*'MC Usage'!M$5</f>
        <v>0</v>
      </c>
      <c r="N269" s="2">
        <f>'MC Inputs'!O268*'MC Usage'!N$5</f>
        <v>0</v>
      </c>
      <c r="O269" s="2">
        <f>'MC Inputs'!P268*'MC Usage'!O$5</f>
        <v>0</v>
      </c>
      <c r="P269" s="2">
        <f>'MC Inputs'!Q268*'MC Usage'!P$5</f>
        <v>0</v>
      </c>
      <c r="Q269" s="2">
        <f>'MC Inputs'!R268*'MC Usage'!Q$5</f>
        <v>0</v>
      </c>
      <c r="R269" s="2">
        <f>'MC Inputs'!S268*'MC Usage'!R$5</f>
        <v>0</v>
      </c>
      <c r="S269" s="2">
        <f>'MC Inputs'!T268*'MC Usage'!S$5</f>
        <v>0</v>
      </c>
      <c r="T269" s="2">
        <f>'MC Inputs'!U268*'MC Usage'!T$5</f>
        <v>0</v>
      </c>
      <c r="U269" s="2">
        <f>'MC Inputs'!V268*'MC Usage'!U$5</f>
        <v>0</v>
      </c>
      <c r="V269" s="2">
        <f>'MC Inputs'!W268*'MC Usage'!V$5</f>
        <v>0</v>
      </c>
      <c r="W269" s="2">
        <f>'MC Inputs'!X268*'MC Usage'!W$5</f>
        <v>0</v>
      </c>
      <c r="X269" s="2">
        <f>'MC Inputs'!Y268*'MC Usage'!X$5</f>
        <v>0</v>
      </c>
      <c r="Y269" s="2">
        <f>'MC Inputs'!Z268*'MC Usage'!Y$5</f>
        <v>0</v>
      </c>
      <c r="Z269" s="2">
        <f>'MC Inputs'!AA268*'MC Usage'!Z$5</f>
        <v>0</v>
      </c>
      <c r="AA269" s="2">
        <f>'MC Inputs'!AB268*'MC Usage'!AA$5</f>
        <v>0</v>
      </c>
      <c r="AB269">
        <f>'MC Inputs'!AC268*'MC Usage'!AB$5</f>
        <v>0</v>
      </c>
      <c r="AC269">
        <f>'MC Inputs'!AD268*'MC Usage'!AC$5</f>
        <v>0</v>
      </c>
      <c r="AD269">
        <f>'MC Inputs'!AE268*'MC Usage'!AD$5</f>
        <v>0</v>
      </c>
      <c r="AE269">
        <f>'MC Inputs'!AF268*'MC Usage'!AE$5</f>
        <v>0</v>
      </c>
    </row>
    <row r="270" spans="1:31" x14ac:dyDescent="0.3">
      <c r="A270" s="29" t="s">
        <v>56</v>
      </c>
      <c r="B270" s="15">
        <f t="shared" si="4"/>
        <v>44743</v>
      </c>
      <c r="C270" s="7">
        <f>'MC Inputs'!D269*'MC Usage'!C$5</f>
        <v>0</v>
      </c>
      <c r="D270" s="7">
        <f>'MC Inputs'!E269*'MC Usage'!D$5</f>
        <v>0</v>
      </c>
      <c r="E270" s="7">
        <f>'MC Inputs'!F269*'MC Usage'!E$5</f>
        <v>0</v>
      </c>
      <c r="F270" s="7">
        <f>'MC Inputs'!G269*'MC Usage'!F$5</f>
        <v>0</v>
      </c>
      <c r="G270" s="7">
        <f>'MC Inputs'!H269*'MC Usage'!G$5</f>
        <v>0</v>
      </c>
      <c r="H270" s="7">
        <f>'MC Inputs'!I269*'MC Usage'!H$5</f>
        <v>0</v>
      </c>
      <c r="I270" s="7">
        <f>'MC Inputs'!J269*'MC Usage'!I$5</f>
        <v>0</v>
      </c>
      <c r="J270" s="7">
        <f>'MC Inputs'!K269*'MC Usage'!J$5</f>
        <v>0</v>
      </c>
      <c r="K270" s="7">
        <f>'MC Inputs'!L269*'MC Usage'!K$5</f>
        <v>0</v>
      </c>
      <c r="L270" s="7">
        <f>'MC Inputs'!M269*'MC Usage'!L$5</f>
        <v>0</v>
      </c>
      <c r="M270" s="7">
        <f>'MC Inputs'!N269*'MC Usage'!M$5</f>
        <v>0</v>
      </c>
      <c r="N270" s="7">
        <f>'MC Inputs'!O269*'MC Usage'!N$5</f>
        <v>0</v>
      </c>
      <c r="O270" s="7">
        <f>'MC Inputs'!P269*'MC Usage'!O$5</f>
        <v>0</v>
      </c>
      <c r="P270" s="7">
        <f>'MC Inputs'!Q269*'MC Usage'!P$5</f>
        <v>0</v>
      </c>
      <c r="Q270" s="7">
        <f>'MC Inputs'!R269*'MC Usage'!Q$5</f>
        <v>0</v>
      </c>
      <c r="R270" s="7">
        <f>'MC Inputs'!S269*'MC Usage'!R$5</f>
        <v>0</v>
      </c>
      <c r="S270" s="7">
        <f>'MC Inputs'!T269*'MC Usage'!S$5</f>
        <v>0</v>
      </c>
      <c r="T270" s="7">
        <f>'MC Inputs'!U269*'MC Usage'!T$5</f>
        <v>0</v>
      </c>
      <c r="U270" s="7">
        <f>'MC Inputs'!V269*'MC Usage'!U$5</f>
        <v>0</v>
      </c>
      <c r="V270" s="7">
        <f>'MC Inputs'!W269*'MC Usage'!V$5</f>
        <v>0</v>
      </c>
      <c r="W270" s="7">
        <f>'MC Inputs'!X269*'MC Usage'!W$5</f>
        <v>0</v>
      </c>
      <c r="X270" s="7">
        <f>'MC Inputs'!Y269*'MC Usage'!X$5</f>
        <v>0</v>
      </c>
      <c r="Y270" s="7">
        <f>'MC Inputs'!Z269*'MC Usage'!Y$5</f>
        <v>0</v>
      </c>
      <c r="Z270" s="7">
        <f>'MC Inputs'!AA269*'MC Usage'!Z$5</f>
        <v>0</v>
      </c>
      <c r="AA270" s="7">
        <f>'MC Inputs'!AB269*'MC Usage'!AA$5</f>
        <v>0</v>
      </c>
      <c r="AB270" s="8">
        <f>'MC Inputs'!AC269*'MC Usage'!AB$5</f>
        <v>0</v>
      </c>
      <c r="AC270" s="8">
        <f>'MC Inputs'!AD269*'MC Usage'!AC$5</f>
        <v>0</v>
      </c>
      <c r="AD270" s="8">
        <f>'MC Inputs'!AE269*'MC Usage'!AD$5</f>
        <v>0</v>
      </c>
      <c r="AE270" s="8">
        <f>'MC Inputs'!AF269*'MC Usage'!AE$5</f>
        <v>0</v>
      </c>
    </row>
    <row r="271" spans="1:31" x14ac:dyDescent="0.3">
      <c r="A271" s="30" t="s">
        <v>56</v>
      </c>
      <c r="B271" s="16">
        <f t="shared" si="4"/>
        <v>44774</v>
      </c>
      <c r="C271" s="9">
        <f>'MC Inputs'!D270*'MC Usage'!C$5</f>
        <v>0</v>
      </c>
      <c r="D271" s="9">
        <f>'MC Inputs'!E270*'MC Usage'!D$5</f>
        <v>0</v>
      </c>
      <c r="E271" s="9">
        <f>'MC Inputs'!F270*'MC Usage'!E$5</f>
        <v>0</v>
      </c>
      <c r="F271" s="9">
        <f>'MC Inputs'!G270*'MC Usage'!F$5</f>
        <v>0</v>
      </c>
      <c r="G271" s="9">
        <f>'MC Inputs'!H270*'MC Usage'!G$5</f>
        <v>0</v>
      </c>
      <c r="H271" s="9">
        <f>'MC Inputs'!I270*'MC Usage'!H$5</f>
        <v>0</v>
      </c>
      <c r="I271" s="9">
        <f>'MC Inputs'!J270*'MC Usage'!I$5</f>
        <v>0</v>
      </c>
      <c r="J271" s="9">
        <f>'MC Inputs'!K270*'MC Usage'!J$5</f>
        <v>0</v>
      </c>
      <c r="K271" s="9">
        <f>'MC Inputs'!L270*'MC Usage'!K$5</f>
        <v>0</v>
      </c>
      <c r="L271" s="9">
        <f>'MC Inputs'!M270*'MC Usage'!L$5</f>
        <v>0</v>
      </c>
      <c r="M271" s="9">
        <f>'MC Inputs'!N270*'MC Usage'!M$5</f>
        <v>0</v>
      </c>
      <c r="N271" s="9">
        <f>'MC Inputs'!O270*'MC Usage'!N$5</f>
        <v>0</v>
      </c>
      <c r="O271" s="9">
        <f>'MC Inputs'!P270*'MC Usage'!O$5</f>
        <v>0</v>
      </c>
      <c r="P271" s="9">
        <f>'MC Inputs'!Q270*'MC Usage'!P$5</f>
        <v>0</v>
      </c>
      <c r="Q271" s="9">
        <f>'MC Inputs'!R270*'MC Usage'!Q$5</f>
        <v>0</v>
      </c>
      <c r="R271" s="9">
        <f>'MC Inputs'!S270*'MC Usage'!R$5</f>
        <v>0</v>
      </c>
      <c r="S271" s="9">
        <f>'MC Inputs'!T270*'MC Usage'!S$5</f>
        <v>0</v>
      </c>
      <c r="T271" s="9">
        <f>'MC Inputs'!U270*'MC Usage'!T$5</f>
        <v>0</v>
      </c>
      <c r="U271" s="9">
        <f>'MC Inputs'!V270*'MC Usage'!U$5</f>
        <v>0</v>
      </c>
      <c r="V271" s="9">
        <f>'MC Inputs'!W270*'MC Usage'!V$5</f>
        <v>0</v>
      </c>
      <c r="W271" s="9">
        <f>'MC Inputs'!X270*'MC Usage'!W$5</f>
        <v>0</v>
      </c>
      <c r="X271" s="9">
        <f>'MC Inputs'!Y270*'MC Usage'!X$5</f>
        <v>0</v>
      </c>
      <c r="Y271" s="9">
        <f>'MC Inputs'!Z270*'MC Usage'!Y$5</f>
        <v>0</v>
      </c>
      <c r="Z271" s="9">
        <f>'MC Inputs'!AA270*'MC Usage'!Z$5</f>
        <v>0</v>
      </c>
      <c r="AA271" s="9">
        <f>'MC Inputs'!AB270*'MC Usage'!AA$5</f>
        <v>0</v>
      </c>
      <c r="AB271" s="10">
        <f>'MC Inputs'!AC270*'MC Usage'!AB$5</f>
        <v>0</v>
      </c>
      <c r="AC271" s="10">
        <f>'MC Inputs'!AD270*'MC Usage'!AC$5</f>
        <v>0</v>
      </c>
      <c r="AD271" s="10">
        <f>'MC Inputs'!AE270*'MC Usage'!AD$5</f>
        <v>0</v>
      </c>
      <c r="AE271" s="10">
        <f>'MC Inputs'!AF270*'MC Usage'!AE$5</f>
        <v>0</v>
      </c>
    </row>
    <row r="272" spans="1:31" x14ac:dyDescent="0.3">
      <c r="A272" s="30" t="s">
        <v>56</v>
      </c>
      <c r="B272" s="16">
        <f t="shared" si="4"/>
        <v>44805</v>
      </c>
      <c r="C272" s="9">
        <f>'MC Inputs'!D271*'MC Usage'!C$5</f>
        <v>0</v>
      </c>
      <c r="D272" s="9">
        <f>'MC Inputs'!E271*'MC Usage'!D$5</f>
        <v>0</v>
      </c>
      <c r="E272" s="9">
        <f>'MC Inputs'!F271*'MC Usage'!E$5</f>
        <v>0</v>
      </c>
      <c r="F272" s="9">
        <f>'MC Inputs'!G271*'MC Usage'!F$5</f>
        <v>0</v>
      </c>
      <c r="G272" s="9">
        <f>'MC Inputs'!H271*'MC Usage'!G$5</f>
        <v>0</v>
      </c>
      <c r="H272" s="9">
        <f>'MC Inputs'!I271*'MC Usage'!H$5</f>
        <v>0</v>
      </c>
      <c r="I272" s="9">
        <f>'MC Inputs'!J271*'MC Usage'!I$5</f>
        <v>0</v>
      </c>
      <c r="J272" s="9">
        <f>'MC Inputs'!K271*'MC Usage'!J$5</f>
        <v>0</v>
      </c>
      <c r="K272" s="9">
        <f>'MC Inputs'!L271*'MC Usage'!K$5</f>
        <v>0</v>
      </c>
      <c r="L272" s="9">
        <f>'MC Inputs'!M271*'MC Usage'!L$5</f>
        <v>0</v>
      </c>
      <c r="M272" s="9">
        <f>'MC Inputs'!N271*'MC Usage'!M$5</f>
        <v>0</v>
      </c>
      <c r="N272" s="9">
        <f>'MC Inputs'!O271*'MC Usage'!N$5</f>
        <v>0</v>
      </c>
      <c r="O272" s="9">
        <f>'MC Inputs'!P271*'MC Usage'!O$5</f>
        <v>0</v>
      </c>
      <c r="P272" s="9">
        <f>'MC Inputs'!Q271*'MC Usage'!P$5</f>
        <v>0</v>
      </c>
      <c r="Q272" s="9">
        <f>'MC Inputs'!R271*'MC Usage'!Q$5</f>
        <v>0</v>
      </c>
      <c r="R272" s="9">
        <f>'MC Inputs'!S271*'MC Usage'!R$5</f>
        <v>0</v>
      </c>
      <c r="S272" s="9">
        <f>'MC Inputs'!T271*'MC Usage'!S$5</f>
        <v>0</v>
      </c>
      <c r="T272" s="9">
        <f>'MC Inputs'!U271*'MC Usage'!T$5</f>
        <v>0</v>
      </c>
      <c r="U272" s="9">
        <f>'MC Inputs'!V271*'MC Usage'!U$5</f>
        <v>0</v>
      </c>
      <c r="V272" s="9">
        <f>'MC Inputs'!W271*'MC Usage'!V$5</f>
        <v>0</v>
      </c>
      <c r="W272" s="9">
        <f>'MC Inputs'!X271*'MC Usage'!W$5</f>
        <v>0</v>
      </c>
      <c r="X272" s="9">
        <f>'MC Inputs'!Y271*'MC Usage'!X$5</f>
        <v>0</v>
      </c>
      <c r="Y272" s="9">
        <f>'MC Inputs'!Z271*'MC Usage'!Y$5</f>
        <v>0</v>
      </c>
      <c r="Z272" s="9">
        <f>'MC Inputs'!AA271*'MC Usage'!Z$5</f>
        <v>0</v>
      </c>
      <c r="AA272" s="9">
        <f>'MC Inputs'!AB271*'MC Usage'!AA$5</f>
        <v>0</v>
      </c>
      <c r="AB272" s="10">
        <f>'MC Inputs'!AC271*'MC Usage'!AB$5</f>
        <v>0</v>
      </c>
      <c r="AC272" s="10">
        <f>'MC Inputs'!AD271*'MC Usage'!AC$5</f>
        <v>0</v>
      </c>
      <c r="AD272" s="10">
        <f>'MC Inputs'!AE271*'MC Usage'!AD$5</f>
        <v>0</v>
      </c>
      <c r="AE272" s="10">
        <f>'MC Inputs'!AF271*'MC Usage'!AE$5</f>
        <v>0</v>
      </c>
    </row>
    <row r="273" spans="1:31" x14ac:dyDescent="0.3">
      <c r="A273" s="30" t="s">
        <v>56</v>
      </c>
      <c r="B273" s="16">
        <f t="shared" si="4"/>
        <v>44835</v>
      </c>
      <c r="C273" s="9">
        <f>'MC Inputs'!D272*'MC Usage'!C$5</f>
        <v>0</v>
      </c>
      <c r="D273" s="9">
        <f>'MC Inputs'!E272*'MC Usage'!D$5</f>
        <v>0</v>
      </c>
      <c r="E273" s="9">
        <f>'MC Inputs'!F272*'MC Usage'!E$5</f>
        <v>0</v>
      </c>
      <c r="F273" s="9">
        <f>'MC Inputs'!G272*'MC Usage'!F$5</f>
        <v>0</v>
      </c>
      <c r="G273" s="9">
        <f>'MC Inputs'!H272*'MC Usage'!G$5</f>
        <v>0</v>
      </c>
      <c r="H273" s="9">
        <f>'MC Inputs'!I272*'MC Usage'!H$5</f>
        <v>0</v>
      </c>
      <c r="I273" s="9">
        <f>'MC Inputs'!J272*'MC Usage'!I$5</f>
        <v>0</v>
      </c>
      <c r="J273" s="9">
        <f>'MC Inputs'!K272*'MC Usage'!J$5</f>
        <v>0</v>
      </c>
      <c r="K273" s="9">
        <f>'MC Inputs'!L272*'MC Usage'!K$5</f>
        <v>0</v>
      </c>
      <c r="L273" s="9">
        <f>'MC Inputs'!M272*'MC Usage'!L$5</f>
        <v>0</v>
      </c>
      <c r="M273" s="9">
        <f>'MC Inputs'!N272*'MC Usage'!M$5</f>
        <v>0</v>
      </c>
      <c r="N273" s="9">
        <f>'MC Inputs'!O272*'MC Usage'!N$5</f>
        <v>0</v>
      </c>
      <c r="O273" s="9">
        <f>'MC Inputs'!P272*'MC Usage'!O$5</f>
        <v>0</v>
      </c>
      <c r="P273" s="9">
        <f>'MC Inputs'!Q272*'MC Usage'!P$5</f>
        <v>0</v>
      </c>
      <c r="Q273" s="9">
        <f>'MC Inputs'!R272*'MC Usage'!Q$5</f>
        <v>0</v>
      </c>
      <c r="R273" s="9">
        <f>'MC Inputs'!S272*'MC Usage'!R$5</f>
        <v>0</v>
      </c>
      <c r="S273" s="9">
        <f>'MC Inputs'!T272*'MC Usage'!S$5</f>
        <v>0</v>
      </c>
      <c r="T273" s="9">
        <f>'MC Inputs'!U272*'MC Usage'!T$5</f>
        <v>0</v>
      </c>
      <c r="U273" s="9">
        <f>'MC Inputs'!V272*'MC Usage'!U$5</f>
        <v>0</v>
      </c>
      <c r="V273" s="9">
        <f>'MC Inputs'!W272*'MC Usage'!V$5</f>
        <v>0</v>
      </c>
      <c r="W273" s="9">
        <f>'MC Inputs'!X272*'MC Usage'!W$5</f>
        <v>0</v>
      </c>
      <c r="X273" s="9">
        <f>'MC Inputs'!Y272*'MC Usage'!X$5</f>
        <v>0</v>
      </c>
      <c r="Y273" s="9">
        <f>'MC Inputs'!Z272*'MC Usage'!Y$5</f>
        <v>0</v>
      </c>
      <c r="Z273" s="9">
        <f>'MC Inputs'!AA272*'MC Usage'!Z$5</f>
        <v>0</v>
      </c>
      <c r="AA273" s="9">
        <f>'MC Inputs'!AB272*'MC Usage'!AA$5</f>
        <v>0</v>
      </c>
      <c r="AB273" s="10">
        <f>'MC Inputs'!AC272*'MC Usage'!AB$5</f>
        <v>0</v>
      </c>
      <c r="AC273" s="10">
        <f>'MC Inputs'!AD272*'MC Usage'!AC$5</f>
        <v>0</v>
      </c>
      <c r="AD273" s="10">
        <f>'MC Inputs'!AE272*'MC Usage'!AD$5</f>
        <v>0</v>
      </c>
      <c r="AE273" s="10">
        <f>'MC Inputs'!AF272*'MC Usage'!AE$5</f>
        <v>0</v>
      </c>
    </row>
    <row r="274" spans="1:31" x14ac:dyDescent="0.3">
      <c r="A274" s="30" t="s">
        <v>56</v>
      </c>
      <c r="B274" s="16">
        <f t="shared" si="4"/>
        <v>44866</v>
      </c>
      <c r="C274" s="9">
        <f>'MC Inputs'!D273*'MC Usage'!C$5</f>
        <v>0</v>
      </c>
      <c r="D274" s="9">
        <f>'MC Inputs'!E273*'MC Usage'!D$5</f>
        <v>0</v>
      </c>
      <c r="E274" s="9">
        <f>'MC Inputs'!F273*'MC Usage'!E$5</f>
        <v>0</v>
      </c>
      <c r="F274" s="9">
        <f>'MC Inputs'!G273*'MC Usage'!F$5</f>
        <v>0</v>
      </c>
      <c r="G274" s="9">
        <f>'MC Inputs'!H273*'MC Usage'!G$5</f>
        <v>0</v>
      </c>
      <c r="H274" s="9">
        <f>'MC Inputs'!I273*'MC Usage'!H$5</f>
        <v>0</v>
      </c>
      <c r="I274" s="9">
        <f>'MC Inputs'!J273*'MC Usage'!I$5</f>
        <v>0</v>
      </c>
      <c r="J274" s="9">
        <f>'MC Inputs'!K273*'MC Usage'!J$5</f>
        <v>0</v>
      </c>
      <c r="K274" s="9">
        <f>'MC Inputs'!L273*'MC Usage'!K$5</f>
        <v>0</v>
      </c>
      <c r="L274" s="9">
        <f>'MC Inputs'!M273*'MC Usage'!L$5</f>
        <v>0</v>
      </c>
      <c r="M274" s="9">
        <f>'MC Inputs'!N273*'MC Usage'!M$5</f>
        <v>0</v>
      </c>
      <c r="N274" s="9">
        <f>'MC Inputs'!O273*'MC Usage'!N$5</f>
        <v>0</v>
      </c>
      <c r="O274" s="9">
        <f>'MC Inputs'!P273*'MC Usage'!O$5</f>
        <v>0</v>
      </c>
      <c r="P274" s="9">
        <f>'MC Inputs'!Q273*'MC Usage'!P$5</f>
        <v>0</v>
      </c>
      <c r="Q274" s="9">
        <f>'MC Inputs'!R273*'MC Usage'!Q$5</f>
        <v>0</v>
      </c>
      <c r="R274" s="9">
        <f>'MC Inputs'!S273*'MC Usage'!R$5</f>
        <v>0</v>
      </c>
      <c r="S274" s="9">
        <f>'MC Inputs'!T273*'MC Usage'!S$5</f>
        <v>0</v>
      </c>
      <c r="T274" s="9">
        <f>'MC Inputs'!U273*'MC Usage'!T$5</f>
        <v>0</v>
      </c>
      <c r="U274" s="9">
        <f>'MC Inputs'!V273*'MC Usage'!U$5</f>
        <v>0</v>
      </c>
      <c r="V274" s="9">
        <f>'MC Inputs'!W273*'MC Usage'!V$5</f>
        <v>0</v>
      </c>
      <c r="W274" s="9">
        <f>'MC Inputs'!X273*'MC Usage'!W$5</f>
        <v>0</v>
      </c>
      <c r="X274" s="9">
        <f>'MC Inputs'!Y273*'MC Usage'!X$5</f>
        <v>0</v>
      </c>
      <c r="Y274" s="9">
        <f>'MC Inputs'!Z273*'MC Usage'!Y$5</f>
        <v>0</v>
      </c>
      <c r="Z274" s="9">
        <f>'MC Inputs'!AA273*'MC Usage'!Z$5</f>
        <v>0</v>
      </c>
      <c r="AA274" s="9">
        <f>'MC Inputs'!AB273*'MC Usage'!AA$5</f>
        <v>0</v>
      </c>
      <c r="AB274" s="10">
        <f>'MC Inputs'!AC273*'MC Usage'!AB$5</f>
        <v>0</v>
      </c>
      <c r="AC274" s="10">
        <f>'MC Inputs'!AD273*'MC Usage'!AC$5</f>
        <v>0</v>
      </c>
      <c r="AD274" s="10">
        <f>'MC Inputs'!AE273*'MC Usage'!AD$5</f>
        <v>0</v>
      </c>
      <c r="AE274" s="10">
        <f>'MC Inputs'!AF273*'MC Usage'!AE$5</f>
        <v>0</v>
      </c>
    </row>
    <row r="275" spans="1:31" x14ac:dyDescent="0.3">
      <c r="A275" s="30" t="s">
        <v>56</v>
      </c>
      <c r="B275" s="16">
        <f t="shared" si="4"/>
        <v>44896</v>
      </c>
      <c r="C275" s="9">
        <f>'MC Inputs'!D274*'MC Usage'!C$5</f>
        <v>0</v>
      </c>
      <c r="D275" s="9">
        <f>'MC Inputs'!E274*'MC Usage'!D$5</f>
        <v>0</v>
      </c>
      <c r="E275" s="9">
        <f>'MC Inputs'!F274*'MC Usage'!E$5</f>
        <v>0</v>
      </c>
      <c r="F275" s="9">
        <f>'MC Inputs'!G274*'MC Usage'!F$5</f>
        <v>0</v>
      </c>
      <c r="G275" s="9">
        <f>'MC Inputs'!H274*'MC Usage'!G$5</f>
        <v>0</v>
      </c>
      <c r="H275" s="9">
        <f>'MC Inputs'!I274*'MC Usage'!H$5</f>
        <v>0</v>
      </c>
      <c r="I275" s="9">
        <f>'MC Inputs'!J274*'MC Usage'!I$5</f>
        <v>0</v>
      </c>
      <c r="J275" s="9">
        <f>'MC Inputs'!K274*'MC Usage'!J$5</f>
        <v>0</v>
      </c>
      <c r="K275" s="9">
        <f>'MC Inputs'!L274*'MC Usage'!K$5</f>
        <v>0</v>
      </c>
      <c r="L275" s="9">
        <f>'MC Inputs'!M274*'MC Usage'!L$5</f>
        <v>0</v>
      </c>
      <c r="M275" s="9">
        <f>'MC Inputs'!N274*'MC Usage'!M$5</f>
        <v>0</v>
      </c>
      <c r="N275" s="9">
        <f>'MC Inputs'!O274*'MC Usage'!N$5</f>
        <v>0</v>
      </c>
      <c r="O275" s="9">
        <f>'MC Inputs'!P274*'MC Usage'!O$5</f>
        <v>0</v>
      </c>
      <c r="P275" s="9">
        <f>'MC Inputs'!Q274*'MC Usage'!P$5</f>
        <v>0</v>
      </c>
      <c r="Q275" s="9">
        <f>'MC Inputs'!R274*'MC Usage'!Q$5</f>
        <v>0</v>
      </c>
      <c r="R275" s="9">
        <f>'MC Inputs'!S274*'MC Usage'!R$5</f>
        <v>0</v>
      </c>
      <c r="S275" s="9">
        <f>'MC Inputs'!T274*'MC Usage'!S$5</f>
        <v>0</v>
      </c>
      <c r="T275" s="9">
        <f>'MC Inputs'!U274*'MC Usage'!T$5</f>
        <v>0</v>
      </c>
      <c r="U275" s="9">
        <f>'MC Inputs'!V274*'MC Usage'!U$5</f>
        <v>0</v>
      </c>
      <c r="V275" s="9">
        <f>'MC Inputs'!W274*'MC Usage'!V$5</f>
        <v>0</v>
      </c>
      <c r="W275" s="9">
        <f>'MC Inputs'!X274*'MC Usage'!W$5</f>
        <v>0</v>
      </c>
      <c r="X275" s="9">
        <f>'MC Inputs'!Y274*'MC Usage'!X$5</f>
        <v>0</v>
      </c>
      <c r="Y275" s="9">
        <f>'MC Inputs'!Z274*'MC Usage'!Y$5</f>
        <v>0</v>
      </c>
      <c r="Z275" s="9">
        <f>'MC Inputs'!AA274*'MC Usage'!Z$5</f>
        <v>0</v>
      </c>
      <c r="AA275" s="9">
        <f>'MC Inputs'!AB274*'MC Usage'!AA$5</f>
        <v>0</v>
      </c>
      <c r="AB275" s="10">
        <f>'MC Inputs'!AC274*'MC Usage'!AB$5</f>
        <v>0</v>
      </c>
      <c r="AC275" s="10">
        <f>'MC Inputs'!AD274*'MC Usage'!AC$5</f>
        <v>0</v>
      </c>
      <c r="AD275" s="10">
        <f>'MC Inputs'!AE274*'MC Usage'!AD$5</f>
        <v>0</v>
      </c>
      <c r="AE275" s="10">
        <f>'MC Inputs'!AF274*'MC Usage'!AE$5</f>
        <v>0</v>
      </c>
    </row>
    <row r="276" spans="1:31" x14ac:dyDescent="0.3">
      <c r="A276" s="30" t="s">
        <v>56</v>
      </c>
      <c r="B276" s="16">
        <f t="shared" si="4"/>
        <v>44927</v>
      </c>
      <c r="C276" s="9">
        <f>'MC Inputs'!D275*'MC Usage'!C$5</f>
        <v>0</v>
      </c>
      <c r="D276" s="9">
        <f>'MC Inputs'!E275*'MC Usage'!D$5</f>
        <v>0</v>
      </c>
      <c r="E276" s="9">
        <f>'MC Inputs'!F275*'MC Usage'!E$5</f>
        <v>0</v>
      </c>
      <c r="F276" s="9">
        <f>'MC Inputs'!G275*'MC Usage'!F$5</f>
        <v>0</v>
      </c>
      <c r="G276" s="9">
        <f>'MC Inputs'!H275*'MC Usage'!G$5</f>
        <v>0</v>
      </c>
      <c r="H276" s="9">
        <f>'MC Inputs'!I275*'MC Usage'!H$5</f>
        <v>0</v>
      </c>
      <c r="I276" s="9">
        <f>'MC Inputs'!J275*'MC Usage'!I$5</f>
        <v>0</v>
      </c>
      <c r="J276" s="9">
        <f>'MC Inputs'!K275*'MC Usage'!J$5</f>
        <v>0</v>
      </c>
      <c r="K276" s="9">
        <f>'MC Inputs'!L275*'MC Usage'!K$5</f>
        <v>0</v>
      </c>
      <c r="L276" s="9">
        <f>'MC Inputs'!M275*'MC Usage'!L$5</f>
        <v>0</v>
      </c>
      <c r="M276" s="9">
        <f>'MC Inputs'!N275*'MC Usage'!M$5</f>
        <v>0</v>
      </c>
      <c r="N276" s="9">
        <f>'MC Inputs'!O275*'MC Usage'!N$5</f>
        <v>0</v>
      </c>
      <c r="O276" s="9">
        <f>'MC Inputs'!P275*'MC Usage'!O$5</f>
        <v>0</v>
      </c>
      <c r="P276" s="9">
        <f>'MC Inputs'!Q275*'MC Usage'!P$5</f>
        <v>0</v>
      </c>
      <c r="Q276" s="9">
        <f>'MC Inputs'!R275*'MC Usage'!Q$5</f>
        <v>0</v>
      </c>
      <c r="R276" s="9">
        <f>'MC Inputs'!S275*'MC Usage'!R$5</f>
        <v>0</v>
      </c>
      <c r="S276" s="9">
        <f>'MC Inputs'!T275*'MC Usage'!S$5</f>
        <v>0</v>
      </c>
      <c r="T276" s="9">
        <f>'MC Inputs'!U275*'MC Usage'!T$5</f>
        <v>0</v>
      </c>
      <c r="U276" s="9">
        <f>'MC Inputs'!V275*'MC Usage'!U$5</f>
        <v>0</v>
      </c>
      <c r="V276" s="9">
        <f>'MC Inputs'!W275*'MC Usage'!V$5</f>
        <v>0</v>
      </c>
      <c r="W276" s="9">
        <f>'MC Inputs'!X275*'MC Usage'!W$5</f>
        <v>0</v>
      </c>
      <c r="X276" s="9">
        <f>'MC Inputs'!Y275*'MC Usage'!X$5</f>
        <v>0</v>
      </c>
      <c r="Y276" s="9">
        <f>'MC Inputs'!Z275*'MC Usage'!Y$5</f>
        <v>0</v>
      </c>
      <c r="Z276" s="9">
        <f>'MC Inputs'!AA275*'MC Usage'!Z$5</f>
        <v>0</v>
      </c>
      <c r="AA276" s="9">
        <f>'MC Inputs'!AB275*'MC Usage'!AA$5</f>
        <v>0</v>
      </c>
      <c r="AB276" s="10">
        <f>'MC Inputs'!AC275*'MC Usage'!AB$5</f>
        <v>0</v>
      </c>
      <c r="AC276" s="10">
        <f>'MC Inputs'!AD275*'MC Usage'!AC$5</f>
        <v>0</v>
      </c>
      <c r="AD276" s="10">
        <f>'MC Inputs'!AE275*'MC Usage'!AD$5</f>
        <v>0</v>
      </c>
      <c r="AE276" s="10">
        <f>'MC Inputs'!AF275*'MC Usage'!AE$5</f>
        <v>0</v>
      </c>
    </row>
    <row r="277" spans="1:31" x14ac:dyDescent="0.3">
      <c r="A277" s="30" t="s">
        <v>56</v>
      </c>
      <c r="B277" s="16">
        <f t="shared" si="4"/>
        <v>44958</v>
      </c>
      <c r="C277" s="9">
        <f>'MC Inputs'!D276*'MC Usage'!C$5</f>
        <v>0</v>
      </c>
      <c r="D277" s="9">
        <f>'MC Inputs'!E276*'MC Usage'!D$5</f>
        <v>0</v>
      </c>
      <c r="E277" s="9">
        <f>'MC Inputs'!F276*'MC Usage'!E$5</f>
        <v>0</v>
      </c>
      <c r="F277" s="9">
        <f>'MC Inputs'!G276*'MC Usage'!F$5</f>
        <v>0</v>
      </c>
      <c r="G277" s="9">
        <f>'MC Inputs'!H276*'MC Usage'!G$5</f>
        <v>0</v>
      </c>
      <c r="H277" s="9">
        <f>'MC Inputs'!I276*'MC Usage'!H$5</f>
        <v>0</v>
      </c>
      <c r="I277" s="9">
        <f>'MC Inputs'!J276*'MC Usage'!I$5</f>
        <v>0</v>
      </c>
      <c r="J277" s="9">
        <f>'MC Inputs'!K276*'MC Usage'!J$5</f>
        <v>0</v>
      </c>
      <c r="K277" s="9">
        <f>'MC Inputs'!L276*'MC Usage'!K$5</f>
        <v>0</v>
      </c>
      <c r="L277" s="9">
        <f>'MC Inputs'!M276*'MC Usage'!L$5</f>
        <v>0</v>
      </c>
      <c r="M277" s="9">
        <f>'MC Inputs'!N276*'MC Usage'!M$5</f>
        <v>0</v>
      </c>
      <c r="N277" s="9">
        <f>'MC Inputs'!O276*'MC Usage'!N$5</f>
        <v>0</v>
      </c>
      <c r="O277" s="9">
        <f>'MC Inputs'!P276*'MC Usage'!O$5</f>
        <v>0</v>
      </c>
      <c r="P277" s="9">
        <f>'MC Inputs'!Q276*'MC Usage'!P$5</f>
        <v>0</v>
      </c>
      <c r="Q277" s="9">
        <f>'MC Inputs'!R276*'MC Usage'!Q$5</f>
        <v>0</v>
      </c>
      <c r="R277" s="9">
        <f>'MC Inputs'!S276*'MC Usage'!R$5</f>
        <v>0</v>
      </c>
      <c r="S277" s="9">
        <f>'MC Inputs'!T276*'MC Usage'!S$5</f>
        <v>0</v>
      </c>
      <c r="T277" s="9">
        <f>'MC Inputs'!U276*'MC Usage'!T$5</f>
        <v>0</v>
      </c>
      <c r="U277" s="9">
        <f>'MC Inputs'!V276*'MC Usage'!U$5</f>
        <v>0</v>
      </c>
      <c r="V277" s="9">
        <f>'MC Inputs'!W276*'MC Usage'!V$5</f>
        <v>0</v>
      </c>
      <c r="W277" s="9">
        <f>'MC Inputs'!X276*'MC Usage'!W$5</f>
        <v>0</v>
      </c>
      <c r="X277" s="9">
        <f>'MC Inputs'!Y276*'MC Usage'!X$5</f>
        <v>0</v>
      </c>
      <c r="Y277" s="9">
        <f>'MC Inputs'!Z276*'MC Usage'!Y$5</f>
        <v>0</v>
      </c>
      <c r="Z277" s="9">
        <f>'MC Inputs'!AA276*'MC Usage'!Z$5</f>
        <v>0</v>
      </c>
      <c r="AA277" s="9">
        <f>'MC Inputs'!AB276*'MC Usage'!AA$5</f>
        <v>0</v>
      </c>
      <c r="AB277" s="10">
        <f>'MC Inputs'!AC276*'MC Usage'!AB$5</f>
        <v>0</v>
      </c>
      <c r="AC277" s="10">
        <f>'MC Inputs'!AD276*'MC Usage'!AC$5</f>
        <v>0</v>
      </c>
      <c r="AD277" s="10">
        <f>'MC Inputs'!AE276*'MC Usage'!AD$5</f>
        <v>0</v>
      </c>
      <c r="AE277" s="10">
        <f>'MC Inputs'!AF276*'MC Usage'!AE$5</f>
        <v>0</v>
      </c>
    </row>
    <row r="278" spans="1:31" x14ac:dyDescent="0.3">
      <c r="A278" s="30" t="s">
        <v>56</v>
      </c>
      <c r="B278" s="16">
        <f t="shared" si="4"/>
        <v>44986</v>
      </c>
      <c r="C278" s="9">
        <f>'MC Inputs'!D277*'MC Usage'!C$5</f>
        <v>0</v>
      </c>
      <c r="D278" s="9">
        <f>'MC Inputs'!E277*'MC Usage'!D$5</f>
        <v>0</v>
      </c>
      <c r="E278" s="9">
        <f>'MC Inputs'!F277*'MC Usage'!E$5</f>
        <v>0</v>
      </c>
      <c r="F278" s="9">
        <f>'MC Inputs'!G277*'MC Usage'!F$5</f>
        <v>0</v>
      </c>
      <c r="G278" s="9">
        <f>'MC Inputs'!H277*'MC Usage'!G$5</f>
        <v>0</v>
      </c>
      <c r="H278" s="9">
        <f>'MC Inputs'!I277*'MC Usage'!H$5</f>
        <v>0</v>
      </c>
      <c r="I278" s="9">
        <f>'MC Inputs'!J277*'MC Usage'!I$5</f>
        <v>0</v>
      </c>
      <c r="J278" s="9">
        <f>'MC Inputs'!K277*'MC Usage'!J$5</f>
        <v>0</v>
      </c>
      <c r="K278" s="9">
        <f>'MC Inputs'!L277*'MC Usage'!K$5</f>
        <v>0</v>
      </c>
      <c r="L278" s="9">
        <f>'MC Inputs'!M277*'MC Usage'!L$5</f>
        <v>0</v>
      </c>
      <c r="M278" s="9">
        <f>'MC Inputs'!N277*'MC Usage'!M$5</f>
        <v>0</v>
      </c>
      <c r="N278" s="9">
        <f>'MC Inputs'!O277*'MC Usage'!N$5</f>
        <v>0</v>
      </c>
      <c r="O278" s="9">
        <f>'MC Inputs'!P277*'MC Usage'!O$5</f>
        <v>0</v>
      </c>
      <c r="P278" s="9">
        <f>'MC Inputs'!Q277*'MC Usage'!P$5</f>
        <v>0</v>
      </c>
      <c r="Q278" s="9">
        <f>'MC Inputs'!R277*'MC Usage'!Q$5</f>
        <v>0</v>
      </c>
      <c r="R278" s="9">
        <f>'MC Inputs'!S277*'MC Usage'!R$5</f>
        <v>0</v>
      </c>
      <c r="S278" s="9">
        <f>'MC Inputs'!T277*'MC Usage'!S$5</f>
        <v>0</v>
      </c>
      <c r="T278" s="9">
        <f>'MC Inputs'!U277*'MC Usage'!T$5</f>
        <v>0</v>
      </c>
      <c r="U278" s="9">
        <f>'MC Inputs'!V277*'MC Usage'!U$5</f>
        <v>0</v>
      </c>
      <c r="V278" s="9">
        <f>'MC Inputs'!W277*'MC Usage'!V$5</f>
        <v>0</v>
      </c>
      <c r="W278" s="9">
        <f>'MC Inputs'!X277*'MC Usage'!W$5</f>
        <v>0</v>
      </c>
      <c r="X278" s="9">
        <f>'MC Inputs'!Y277*'MC Usage'!X$5</f>
        <v>0</v>
      </c>
      <c r="Y278" s="9">
        <f>'MC Inputs'!Z277*'MC Usage'!Y$5</f>
        <v>0</v>
      </c>
      <c r="Z278" s="9">
        <f>'MC Inputs'!AA277*'MC Usage'!Z$5</f>
        <v>0</v>
      </c>
      <c r="AA278" s="9">
        <f>'MC Inputs'!AB277*'MC Usage'!AA$5</f>
        <v>0</v>
      </c>
      <c r="AB278" s="10">
        <f>'MC Inputs'!AC277*'MC Usage'!AB$5</f>
        <v>0</v>
      </c>
      <c r="AC278" s="10">
        <f>'MC Inputs'!AD277*'MC Usage'!AC$5</f>
        <v>0</v>
      </c>
      <c r="AD278" s="10">
        <f>'MC Inputs'!AE277*'MC Usage'!AD$5</f>
        <v>0</v>
      </c>
      <c r="AE278" s="10">
        <f>'MC Inputs'!AF277*'MC Usage'!AE$5</f>
        <v>0</v>
      </c>
    </row>
    <row r="279" spans="1:31" x14ac:dyDescent="0.3">
      <c r="A279" s="30" t="s">
        <v>56</v>
      </c>
      <c r="B279" s="16">
        <f t="shared" si="4"/>
        <v>45017</v>
      </c>
      <c r="C279" s="9">
        <f>'MC Inputs'!D278*'MC Usage'!C$5</f>
        <v>0</v>
      </c>
      <c r="D279" s="9">
        <f>'MC Inputs'!E278*'MC Usage'!D$5</f>
        <v>0</v>
      </c>
      <c r="E279" s="9">
        <f>'MC Inputs'!F278*'MC Usage'!E$5</f>
        <v>0</v>
      </c>
      <c r="F279" s="9">
        <f>'MC Inputs'!G278*'MC Usage'!F$5</f>
        <v>0</v>
      </c>
      <c r="G279" s="9">
        <f>'MC Inputs'!H278*'MC Usage'!G$5</f>
        <v>0</v>
      </c>
      <c r="H279" s="9">
        <f>'MC Inputs'!I278*'MC Usage'!H$5</f>
        <v>0</v>
      </c>
      <c r="I279" s="9">
        <f>'MC Inputs'!J278*'MC Usage'!I$5</f>
        <v>0</v>
      </c>
      <c r="J279" s="9">
        <f>'MC Inputs'!K278*'MC Usage'!J$5</f>
        <v>0</v>
      </c>
      <c r="K279" s="9">
        <f>'MC Inputs'!L278*'MC Usage'!K$5</f>
        <v>0</v>
      </c>
      <c r="L279" s="9">
        <f>'MC Inputs'!M278*'MC Usage'!L$5</f>
        <v>0</v>
      </c>
      <c r="M279" s="9">
        <f>'MC Inputs'!N278*'MC Usage'!M$5</f>
        <v>0</v>
      </c>
      <c r="N279" s="9">
        <f>'MC Inputs'!O278*'MC Usage'!N$5</f>
        <v>0</v>
      </c>
      <c r="O279" s="9">
        <f>'MC Inputs'!P278*'MC Usage'!O$5</f>
        <v>0</v>
      </c>
      <c r="P279" s="9">
        <f>'MC Inputs'!Q278*'MC Usage'!P$5</f>
        <v>0</v>
      </c>
      <c r="Q279" s="9">
        <f>'MC Inputs'!R278*'MC Usage'!Q$5</f>
        <v>0</v>
      </c>
      <c r="R279" s="9">
        <f>'MC Inputs'!S278*'MC Usage'!R$5</f>
        <v>0</v>
      </c>
      <c r="S279" s="9">
        <f>'MC Inputs'!T278*'MC Usage'!S$5</f>
        <v>0</v>
      </c>
      <c r="T279" s="9">
        <f>'MC Inputs'!U278*'MC Usage'!T$5</f>
        <v>0</v>
      </c>
      <c r="U279" s="9">
        <f>'MC Inputs'!V278*'MC Usage'!U$5</f>
        <v>0</v>
      </c>
      <c r="V279" s="9">
        <f>'MC Inputs'!W278*'MC Usage'!V$5</f>
        <v>0</v>
      </c>
      <c r="W279" s="9">
        <f>'MC Inputs'!X278*'MC Usage'!W$5</f>
        <v>0</v>
      </c>
      <c r="X279" s="9">
        <f>'MC Inputs'!Y278*'MC Usage'!X$5</f>
        <v>0</v>
      </c>
      <c r="Y279" s="9">
        <f>'MC Inputs'!Z278*'MC Usage'!Y$5</f>
        <v>0</v>
      </c>
      <c r="Z279" s="9">
        <f>'MC Inputs'!AA278*'MC Usage'!Z$5</f>
        <v>0</v>
      </c>
      <c r="AA279" s="9">
        <f>'MC Inputs'!AB278*'MC Usage'!AA$5</f>
        <v>0</v>
      </c>
      <c r="AB279" s="10">
        <f>'MC Inputs'!AC278*'MC Usage'!AB$5</f>
        <v>0</v>
      </c>
      <c r="AC279" s="10">
        <f>'MC Inputs'!AD278*'MC Usage'!AC$5</f>
        <v>0</v>
      </c>
      <c r="AD279" s="10">
        <f>'MC Inputs'!AE278*'MC Usage'!AD$5</f>
        <v>0</v>
      </c>
      <c r="AE279" s="10">
        <f>'MC Inputs'!AF278*'MC Usage'!AE$5</f>
        <v>0</v>
      </c>
    </row>
    <row r="280" spans="1:31" x14ac:dyDescent="0.3">
      <c r="A280" s="30" t="s">
        <v>56</v>
      </c>
      <c r="B280" s="16">
        <f t="shared" si="4"/>
        <v>45047</v>
      </c>
      <c r="C280" s="9">
        <f>'MC Inputs'!D279*'MC Usage'!C$5</f>
        <v>0</v>
      </c>
      <c r="D280" s="9">
        <f>'MC Inputs'!E279*'MC Usage'!D$5</f>
        <v>0</v>
      </c>
      <c r="E280" s="9">
        <f>'MC Inputs'!F279*'MC Usage'!E$5</f>
        <v>0</v>
      </c>
      <c r="F280" s="9">
        <f>'MC Inputs'!G279*'MC Usage'!F$5</f>
        <v>0</v>
      </c>
      <c r="G280" s="9">
        <f>'MC Inputs'!H279*'MC Usage'!G$5</f>
        <v>0</v>
      </c>
      <c r="H280" s="9">
        <f>'MC Inputs'!I279*'MC Usage'!H$5</f>
        <v>0</v>
      </c>
      <c r="I280" s="9">
        <f>'MC Inputs'!J279*'MC Usage'!I$5</f>
        <v>0</v>
      </c>
      <c r="J280" s="9">
        <f>'MC Inputs'!K279*'MC Usage'!J$5</f>
        <v>0</v>
      </c>
      <c r="K280" s="9">
        <f>'MC Inputs'!L279*'MC Usage'!K$5</f>
        <v>0</v>
      </c>
      <c r="L280" s="9">
        <f>'MC Inputs'!M279*'MC Usage'!L$5</f>
        <v>0</v>
      </c>
      <c r="M280" s="9">
        <f>'MC Inputs'!N279*'MC Usage'!M$5</f>
        <v>0</v>
      </c>
      <c r="N280" s="9">
        <f>'MC Inputs'!O279*'MC Usage'!N$5</f>
        <v>0</v>
      </c>
      <c r="O280" s="9">
        <f>'MC Inputs'!P279*'MC Usage'!O$5</f>
        <v>0</v>
      </c>
      <c r="P280" s="9">
        <f>'MC Inputs'!Q279*'MC Usage'!P$5</f>
        <v>0</v>
      </c>
      <c r="Q280" s="9">
        <f>'MC Inputs'!R279*'MC Usage'!Q$5</f>
        <v>0</v>
      </c>
      <c r="R280" s="9">
        <f>'MC Inputs'!S279*'MC Usage'!R$5</f>
        <v>0</v>
      </c>
      <c r="S280" s="9">
        <f>'MC Inputs'!T279*'MC Usage'!S$5</f>
        <v>0</v>
      </c>
      <c r="T280" s="9">
        <f>'MC Inputs'!U279*'MC Usage'!T$5</f>
        <v>0</v>
      </c>
      <c r="U280" s="9">
        <f>'MC Inputs'!V279*'MC Usage'!U$5</f>
        <v>0</v>
      </c>
      <c r="V280" s="9">
        <f>'MC Inputs'!W279*'MC Usage'!V$5</f>
        <v>0</v>
      </c>
      <c r="W280" s="9">
        <f>'MC Inputs'!X279*'MC Usage'!W$5</f>
        <v>0</v>
      </c>
      <c r="X280" s="9">
        <f>'MC Inputs'!Y279*'MC Usage'!X$5</f>
        <v>0</v>
      </c>
      <c r="Y280" s="9">
        <f>'MC Inputs'!Z279*'MC Usage'!Y$5</f>
        <v>0</v>
      </c>
      <c r="Z280" s="9">
        <f>'MC Inputs'!AA279*'MC Usage'!Z$5</f>
        <v>0</v>
      </c>
      <c r="AA280" s="9">
        <f>'MC Inputs'!AB279*'MC Usage'!AA$5</f>
        <v>0</v>
      </c>
      <c r="AB280" s="10">
        <f>'MC Inputs'!AC279*'MC Usage'!AB$5</f>
        <v>0</v>
      </c>
      <c r="AC280" s="10">
        <f>'MC Inputs'!AD279*'MC Usage'!AC$5</f>
        <v>0</v>
      </c>
      <c r="AD280" s="10">
        <f>'MC Inputs'!AE279*'MC Usage'!AD$5</f>
        <v>0</v>
      </c>
      <c r="AE280" s="10">
        <f>'MC Inputs'!AF279*'MC Usage'!AE$5</f>
        <v>0</v>
      </c>
    </row>
    <row r="281" spans="1:31" ht="15" thickBot="1" x14ac:dyDescent="0.35">
      <c r="A281" s="31" t="s">
        <v>56</v>
      </c>
      <c r="B281" s="17">
        <f t="shared" si="4"/>
        <v>45078</v>
      </c>
      <c r="C281" s="11">
        <f>'MC Inputs'!D280*'MC Usage'!C$5</f>
        <v>0</v>
      </c>
      <c r="D281" s="11">
        <f>'MC Inputs'!E280*'MC Usage'!D$5</f>
        <v>0</v>
      </c>
      <c r="E281" s="11">
        <f>'MC Inputs'!F280*'MC Usage'!E$5</f>
        <v>0</v>
      </c>
      <c r="F281" s="11">
        <f>'MC Inputs'!G280*'MC Usage'!F$5</f>
        <v>0</v>
      </c>
      <c r="G281" s="11">
        <f>'MC Inputs'!H280*'MC Usage'!G$5</f>
        <v>0</v>
      </c>
      <c r="H281" s="11">
        <f>'MC Inputs'!I280*'MC Usage'!H$5</f>
        <v>0</v>
      </c>
      <c r="I281" s="11">
        <f>'MC Inputs'!J280*'MC Usage'!I$5</f>
        <v>0</v>
      </c>
      <c r="J281" s="11">
        <f>'MC Inputs'!K280*'MC Usage'!J$5</f>
        <v>0</v>
      </c>
      <c r="K281" s="11">
        <f>'MC Inputs'!L280*'MC Usage'!K$5</f>
        <v>0</v>
      </c>
      <c r="L281" s="11">
        <f>'MC Inputs'!M280*'MC Usage'!L$5</f>
        <v>0</v>
      </c>
      <c r="M281" s="11">
        <f>'MC Inputs'!N280*'MC Usage'!M$5</f>
        <v>0</v>
      </c>
      <c r="N281" s="11">
        <f>'MC Inputs'!O280*'MC Usage'!N$5</f>
        <v>0</v>
      </c>
      <c r="O281" s="11">
        <f>'MC Inputs'!P280*'MC Usage'!O$5</f>
        <v>0</v>
      </c>
      <c r="P281" s="11">
        <f>'MC Inputs'!Q280*'MC Usage'!P$5</f>
        <v>0</v>
      </c>
      <c r="Q281" s="11">
        <f>'MC Inputs'!R280*'MC Usage'!Q$5</f>
        <v>0</v>
      </c>
      <c r="R281" s="11">
        <f>'MC Inputs'!S280*'MC Usage'!R$5</f>
        <v>0</v>
      </c>
      <c r="S281" s="11">
        <f>'MC Inputs'!T280*'MC Usage'!S$5</f>
        <v>0</v>
      </c>
      <c r="T281" s="11">
        <f>'MC Inputs'!U280*'MC Usage'!T$5</f>
        <v>0</v>
      </c>
      <c r="U281" s="11">
        <f>'MC Inputs'!V280*'MC Usage'!U$5</f>
        <v>0</v>
      </c>
      <c r="V281" s="11">
        <f>'MC Inputs'!W280*'MC Usage'!V$5</f>
        <v>0</v>
      </c>
      <c r="W281" s="11">
        <f>'MC Inputs'!X280*'MC Usage'!W$5</f>
        <v>0</v>
      </c>
      <c r="X281" s="11">
        <f>'MC Inputs'!Y280*'MC Usage'!X$5</f>
        <v>0</v>
      </c>
      <c r="Y281" s="11">
        <f>'MC Inputs'!Z280*'MC Usage'!Y$5</f>
        <v>0</v>
      </c>
      <c r="Z281" s="11">
        <f>'MC Inputs'!AA280*'MC Usage'!Z$5</f>
        <v>0</v>
      </c>
      <c r="AA281" s="11">
        <f>'MC Inputs'!AB280*'MC Usage'!AA$5</f>
        <v>0</v>
      </c>
      <c r="AB281" s="12">
        <f>'MC Inputs'!AC280*'MC Usage'!AB$5</f>
        <v>0</v>
      </c>
      <c r="AC281" s="12">
        <f>'MC Inputs'!AD280*'MC Usage'!AC$5</f>
        <v>0</v>
      </c>
      <c r="AD281" s="12">
        <f>'MC Inputs'!AE280*'MC Usage'!AD$5</f>
        <v>0</v>
      </c>
      <c r="AE281" s="12">
        <f>'MC Inputs'!AF280*'MC Usage'!AE$5</f>
        <v>0</v>
      </c>
    </row>
    <row r="282" spans="1:31" x14ac:dyDescent="0.3">
      <c r="A282" s="32" t="s">
        <v>57</v>
      </c>
      <c r="B282" s="18">
        <f t="shared" si="4"/>
        <v>45108</v>
      </c>
      <c r="C282" s="2">
        <f>'MC Inputs'!D281*'MC Usage'!C$5</f>
        <v>0</v>
      </c>
      <c r="D282" s="2">
        <f>'MC Inputs'!E281*'MC Usage'!D$5</f>
        <v>0</v>
      </c>
      <c r="E282" s="2">
        <f>'MC Inputs'!F281*'MC Usage'!E$5</f>
        <v>0</v>
      </c>
      <c r="F282" s="2">
        <f>'MC Inputs'!G281*'MC Usage'!F$5</f>
        <v>0</v>
      </c>
      <c r="G282" s="2">
        <f>'MC Inputs'!H281*'MC Usage'!G$5</f>
        <v>0</v>
      </c>
      <c r="H282" s="2">
        <f>'MC Inputs'!I281*'MC Usage'!H$5</f>
        <v>0</v>
      </c>
      <c r="I282" s="2">
        <f>'MC Inputs'!J281*'MC Usage'!I$5</f>
        <v>0</v>
      </c>
      <c r="J282" s="2">
        <f>'MC Inputs'!K281*'MC Usage'!J$5</f>
        <v>0</v>
      </c>
      <c r="K282" s="2">
        <f>'MC Inputs'!L281*'MC Usage'!K$5</f>
        <v>0</v>
      </c>
      <c r="L282" s="2">
        <f>'MC Inputs'!M281*'MC Usage'!L$5</f>
        <v>0</v>
      </c>
      <c r="M282" s="2">
        <f>'MC Inputs'!N281*'MC Usage'!M$5</f>
        <v>0</v>
      </c>
      <c r="N282" s="2">
        <f>'MC Inputs'!O281*'MC Usage'!N$5</f>
        <v>0</v>
      </c>
      <c r="O282" s="2">
        <f>'MC Inputs'!P281*'MC Usage'!O$5</f>
        <v>0</v>
      </c>
      <c r="P282" s="2">
        <f>'MC Inputs'!Q281*'MC Usage'!P$5</f>
        <v>0</v>
      </c>
      <c r="Q282" s="2">
        <f>'MC Inputs'!R281*'MC Usage'!Q$5</f>
        <v>0</v>
      </c>
      <c r="R282" s="2">
        <f>'MC Inputs'!S281*'MC Usage'!R$5</f>
        <v>0</v>
      </c>
      <c r="S282" s="2">
        <f>'MC Inputs'!T281*'MC Usage'!S$5</f>
        <v>0</v>
      </c>
      <c r="T282" s="2">
        <f>'MC Inputs'!U281*'MC Usage'!T$5</f>
        <v>0</v>
      </c>
      <c r="U282" s="2">
        <f>'MC Inputs'!V281*'MC Usage'!U$5</f>
        <v>0</v>
      </c>
      <c r="V282" s="2">
        <f>'MC Inputs'!W281*'MC Usage'!V$5</f>
        <v>0</v>
      </c>
      <c r="W282" s="2">
        <f>'MC Inputs'!X281*'MC Usage'!W$5</f>
        <v>0</v>
      </c>
      <c r="X282" s="2">
        <f>'MC Inputs'!Y281*'MC Usage'!X$5</f>
        <v>0</v>
      </c>
      <c r="Y282" s="2">
        <f>'MC Inputs'!Z281*'MC Usage'!Y$5</f>
        <v>0</v>
      </c>
      <c r="Z282" s="2">
        <f>'MC Inputs'!AA281*'MC Usage'!Z$5</f>
        <v>0</v>
      </c>
      <c r="AA282" s="2">
        <f>'MC Inputs'!AB281*'MC Usage'!AA$5</f>
        <v>0</v>
      </c>
      <c r="AB282">
        <f>'MC Inputs'!AC281*'MC Usage'!AB$5</f>
        <v>0</v>
      </c>
      <c r="AC282">
        <f>'MC Inputs'!AD281*'MC Usage'!AC$5</f>
        <v>0</v>
      </c>
      <c r="AD282">
        <f>'MC Inputs'!AE281*'MC Usage'!AD$5</f>
        <v>0</v>
      </c>
      <c r="AE282">
        <f>'MC Inputs'!AF281*'MC Usage'!AE$5</f>
        <v>0</v>
      </c>
    </row>
    <row r="283" spans="1:31" x14ac:dyDescent="0.3">
      <c r="A283" s="33" t="s">
        <v>57</v>
      </c>
      <c r="B283" s="18">
        <f t="shared" si="4"/>
        <v>45139</v>
      </c>
      <c r="C283" s="2">
        <f>'MC Inputs'!D282*'MC Usage'!C$5</f>
        <v>0</v>
      </c>
      <c r="D283" s="2">
        <f>'MC Inputs'!E282*'MC Usage'!D$5</f>
        <v>0</v>
      </c>
      <c r="E283" s="2">
        <f>'MC Inputs'!F282*'MC Usage'!E$5</f>
        <v>0</v>
      </c>
      <c r="F283" s="2">
        <f>'MC Inputs'!G282*'MC Usage'!F$5</f>
        <v>0</v>
      </c>
      <c r="G283" s="2">
        <f>'MC Inputs'!H282*'MC Usage'!G$5</f>
        <v>0</v>
      </c>
      <c r="H283" s="2">
        <f>'MC Inputs'!I282*'MC Usage'!H$5</f>
        <v>0</v>
      </c>
      <c r="I283" s="2">
        <f>'MC Inputs'!J282*'MC Usage'!I$5</f>
        <v>0</v>
      </c>
      <c r="J283" s="2">
        <f>'MC Inputs'!K282*'MC Usage'!J$5</f>
        <v>0</v>
      </c>
      <c r="K283" s="2">
        <f>'MC Inputs'!L282*'MC Usage'!K$5</f>
        <v>0</v>
      </c>
      <c r="L283" s="2">
        <f>'MC Inputs'!M282*'MC Usage'!L$5</f>
        <v>0</v>
      </c>
      <c r="M283" s="2">
        <f>'MC Inputs'!N282*'MC Usage'!M$5</f>
        <v>0</v>
      </c>
      <c r="N283" s="2">
        <f>'MC Inputs'!O282*'MC Usage'!N$5</f>
        <v>0</v>
      </c>
      <c r="O283" s="2">
        <f>'MC Inputs'!P282*'MC Usage'!O$5</f>
        <v>0</v>
      </c>
      <c r="P283" s="2">
        <f>'MC Inputs'!Q282*'MC Usage'!P$5</f>
        <v>0</v>
      </c>
      <c r="Q283" s="2">
        <f>'MC Inputs'!R282*'MC Usage'!Q$5</f>
        <v>0</v>
      </c>
      <c r="R283" s="2">
        <f>'MC Inputs'!S282*'MC Usage'!R$5</f>
        <v>0</v>
      </c>
      <c r="S283" s="2">
        <f>'MC Inputs'!T282*'MC Usage'!S$5</f>
        <v>0</v>
      </c>
      <c r="T283" s="2">
        <f>'MC Inputs'!U282*'MC Usage'!T$5</f>
        <v>0</v>
      </c>
      <c r="U283" s="2">
        <f>'MC Inputs'!V282*'MC Usage'!U$5</f>
        <v>0</v>
      </c>
      <c r="V283" s="2">
        <f>'MC Inputs'!W282*'MC Usage'!V$5</f>
        <v>0</v>
      </c>
      <c r="W283" s="2">
        <f>'MC Inputs'!X282*'MC Usage'!W$5</f>
        <v>0</v>
      </c>
      <c r="X283" s="2">
        <f>'MC Inputs'!Y282*'MC Usage'!X$5</f>
        <v>0</v>
      </c>
      <c r="Y283" s="2">
        <f>'MC Inputs'!Z282*'MC Usage'!Y$5</f>
        <v>0</v>
      </c>
      <c r="Z283" s="2">
        <f>'MC Inputs'!AA282*'MC Usage'!Z$5</f>
        <v>0</v>
      </c>
      <c r="AA283" s="2">
        <f>'MC Inputs'!AB282*'MC Usage'!AA$5</f>
        <v>0</v>
      </c>
      <c r="AB283">
        <f>'MC Inputs'!AC282*'MC Usage'!AB$5</f>
        <v>0</v>
      </c>
      <c r="AC283">
        <f>'MC Inputs'!AD282*'MC Usage'!AC$5</f>
        <v>0</v>
      </c>
      <c r="AD283">
        <f>'MC Inputs'!AE282*'MC Usage'!AD$5</f>
        <v>0</v>
      </c>
      <c r="AE283">
        <f>'MC Inputs'!AF282*'MC Usage'!AE$5</f>
        <v>0</v>
      </c>
    </row>
    <row r="284" spans="1:31" x14ac:dyDescent="0.3">
      <c r="A284" s="33" t="s">
        <v>57</v>
      </c>
      <c r="B284" s="18">
        <f t="shared" si="4"/>
        <v>45170</v>
      </c>
      <c r="C284" s="2">
        <f>'MC Inputs'!D283*'MC Usage'!C$5</f>
        <v>0</v>
      </c>
      <c r="D284" s="2">
        <f>'MC Inputs'!E283*'MC Usage'!D$5</f>
        <v>0</v>
      </c>
      <c r="E284" s="2">
        <f>'MC Inputs'!F283*'MC Usage'!E$5</f>
        <v>0</v>
      </c>
      <c r="F284" s="2">
        <f>'MC Inputs'!G283*'MC Usage'!F$5</f>
        <v>0</v>
      </c>
      <c r="G284" s="2">
        <f>'MC Inputs'!H283*'MC Usage'!G$5</f>
        <v>0</v>
      </c>
      <c r="H284" s="2">
        <f>'MC Inputs'!I283*'MC Usage'!H$5</f>
        <v>0</v>
      </c>
      <c r="I284" s="2">
        <f>'MC Inputs'!J283*'MC Usage'!I$5</f>
        <v>0</v>
      </c>
      <c r="J284" s="2">
        <f>'MC Inputs'!K283*'MC Usage'!J$5</f>
        <v>0</v>
      </c>
      <c r="K284" s="2">
        <f>'MC Inputs'!L283*'MC Usage'!K$5</f>
        <v>0</v>
      </c>
      <c r="L284" s="2">
        <f>'MC Inputs'!M283*'MC Usage'!L$5</f>
        <v>0</v>
      </c>
      <c r="M284" s="2">
        <f>'MC Inputs'!N283*'MC Usage'!M$5</f>
        <v>0</v>
      </c>
      <c r="N284" s="2">
        <f>'MC Inputs'!O283*'MC Usage'!N$5</f>
        <v>0</v>
      </c>
      <c r="O284" s="2">
        <f>'MC Inputs'!P283*'MC Usage'!O$5</f>
        <v>0</v>
      </c>
      <c r="P284" s="2">
        <f>'MC Inputs'!Q283*'MC Usage'!P$5</f>
        <v>0</v>
      </c>
      <c r="Q284" s="2">
        <f>'MC Inputs'!R283*'MC Usage'!Q$5</f>
        <v>0</v>
      </c>
      <c r="R284" s="2">
        <f>'MC Inputs'!S283*'MC Usage'!R$5</f>
        <v>0</v>
      </c>
      <c r="S284" s="2">
        <f>'MC Inputs'!T283*'MC Usage'!S$5</f>
        <v>0</v>
      </c>
      <c r="T284" s="2">
        <f>'MC Inputs'!U283*'MC Usage'!T$5</f>
        <v>0</v>
      </c>
      <c r="U284" s="2">
        <f>'MC Inputs'!V283*'MC Usage'!U$5</f>
        <v>0</v>
      </c>
      <c r="V284" s="2">
        <f>'MC Inputs'!W283*'MC Usage'!V$5</f>
        <v>0</v>
      </c>
      <c r="W284" s="2">
        <f>'MC Inputs'!X283*'MC Usage'!W$5</f>
        <v>0</v>
      </c>
      <c r="X284" s="2">
        <f>'MC Inputs'!Y283*'MC Usage'!X$5</f>
        <v>0</v>
      </c>
      <c r="Y284" s="2">
        <f>'MC Inputs'!Z283*'MC Usage'!Y$5</f>
        <v>0</v>
      </c>
      <c r="Z284" s="2">
        <f>'MC Inputs'!AA283*'MC Usage'!Z$5</f>
        <v>0</v>
      </c>
      <c r="AA284" s="2">
        <f>'MC Inputs'!AB283*'MC Usage'!AA$5</f>
        <v>0</v>
      </c>
      <c r="AB284">
        <f>'MC Inputs'!AC283*'MC Usage'!AB$5</f>
        <v>0</v>
      </c>
      <c r="AC284">
        <f>'MC Inputs'!AD283*'MC Usage'!AC$5</f>
        <v>0</v>
      </c>
      <c r="AD284">
        <f>'MC Inputs'!AE283*'MC Usage'!AD$5</f>
        <v>0</v>
      </c>
      <c r="AE284">
        <f>'MC Inputs'!AF283*'MC Usage'!AE$5</f>
        <v>0</v>
      </c>
    </row>
    <row r="285" spans="1:31" x14ac:dyDescent="0.3">
      <c r="A285" s="33" t="s">
        <v>57</v>
      </c>
      <c r="B285" s="18">
        <f t="shared" si="4"/>
        <v>45200</v>
      </c>
      <c r="C285" s="2">
        <f>'MC Inputs'!D284*'MC Usage'!C$5</f>
        <v>0</v>
      </c>
      <c r="D285" s="2">
        <f>'MC Inputs'!E284*'MC Usage'!D$5</f>
        <v>0</v>
      </c>
      <c r="E285" s="2">
        <f>'MC Inputs'!F284*'MC Usage'!E$5</f>
        <v>0</v>
      </c>
      <c r="F285" s="2">
        <f>'MC Inputs'!G284*'MC Usage'!F$5</f>
        <v>0</v>
      </c>
      <c r="G285" s="2">
        <f>'MC Inputs'!H284*'MC Usage'!G$5</f>
        <v>0</v>
      </c>
      <c r="H285" s="2">
        <f>'MC Inputs'!I284*'MC Usage'!H$5</f>
        <v>0</v>
      </c>
      <c r="I285" s="2">
        <f>'MC Inputs'!J284*'MC Usage'!I$5</f>
        <v>0</v>
      </c>
      <c r="J285" s="2">
        <f>'MC Inputs'!K284*'MC Usage'!J$5</f>
        <v>0</v>
      </c>
      <c r="K285" s="2">
        <f>'MC Inputs'!L284*'MC Usage'!K$5</f>
        <v>0</v>
      </c>
      <c r="L285" s="2">
        <f>'MC Inputs'!M284*'MC Usage'!L$5</f>
        <v>0</v>
      </c>
      <c r="M285" s="2">
        <f>'MC Inputs'!N284*'MC Usage'!M$5</f>
        <v>0</v>
      </c>
      <c r="N285" s="2">
        <f>'MC Inputs'!O284*'MC Usage'!N$5</f>
        <v>0</v>
      </c>
      <c r="O285" s="2">
        <f>'MC Inputs'!P284*'MC Usage'!O$5</f>
        <v>0</v>
      </c>
      <c r="P285" s="2">
        <f>'MC Inputs'!Q284*'MC Usage'!P$5</f>
        <v>0</v>
      </c>
      <c r="Q285" s="2">
        <f>'MC Inputs'!R284*'MC Usage'!Q$5</f>
        <v>0</v>
      </c>
      <c r="R285" s="2">
        <f>'MC Inputs'!S284*'MC Usage'!R$5</f>
        <v>0</v>
      </c>
      <c r="S285" s="2">
        <f>'MC Inputs'!T284*'MC Usage'!S$5</f>
        <v>0</v>
      </c>
      <c r="T285" s="2">
        <f>'MC Inputs'!U284*'MC Usage'!T$5</f>
        <v>0</v>
      </c>
      <c r="U285" s="2">
        <f>'MC Inputs'!V284*'MC Usage'!U$5</f>
        <v>0</v>
      </c>
      <c r="V285" s="2">
        <f>'MC Inputs'!W284*'MC Usage'!V$5</f>
        <v>0</v>
      </c>
      <c r="W285" s="2">
        <f>'MC Inputs'!X284*'MC Usage'!W$5</f>
        <v>0</v>
      </c>
      <c r="X285" s="2">
        <f>'MC Inputs'!Y284*'MC Usage'!X$5</f>
        <v>0</v>
      </c>
      <c r="Y285" s="2">
        <f>'MC Inputs'!Z284*'MC Usage'!Y$5</f>
        <v>0</v>
      </c>
      <c r="Z285" s="2">
        <f>'MC Inputs'!AA284*'MC Usage'!Z$5</f>
        <v>0</v>
      </c>
      <c r="AA285" s="2">
        <f>'MC Inputs'!AB284*'MC Usage'!AA$5</f>
        <v>0</v>
      </c>
      <c r="AB285">
        <f>'MC Inputs'!AC284*'MC Usage'!AB$5</f>
        <v>0</v>
      </c>
      <c r="AC285">
        <f>'MC Inputs'!AD284*'MC Usage'!AC$5</f>
        <v>0</v>
      </c>
      <c r="AD285">
        <f>'MC Inputs'!AE284*'MC Usage'!AD$5</f>
        <v>0</v>
      </c>
      <c r="AE285">
        <f>'MC Inputs'!AF284*'MC Usage'!AE$5</f>
        <v>0</v>
      </c>
    </row>
    <row r="286" spans="1:31" x14ac:dyDescent="0.3">
      <c r="A286" s="33" t="s">
        <v>57</v>
      </c>
      <c r="B286" s="18">
        <f t="shared" si="4"/>
        <v>45231</v>
      </c>
      <c r="C286" s="2">
        <f>'MC Inputs'!D285*'MC Usage'!C$5</f>
        <v>0</v>
      </c>
      <c r="D286" s="2">
        <f>'MC Inputs'!E285*'MC Usage'!D$5</f>
        <v>0</v>
      </c>
      <c r="E286" s="2">
        <f>'MC Inputs'!F285*'MC Usage'!E$5</f>
        <v>0</v>
      </c>
      <c r="F286" s="2">
        <f>'MC Inputs'!G285*'MC Usage'!F$5</f>
        <v>0</v>
      </c>
      <c r="G286" s="2">
        <f>'MC Inputs'!H285*'MC Usage'!G$5</f>
        <v>0</v>
      </c>
      <c r="H286" s="2">
        <f>'MC Inputs'!I285*'MC Usage'!H$5</f>
        <v>0</v>
      </c>
      <c r="I286" s="2">
        <f>'MC Inputs'!J285*'MC Usage'!I$5</f>
        <v>0</v>
      </c>
      <c r="J286" s="2">
        <f>'MC Inputs'!K285*'MC Usage'!J$5</f>
        <v>0</v>
      </c>
      <c r="K286" s="2">
        <f>'MC Inputs'!L285*'MC Usage'!K$5</f>
        <v>0</v>
      </c>
      <c r="L286" s="2">
        <f>'MC Inputs'!M285*'MC Usage'!L$5</f>
        <v>0</v>
      </c>
      <c r="M286" s="2">
        <f>'MC Inputs'!N285*'MC Usage'!M$5</f>
        <v>0</v>
      </c>
      <c r="N286" s="2">
        <f>'MC Inputs'!O285*'MC Usage'!N$5</f>
        <v>0</v>
      </c>
      <c r="O286" s="2">
        <f>'MC Inputs'!P285*'MC Usage'!O$5</f>
        <v>0</v>
      </c>
      <c r="P286" s="2">
        <f>'MC Inputs'!Q285*'MC Usage'!P$5</f>
        <v>0</v>
      </c>
      <c r="Q286" s="2">
        <f>'MC Inputs'!R285*'MC Usage'!Q$5</f>
        <v>0</v>
      </c>
      <c r="R286" s="2">
        <f>'MC Inputs'!S285*'MC Usage'!R$5</f>
        <v>0</v>
      </c>
      <c r="S286" s="2">
        <f>'MC Inputs'!T285*'MC Usage'!S$5</f>
        <v>0</v>
      </c>
      <c r="T286" s="2">
        <f>'MC Inputs'!U285*'MC Usage'!T$5</f>
        <v>0</v>
      </c>
      <c r="U286" s="2">
        <f>'MC Inputs'!V285*'MC Usage'!U$5</f>
        <v>0</v>
      </c>
      <c r="V286" s="2">
        <f>'MC Inputs'!W285*'MC Usage'!V$5</f>
        <v>0</v>
      </c>
      <c r="W286" s="2">
        <f>'MC Inputs'!X285*'MC Usage'!W$5</f>
        <v>0</v>
      </c>
      <c r="X286" s="2">
        <f>'MC Inputs'!Y285*'MC Usage'!X$5</f>
        <v>0</v>
      </c>
      <c r="Y286" s="2">
        <f>'MC Inputs'!Z285*'MC Usage'!Y$5</f>
        <v>0</v>
      </c>
      <c r="Z286" s="2">
        <f>'MC Inputs'!AA285*'MC Usage'!Z$5</f>
        <v>0</v>
      </c>
      <c r="AA286" s="2">
        <f>'MC Inputs'!AB285*'MC Usage'!AA$5</f>
        <v>0</v>
      </c>
      <c r="AB286">
        <f>'MC Inputs'!AC285*'MC Usage'!AB$5</f>
        <v>0</v>
      </c>
      <c r="AC286">
        <f>'MC Inputs'!AD285*'MC Usage'!AC$5</f>
        <v>0</v>
      </c>
      <c r="AD286">
        <f>'MC Inputs'!AE285*'MC Usage'!AD$5</f>
        <v>0</v>
      </c>
      <c r="AE286">
        <f>'MC Inputs'!AF285*'MC Usage'!AE$5</f>
        <v>0</v>
      </c>
    </row>
    <row r="287" spans="1:31" x14ac:dyDescent="0.3">
      <c r="A287" s="33" t="s">
        <v>57</v>
      </c>
      <c r="B287" s="18">
        <f t="shared" si="4"/>
        <v>45261</v>
      </c>
      <c r="C287" s="2">
        <f>'MC Inputs'!D286*'MC Usage'!C$5</f>
        <v>0</v>
      </c>
      <c r="D287" s="2">
        <f>'MC Inputs'!E286*'MC Usage'!D$5</f>
        <v>0</v>
      </c>
      <c r="E287" s="2">
        <f>'MC Inputs'!F286*'MC Usage'!E$5</f>
        <v>0</v>
      </c>
      <c r="F287" s="2">
        <f>'MC Inputs'!G286*'MC Usage'!F$5</f>
        <v>0</v>
      </c>
      <c r="G287" s="2">
        <f>'MC Inputs'!H286*'MC Usage'!G$5</f>
        <v>0</v>
      </c>
      <c r="H287" s="2">
        <f>'MC Inputs'!I286*'MC Usage'!H$5</f>
        <v>0</v>
      </c>
      <c r="I287" s="2">
        <f>'MC Inputs'!J286*'MC Usage'!I$5</f>
        <v>0</v>
      </c>
      <c r="J287" s="2">
        <f>'MC Inputs'!K286*'MC Usage'!J$5</f>
        <v>0</v>
      </c>
      <c r="K287" s="2">
        <f>'MC Inputs'!L286*'MC Usage'!K$5</f>
        <v>0</v>
      </c>
      <c r="L287" s="2">
        <f>'MC Inputs'!M286*'MC Usage'!L$5</f>
        <v>0</v>
      </c>
      <c r="M287" s="2">
        <f>'MC Inputs'!N286*'MC Usage'!M$5</f>
        <v>0</v>
      </c>
      <c r="N287" s="2">
        <f>'MC Inputs'!O286*'MC Usage'!N$5</f>
        <v>0</v>
      </c>
      <c r="O287" s="2">
        <f>'MC Inputs'!P286*'MC Usage'!O$5</f>
        <v>0</v>
      </c>
      <c r="P287" s="2">
        <f>'MC Inputs'!Q286*'MC Usage'!P$5</f>
        <v>0</v>
      </c>
      <c r="Q287" s="2">
        <f>'MC Inputs'!R286*'MC Usage'!Q$5</f>
        <v>0</v>
      </c>
      <c r="R287" s="2">
        <f>'MC Inputs'!S286*'MC Usage'!R$5</f>
        <v>0</v>
      </c>
      <c r="S287" s="2">
        <f>'MC Inputs'!T286*'MC Usage'!S$5</f>
        <v>0</v>
      </c>
      <c r="T287" s="2">
        <f>'MC Inputs'!U286*'MC Usage'!T$5</f>
        <v>0</v>
      </c>
      <c r="U287" s="2">
        <f>'MC Inputs'!V286*'MC Usage'!U$5</f>
        <v>0</v>
      </c>
      <c r="V287" s="2">
        <f>'MC Inputs'!W286*'MC Usage'!V$5</f>
        <v>0</v>
      </c>
      <c r="W287" s="2">
        <f>'MC Inputs'!X286*'MC Usage'!W$5</f>
        <v>0</v>
      </c>
      <c r="X287" s="2">
        <f>'MC Inputs'!Y286*'MC Usage'!X$5</f>
        <v>0</v>
      </c>
      <c r="Y287" s="2">
        <f>'MC Inputs'!Z286*'MC Usage'!Y$5</f>
        <v>0</v>
      </c>
      <c r="Z287" s="2">
        <f>'MC Inputs'!AA286*'MC Usage'!Z$5</f>
        <v>0</v>
      </c>
      <c r="AA287" s="2">
        <f>'MC Inputs'!AB286*'MC Usage'!AA$5</f>
        <v>0</v>
      </c>
      <c r="AB287">
        <f>'MC Inputs'!AC286*'MC Usage'!AB$5</f>
        <v>0</v>
      </c>
      <c r="AC287">
        <f>'MC Inputs'!AD286*'MC Usage'!AC$5</f>
        <v>0</v>
      </c>
      <c r="AD287">
        <f>'MC Inputs'!AE286*'MC Usage'!AD$5</f>
        <v>0</v>
      </c>
      <c r="AE287">
        <f>'MC Inputs'!AF286*'MC Usage'!AE$5</f>
        <v>0</v>
      </c>
    </row>
    <row r="288" spans="1:31" x14ac:dyDescent="0.3">
      <c r="A288" s="33" t="s">
        <v>57</v>
      </c>
      <c r="B288" s="18">
        <f t="shared" si="4"/>
        <v>45292</v>
      </c>
      <c r="C288" s="2">
        <f>'MC Inputs'!D287*'MC Usage'!C$5</f>
        <v>0</v>
      </c>
      <c r="D288" s="2">
        <f>'MC Inputs'!E287*'MC Usage'!D$5</f>
        <v>0</v>
      </c>
      <c r="E288" s="2">
        <f>'MC Inputs'!F287*'MC Usage'!E$5</f>
        <v>0</v>
      </c>
      <c r="F288" s="2">
        <f>'MC Inputs'!G287*'MC Usage'!F$5</f>
        <v>0</v>
      </c>
      <c r="G288" s="2">
        <f>'MC Inputs'!H287*'MC Usage'!G$5</f>
        <v>0</v>
      </c>
      <c r="H288" s="2">
        <f>'MC Inputs'!I287*'MC Usage'!H$5</f>
        <v>0</v>
      </c>
      <c r="I288" s="2">
        <f>'MC Inputs'!J287*'MC Usage'!I$5</f>
        <v>0</v>
      </c>
      <c r="J288" s="2">
        <f>'MC Inputs'!K287*'MC Usage'!J$5</f>
        <v>0</v>
      </c>
      <c r="K288" s="2">
        <f>'MC Inputs'!L287*'MC Usage'!K$5</f>
        <v>0</v>
      </c>
      <c r="L288" s="2">
        <f>'MC Inputs'!M287*'MC Usage'!L$5</f>
        <v>0</v>
      </c>
      <c r="M288" s="2">
        <f>'MC Inputs'!N287*'MC Usage'!M$5</f>
        <v>0</v>
      </c>
      <c r="N288" s="2">
        <f>'MC Inputs'!O287*'MC Usage'!N$5</f>
        <v>0</v>
      </c>
      <c r="O288" s="2">
        <f>'MC Inputs'!P287*'MC Usage'!O$5</f>
        <v>0</v>
      </c>
      <c r="P288" s="2">
        <f>'MC Inputs'!Q287*'MC Usage'!P$5</f>
        <v>0</v>
      </c>
      <c r="Q288" s="2">
        <f>'MC Inputs'!R287*'MC Usage'!Q$5</f>
        <v>0</v>
      </c>
      <c r="R288" s="2">
        <f>'MC Inputs'!S287*'MC Usage'!R$5</f>
        <v>0</v>
      </c>
      <c r="S288" s="2">
        <f>'MC Inputs'!T287*'MC Usage'!S$5</f>
        <v>0</v>
      </c>
      <c r="T288" s="2">
        <f>'MC Inputs'!U287*'MC Usage'!T$5</f>
        <v>0</v>
      </c>
      <c r="U288" s="2">
        <f>'MC Inputs'!V287*'MC Usage'!U$5</f>
        <v>0</v>
      </c>
      <c r="V288" s="2">
        <f>'MC Inputs'!W287*'MC Usage'!V$5</f>
        <v>0</v>
      </c>
      <c r="W288" s="2">
        <f>'MC Inputs'!X287*'MC Usage'!W$5</f>
        <v>0</v>
      </c>
      <c r="X288" s="2">
        <f>'MC Inputs'!Y287*'MC Usage'!X$5</f>
        <v>0</v>
      </c>
      <c r="Y288" s="2">
        <f>'MC Inputs'!Z287*'MC Usage'!Y$5</f>
        <v>0</v>
      </c>
      <c r="Z288" s="2">
        <f>'MC Inputs'!AA287*'MC Usage'!Z$5</f>
        <v>0</v>
      </c>
      <c r="AA288" s="2">
        <f>'MC Inputs'!AB287*'MC Usage'!AA$5</f>
        <v>0</v>
      </c>
      <c r="AB288">
        <f>'MC Inputs'!AC287*'MC Usage'!AB$5</f>
        <v>0</v>
      </c>
      <c r="AC288">
        <f>'MC Inputs'!AD287*'MC Usage'!AC$5</f>
        <v>0</v>
      </c>
      <c r="AD288">
        <f>'MC Inputs'!AE287*'MC Usage'!AD$5</f>
        <v>0</v>
      </c>
      <c r="AE288">
        <f>'MC Inputs'!AF287*'MC Usage'!AE$5</f>
        <v>0</v>
      </c>
    </row>
    <row r="289" spans="1:31" x14ac:dyDescent="0.3">
      <c r="A289" s="33" t="s">
        <v>57</v>
      </c>
      <c r="B289" s="18">
        <f t="shared" si="4"/>
        <v>45323</v>
      </c>
      <c r="C289" s="2">
        <f>'MC Inputs'!D288*'MC Usage'!C$5</f>
        <v>0</v>
      </c>
      <c r="D289" s="2">
        <f>'MC Inputs'!E288*'MC Usage'!D$5</f>
        <v>0</v>
      </c>
      <c r="E289" s="2">
        <f>'MC Inputs'!F288*'MC Usage'!E$5</f>
        <v>0</v>
      </c>
      <c r="F289" s="2">
        <f>'MC Inputs'!G288*'MC Usage'!F$5</f>
        <v>0</v>
      </c>
      <c r="G289" s="2">
        <f>'MC Inputs'!H288*'MC Usage'!G$5</f>
        <v>0</v>
      </c>
      <c r="H289" s="2">
        <f>'MC Inputs'!I288*'MC Usage'!H$5</f>
        <v>0</v>
      </c>
      <c r="I289" s="2">
        <f>'MC Inputs'!J288*'MC Usage'!I$5</f>
        <v>0</v>
      </c>
      <c r="J289" s="2">
        <f>'MC Inputs'!K288*'MC Usage'!J$5</f>
        <v>0</v>
      </c>
      <c r="K289" s="2">
        <f>'MC Inputs'!L288*'MC Usage'!K$5</f>
        <v>0</v>
      </c>
      <c r="L289" s="2">
        <f>'MC Inputs'!M288*'MC Usage'!L$5</f>
        <v>0</v>
      </c>
      <c r="M289" s="2">
        <f>'MC Inputs'!N288*'MC Usage'!M$5</f>
        <v>0</v>
      </c>
      <c r="N289" s="2">
        <f>'MC Inputs'!O288*'MC Usage'!N$5</f>
        <v>0</v>
      </c>
      <c r="O289" s="2">
        <f>'MC Inputs'!P288*'MC Usage'!O$5</f>
        <v>0</v>
      </c>
      <c r="P289" s="2">
        <f>'MC Inputs'!Q288*'MC Usage'!P$5</f>
        <v>0</v>
      </c>
      <c r="Q289" s="2">
        <f>'MC Inputs'!R288*'MC Usage'!Q$5</f>
        <v>0</v>
      </c>
      <c r="R289" s="2">
        <f>'MC Inputs'!S288*'MC Usage'!R$5</f>
        <v>0</v>
      </c>
      <c r="S289" s="2">
        <f>'MC Inputs'!T288*'MC Usage'!S$5</f>
        <v>0</v>
      </c>
      <c r="T289" s="2">
        <f>'MC Inputs'!U288*'MC Usage'!T$5</f>
        <v>0</v>
      </c>
      <c r="U289" s="2">
        <f>'MC Inputs'!V288*'MC Usage'!U$5</f>
        <v>0</v>
      </c>
      <c r="V289" s="2">
        <f>'MC Inputs'!W288*'MC Usage'!V$5</f>
        <v>0</v>
      </c>
      <c r="W289" s="2">
        <f>'MC Inputs'!X288*'MC Usage'!W$5</f>
        <v>0</v>
      </c>
      <c r="X289" s="2">
        <f>'MC Inputs'!Y288*'MC Usage'!X$5</f>
        <v>0</v>
      </c>
      <c r="Y289" s="2">
        <f>'MC Inputs'!Z288*'MC Usage'!Y$5</f>
        <v>0</v>
      </c>
      <c r="Z289" s="2">
        <f>'MC Inputs'!AA288*'MC Usage'!Z$5</f>
        <v>0</v>
      </c>
      <c r="AA289" s="2">
        <f>'MC Inputs'!AB288*'MC Usage'!AA$5</f>
        <v>0</v>
      </c>
      <c r="AB289">
        <f>'MC Inputs'!AC288*'MC Usage'!AB$5</f>
        <v>0</v>
      </c>
      <c r="AC289">
        <f>'MC Inputs'!AD288*'MC Usage'!AC$5</f>
        <v>0</v>
      </c>
      <c r="AD289">
        <f>'MC Inputs'!AE288*'MC Usage'!AD$5</f>
        <v>0</v>
      </c>
      <c r="AE289">
        <f>'MC Inputs'!AF288*'MC Usage'!AE$5</f>
        <v>0</v>
      </c>
    </row>
    <row r="290" spans="1:31" x14ac:dyDescent="0.3">
      <c r="A290" s="33" t="s">
        <v>57</v>
      </c>
      <c r="B290" s="18">
        <f t="shared" si="4"/>
        <v>45352</v>
      </c>
      <c r="C290" s="2">
        <f>'MC Inputs'!D289*'MC Usage'!C$5</f>
        <v>0</v>
      </c>
      <c r="D290" s="2">
        <f>'MC Inputs'!E289*'MC Usage'!D$5</f>
        <v>0</v>
      </c>
      <c r="E290" s="2">
        <f>'MC Inputs'!F289*'MC Usage'!E$5</f>
        <v>0</v>
      </c>
      <c r="F290" s="2">
        <f>'MC Inputs'!G289*'MC Usage'!F$5</f>
        <v>0</v>
      </c>
      <c r="G290" s="2">
        <f>'MC Inputs'!H289*'MC Usage'!G$5</f>
        <v>0</v>
      </c>
      <c r="H290" s="2">
        <f>'MC Inputs'!I289*'MC Usage'!H$5</f>
        <v>0</v>
      </c>
      <c r="I290" s="2">
        <f>'MC Inputs'!J289*'MC Usage'!I$5</f>
        <v>0</v>
      </c>
      <c r="J290" s="2">
        <f>'MC Inputs'!K289*'MC Usage'!J$5</f>
        <v>0</v>
      </c>
      <c r="K290" s="2">
        <f>'MC Inputs'!L289*'MC Usage'!K$5</f>
        <v>0</v>
      </c>
      <c r="L290" s="2">
        <f>'MC Inputs'!M289*'MC Usage'!L$5</f>
        <v>0</v>
      </c>
      <c r="M290" s="2">
        <f>'MC Inputs'!N289*'MC Usage'!M$5</f>
        <v>0</v>
      </c>
      <c r="N290" s="2">
        <f>'MC Inputs'!O289*'MC Usage'!N$5</f>
        <v>0</v>
      </c>
      <c r="O290" s="2">
        <f>'MC Inputs'!P289*'MC Usage'!O$5</f>
        <v>0</v>
      </c>
      <c r="P290" s="2">
        <f>'MC Inputs'!Q289*'MC Usage'!P$5</f>
        <v>0</v>
      </c>
      <c r="Q290" s="2">
        <f>'MC Inputs'!R289*'MC Usage'!Q$5</f>
        <v>0</v>
      </c>
      <c r="R290" s="2">
        <f>'MC Inputs'!S289*'MC Usage'!R$5</f>
        <v>0</v>
      </c>
      <c r="S290" s="2">
        <f>'MC Inputs'!T289*'MC Usage'!S$5</f>
        <v>0</v>
      </c>
      <c r="T290" s="2">
        <f>'MC Inputs'!U289*'MC Usage'!T$5</f>
        <v>0</v>
      </c>
      <c r="U290" s="2">
        <f>'MC Inputs'!V289*'MC Usage'!U$5</f>
        <v>0</v>
      </c>
      <c r="V290" s="2">
        <f>'MC Inputs'!W289*'MC Usage'!V$5</f>
        <v>0</v>
      </c>
      <c r="W290" s="2">
        <f>'MC Inputs'!X289*'MC Usage'!W$5</f>
        <v>0</v>
      </c>
      <c r="X290" s="2">
        <f>'MC Inputs'!Y289*'MC Usage'!X$5</f>
        <v>0</v>
      </c>
      <c r="Y290" s="2">
        <f>'MC Inputs'!Z289*'MC Usage'!Y$5</f>
        <v>0</v>
      </c>
      <c r="Z290" s="2">
        <f>'MC Inputs'!AA289*'MC Usage'!Z$5</f>
        <v>0</v>
      </c>
      <c r="AA290" s="2">
        <f>'MC Inputs'!AB289*'MC Usage'!AA$5</f>
        <v>0</v>
      </c>
      <c r="AB290">
        <f>'MC Inputs'!AC289*'MC Usage'!AB$5</f>
        <v>0</v>
      </c>
      <c r="AC290">
        <f>'MC Inputs'!AD289*'MC Usage'!AC$5</f>
        <v>0</v>
      </c>
      <c r="AD290">
        <f>'MC Inputs'!AE289*'MC Usage'!AD$5</f>
        <v>0</v>
      </c>
      <c r="AE290">
        <f>'MC Inputs'!AF289*'MC Usage'!AE$5</f>
        <v>0</v>
      </c>
    </row>
    <row r="291" spans="1:31" x14ac:dyDescent="0.3">
      <c r="A291" s="33" t="s">
        <v>57</v>
      </c>
      <c r="B291" s="18">
        <f t="shared" si="4"/>
        <v>45383</v>
      </c>
      <c r="C291" s="2">
        <f>'MC Inputs'!D290*'MC Usage'!C$5</f>
        <v>0</v>
      </c>
      <c r="D291" s="2">
        <f>'MC Inputs'!E290*'MC Usage'!D$5</f>
        <v>0</v>
      </c>
      <c r="E291" s="2">
        <f>'MC Inputs'!F290*'MC Usage'!E$5</f>
        <v>0</v>
      </c>
      <c r="F291" s="2">
        <f>'MC Inputs'!G290*'MC Usage'!F$5</f>
        <v>0</v>
      </c>
      <c r="G291" s="2">
        <f>'MC Inputs'!H290*'MC Usage'!G$5</f>
        <v>0</v>
      </c>
      <c r="H291" s="2">
        <f>'MC Inputs'!I290*'MC Usage'!H$5</f>
        <v>0</v>
      </c>
      <c r="I291" s="2">
        <f>'MC Inputs'!J290*'MC Usage'!I$5</f>
        <v>0</v>
      </c>
      <c r="J291" s="2">
        <f>'MC Inputs'!K290*'MC Usage'!J$5</f>
        <v>0</v>
      </c>
      <c r="K291" s="2">
        <f>'MC Inputs'!L290*'MC Usage'!K$5</f>
        <v>0</v>
      </c>
      <c r="L291" s="2">
        <f>'MC Inputs'!M290*'MC Usage'!L$5</f>
        <v>0</v>
      </c>
      <c r="M291" s="2">
        <f>'MC Inputs'!N290*'MC Usage'!M$5</f>
        <v>0</v>
      </c>
      <c r="N291" s="2">
        <f>'MC Inputs'!O290*'MC Usage'!N$5</f>
        <v>0</v>
      </c>
      <c r="O291" s="2">
        <f>'MC Inputs'!P290*'MC Usage'!O$5</f>
        <v>0</v>
      </c>
      <c r="P291" s="2">
        <f>'MC Inputs'!Q290*'MC Usage'!P$5</f>
        <v>0</v>
      </c>
      <c r="Q291" s="2">
        <f>'MC Inputs'!R290*'MC Usage'!Q$5</f>
        <v>0</v>
      </c>
      <c r="R291" s="2">
        <f>'MC Inputs'!S290*'MC Usage'!R$5</f>
        <v>0</v>
      </c>
      <c r="S291" s="2">
        <f>'MC Inputs'!T290*'MC Usage'!S$5</f>
        <v>0</v>
      </c>
      <c r="T291" s="2">
        <f>'MC Inputs'!U290*'MC Usage'!T$5</f>
        <v>0</v>
      </c>
      <c r="U291" s="2">
        <f>'MC Inputs'!V290*'MC Usage'!U$5</f>
        <v>0</v>
      </c>
      <c r="V291" s="2">
        <f>'MC Inputs'!W290*'MC Usage'!V$5</f>
        <v>0</v>
      </c>
      <c r="W291" s="2">
        <f>'MC Inputs'!X290*'MC Usage'!W$5</f>
        <v>0</v>
      </c>
      <c r="X291" s="2">
        <f>'MC Inputs'!Y290*'MC Usage'!X$5</f>
        <v>0</v>
      </c>
      <c r="Y291" s="2">
        <f>'MC Inputs'!Z290*'MC Usage'!Y$5</f>
        <v>0</v>
      </c>
      <c r="Z291" s="2">
        <f>'MC Inputs'!AA290*'MC Usage'!Z$5</f>
        <v>0</v>
      </c>
      <c r="AA291" s="2">
        <f>'MC Inputs'!AB290*'MC Usage'!AA$5</f>
        <v>0</v>
      </c>
      <c r="AB291">
        <f>'MC Inputs'!AC290*'MC Usage'!AB$5</f>
        <v>0</v>
      </c>
      <c r="AC291">
        <f>'MC Inputs'!AD290*'MC Usage'!AC$5</f>
        <v>0</v>
      </c>
      <c r="AD291">
        <f>'MC Inputs'!AE290*'MC Usage'!AD$5</f>
        <v>0</v>
      </c>
      <c r="AE291">
        <f>'MC Inputs'!AF290*'MC Usage'!AE$5</f>
        <v>0</v>
      </c>
    </row>
    <row r="292" spans="1:31" x14ac:dyDescent="0.3">
      <c r="A292" s="33" t="s">
        <v>57</v>
      </c>
      <c r="B292" s="18">
        <f t="shared" si="4"/>
        <v>45413</v>
      </c>
      <c r="C292" s="2">
        <f>'MC Inputs'!D291*'MC Usage'!C$5</f>
        <v>0</v>
      </c>
      <c r="D292" s="2">
        <f>'MC Inputs'!E291*'MC Usage'!D$5</f>
        <v>0</v>
      </c>
      <c r="E292" s="2">
        <f>'MC Inputs'!F291*'MC Usage'!E$5</f>
        <v>0</v>
      </c>
      <c r="F292" s="2">
        <f>'MC Inputs'!G291*'MC Usage'!F$5</f>
        <v>0</v>
      </c>
      <c r="G292" s="2">
        <f>'MC Inputs'!H291*'MC Usage'!G$5</f>
        <v>0</v>
      </c>
      <c r="H292" s="2">
        <f>'MC Inputs'!I291*'MC Usage'!H$5</f>
        <v>0</v>
      </c>
      <c r="I292" s="2">
        <f>'MC Inputs'!J291*'MC Usage'!I$5</f>
        <v>0</v>
      </c>
      <c r="J292" s="2">
        <f>'MC Inputs'!K291*'MC Usage'!J$5</f>
        <v>0</v>
      </c>
      <c r="K292" s="2">
        <f>'MC Inputs'!L291*'MC Usage'!K$5</f>
        <v>0</v>
      </c>
      <c r="L292" s="2">
        <f>'MC Inputs'!M291*'MC Usage'!L$5</f>
        <v>0</v>
      </c>
      <c r="M292" s="2">
        <f>'MC Inputs'!N291*'MC Usage'!M$5</f>
        <v>0</v>
      </c>
      <c r="N292" s="2">
        <f>'MC Inputs'!O291*'MC Usage'!N$5</f>
        <v>0</v>
      </c>
      <c r="O292" s="2">
        <f>'MC Inputs'!P291*'MC Usage'!O$5</f>
        <v>0</v>
      </c>
      <c r="P292" s="2">
        <f>'MC Inputs'!Q291*'MC Usage'!P$5</f>
        <v>0</v>
      </c>
      <c r="Q292" s="2">
        <f>'MC Inputs'!R291*'MC Usage'!Q$5</f>
        <v>0</v>
      </c>
      <c r="R292" s="2">
        <f>'MC Inputs'!S291*'MC Usage'!R$5</f>
        <v>0</v>
      </c>
      <c r="S292" s="2">
        <f>'MC Inputs'!T291*'MC Usage'!S$5</f>
        <v>0</v>
      </c>
      <c r="T292" s="2">
        <f>'MC Inputs'!U291*'MC Usage'!T$5</f>
        <v>0</v>
      </c>
      <c r="U292" s="2">
        <f>'MC Inputs'!V291*'MC Usage'!U$5</f>
        <v>0</v>
      </c>
      <c r="V292" s="2">
        <f>'MC Inputs'!W291*'MC Usage'!V$5</f>
        <v>0</v>
      </c>
      <c r="W292" s="2">
        <f>'MC Inputs'!X291*'MC Usage'!W$5</f>
        <v>0</v>
      </c>
      <c r="X292" s="2">
        <f>'MC Inputs'!Y291*'MC Usage'!X$5</f>
        <v>0</v>
      </c>
      <c r="Y292" s="2">
        <f>'MC Inputs'!Z291*'MC Usage'!Y$5</f>
        <v>0</v>
      </c>
      <c r="Z292" s="2">
        <f>'MC Inputs'!AA291*'MC Usage'!Z$5</f>
        <v>0</v>
      </c>
      <c r="AA292" s="2">
        <f>'MC Inputs'!AB291*'MC Usage'!AA$5</f>
        <v>0</v>
      </c>
      <c r="AB292">
        <f>'MC Inputs'!AC291*'MC Usage'!AB$5</f>
        <v>0</v>
      </c>
      <c r="AC292">
        <f>'MC Inputs'!AD291*'MC Usage'!AC$5</f>
        <v>0</v>
      </c>
      <c r="AD292">
        <f>'MC Inputs'!AE291*'MC Usage'!AD$5</f>
        <v>0</v>
      </c>
      <c r="AE292">
        <f>'MC Inputs'!AF291*'MC Usage'!AE$5</f>
        <v>0</v>
      </c>
    </row>
    <row r="293" spans="1:31" ht="15" thickBot="1" x14ac:dyDescent="0.35">
      <c r="A293" s="34" t="s">
        <v>57</v>
      </c>
      <c r="B293" s="18">
        <f t="shared" si="4"/>
        <v>45444</v>
      </c>
      <c r="C293" s="2">
        <f>'MC Inputs'!D292*'MC Usage'!C$5</f>
        <v>0</v>
      </c>
      <c r="D293" s="2">
        <f>'MC Inputs'!E292*'MC Usage'!D$5</f>
        <v>0</v>
      </c>
      <c r="E293" s="2">
        <f>'MC Inputs'!F292*'MC Usage'!E$5</f>
        <v>0</v>
      </c>
      <c r="F293" s="2">
        <f>'MC Inputs'!G292*'MC Usage'!F$5</f>
        <v>0</v>
      </c>
      <c r="G293" s="2">
        <f>'MC Inputs'!H292*'MC Usage'!G$5</f>
        <v>0</v>
      </c>
      <c r="H293" s="2">
        <f>'MC Inputs'!I292*'MC Usage'!H$5</f>
        <v>0</v>
      </c>
      <c r="I293" s="2">
        <f>'MC Inputs'!J292*'MC Usage'!I$5</f>
        <v>0</v>
      </c>
      <c r="J293" s="2">
        <f>'MC Inputs'!K292*'MC Usage'!J$5</f>
        <v>0</v>
      </c>
      <c r="K293" s="2">
        <f>'MC Inputs'!L292*'MC Usage'!K$5</f>
        <v>0</v>
      </c>
      <c r="L293" s="2">
        <f>'MC Inputs'!M292*'MC Usage'!L$5</f>
        <v>0</v>
      </c>
      <c r="M293" s="2">
        <f>'MC Inputs'!N292*'MC Usage'!M$5</f>
        <v>0</v>
      </c>
      <c r="N293" s="2">
        <f>'MC Inputs'!O292*'MC Usage'!N$5</f>
        <v>0</v>
      </c>
      <c r="O293" s="2">
        <f>'MC Inputs'!P292*'MC Usage'!O$5</f>
        <v>0</v>
      </c>
      <c r="P293" s="2">
        <f>'MC Inputs'!Q292*'MC Usage'!P$5</f>
        <v>0</v>
      </c>
      <c r="Q293" s="2">
        <f>'MC Inputs'!R292*'MC Usage'!Q$5</f>
        <v>0</v>
      </c>
      <c r="R293" s="2">
        <f>'MC Inputs'!S292*'MC Usage'!R$5</f>
        <v>0</v>
      </c>
      <c r="S293" s="2">
        <f>'MC Inputs'!T292*'MC Usage'!S$5</f>
        <v>0</v>
      </c>
      <c r="T293" s="2">
        <f>'MC Inputs'!U292*'MC Usage'!T$5</f>
        <v>0</v>
      </c>
      <c r="U293" s="2">
        <f>'MC Inputs'!V292*'MC Usage'!U$5</f>
        <v>0</v>
      </c>
      <c r="V293" s="2">
        <f>'MC Inputs'!W292*'MC Usage'!V$5</f>
        <v>0</v>
      </c>
      <c r="W293" s="2">
        <f>'MC Inputs'!X292*'MC Usage'!W$5</f>
        <v>0</v>
      </c>
      <c r="X293" s="2">
        <f>'MC Inputs'!Y292*'MC Usage'!X$5</f>
        <v>0</v>
      </c>
      <c r="Y293" s="2">
        <f>'MC Inputs'!Z292*'MC Usage'!Y$5</f>
        <v>0</v>
      </c>
      <c r="Z293" s="2">
        <f>'MC Inputs'!AA292*'MC Usage'!Z$5</f>
        <v>0</v>
      </c>
      <c r="AA293" s="2">
        <f>'MC Inputs'!AB292*'MC Usage'!AA$5</f>
        <v>0</v>
      </c>
      <c r="AB293">
        <f>'MC Inputs'!AC292*'MC Usage'!AB$5</f>
        <v>0</v>
      </c>
      <c r="AC293">
        <f>'MC Inputs'!AD292*'MC Usage'!AC$5</f>
        <v>0</v>
      </c>
      <c r="AD293">
        <f>'MC Inputs'!AE292*'MC Usage'!AD$5</f>
        <v>0</v>
      </c>
      <c r="AE293">
        <f>'MC Inputs'!AF292*'MC Usage'!AE$5</f>
        <v>0</v>
      </c>
    </row>
    <row r="294" spans="1:31" x14ac:dyDescent="0.3">
      <c r="A294" s="29" t="s">
        <v>58</v>
      </c>
      <c r="B294" s="15">
        <f t="shared" si="4"/>
        <v>45474</v>
      </c>
      <c r="C294" s="7">
        <f>'MC Inputs'!D293*'MC Usage'!C$5</f>
        <v>0</v>
      </c>
      <c r="D294" s="7">
        <f>'MC Inputs'!E293*'MC Usage'!D$5</f>
        <v>0</v>
      </c>
      <c r="E294" s="7">
        <f>'MC Inputs'!F293*'MC Usage'!E$5</f>
        <v>0</v>
      </c>
      <c r="F294" s="7">
        <f>'MC Inputs'!G293*'MC Usage'!F$5</f>
        <v>0</v>
      </c>
      <c r="G294" s="7">
        <f>'MC Inputs'!H293*'MC Usage'!G$5</f>
        <v>0</v>
      </c>
      <c r="H294" s="7">
        <f>'MC Inputs'!I293*'MC Usage'!H$5</f>
        <v>0</v>
      </c>
      <c r="I294" s="7">
        <f>'MC Inputs'!J293*'MC Usage'!I$5</f>
        <v>0</v>
      </c>
      <c r="J294" s="7">
        <f>'MC Inputs'!K293*'MC Usage'!J$5</f>
        <v>0</v>
      </c>
      <c r="K294" s="7">
        <f>'MC Inputs'!L293*'MC Usage'!K$5</f>
        <v>0</v>
      </c>
      <c r="L294" s="7">
        <f>'MC Inputs'!M293*'MC Usage'!L$5</f>
        <v>0</v>
      </c>
      <c r="M294" s="7">
        <f>'MC Inputs'!N293*'MC Usage'!M$5</f>
        <v>0</v>
      </c>
      <c r="N294" s="7">
        <f>'MC Inputs'!O293*'MC Usage'!N$5</f>
        <v>0</v>
      </c>
      <c r="O294" s="7">
        <f>'MC Inputs'!P293*'MC Usage'!O$5</f>
        <v>0</v>
      </c>
      <c r="P294" s="7">
        <f>'MC Inputs'!Q293*'MC Usage'!P$5</f>
        <v>0</v>
      </c>
      <c r="Q294" s="7">
        <f>'MC Inputs'!R293*'MC Usage'!Q$5</f>
        <v>0</v>
      </c>
      <c r="R294" s="7">
        <f>'MC Inputs'!S293*'MC Usage'!R$5</f>
        <v>0</v>
      </c>
      <c r="S294" s="7">
        <f>'MC Inputs'!T293*'MC Usage'!S$5</f>
        <v>0</v>
      </c>
      <c r="T294" s="7">
        <f>'MC Inputs'!U293*'MC Usage'!T$5</f>
        <v>0</v>
      </c>
      <c r="U294" s="7">
        <f>'MC Inputs'!V293*'MC Usage'!U$5</f>
        <v>0</v>
      </c>
      <c r="V294" s="7">
        <f>'MC Inputs'!W293*'MC Usage'!V$5</f>
        <v>0</v>
      </c>
      <c r="W294" s="7">
        <f>'MC Inputs'!X293*'MC Usage'!W$5</f>
        <v>0</v>
      </c>
      <c r="X294" s="7">
        <f>'MC Inputs'!Y293*'MC Usage'!X$5</f>
        <v>0</v>
      </c>
      <c r="Y294" s="7">
        <f>'MC Inputs'!Z293*'MC Usage'!Y$5</f>
        <v>0</v>
      </c>
      <c r="Z294" s="7">
        <f>'MC Inputs'!AA293*'MC Usage'!Z$5</f>
        <v>0</v>
      </c>
      <c r="AA294" s="7">
        <f>'MC Inputs'!AB293*'MC Usage'!AA$5</f>
        <v>0</v>
      </c>
      <c r="AB294" s="8">
        <f>'MC Inputs'!AC293*'MC Usage'!AB$5</f>
        <v>0</v>
      </c>
      <c r="AC294" s="8">
        <f>'MC Inputs'!AD293*'MC Usage'!AC$5</f>
        <v>0</v>
      </c>
      <c r="AD294" s="8">
        <f>'MC Inputs'!AE293*'MC Usage'!AD$5</f>
        <v>0</v>
      </c>
      <c r="AE294" s="8">
        <f>'MC Inputs'!AF293*'MC Usage'!AE$5</f>
        <v>0</v>
      </c>
    </row>
    <row r="295" spans="1:31" x14ac:dyDescent="0.3">
      <c r="A295" s="30" t="s">
        <v>58</v>
      </c>
      <c r="B295" s="16">
        <f t="shared" si="4"/>
        <v>45505</v>
      </c>
      <c r="C295" s="9">
        <f>'MC Inputs'!D294*'MC Usage'!C$5</f>
        <v>0</v>
      </c>
      <c r="D295" s="9">
        <f>'MC Inputs'!E294*'MC Usage'!D$5</f>
        <v>0</v>
      </c>
      <c r="E295" s="9">
        <f>'MC Inputs'!F294*'MC Usage'!E$5</f>
        <v>0</v>
      </c>
      <c r="F295" s="9">
        <f>'MC Inputs'!G294*'MC Usage'!F$5</f>
        <v>0</v>
      </c>
      <c r="G295" s="9">
        <f>'MC Inputs'!H294*'MC Usage'!G$5</f>
        <v>0</v>
      </c>
      <c r="H295" s="9">
        <f>'MC Inputs'!I294*'MC Usage'!H$5</f>
        <v>0</v>
      </c>
      <c r="I295" s="9">
        <f>'MC Inputs'!J294*'MC Usage'!I$5</f>
        <v>0</v>
      </c>
      <c r="J295" s="9">
        <f>'MC Inputs'!K294*'MC Usage'!J$5</f>
        <v>0</v>
      </c>
      <c r="K295" s="9">
        <f>'MC Inputs'!L294*'MC Usage'!K$5</f>
        <v>0</v>
      </c>
      <c r="L295" s="9">
        <f>'MC Inputs'!M294*'MC Usage'!L$5</f>
        <v>0</v>
      </c>
      <c r="M295" s="9">
        <f>'MC Inputs'!N294*'MC Usage'!M$5</f>
        <v>0</v>
      </c>
      <c r="N295" s="9">
        <f>'MC Inputs'!O294*'MC Usage'!N$5</f>
        <v>0</v>
      </c>
      <c r="O295" s="9">
        <f>'MC Inputs'!P294*'MC Usage'!O$5</f>
        <v>0</v>
      </c>
      <c r="P295" s="9">
        <f>'MC Inputs'!Q294*'MC Usage'!P$5</f>
        <v>0</v>
      </c>
      <c r="Q295" s="9">
        <f>'MC Inputs'!R294*'MC Usage'!Q$5</f>
        <v>0</v>
      </c>
      <c r="R295" s="9">
        <f>'MC Inputs'!S294*'MC Usage'!R$5</f>
        <v>0</v>
      </c>
      <c r="S295" s="9">
        <f>'MC Inputs'!T294*'MC Usage'!S$5</f>
        <v>0</v>
      </c>
      <c r="T295" s="9">
        <f>'MC Inputs'!U294*'MC Usage'!T$5</f>
        <v>0</v>
      </c>
      <c r="U295" s="9">
        <f>'MC Inputs'!V294*'MC Usage'!U$5</f>
        <v>0</v>
      </c>
      <c r="V295" s="9">
        <f>'MC Inputs'!W294*'MC Usage'!V$5</f>
        <v>0</v>
      </c>
      <c r="W295" s="9">
        <f>'MC Inputs'!X294*'MC Usage'!W$5</f>
        <v>0</v>
      </c>
      <c r="X295" s="9">
        <f>'MC Inputs'!Y294*'MC Usage'!X$5</f>
        <v>0</v>
      </c>
      <c r="Y295" s="9">
        <f>'MC Inputs'!Z294*'MC Usage'!Y$5</f>
        <v>0</v>
      </c>
      <c r="Z295" s="9">
        <f>'MC Inputs'!AA294*'MC Usage'!Z$5</f>
        <v>0</v>
      </c>
      <c r="AA295" s="9">
        <f>'MC Inputs'!AB294*'MC Usage'!AA$5</f>
        <v>0</v>
      </c>
      <c r="AB295" s="10">
        <f>'MC Inputs'!AC294*'MC Usage'!AB$5</f>
        <v>0</v>
      </c>
      <c r="AC295" s="10">
        <f>'MC Inputs'!AD294*'MC Usage'!AC$5</f>
        <v>0</v>
      </c>
      <c r="AD295" s="10">
        <f>'MC Inputs'!AE294*'MC Usage'!AD$5</f>
        <v>0</v>
      </c>
      <c r="AE295" s="10">
        <f>'MC Inputs'!AF294*'MC Usage'!AE$5</f>
        <v>0</v>
      </c>
    </row>
    <row r="296" spans="1:31" x14ac:dyDescent="0.3">
      <c r="A296" s="30" t="s">
        <v>58</v>
      </c>
      <c r="B296" s="16">
        <f t="shared" si="4"/>
        <v>45536</v>
      </c>
      <c r="C296" s="9">
        <f>'MC Inputs'!D295*'MC Usage'!C$5</f>
        <v>0</v>
      </c>
      <c r="D296" s="9">
        <f>'MC Inputs'!E295*'MC Usage'!D$5</f>
        <v>0</v>
      </c>
      <c r="E296" s="9">
        <f>'MC Inputs'!F295*'MC Usage'!E$5</f>
        <v>0</v>
      </c>
      <c r="F296" s="9">
        <f>'MC Inputs'!G295*'MC Usage'!F$5</f>
        <v>0</v>
      </c>
      <c r="G296" s="9">
        <f>'MC Inputs'!H295*'MC Usage'!G$5</f>
        <v>0</v>
      </c>
      <c r="H296" s="9">
        <f>'MC Inputs'!I295*'MC Usage'!H$5</f>
        <v>0</v>
      </c>
      <c r="I296" s="9">
        <f>'MC Inputs'!J295*'MC Usage'!I$5</f>
        <v>0</v>
      </c>
      <c r="J296" s="9">
        <f>'MC Inputs'!K295*'MC Usage'!J$5</f>
        <v>0</v>
      </c>
      <c r="K296" s="9">
        <f>'MC Inputs'!L295*'MC Usage'!K$5</f>
        <v>0</v>
      </c>
      <c r="L296" s="9">
        <f>'MC Inputs'!M295*'MC Usage'!L$5</f>
        <v>0</v>
      </c>
      <c r="M296" s="9">
        <f>'MC Inputs'!N295*'MC Usage'!M$5</f>
        <v>0</v>
      </c>
      <c r="N296" s="9">
        <f>'MC Inputs'!O295*'MC Usage'!N$5</f>
        <v>0</v>
      </c>
      <c r="O296" s="9">
        <f>'MC Inputs'!P295*'MC Usage'!O$5</f>
        <v>0</v>
      </c>
      <c r="P296" s="9">
        <f>'MC Inputs'!Q295*'MC Usage'!P$5</f>
        <v>0</v>
      </c>
      <c r="Q296" s="9">
        <f>'MC Inputs'!R295*'MC Usage'!Q$5</f>
        <v>0</v>
      </c>
      <c r="R296" s="9">
        <f>'MC Inputs'!S295*'MC Usage'!R$5</f>
        <v>0</v>
      </c>
      <c r="S296" s="9">
        <f>'MC Inputs'!T295*'MC Usage'!S$5</f>
        <v>0</v>
      </c>
      <c r="T296" s="9">
        <f>'MC Inputs'!U295*'MC Usage'!T$5</f>
        <v>0</v>
      </c>
      <c r="U296" s="9">
        <f>'MC Inputs'!V295*'MC Usage'!U$5</f>
        <v>0</v>
      </c>
      <c r="V296" s="9">
        <f>'MC Inputs'!W295*'MC Usage'!V$5</f>
        <v>0</v>
      </c>
      <c r="W296" s="9">
        <f>'MC Inputs'!X295*'MC Usage'!W$5</f>
        <v>0</v>
      </c>
      <c r="X296" s="9">
        <f>'MC Inputs'!Y295*'MC Usage'!X$5</f>
        <v>0</v>
      </c>
      <c r="Y296" s="9">
        <f>'MC Inputs'!Z295*'MC Usage'!Y$5</f>
        <v>0</v>
      </c>
      <c r="Z296" s="9">
        <f>'MC Inputs'!AA295*'MC Usage'!Z$5</f>
        <v>0</v>
      </c>
      <c r="AA296" s="9">
        <f>'MC Inputs'!AB295*'MC Usage'!AA$5</f>
        <v>0</v>
      </c>
      <c r="AB296" s="10">
        <f>'MC Inputs'!AC295*'MC Usage'!AB$5</f>
        <v>0</v>
      </c>
      <c r="AC296" s="10">
        <f>'MC Inputs'!AD295*'MC Usage'!AC$5</f>
        <v>0</v>
      </c>
      <c r="AD296" s="10">
        <f>'MC Inputs'!AE295*'MC Usage'!AD$5</f>
        <v>0</v>
      </c>
      <c r="AE296" s="10">
        <f>'MC Inputs'!AF295*'MC Usage'!AE$5</f>
        <v>0</v>
      </c>
    </row>
    <row r="297" spans="1:31" x14ac:dyDescent="0.3">
      <c r="A297" s="30" t="s">
        <v>58</v>
      </c>
      <c r="B297" s="16">
        <f t="shared" si="4"/>
        <v>45566</v>
      </c>
      <c r="C297" s="9">
        <f>'MC Inputs'!D296*'MC Usage'!C$5</f>
        <v>0</v>
      </c>
      <c r="D297" s="9">
        <f>'MC Inputs'!E296*'MC Usage'!D$5</f>
        <v>0</v>
      </c>
      <c r="E297" s="9">
        <f>'MC Inputs'!F296*'MC Usage'!E$5</f>
        <v>0</v>
      </c>
      <c r="F297" s="9">
        <f>'MC Inputs'!G296*'MC Usage'!F$5</f>
        <v>0</v>
      </c>
      <c r="G297" s="9">
        <f>'MC Inputs'!H296*'MC Usage'!G$5</f>
        <v>0</v>
      </c>
      <c r="H297" s="9">
        <f>'MC Inputs'!I296*'MC Usage'!H$5</f>
        <v>0</v>
      </c>
      <c r="I297" s="9">
        <f>'MC Inputs'!J296*'MC Usage'!I$5</f>
        <v>0</v>
      </c>
      <c r="J297" s="9">
        <f>'MC Inputs'!K296*'MC Usage'!J$5</f>
        <v>0</v>
      </c>
      <c r="K297" s="9">
        <f>'MC Inputs'!L296*'MC Usage'!K$5</f>
        <v>0</v>
      </c>
      <c r="L297" s="9">
        <f>'MC Inputs'!M296*'MC Usage'!L$5</f>
        <v>0</v>
      </c>
      <c r="M297" s="9">
        <f>'MC Inputs'!N296*'MC Usage'!M$5</f>
        <v>0</v>
      </c>
      <c r="N297" s="9">
        <f>'MC Inputs'!O296*'MC Usage'!N$5</f>
        <v>0</v>
      </c>
      <c r="O297" s="9">
        <f>'MC Inputs'!P296*'MC Usage'!O$5</f>
        <v>0</v>
      </c>
      <c r="P297" s="9">
        <f>'MC Inputs'!Q296*'MC Usage'!P$5</f>
        <v>0</v>
      </c>
      <c r="Q297" s="9">
        <f>'MC Inputs'!R296*'MC Usage'!Q$5</f>
        <v>0</v>
      </c>
      <c r="R297" s="9">
        <f>'MC Inputs'!S296*'MC Usage'!R$5</f>
        <v>0</v>
      </c>
      <c r="S297" s="9">
        <f>'MC Inputs'!T296*'MC Usage'!S$5</f>
        <v>0</v>
      </c>
      <c r="T297" s="9">
        <f>'MC Inputs'!U296*'MC Usage'!T$5</f>
        <v>0</v>
      </c>
      <c r="U297" s="9">
        <f>'MC Inputs'!V296*'MC Usage'!U$5</f>
        <v>0</v>
      </c>
      <c r="V297" s="9">
        <f>'MC Inputs'!W296*'MC Usage'!V$5</f>
        <v>0</v>
      </c>
      <c r="W297" s="9">
        <f>'MC Inputs'!X296*'MC Usage'!W$5</f>
        <v>0</v>
      </c>
      <c r="X297" s="9">
        <f>'MC Inputs'!Y296*'MC Usage'!X$5</f>
        <v>0</v>
      </c>
      <c r="Y297" s="9">
        <f>'MC Inputs'!Z296*'MC Usage'!Y$5</f>
        <v>0</v>
      </c>
      <c r="Z297" s="9">
        <f>'MC Inputs'!AA296*'MC Usage'!Z$5</f>
        <v>0</v>
      </c>
      <c r="AA297" s="9">
        <f>'MC Inputs'!AB296*'MC Usage'!AA$5</f>
        <v>0</v>
      </c>
      <c r="AB297" s="10">
        <f>'MC Inputs'!AC296*'MC Usage'!AB$5</f>
        <v>0</v>
      </c>
      <c r="AC297" s="10">
        <f>'MC Inputs'!AD296*'MC Usage'!AC$5</f>
        <v>0</v>
      </c>
      <c r="AD297" s="10">
        <f>'MC Inputs'!AE296*'MC Usage'!AD$5</f>
        <v>0</v>
      </c>
      <c r="AE297" s="10">
        <f>'MC Inputs'!AF296*'MC Usage'!AE$5</f>
        <v>0</v>
      </c>
    </row>
    <row r="298" spans="1:31" x14ac:dyDescent="0.3">
      <c r="A298" s="30" t="s">
        <v>58</v>
      </c>
      <c r="B298" s="16">
        <f t="shared" si="4"/>
        <v>45597</v>
      </c>
      <c r="C298" s="9">
        <f>'MC Inputs'!D297*'MC Usage'!C$5</f>
        <v>0</v>
      </c>
      <c r="D298" s="9">
        <f>'MC Inputs'!E297*'MC Usage'!D$5</f>
        <v>0</v>
      </c>
      <c r="E298" s="9">
        <f>'MC Inputs'!F297*'MC Usage'!E$5</f>
        <v>0</v>
      </c>
      <c r="F298" s="9">
        <f>'MC Inputs'!G297*'MC Usage'!F$5</f>
        <v>0</v>
      </c>
      <c r="G298" s="9">
        <f>'MC Inputs'!H297*'MC Usage'!G$5</f>
        <v>0</v>
      </c>
      <c r="H298" s="9">
        <f>'MC Inputs'!I297*'MC Usage'!H$5</f>
        <v>0</v>
      </c>
      <c r="I298" s="9">
        <f>'MC Inputs'!J297*'MC Usage'!I$5</f>
        <v>0</v>
      </c>
      <c r="J298" s="9">
        <f>'MC Inputs'!K297*'MC Usage'!J$5</f>
        <v>0</v>
      </c>
      <c r="K298" s="9">
        <f>'MC Inputs'!L297*'MC Usage'!K$5</f>
        <v>0</v>
      </c>
      <c r="L298" s="9">
        <f>'MC Inputs'!M297*'MC Usage'!L$5</f>
        <v>0</v>
      </c>
      <c r="M298" s="9">
        <f>'MC Inputs'!N297*'MC Usage'!M$5</f>
        <v>0</v>
      </c>
      <c r="N298" s="9">
        <f>'MC Inputs'!O297*'MC Usage'!N$5</f>
        <v>0</v>
      </c>
      <c r="O298" s="9">
        <f>'MC Inputs'!P297*'MC Usage'!O$5</f>
        <v>0</v>
      </c>
      <c r="P298" s="9">
        <f>'MC Inputs'!Q297*'MC Usage'!P$5</f>
        <v>0</v>
      </c>
      <c r="Q298" s="9">
        <f>'MC Inputs'!R297*'MC Usage'!Q$5</f>
        <v>0</v>
      </c>
      <c r="R298" s="9">
        <f>'MC Inputs'!S297*'MC Usage'!R$5</f>
        <v>0</v>
      </c>
      <c r="S298" s="9">
        <f>'MC Inputs'!T297*'MC Usage'!S$5</f>
        <v>0</v>
      </c>
      <c r="T298" s="9">
        <f>'MC Inputs'!U297*'MC Usage'!T$5</f>
        <v>0</v>
      </c>
      <c r="U298" s="9">
        <f>'MC Inputs'!V297*'MC Usage'!U$5</f>
        <v>0</v>
      </c>
      <c r="V298" s="9">
        <f>'MC Inputs'!W297*'MC Usage'!V$5</f>
        <v>0</v>
      </c>
      <c r="W298" s="9">
        <f>'MC Inputs'!X297*'MC Usage'!W$5</f>
        <v>0</v>
      </c>
      <c r="X298" s="9">
        <f>'MC Inputs'!Y297*'MC Usage'!X$5</f>
        <v>0</v>
      </c>
      <c r="Y298" s="9">
        <f>'MC Inputs'!Z297*'MC Usage'!Y$5</f>
        <v>0</v>
      </c>
      <c r="Z298" s="9">
        <f>'MC Inputs'!AA297*'MC Usage'!Z$5</f>
        <v>0</v>
      </c>
      <c r="AA298" s="9">
        <f>'MC Inputs'!AB297*'MC Usage'!AA$5</f>
        <v>0</v>
      </c>
      <c r="AB298" s="10">
        <f>'MC Inputs'!AC297*'MC Usage'!AB$5</f>
        <v>0</v>
      </c>
      <c r="AC298" s="10">
        <f>'MC Inputs'!AD297*'MC Usage'!AC$5</f>
        <v>0</v>
      </c>
      <c r="AD298" s="10">
        <f>'MC Inputs'!AE297*'MC Usage'!AD$5</f>
        <v>0</v>
      </c>
      <c r="AE298" s="10">
        <f>'MC Inputs'!AF297*'MC Usage'!AE$5</f>
        <v>0</v>
      </c>
    </row>
    <row r="299" spans="1:31" x14ac:dyDescent="0.3">
      <c r="A299" s="30" t="s">
        <v>58</v>
      </c>
      <c r="B299" s="16">
        <f t="shared" si="4"/>
        <v>45627</v>
      </c>
      <c r="C299" s="9">
        <f>'MC Inputs'!D298*'MC Usage'!C$5</f>
        <v>0</v>
      </c>
      <c r="D299" s="9">
        <f>'MC Inputs'!E298*'MC Usage'!D$5</f>
        <v>0</v>
      </c>
      <c r="E299" s="9">
        <f>'MC Inputs'!F298*'MC Usage'!E$5</f>
        <v>0</v>
      </c>
      <c r="F299" s="9">
        <f>'MC Inputs'!G298*'MC Usage'!F$5</f>
        <v>0</v>
      </c>
      <c r="G299" s="9">
        <f>'MC Inputs'!H298*'MC Usage'!G$5</f>
        <v>0</v>
      </c>
      <c r="H299" s="9">
        <f>'MC Inputs'!I298*'MC Usage'!H$5</f>
        <v>0</v>
      </c>
      <c r="I299" s="9">
        <f>'MC Inputs'!J298*'MC Usage'!I$5</f>
        <v>0</v>
      </c>
      <c r="J299" s="9">
        <f>'MC Inputs'!K298*'MC Usage'!J$5</f>
        <v>0</v>
      </c>
      <c r="K299" s="9">
        <f>'MC Inputs'!L298*'MC Usage'!K$5</f>
        <v>0</v>
      </c>
      <c r="L299" s="9">
        <f>'MC Inputs'!M298*'MC Usage'!L$5</f>
        <v>0</v>
      </c>
      <c r="M299" s="9">
        <f>'MC Inputs'!N298*'MC Usage'!M$5</f>
        <v>0</v>
      </c>
      <c r="N299" s="9">
        <f>'MC Inputs'!O298*'MC Usage'!N$5</f>
        <v>0</v>
      </c>
      <c r="O299" s="9">
        <f>'MC Inputs'!P298*'MC Usage'!O$5</f>
        <v>0</v>
      </c>
      <c r="P299" s="9">
        <f>'MC Inputs'!Q298*'MC Usage'!P$5</f>
        <v>0</v>
      </c>
      <c r="Q299" s="9">
        <f>'MC Inputs'!R298*'MC Usage'!Q$5</f>
        <v>0</v>
      </c>
      <c r="R299" s="9">
        <f>'MC Inputs'!S298*'MC Usage'!R$5</f>
        <v>0</v>
      </c>
      <c r="S299" s="9">
        <f>'MC Inputs'!T298*'MC Usage'!S$5</f>
        <v>0</v>
      </c>
      <c r="T299" s="9">
        <f>'MC Inputs'!U298*'MC Usage'!T$5</f>
        <v>0</v>
      </c>
      <c r="U299" s="9">
        <f>'MC Inputs'!V298*'MC Usage'!U$5</f>
        <v>0</v>
      </c>
      <c r="V299" s="9">
        <f>'MC Inputs'!W298*'MC Usage'!V$5</f>
        <v>0</v>
      </c>
      <c r="W299" s="9">
        <f>'MC Inputs'!X298*'MC Usage'!W$5</f>
        <v>0</v>
      </c>
      <c r="X299" s="9">
        <f>'MC Inputs'!Y298*'MC Usage'!X$5</f>
        <v>0</v>
      </c>
      <c r="Y299" s="9">
        <f>'MC Inputs'!Z298*'MC Usage'!Y$5</f>
        <v>0</v>
      </c>
      <c r="Z299" s="9">
        <f>'MC Inputs'!AA298*'MC Usage'!Z$5</f>
        <v>0</v>
      </c>
      <c r="AA299" s="9">
        <f>'MC Inputs'!AB298*'MC Usage'!AA$5</f>
        <v>0</v>
      </c>
      <c r="AB299" s="10">
        <f>'MC Inputs'!AC298*'MC Usage'!AB$5</f>
        <v>0</v>
      </c>
      <c r="AC299" s="10">
        <f>'MC Inputs'!AD298*'MC Usage'!AC$5</f>
        <v>0</v>
      </c>
      <c r="AD299" s="10">
        <f>'MC Inputs'!AE298*'MC Usage'!AD$5</f>
        <v>0</v>
      </c>
      <c r="AE299" s="10">
        <f>'MC Inputs'!AF298*'MC Usage'!AE$5</f>
        <v>0</v>
      </c>
    </row>
    <row r="300" spans="1:31" x14ac:dyDescent="0.3">
      <c r="A300" s="30" t="s">
        <v>58</v>
      </c>
      <c r="B300" s="16">
        <f t="shared" si="4"/>
        <v>45658</v>
      </c>
      <c r="C300" s="9">
        <f>'MC Inputs'!D299*'MC Usage'!C$5</f>
        <v>0</v>
      </c>
      <c r="D300" s="9">
        <f>'MC Inputs'!E299*'MC Usage'!D$5</f>
        <v>0</v>
      </c>
      <c r="E300" s="9">
        <f>'MC Inputs'!F299*'MC Usage'!E$5</f>
        <v>0</v>
      </c>
      <c r="F300" s="9">
        <f>'MC Inputs'!G299*'MC Usage'!F$5</f>
        <v>0</v>
      </c>
      <c r="G300" s="9">
        <f>'MC Inputs'!H299*'MC Usage'!G$5</f>
        <v>0</v>
      </c>
      <c r="H300" s="9">
        <f>'MC Inputs'!I299*'MC Usage'!H$5</f>
        <v>0</v>
      </c>
      <c r="I300" s="9">
        <f>'MC Inputs'!J299*'MC Usage'!I$5</f>
        <v>0</v>
      </c>
      <c r="J300" s="9">
        <f>'MC Inputs'!K299*'MC Usage'!J$5</f>
        <v>0</v>
      </c>
      <c r="K300" s="9">
        <f>'MC Inputs'!L299*'MC Usage'!K$5</f>
        <v>0</v>
      </c>
      <c r="L300" s="9">
        <f>'MC Inputs'!M299*'MC Usage'!L$5</f>
        <v>0</v>
      </c>
      <c r="M300" s="9">
        <f>'MC Inputs'!N299*'MC Usage'!M$5</f>
        <v>0</v>
      </c>
      <c r="N300" s="9">
        <f>'MC Inputs'!O299*'MC Usage'!N$5</f>
        <v>0</v>
      </c>
      <c r="O300" s="9">
        <f>'MC Inputs'!P299*'MC Usage'!O$5</f>
        <v>0</v>
      </c>
      <c r="P300" s="9">
        <f>'MC Inputs'!Q299*'MC Usage'!P$5</f>
        <v>0</v>
      </c>
      <c r="Q300" s="9">
        <f>'MC Inputs'!R299*'MC Usage'!Q$5</f>
        <v>0</v>
      </c>
      <c r="R300" s="9">
        <f>'MC Inputs'!S299*'MC Usage'!R$5</f>
        <v>0</v>
      </c>
      <c r="S300" s="9">
        <f>'MC Inputs'!T299*'MC Usage'!S$5</f>
        <v>0</v>
      </c>
      <c r="T300" s="9">
        <f>'MC Inputs'!U299*'MC Usage'!T$5</f>
        <v>0</v>
      </c>
      <c r="U300" s="9">
        <f>'MC Inputs'!V299*'MC Usage'!U$5</f>
        <v>0</v>
      </c>
      <c r="V300" s="9">
        <f>'MC Inputs'!W299*'MC Usage'!V$5</f>
        <v>0</v>
      </c>
      <c r="W300" s="9">
        <f>'MC Inputs'!X299*'MC Usage'!W$5</f>
        <v>0</v>
      </c>
      <c r="X300" s="9">
        <f>'MC Inputs'!Y299*'MC Usage'!X$5</f>
        <v>0</v>
      </c>
      <c r="Y300" s="9">
        <f>'MC Inputs'!Z299*'MC Usage'!Y$5</f>
        <v>0</v>
      </c>
      <c r="Z300" s="9">
        <f>'MC Inputs'!AA299*'MC Usage'!Z$5</f>
        <v>0</v>
      </c>
      <c r="AA300" s="9">
        <f>'MC Inputs'!AB299*'MC Usage'!AA$5</f>
        <v>0</v>
      </c>
      <c r="AB300" s="10">
        <f>'MC Inputs'!AC299*'MC Usage'!AB$5</f>
        <v>0</v>
      </c>
      <c r="AC300" s="10">
        <f>'MC Inputs'!AD299*'MC Usage'!AC$5</f>
        <v>0</v>
      </c>
      <c r="AD300" s="10">
        <f>'MC Inputs'!AE299*'MC Usage'!AD$5</f>
        <v>0</v>
      </c>
      <c r="AE300" s="10">
        <f>'MC Inputs'!AF299*'MC Usage'!AE$5</f>
        <v>0</v>
      </c>
    </row>
    <row r="301" spans="1:31" x14ac:dyDescent="0.3">
      <c r="A301" s="30" t="s">
        <v>58</v>
      </c>
      <c r="B301" s="16">
        <f t="shared" si="4"/>
        <v>45689</v>
      </c>
      <c r="C301" s="9">
        <f>'MC Inputs'!D300*'MC Usage'!C$5</f>
        <v>0</v>
      </c>
      <c r="D301" s="9">
        <f>'MC Inputs'!E300*'MC Usage'!D$5</f>
        <v>0</v>
      </c>
      <c r="E301" s="9">
        <f>'MC Inputs'!F300*'MC Usage'!E$5</f>
        <v>0</v>
      </c>
      <c r="F301" s="9">
        <f>'MC Inputs'!G300*'MC Usage'!F$5</f>
        <v>0</v>
      </c>
      <c r="G301" s="9">
        <f>'MC Inputs'!H300*'MC Usage'!G$5</f>
        <v>0</v>
      </c>
      <c r="H301" s="9">
        <f>'MC Inputs'!I300*'MC Usage'!H$5</f>
        <v>0</v>
      </c>
      <c r="I301" s="9">
        <f>'MC Inputs'!J300*'MC Usage'!I$5</f>
        <v>0</v>
      </c>
      <c r="J301" s="9">
        <f>'MC Inputs'!K300*'MC Usage'!J$5</f>
        <v>0</v>
      </c>
      <c r="K301" s="9">
        <f>'MC Inputs'!L300*'MC Usage'!K$5</f>
        <v>0</v>
      </c>
      <c r="L301" s="9">
        <f>'MC Inputs'!M300*'MC Usage'!L$5</f>
        <v>0</v>
      </c>
      <c r="M301" s="9">
        <f>'MC Inputs'!N300*'MC Usage'!M$5</f>
        <v>0</v>
      </c>
      <c r="N301" s="9">
        <f>'MC Inputs'!O300*'MC Usage'!N$5</f>
        <v>0</v>
      </c>
      <c r="O301" s="9">
        <f>'MC Inputs'!P300*'MC Usage'!O$5</f>
        <v>0</v>
      </c>
      <c r="P301" s="9">
        <f>'MC Inputs'!Q300*'MC Usage'!P$5</f>
        <v>0</v>
      </c>
      <c r="Q301" s="9">
        <f>'MC Inputs'!R300*'MC Usage'!Q$5</f>
        <v>0</v>
      </c>
      <c r="R301" s="9">
        <f>'MC Inputs'!S300*'MC Usage'!R$5</f>
        <v>0</v>
      </c>
      <c r="S301" s="9">
        <f>'MC Inputs'!T300*'MC Usage'!S$5</f>
        <v>0</v>
      </c>
      <c r="T301" s="9">
        <f>'MC Inputs'!U300*'MC Usage'!T$5</f>
        <v>0</v>
      </c>
      <c r="U301" s="9">
        <f>'MC Inputs'!V300*'MC Usage'!U$5</f>
        <v>0</v>
      </c>
      <c r="V301" s="9">
        <f>'MC Inputs'!W300*'MC Usage'!V$5</f>
        <v>0</v>
      </c>
      <c r="W301" s="9">
        <f>'MC Inputs'!X300*'MC Usage'!W$5</f>
        <v>0</v>
      </c>
      <c r="X301" s="9">
        <f>'MC Inputs'!Y300*'MC Usage'!X$5</f>
        <v>0</v>
      </c>
      <c r="Y301" s="9">
        <f>'MC Inputs'!Z300*'MC Usage'!Y$5</f>
        <v>0</v>
      </c>
      <c r="Z301" s="9">
        <f>'MC Inputs'!AA300*'MC Usage'!Z$5</f>
        <v>0</v>
      </c>
      <c r="AA301" s="9">
        <f>'MC Inputs'!AB300*'MC Usage'!AA$5</f>
        <v>0</v>
      </c>
      <c r="AB301" s="10">
        <f>'MC Inputs'!AC300*'MC Usage'!AB$5</f>
        <v>0</v>
      </c>
      <c r="AC301" s="10">
        <f>'MC Inputs'!AD300*'MC Usage'!AC$5</f>
        <v>0</v>
      </c>
      <c r="AD301" s="10">
        <f>'MC Inputs'!AE300*'MC Usage'!AD$5</f>
        <v>0</v>
      </c>
      <c r="AE301" s="10">
        <f>'MC Inputs'!AF300*'MC Usage'!AE$5</f>
        <v>0</v>
      </c>
    </row>
    <row r="302" spans="1:31" x14ac:dyDescent="0.3">
      <c r="A302" s="30" t="s">
        <v>58</v>
      </c>
      <c r="B302" s="16">
        <f t="shared" si="4"/>
        <v>45717</v>
      </c>
      <c r="C302" s="9">
        <f>'MC Inputs'!D301*'MC Usage'!C$5</f>
        <v>0</v>
      </c>
      <c r="D302" s="9">
        <f>'MC Inputs'!E301*'MC Usage'!D$5</f>
        <v>0</v>
      </c>
      <c r="E302" s="9">
        <f>'MC Inputs'!F301*'MC Usage'!E$5</f>
        <v>0</v>
      </c>
      <c r="F302" s="9">
        <f>'MC Inputs'!G301*'MC Usage'!F$5</f>
        <v>0</v>
      </c>
      <c r="G302" s="9">
        <f>'MC Inputs'!H301*'MC Usage'!G$5</f>
        <v>0</v>
      </c>
      <c r="H302" s="9">
        <f>'MC Inputs'!I301*'MC Usage'!H$5</f>
        <v>0</v>
      </c>
      <c r="I302" s="9">
        <f>'MC Inputs'!J301*'MC Usage'!I$5</f>
        <v>0</v>
      </c>
      <c r="J302" s="9">
        <f>'MC Inputs'!K301*'MC Usage'!J$5</f>
        <v>0</v>
      </c>
      <c r="K302" s="9">
        <f>'MC Inputs'!L301*'MC Usage'!K$5</f>
        <v>0</v>
      </c>
      <c r="L302" s="9">
        <f>'MC Inputs'!M301*'MC Usage'!L$5</f>
        <v>0</v>
      </c>
      <c r="M302" s="9">
        <f>'MC Inputs'!N301*'MC Usage'!M$5</f>
        <v>0</v>
      </c>
      <c r="N302" s="9">
        <f>'MC Inputs'!O301*'MC Usage'!N$5</f>
        <v>0</v>
      </c>
      <c r="O302" s="9">
        <f>'MC Inputs'!P301*'MC Usage'!O$5</f>
        <v>0</v>
      </c>
      <c r="P302" s="9">
        <f>'MC Inputs'!Q301*'MC Usage'!P$5</f>
        <v>0</v>
      </c>
      <c r="Q302" s="9">
        <f>'MC Inputs'!R301*'MC Usage'!Q$5</f>
        <v>0</v>
      </c>
      <c r="R302" s="9">
        <f>'MC Inputs'!S301*'MC Usage'!R$5</f>
        <v>0</v>
      </c>
      <c r="S302" s="9">
        <f>'MC Inputs'!T301*'MC Usage'!S$5</f>
        <v>0</v>
      </c>
      <c r="T302" s="9">
        <f>'MC Inputs'!U301*'MC Usage'!T$5</f>
        <v>0</v>
      </c>
      <c r="U302" s="9">
        <f>'MC Inputs'!V301*'MC Usage'!U$5</f>
        <v>0</v>
      </c>
      <c r="V302" s="9">
        <f>'MC Inputs'!W301*'MC Usage'!V$5</f>
        <v>0</v>
      </c>
      <c r="W302" s="9">
        <f>'MC Inputs'!X301*'MC Usage'!W$5</f>
        <v>0</v>
      </c>
      <c r="X302" s="9">
        <f>'MC Inputs'!Y301*'MC Usage'!X$5</f>
        <v>0</v>
      </c>
      <c r="Y302" s="9">
        <f>'MC Inputs'!Z301*'MC Usage'!Y$5</f>
        <v>0</v>
      </c>
      <c r="Z302" s="9">
        <f>'MC Inputs'!AA301*'MC Usage'!Z$5</f>
        <v>0</v>
      </c>
      <c r="AA302" s="9">
        <f>'MC Inputs'!AB301*'MC Usage'!AA$5</f>
        <v>0</v>
      </c>
      <c r="AB302" s="10">
        <f>'MC Inputs'!AC301*'MC Usage'!AB$5</f>
        <v>0</v>
      </c>
      <c r="AC302" s="10">
        <f>'MC Inputs'!AD301*'MC Usage'!AC$5</f>
        <v>0</v>
      </c>
      <c r="AD302" s="10">
        <f>'MC Inputs'!AE301*'MC Usage'!AD$5</f>
        <v>0</v>
      </c>
      <c r="AE302" s="10">
        <f>'MC Inputs'!AF301*'MC Usage'!AE$5</f>
        <v>0</v>
      </c>
    </row>
    <row r="303" spans="1:31" x14ac:dyDescent="0.3">
      <c r="A303" s="30" t="s">
        <v>58</v>
      </c>
      <c r="B303" s="16">
        <f t="shared" si="4"/>
        <v>45748</v>
      </c>
      <c r="C303" s="9">
        <f>'MC Inputs'!D302*'MC Usage'!C$5</f>
        <v>0</v>
      </c>
      <c r="D303" s="9">
        <f>'MC Inputs'!E302*'MC Usage'!D$5</f>
        <v>0</v>
      </c>
      <c r="E303" s="9">
        <f>'MC Inputs'!F302*'MC Usage'!E$5</f>
        <v>0</v>
      </c>
      <c r="F303" s="9">
        <f>'MC Inputs'!G302*'MC Usage'!F$5</f>
        <v>0</v>
      </c>
      <c r="G303" s="9">
        <f>'MC Inputs'!H302*'MC Usage'!G$5</f>
        <v>0</v>
      </c>
      <c r="H303" s="9">
        <f>'MC Inputs'!I302*'MC Usage'!H$5</f>
        <v>0</v>
      </c>
      <c r="I303" s="9">
        <f>'MC Inputs'!J302*'MC Usage'!I$5</f>
        <v>0</v>
      </c>
      <c r="J303" s="9">
        <f>'MC Inputs'!K302*'MC Usage'!J$5</f>
        <v>0</v>
      </c>
      <c r="K303" s="9">
        <f>'MC Inputs'!L302*'MC Usage'!K$5</f>
        <v>0</v>
      </c>
      <c r="L303" s="9">
        <f>'MC Inputs'!M302*'MC Usage'!L$5</f>
        <v>0</v>
      </c>
      <c r="M303" s="9">
        <f>'MC Inputs'!N302*'MC Usage'!M$5</f>
        <v>0</v>
      </c>
      <c r="N303" s="9">
        <f>'MC Inputs'!O302*'MC Usage'!N$5</f>
        <v>0</v>
      </c>
      <c r="O303" s="9">
        <f>'MC Inputs'!P302*'MC Usage'!O$5</f>
        <v>0</v>
      </c>
      <c r="P303" s="9">
        <f>'MC Inputs'!Q302*'MC Usage'!P$5</f>
        <v>0</v>
      </c>
      <c r="Q303" s="9">
        <f>'MC Inputs'!R302*'MC Usage'!Q$5</f>
        <v>0</v>
      </c>
      <c r="R303" s="9">
        <f>'MC Inputs'!S302*'MC Usage'!R$5</f>
        <v>0</v>
      </c>
      <c r="S303" s="9">
        <f>'MC Inputs'!T302*'MC Usage'!S$5</f>
        <v>0</v>
      </c>
      <c r="T303" s="9">
        <f>'MC Inputs'!U302*'MC Usage'!T$5</f>
        <v>0</v>
      </c>
      <c r="U303" s="9">
        <f>'MC Inputs'!V302*'MC Usage'!U$5</f>
        <v>0</v>
      </c>
      <c r="V303" s="9">
        <f>'MC Inputs'!W302*'MC Usage'!V$5</f>
        <v>0</v>
      </c>
      <c r="W303" s="9">
        <f>'MC Inputs'!X302*'MC Usage'!W$5</f>
        <v>0</v>
      </c>
      <c r="X303" s="9">
        <f>'MC Inputs'!Y302*'MC Usage'!X$5</f>
        <v>0</v>
      </c>
      <c r="Y303" s="9">
        <f>'MC Inputs'!Z302*'MC Usage'!Y$5</f>
        <v>0</v>
      </c>
      <c r="Z303" s="9">
        <f>'MC Inputs'!AA302*'MC Usage'!Z$5</f>
        <v>0</v>
      </c>
      <c r="AA303" s="9">
        <f>'MC Inputs'!AB302*'MC Usage'!AA$5</f>
        <v>0</v>
      </c>
      <c r="AB303" s="10">
        <f>'MC Inputs'!AC302*'MC Usage'!AB$5</f>
        <v>0</v>
      </c>
      <c r="AC303" s="10">
        <f>'MC Inputs'!AD302*'MC Usage'!AC$5</f>
        <v>0</v>
      </c>
      <c r="AD303" s="10">
        <f>'MC Inputs'!AE302*'MC Usage'!AD$5</f>
        <v>0</v>
      </c>
      <c r="AE303" s="10">
        <f>'MC Inputs'!AF302*'MC Usage'!AE$5</f>
        <v>0</v>
      </c>
    </row>
    <row r="304" spans="1:31" x14ac:dyDescent="0.3">
      <c r="A304" s="30" t="s">
        <v>58</v>
      </c>
      <c r="B304" s="16">
        <f t="shared" si="4"/>
        <v>45778</v>
      </c>
      <c r="C304" s="9">
        <f>'MC Inputs'!D303*'MC Usage'!C$5</f>
        <v>0</v>
      </c>
      <c r="D304" s="9">
        <f>'MC Inputs'!E303*'MC Usage'!D$5</f>
        <v>0</v>
      </c>
      <c r="E304" s="9">
        <f>'MC Inputs'!F303*'MC Usage'!E$5</f>
        <v>0</v>
      </c>
      <c r="F304" s="9">
        <f>'MC Inputs'!G303*'MC Usage'!F$5</f>
        <v>0</v>
      </c>
      <c r="G304" s="9">
        <f>'MC Inputs'!H303*'MC Usage'!G$5</f>
        <v>0</v>
      </c>
      <c r="H304" s="9">
        <f>'MC Inputs'!I303*'MC Usage'!H$5</f>
        <v>0</v>
      </c>
      <c r="I304" s="9">
        <f>'MC Inputs'!J303*'MC Usage'!I$5</f>
        <v>0</v>
      </c>
      <c r="J304" s="9">
        <f>'MC Inputs'!K303*'MC Usage'!J$5</f>
        <v>0</v>
      </c>
      <c r="K304" s="9">
        <f>'MC Inputs'!L303*'MC Usage'!K$5</f>
        <v>0</v>
      </c>
      <c r="L304" s="9">
        <f>'MC Inputs'!M303*'MC Usage'!L$5</f>
        <v>0</v>
      </c>
      <c r="M304" s="9">
        <f>'MC Inputs'!N303*'MC Usage'!M$5</f>
        <v>0</v>
      </c>
      <c r="N304" s="9">
        <f>'MC Inputs'!O303*'MC Usage'!N$5</f>
        <v>0</v>
      </c>
      <c r="O304" s="9">
        <f>'MC Inputs'!P303*'MC Usage'!O$5</f>
        <v>0</v>
      </c>
      <c r="P304" s="9">
        <f>'MC Inputs'!Q303*'MC Usage'!P$5</f>
        <v>0</v>
      </c>
      <c r="Q304" s="9">
        <f>'MC Inputs'!R303*'MC Usage'!Q$5</f>
        <v>0</v>
      </c>
      <c r="R304" s="9">
        <f>'MC Inputs'!S303*'MC Usage'!R$5</f>
        <v>0</v>
      </c>
      <c r="S304" s="9">
        <f>'MC Inputs'!T303*'MC Usage'!S$5</f>
        <v>0</v>
      </c>
      <c r="T304" s="9">
        <f>'MC Inputs'!U303*'MC Usage'!T$5</f>
        <v>0</v>
      </c>
      <c r="U304" s="9">
        <f>'MC Inputs'!V303*'MC Usage'!U$5</f>
        <v>0</v>
      </c>
      <c r="V304" s="9">
        <f>'MC Inputs'!W303*'MC Usage'!V$5</f>
        <v>0</v>
      </c>
      <c r="W304" s="9">
        <f>'MC Inputs'!X303*'MC Usage'!W$5</f>
        <v>0</v>
      </c>
      <c r="X304" s="9">
        <f>'MC Inputs'!Y303*'MC Usage'!X$5</f>
        <v>0</v>
      </c>
      <c r="Y304" s="9">
        <f>'MC Inputs'!Z303*'MC Usage'!Y$5</f>
        <v>0</v>
      </c>
      <c r="Z304" s="9">
        <f>'MC Inputs'!AA303*'MC Usage'!Z$5</f>
        <v>0</v>
      </c>
      <c r="AA304" s="9">
        <f>'MC Inputs'!AB303*'MC Usage'!AA$5</f>
        <v>0</v>
      </c>
      <c r="AB304" s="10">
        <f>'MC Inputs'!AC303*'MC Usage'!AB$5</f>
        <v>0</v>
      </c>
      <c r="AC304" s="10">
        <f>'MC Inputs'!AD303*'MC Usage'!AC$5</f>
        <v>0</v>
      </c>
      <c r="AD304" s="10">
        <f>'MC Inputs'!AE303*'MC Usage'!AD$5</f>
        <v>0</v>
      </c>
      <c r="AE304" s="10">
        <f>'MC Inputs'!AF303*'MC Usage'!AE$5</f>
        <v>0</v>
      </c>
    </row>
    <row r="305" spans="1:31" ht="15" thickBot="1" x14ac:dyDescent="0.35">
      <c r="A305" s="31" t="s">
        <v>58</v>
      </c>
      <c r="B305" s="17">
        <f t="shared" si="4"/>
        <v>45809</v>
      </c>
      <c r="C305" s="11">
        <f>'MC Inputs'!D304*'MC Usage'!C$5</f>
        <v>0</v>
      </c>
      <c r="D305" s="11">
        <f>'MC Inputs'!E304*'MC Usage'!D$5</f>
        <v>0</v>
      </c>
      <c r="E305" s="11">
        <f>'MC Inputs'!F304*'MC Usage'!E$5</f>
        <v>0</v>
      </c>
      <c r="F305" s="11">
        <f>'MC Inputs'!G304*'MC Usage'!F$5</f>
        <v>0</v>
      </c>
      <c r="G305" s="11">
        <f>'MC Inputs'!H304*'MC Usage'!G$5</f>
        <v>0</v>
      </c>
      <c r="H305" s="11">
        <f>'MC Inputs'!I304*'MC Usage'!H$5</f>
        <v>0</v>
      </c>
      <c r="I305" s="11">
        <f>'MC Inputs'!J304*'MC Usage'!I$5</f>
        <v>0</v>
      </c>
      <c r="J305" s="11">
        <f>'MC Inputs'!K304*'MC Usage'!J$5</f>
        <v>0</v>
      </c>
      <c r="K305" s="11">
        <f>'MC Inputs'!L304*'MC Usage'!K$5</f>
        <v>0</v>
      </c>
      <c r="L305" s="11">
        <f>'MC Inputs'!M304*'MC Usage'!L$5</f>
        <v>0</v>
      </c>
      <c r="M305" s="11">
        <f>'MC Inputs'!N304*'MC Usage'!M$5</f>
        <v>0</v>
      </c>
      <c r="N305" s="11">
        <f>'MC Inputs'!O304*'MC Usage'!N$5</f>
        <v>0</v>
      </c>
      <c r="O305" s="11">
        <f>'MC Inputs'!P304*'MC Usage'!O$5</f>
        <v>0</v>
      </c>
      <c r="P305" s="11">
        <f>'MC Inputs'!Q304*'MC Usage'!P$5</f>
        <v>0</v>
      </c>
      <c r="Q305" s="11">
        <f>'MC Inputs'!R304*'MC Usage'!Q$5</f>
        <v>0</v>
      </c>
      <c r="R305" s="11">
        <f>'MC Inputs'!S304*'MC Usage'!R$5</f>
        <v>0</v>
      </c>
      <c r="S305" s="11">
        <f>'MC Inputs'!T304*'MC Usage'!S$5</f>
        <v>0</v>
      </c>
      <c r="T305" s="11">
        <f>'MC Inputs'!U304*'MC Usage'!T$5</f>
        <v>0</v>
      </c>
      <c r="U305" s="11">
        <f>'MC Inputs'!V304*'MC Usage'!U$5</f>
        <v>0</v>
      </c>
      <c r="V305" s="11">
        <f>'MC Inputs'!W304*'MC Usage'!V$5</f>
        <v>0</v>
      </c>
      <c r="W305" s="11">
        <f>'MC Inputs'!X304*'MC Usage'!W$5</f>
        <v>0</v>
      </c>
      <c r="X305" s="11">
        <f>'MC Inputs'!Y304*'MC Usage'!X$5</f>
        <v>0</v>
      </c>
      <c r="Y305" s="11">
        <f>'MC Inputs'!Z304*'MC Usage'!Y$5</f>
        <v>0</v>
      </c>
      <c r="Z305" s="11">
        <f>'MC Inputs'!AA304*'MC Usage'!Z$5</f>
        <v>0</v>
      </c>
      <c r="AA305" s="11">
        <f>'MC Inputs'!AB304*'MC Usage'!AA$5</f>
        <v>0</v>
      </c>
      <c r="AB305" s="12">
        <f>'MC Inputs'!AC304*'MC Usage'!AB$5</f>
        <v>0</v>
      </c>
      <c r="AC305" s="12">
        <f>'MC Inputs'!AD304*'MC Usage'!AC$5</f>
        <v>0</v>
      </c>
      <c r="AD305" s="12">
        <f>'MC Inputs'!AE304*'MC Usage'!AD$5</f>
        <v>0</v>
      </c>
      <c r="AE305" s="12">
        <f>'MC Inputs'!AF304*'MC Usage'!AE$5</f>
        <v>0</v>
      </c>
    </row>
    <row r="306" spans="1:31" x14ac:dyDescent="0.3">
      <c r="A306" s="32" t="s">
        <v>59</v>
      </c>
      <c r="B306" s="18">
        <f t="shared" si="4"/>
        <v>45839</v>
      </c>
      <c r="C306" s="2">
        <f>'MC Inputs'!D305*'MC Usage'!C$5</f>
        <v>0</v>
      </c>
      <c r="D306" s="2">
        <f>'MC Inputs'!E305*'MC Usage'!D$5</f>
        <v>0</v>
      </c>
      <c r="E306" s="2">
        <f>'MC Inputs'!F305*'MC Usage'!E$5</f>
        <v>0</v>
      </c>
      <c r="F306" s="2">
        <f>'MC Inputs'!G305*'MC Usage'!F$5</f>
        <v>0</v>
      </c>
      <c r="G306" s="2">
        <f>'MC Inputs'!H305*'MC Usage'!G$5</f>
        <v>0</v>
      </c>
      <c r="H306" s="2">
        <f>'MC Inputs'!I305*'MC Usage'!H$5</f>
        <v>0</v>
      </c>
      <c r="I306" s="2">
        <f>'MC Inputs'!J305*'MC Usage'!I$5</f>
        <v>0</v>
      </c>
      <c r="J306" s="2">
        <f>'MC Inputs'!K305*'MC Usage'!J$5</f>
        <v>0</v>
      </c>
      <c r="K306" s="2">
        <f>'MC Inputs'!L305*'MC Usage'!K$5</f>
        <v>0</v>
      </c>
      <c r="L306" s="2">
        <f>'MC Inputs'!M305*'MC Usage'!L$5</f>
        <v>0</v>
      </c>
      <c r="M306" s="2">
        <f>'MC Inputs'!N305*'MC Usage'!M$5</f>
        <v>0</v>
      </c>
      <c r="N306" s="2">
        <f>'MC Inputs'!O305*'MC Usage'!N$5</f>
        <v>0</v>
      </c>
      <c r="O306" s="2">
        <f>'MC Inputs'!P305*'MC Usage'!O$5</f>
        <v>0</v>
      </c>
      <c r="P306" s="2">
        <f>'MC Inputs'!Q305*'MC Usage'!P$5</f>
        <v>0</v>
      </c>
      <c r="Q306" s="2">
        <f>'MC Inputs'!R305*'MC Usage'!Q$5</f>
        <v>0</v>
      </c>
      <c r="R306" s="2">
        <f>'MC Inputs'!S305*'MC Usage'!R$5</f>
        <v>0</v>
      </c>
      <c r="S306" s="2">
        <f>'MC Inputs'!T305*'MC Usage'!S$5</f>
        <v>0</v>
      </c>
      <c r="T306" s="2">
        <f>'MC Inputs'!U305*'MC Usage'!T$5</f>
        <v>0</v>
      </c>
      <c r="U306" s="2">
        <f>'MC Inputs'!V305*'MC Usage'!U$5</f>
        <v>0</v>
      </c>
      <c r="V306" s="2">
        <f>'MC Inputs'!W305*'MC Usage'!V$5</f>
        <v>0</v>
      </c>
      <c r="W306" s="2">
        <f>'MC Inputs'!X305*'MC Usage'!W$5</f>
        <v>0</v>
      </c>
      <c r="X306" s="2">
        <f>'MC Inputs'!Y305*'MC Usage'!X$5</f>
        <v>0</v>
      </c>
      <c r="Y306" s="2">
        <f>'MC Inputs'!Z305*'MC Usage'!Y$5</f>
        <v>0</v>
      </c>
      <c r="Z306" s="2">
        <f>'MC Inputs'!AA305*'MC Usage'!Z$5</f>
        <v>0</v>
      </c>
      <c r="AA306" s="2">
        <f>'MC Inputs'!AB305*'MC Usage'!AA$5</f>
        <v>0</v>
      </c>
      <c r="AB306">
        <f>'MC Inputs'!AC305*'MC Usage'!AB$5</f>
        <v>0</v>
      </c>
      <c r="AC306">
        <f>'MC Inputs'!AD305*'MC Usage'!AC$5</f>
        <v>0</v>
      </c>
      <c r="AD306">
        <f>'MC Inputs'!AE305*'MC Usage'!AD$5</f>
        <v>0</v>
      </c>
      <c r="AE306">
        <f>'MC Inputs'!AF305*'MC Usage'!AE$5</f>
        <v>0</v>
      </c>
    </row>
    <row r="307" spans="1:31" x14ac:dyDescent="0.3">
      <c r="A307" s="33" t="s">
        <v>59</v>
      </c>
      <c r="B307" s="18">
        <f t="shared" si="4"/>
        <v>45870</v>
      </c>
      <c r="C307" s="2">
        <f>'MC Inputs'!D306*'MC Usage'!C$5</f>
        <v>0</v>
      </c>
      <c r="D307" s="2">
        <f>'MC Inputs'!E306*'MC Usage'!D$5</f>
        <v>0</v>
      </c>
      <c r="E307" s="2">
        <f>'MC Inputs'!F306*'MC Usage'!E$5</f>
        <v>0</v>
      </c>
      <c r="F307" s="2">
        <f>'MC Inputs'!G306*'MC Usage'!F$5</f>
        <v>0</v>
      </c>
      <c r="G307" s="2">
        <f>'MC Inputs'!H306*'MC Usage'!G$5</f>
        <v>0</v>
      </c>
      <c r="H307" s="2">
        <f>'MC Inputs'!I306*'MC Usage'!H$5</f>
        <v>0</v>
      </c>
      <c r="I307" s="2">
        <f>'MC Inputs'!J306*'MC Usage'!I$5</f>
        <v>0</v>
      </c>
      <c r="J307" s="2">
        <f>'MC Inputs'!K306*'MC Usage'!J$5</f>
        <v>0</v>
      </c>
      <c r="K307" s="2">
        <f>'MC Inputs'!L306*'MC Usage'!K$5</f>
        <v>0</v>
      </c>
      <c r="L307" s="2">
        <f>'MC Inputs'!M306*'MC Usage'!L$5</f>
        <v>0</v>
      </c>
      <c r="M307" s="2">
        <f>'MC Inputs'!N306*'MC Usage'!M$5</f>
        <v>0</v>
      </c>
      <c r="N307" s="2">
        <f>'MC Inputs'!O306*'MC Usage'!N$5</f>
        <v>0</v>
      </c>
      <c r="O307" s="2">
        <f>'MC Inputs'!P306*'MC Usage'!O$5</f>
        <v>0</v>
      </c>
      <c r="P307" s="2">
        <f>'MC Inputs'!Q306*'MC Usage'!P$5</f>
        <v>0</v>
      </c>
      <c r="Q307" s="2">
        <f>'MC Inputs'!R306*'MC Usage'!Q$5</f>
        <v>0</v>
      </c>
      <c r="R307" s="2">
        <f>'MC Inputs'!S306*'MC Usage'!R$5</f>
        <v>0</v>
      </c>
      <c r="S307" s="2">
        <f>'MC Inputs'!T306*'MC Usage'!S$5</f>
        <v>0</v>
      </c>
      <c r="T307" s="2">
        <f>'MC Inputs'!U306*'MC Usage'!T$5</f>
        <v>0</v>
      </c>
      <c r="U307" s="2">
        <f>'MC Inputs'!V306*'MC Usage'!U$5</f>
        <v>0</v>
      </c>
      <c r="V307" s="2">
        <f>'MC Inputs'!W306*'MC Usage'!V$5</f>
        <v>0</v>
      </c>
      <c r="W307" s="2">
        <f>'MC Inputs'!X306*'MC Usage'!W$5</f>
        <v>0</v>
      </c>
      <c r="X307" s="2">
        <f>'MC Inputs'!Y306*'MC Usage'!X$5</f>
        <v>0</v>
      </c>
      <c r="Y307" s="2">
        <f>'MC Inputs'!Z306*'MC Usage'!Y$5</f>
        <v>0</v>
      </c>
      <c r="Z307" s="2">
        <f>'MC Inputs'!AA306*'MC Usage'!Z$5</f>
        <v>0</v>
      </c>
      <c r="AA307" s="2">
        <f>'MC Inputs'!AB306*'MC Usage'!AA$5</f>
        <v>0</v>
      </c>
      <c r="AB307">
        <f>'MC Inputs'!AC306*'MC Usage'!AB$5</f>
        <v>0</v>
      </c>
      <c r="AC307">
        <f>'MC Inputs'!AD306*'MC Usage'!AC$5</f>
        <v>0</v>
      </c>
      <c r="AD307">
        <f>'MC Inputs'!AE306*'MC Usage'!AD$5</f>
        <v>0</v>
      </c>
      <c r="AE307">
        <f>'MC Inputs'!AF306*'MC Usage'!AE$5</f>
        <v>0</v>
      </c>
    </row>
    <row r="308" spans="1:31" x14ac:dyDescent="0.3">
      <c r="A308" s="33" t="s">
        <v>59</v>
      </c>
      <c r="B308" s="18">
        <f t="shared" si="4"/>
        <v>45901</v>
      </c>
      <c r="C308" s="2">
        <f>'MC Inputs'!D307*'MC Usage'!C$5</f>
        <v>0</v>
      </c>
      <c r="D308" s="2">
        <f>'MC Inputs'!E307*'MC Usage'!D$5</f>
        <v>0</v>
      </c>
      <c r="E308" s="2">
        <f>'MC Inputs'!F307*'MC Usage'!E$5</f>
        <v>0</v>
      </c>
      <c r="F308" s="2">
        <f>'MC Inputs'!G307*'MC Usage'!F$5</f>
        <v>0</v>
      </c>
      <c r="G308" s="2">
        <f>'MC Inputs'!H307*'MC Usage'!G$5</f>
        <v>0</v>
      </c>
      <c r="H308" s="2">
        <f>'MC Inputs'!I307*'MC Usage'!H$5</f>
        <v>0</v>
      </c>
      <c r="I308" s="2">
        <f>'MC Inputs'!J307*'MC Usage'!I$5</f>
        <v>0</v>
      </c>
      <c r="J308" s="2">
        <f>'MC Inputs'!K307*'MC Usage'!J$5</f>
        <v>0</v>
      </c>
      <c r="K308" s="2">
        <f>'MC Inputs'!L307*'MC Usage'!K$5</f>
        <v>0</v>
      </c>
      <c r="L308" s="2">
        <f>'MC Inputs'!M307*'MC Usage'!L$5</f>
        <v>0</v>
      </c>
      <c r="M308" s="2">
        <f>'MC Inputs'!N307*'MC Usage'!M$5</f>
        <v>0</v>
      </c>
      <c r="N308" s="2">
        <f>'MC Inputs'!O307*'MC Usage'!N$5</f>
        <v>0</v>
      </c>
      <c r="O308" s="2">
        <f>'MC Inputs'!P307*'MC Usage'!O$5</f>
        <v>0</v>
      </c>
      <c r="P308" s="2">
        <f>'MC Inputs'!Q307*'MC Usage'!P$5</f>
        <v>0</v>
      </c>
      <c r="Q308" s="2">
        <f>'MC Inputs'!R307*'MC Usage'!Q$5</f>
        <v>0</v>
      </c>
      <c r="R308" s="2">
        <f>'MC Inputs'!S307*'MC Usage'!R$5</f>
        <v>0</v>
      </c>
      <c r="S308" s="2">
        <f>'MC Inputs'!T307*'MC Usage'!S$5</f>
        <v>0</v>
      </c>
      <c r="T308" s="2">
        <f>'MC Inputs'!U307*'MC Usage'!T$5</f>
        <v>0</v>
      </c>
      <c r="U308" s="2">
        <f>'MC Inputs'!V307*'MC Usage'!U$5</f>
        <v>0</v>
      </c>
      <c r="V308" s="2">
        <f>'MC Inputs'!W307*'MC Usage'!V$5</f>
        <v>0</v>
      </c>
      <c r="W308" s="2">
        <f>'MC Inputs'!X307*'MC Usage'!W$5</f>
        <v>0</v>
      </c>
      <c r="X308" s="2">
        <f>'MC Inputs'!Y307*'MC Usage'!X$5</f>
        <v>0</v>
      </c>
      <c r="Y308" s="2">
        <f>'MC Inputs'!Z307*'MC Usage'!Y$5</f>
        <v>0</v>
      </c>
      <c r="Z308" s="2">
        <f>'MC Inputs'!AA307*'MC Usage'!Z$5</f>
        <v>0</v>
      </c>
      <c r="AA308" s="2">
        <f>'MC Inputs'!AB307*'MC Usage'!AA$5</f>
        <v>0</v>
      </c>
      <c r="AB308">
        <f>'MC Inputs'!AC307*'MC Usage'!AB$5</f>
        <v>0</v>
      </c>
      <c r="AC308">
        <f>'MC Inputs'!AD307*'MC Usage'!AC$5</f>
        <v>0</v>
      </c>
      <c r="AD308">
        <f>'MC Inputs'!AE307*'MC Usage'!AD$5</f>
        <v>0</v>
      </c>
      <c r="AE308">
        <f>'MC Inputs'!AF307*'MC Usage'!AE$5</f>
        <v>0</v>
      </c>
    </row>
    <row r="309" spans="1:31" x14ac:dyDescent="0.3">
      <c r="A309" s="33" t="s">
        <v>59</v>
      </c>
      <c r="B309" s="18">
        <f t="shared" si="4"/>
        <v>45931</v>
      </c>
      <c r="C309" s="2">
        <f>'MC Inputs'!D308*'MC Usage'!C$5</f>
        <v>0</v>
      </c>
      <c r="D309" s="2">
        <f>'MC Inputs'!E308*'MC Usage'!D$5</f>
        <v>0</v>
      </c>
      <c r="E309" s="2">
        <f>'MC Inputs'!F308*'MC Usage'!E$5</f>
        <v>0</v>
      </c>
      <c r="F309" s="2">
        <f>'MC Inputs'!G308*'MC Usage'!F$5</f>
        <v>0</v>
      </c>
      <c r="G309" s="2">
        <f>'MC Inputs'!H308*'MC Usage'!G$5</f>
        <v>0</v>
      </c>
      <c r="H309" s="2">
        <f>'MC Inputs'!I308*'MC Usage'!H$5</f>
        <v>0</v>
      </c>
      <c r="I309" s="2">
        <f>'MC Inputs'!J308*'MC Usage'!I$5</f>
        <v>0</v>
      </c>
      <c r="J309" s="2">
        <f>'MC Inputs'!K308*'MC Usage'!J$5</f>
        <v>0</v>
      </c>
      <c r="K309" s="2">
        <f>'MC Inputs'!L308*'MC Usage'!K$5</f>
        <v>0</v>
      </c>
      <c r="L309" s="2">
        <f>'MC Inputs'!M308*'MC Usage'!L$5</f>
        <v>0</v>
      </c>
      <c r="M309" s="2">
        <f>'MC Inputs'!N308*'MC Usage'!M$5</f>
        <v>0</v>
      </c>
      <c r="N309" s="2">
        <f>'MC Inputs'!O308*'MC Usage'!N$5</f>
        <v>0</v>
      </c>
      <c r="O309" s="2">
        <f>'MC Inputs'!P308*'MC Usage'!O$5</f>
        <v>0</v>
      </c>
      <c r="P309" s="2">
        <f>'MC Inputs'!Q308*'MC Usage'!P$5</f>
        <v>0</v>
      </c>
      <c r="Q309" s="2">
        <f>'MC Inputs'!R308*'MC Usage'!Q$5</f>
        <v>0</v>
      </c>
      <c r="R309" s="2">
        <f>'MC Inputs'!S308*'MC Usage'!R$5</f>
        <v>0</v>
      </c>
      <c r="S309" s="2">
        <f>'MC Inputs'!T308*'MC Usage'!S$5</f>
        <v>0</v>
      </c>
      <c r="T309" s="2">
        <f>'MC Inputs'!U308*'MC Usage'!T$5</f>
        <v>0</v>
      </c>
      <c r="U309" s="2">
        <f>'MC Inputs'!V308*'MC Usage'!U$5</f>
        <v>0</v>
      </c>
      <c r="V309" s="2">
        <f>'MC Inputs'!W308*'MC Usage'!V$5</f>
        <v>0</v>
      </c>
      <c r="W309" s="2">
        <f>'MC Inputs'!X308*'MC Usage'!W$5</f>
        <v>0</v>
      </c>
      <c r="X309" s="2">
        <f>'MC Inputs'!Y308*'MC Usage'!X$5</f>
        <v>0</v>
      </c>
      <c r="Y309" s="2">
        <f>'MC Inputs'!Z308*'MC Usage'!Y$5</f>
        <v>0</v>
      </c>
      <c r="Z309" s="2">
        <f>'MC Inputs'!AA308*'MC Usage'!Z$5</f>
        <v>0</v>
      </c>
      <c r="AA309" s="2">
        <f>'MC Inputs'!AB308*'MC Usage'!AA$5</f>
        <v>0</v>
      </c>
      <c r="AB309">
        <f>'MC Inputs'!AC308*'MC Usage'!AB$5</f>
        <v>0</v>
      </c>
      <c r="AC309">
        <f>'MC Inputs'!AD308*'MC Usage'!AC$5</f>
        <v>0</v>
      </c>
      <c r="AD309">
        <f>'MC Inputs'!AE308*'MC Usage'!AD$5</f>
        <v>0</v>
      </c>
      <c r="AE309">
        <f>'MC Inputs'!AF308*'MC Usage'!AE$5</f>
        <v>0</v>
      </c>
    </row>
    <row r="310" spans="1:31" x14ac:dyDescent="0.3">
      <c r="A310" s="33" t="s">
        <v>59</v>
      </c>
      <c r="B310" s="18">
        <f t="shared" si="4"/>
        <v>45962</v>
      </c>
      <c r="C310" s="2">
        <f>'MC Inputs'!D309*'MC Usage'!C$5</f>
        <v>0</v>
      </c>
      <c r="D310" s="2">
        <f>'MC Inputs'!E309*'MC Usage'!D$5</f>
        <v>0</v>
      </c>
      <c r="E310" s="2">
        <f>'MC Inputs'!F309*'MC Usage'!E$5</f>
        <v>0</v>
      </c>
      <c r="F310" s="2">
        <f>'MC Inputs'!G309*'MC Usage'!F$5</f>
        <v>0</v>
      </c>
      <c r="G310" s="2">
        <f>'MC Inputs'!H309*'MC Usage'!G$5</f>
        <v>0</v>
      </c>
      <c r="H310" s="2">
        <f>'MC Inputs'!I309*'MC Usage'!H$5</f>
        <v>0</v>
      </c>
      <c r="I310" s="2">
        <f>'MC Inputs'!J309*'MC Usage'!I$5</f>
        <v>0</v>
      </c>
      <c r="J310" s="2">
        <f>'MC Inputs'!K309*'MC Usage'!J$5</f>
        <v>0</v>
      </c>
      <c r="K310" s="2">
        <f>'MC Inputs'!L309*'MC Usage'!K$5</f>
        <v>0</v>
      </c>
      <c r="L310" s="2">
        <f>'MC Inputs'!M309*'MC Usage'!L$5</f>
        <v>0</v>
      </c>
      <c r="M310" s="2">
        <f>'MC Inputs'!N309*'MC Usage'!M$5</f>
        <v>0</v>
      </c>
      <c r="N310" s="2">
        <f>'MC Inputs'!O309*'MC Usage'!N$5</f>
        <v>0</v>
      </c>
      <c r="O310" s="2">
        <f>'MC Inputs'!P309*'MC Usage'!O$5</f>
        <v>0</v>
      </c>
      <c r="P310" s="2">
        <f>'MC Inputs'!Q309*'MC Usage'!P$5</f>
        <v>0</v>
      </c>
      <c r="Q310" s="2">
        <f>'MC Inputs'!R309*'MC Usage'!Q$5</f>
        <v>0</v>
      </c>
      <c r="R310" s="2">
        <f>'MC Inputs'!S309*'MC Usage'!R$5</f>
        <v>0</v>
      </c>
      <c r="S310" s="2">
        <f>'MC Inputs'!T309*'MC Usage'!S$5</f>
        <v>0</v>
      </c>
      <c r="T310" s="2">
        <f>'MC Inputs'!U309*'MC Usage'!T$5</f>
        <v>0</v>
      </c>
      <c r="U310" s="2">
        <f>'MC Inputs'!V309*'MC Usage'!U$5</f>
        <v>0</v>
      </c>
      <c r="V310" s="2">
        <f>'MC Inputs'!W309*'MC Usage'!V$5</f>
        <v>0</v>
      </c>
      <c r="W310" s="2">
        <f>'MC Inputs'!X309*'MC Usage'!W$5</f>
        <v>0</v>
      </c>
      <c r="X310" s="2">
        <f>'MC Inputs'!Y309*'MC Usage'!X$5</f>
        <v>0</v>
      </c>
      <c r="Y310" s="2">
        <f>'MC Inputs'!Z309*'MC Usage'!Y$5</f>
        <v>0</v>
      </c>
      <c r="Z310" s="2">
        <f>'MC Inputs'!AA309*'MC Usage'!Z$5</f>
        <v>0</v>
      </c>
      <c r="AA310" s="2">
        <f>'MC Inputs'!AB309*'MC Usage'!AA$5</f>
        <v>0</v>
      </c>
      <c r="AB310">
        <f>'MC Inputs'!AC309*'MC Usage'!AB$5</f>
        <v>0</v>
      </c>
      <c r="AC310">
        <f>'MC Inputs'!AD309*'MC Usage'!AC$5</f>
        <v>0</v>
      </c>
      <c r="AD310">
        <f>'MC Inputs'!AE309*'MC Usage'!AD$5</f>
        <v>0</v>
      </c>
      <c r="AE310">
        <f>'MC Inputs'!AF309*'MC Usage'!AE$5</f>
        <v>0</v>
      </c>
    </row>
    <row r="311" spans="1:31" x14ac:dyDescent="0.3">
      <c r="A311" s="33" t="s">
        <v>59</v>
      </c>
      <c r="B311" s="18">
        <f t="shared" si="4"/>
        <v>45992</v>
      </c>
      <c r="C311" s="2">
        <f>'MC Inputs'!D310*'MC Usage'!C$5</f>
        <v>0</v>
      </c>
      <c r="D311" s="2">
        <f>'MC Inputs'!E310*'MC Usage'!D$5</f>
        <v>0</v>
      </c>
      <c r="E311" s="2">
        <f>'MC Inputs'!F310*'MC Usage'!E$5</f>
        <v>0</v>
      </c>
      <c r="F311" s="2">
        <f>'MC Inputs'!G310*'MC Usage'!F$5</f>
        <v>0</v>
      </c>
      <c r="G311" s="2">
        <f>'MC Inputs'!H310*'MC Usage'!G$5</f>
        <v>0</v>
      </c>
      <c r="H311" s="2">
        <f>'MC Inputs'!I310*'MC Usage'!H$5</f>
        <v>0</v>
      </c>
      <c r="I311" s="2">
        <f>'MC Inputs'!J310*'MC Usage'!I$5</f>
        <v>0</v>
      </c>
      <c r="J311" s="2">
        <f>'MC Inputs'!K310*'MC Usage'!J$5</f>
        <v>0</v>
      </c>
      <c r="K311" s="2">
        <f>'MC Inputs'!L310*'MC Usage'!K$5</f>
        <v>0</v>
      </c>
      <c r="L311" s="2">
        <f>'MC Inputs'!M310*'MC Usage'!L$5</f>
        <v>0</v>
      </c>
      <c r="M311" s="2">
        <f>'MC Inputs'!N310*'MC Usage'!M$5</f>
        <v>0</v>
      </c>
      <c r="N311" s="2">
        <f>'MC Inputs'!O310*'MC Usage'!N$5</f>
        <v>0</v>
      </c>
      <c r="O311" s="2">
        <f>'MC Inputs'!P310*'MC Usage'!O$5</f>
        <v>0</v>
      </c>
      <c r="P311" s="2">
        <f>'MC Inputs'!Q310*'MC Usage'!P$5</f>
        <v>0</v>
      </c>
      <c r="Q311" s="2">
        <f>'MC Inputs'!R310*'MC Usage'!Q$5</f>
        <v>0</v>
      </c>
      <c r="R311" s="2">
        <f>'MC Inputs'!S310*'MC Usage'!R$5</f>
        <v>0</v>
      </c>
      <c r="S311" s="2">
        <f>'MC Inputs'!T310*'MC Usage'!S$5</f>
        <v>0</v>
      </c>
      <c r="T311" s="2">
        <f>'MC Inputs'!U310*'MC Usage'!T$5</f>
        <v>0</v>
      </c>
      <c r="U311" s="2">
        <f>'MC Inputs'!V310*'MC Usage'!U$5</f>
        <v>0</v>
      </c>
      <c r="V311" s="2">
        <f>'MC Inputs'!W310*'MC Usage'!V$5</f>
        <v>0</v>
      </c>
      <c r="W311" s="2">
        <f>'MC Inputs'!X310*'MC Usage'!W$5</f>
        <v>0</v>
      </c>
      <c r="X311" s="2">
        <f>'MC Inputs'!Y310*'MC Usage'!X$5</f>
        <v>0</v>
      </c>
      <c r="Y311" s="2">
        <f>'MC Inputs'!Z310*'MC Usage'!Y$5</f>
        <v>0</v>
      </c>
      <c r="Z311" s="2">
        <f>'MC Inputs'!AA310*'MC Usage'!Z$5</f>
        <v>0</v>
      </c>
      <c r="AA311" s="2">
        <f>'MC Inputs'!AB310*'MC Usage'!AA$5</f>
        <v>0</v>
      </c>
      <c r="AB311">
        <f>'MC Inputs'!AC310*'MC Usage'!AB$5</f>
        <v>0</v>
      </c>
      <c r="AC311">
        <f>'MC Inputs'!AD310*'MC Usage'!AC$5</f>
        <v>0</v>
      </c>
      <c r="AD311">
        <f>'MC Inputs'!AE310*'MC Usage'!AD$5</f>
        <v>0</v>
      </c>
      <c r="AE311">
        <f>'MC Inputs'!AF310*'MC Usage'!AE$5</f>
        <v>0</v>
      </c>
    </row>
    <row r="312" spans="1:31" x14ac:dyDescent="0.3">
      <c r="A312" s="33" t="s">
        <v>59</v>
      </c>
      <c r="B312" s="18">
        <f t="shared" si="4"/>
        <v>46023</v>
      </c>
      <c r="C312" s="2">
        <f>'MC Inputs'!D311*'MC Usage'!C$5</f>
        <v>0</v>
      </c>
      <c r="D312" s="2">
        <f>'MC Inputs'!E311*'MC Usage'!D$5</f>
        <v>0</v>
      </c>
      <c r="E312" s="2">
        <f>'MC Inputs'!F311*'MC Usage'!E$5</f>
        <v>0</v>
      </c>
      <c r="F312" s="2">
        <f>'MC Inputs'!G311*'MC Usage'!F$5</f>
        <v>0</v>
      </c>
      <c r="G312" s="2">
        <f>'MC Inputs'!H311*'MC Usage'!G$5</f>
        <v>0</v>
      </c>
      <c r="H312" s="2">
        <f>'MC Inputs'!I311*'MC Usage'!H$5</f>
        <v>0</v>
      </c>
      <c r="I312" s="2">
        <f>'MC Inputs'!J311*'MC Usage'!I$5</f>
        <v>0</v>
      </c>
      <c r="J312" s="2">
        <f>'MC Inputs'!K311*'MC Usage'!J$5</f>
        <v>0</v>
      </c>
      <c r="K312" s="2">
        <f>'MC Inputs'!L311*'MC Usage'!K$5</f>
        <v>0</v>
      </c>
      <c r="L312" s="2">
        <f>'MC Inputs'!M311*'MC Usage'!L$5</f>
        <v>0</v>
      </c>
      <c r="M312" s="2">
        <f>'MC Inputs'!N311*'MC Usage'!M$5</f>
        <v>0</v>
      </c>
      <c r="N312" s="2">
        <f>'MC Inputs'!O311*'MC Usage'!N$5</f>
        <v>0</v>
      </c>
      <c r="O312" s="2">
        <f>'MC Inputs'!P311*'MC Usage'!O$5</f>
        <v>0</v>
      </c>
      <c r="P312" s="2">
        <f>'MC Inputs'!Q311*'MC Usage'!P$5</f>
        <v>0</v>
      </c>
      <c r="Q312" s="2">
        <f>'MC Inputs'!R311*'MC Usage'!Q$5</f>
        <v>0</v>
      </c>
      <c r="R312" s="2">
        <f>'MC Inputs'!S311*'MC Usage'!R$5</f>
        <v>0</v>
      </c>
      <c r="S312" s="2">
        <f>'MC Inputs'!T311*'MC Usage'!S$5</f>
        <v>0</v>
      </c>
      <c r="T312" s="2">
        <f>'MC Inputs'!U311*'MC Usage'!T$5</f>
        <v>0</v>
      </c>
      <c r="U312" s="2">
        <f>'MC Inputs'!V311*'MC Usage'!U$5</f>
        <v>0</v>
      </c>
      <c r="V312" s="2">
        <f>'MC Inputs'!W311*'MC Usage'!V$5</f>
        <v>0</v>
      </c>
      <c r="W312" s="2">
        <f>'MC Inputs'!X311*'MC Usage'!W$5</f>
        <v>0</v>
      </c>
      <c r="X312" s="2">
        <f>'MC Inputs'!Y311*'MC Usage'!X$5</f>
        <v>0</v>
      </c>
      <c r="Y312" s="2">
        <f>'MC Inputs'!Z311*'MC Usage'!Y$5</f>
        <v>0</v>
      </c>
      <c r="Z312" s="2">
        <f>'MC Inputs'!AA311*'MC Usage'!Z$5</f>
        <v>0</v>
      </c>
      <c r="AA312" s="2">
        <f>'MC Inputs'!AB311*'MC Usage'!AA$5</f>
        <v>0</v>
      </c>
      <c r="AB312">
        <f>'MC Inputs'!AC311*'MC Usage'!AB$5</f>
        <v>0</v>
      </c>
      <c r="AC312">
        <f>'MC Inputs'!AD311*'MC Usage'!AC$5</f>
        <v>0</v>
      </c>
      <c r="AD312">
        <f>'MC Inputs'!AE311*'MC Usage'!AD$5</f>
        <v>0</v>
      </c>
      <c r="AE312">
        <f>'MC Inputs'!AF311*'MC Usage'!AE$5</f>
        <v>0</v>
      </c>
    </row>
    <row r="313" spans="1:31" x14ac:dyDescent="0.3">
      <c r="A313" s="33" t="s">
        <v>59</v>
      </c>
      <c r="B313" s="18">
        <f t="shared" si="4"/>
        <v>46054</v>
      </c>
      <c r="C313" s="2">
        <f>'MC Inputs'!D312*'MC Usage'!C$5</f>
        <v>0</v>
      </c>
      <c r="D313" s="2">
        <f>'MC Inputs'!E312*'MC Usage'!D$5</f>
        <v>0</v>
      </c>
      <c r="E313" s="2">
        <f>'MC Inputs'!F312*'MC Usage'!E$5</f>
        <v>0</v>
      </c>
      <c r="F313" s="2">
        <f>'MC Inputs'!G312*'MC Usage'!F$5</f>
        <v>0</v>
      </c>
      <c r="G313" s="2">
        <f>'MC Inputs'!H312*'MC Usage'!G$5</f>
        <v>0</v>
      </c>
      <c r="H313" s="2">
        <f>'MC Inputs'!I312*'MC Usage'!H$5</f>
        <v>0</v>
      </c>
      <c r="I313" s="2">
        <f>'MC Inputs'!J312*'MC Usage'!I$5</f>
        <v>0</v>
      </c>
      <c r="J313" s="2">
        <f>'MC Inputs'!K312*'MC Usage'!J$5</f>
        <v>0</v>
      </c>
      <c r="K313" s="2">
        <f>'MC Inputs'!L312*'MC Usage'!K$5</f>
        <v>0</v>
      </c>
      <c r="L313" s="2">
        <f>'MC Inputs'!M312*'MC Usage'!L$5</f>
        <v>0</v>
      </c>
      <c r="M313" s="2">
        <f>'MC Inputs'!N312*'MC Usage'!M$5</f>
        <v>0</v>
      </c>
      <c r="N313" s="2">
        <f>'MC Inputs'!O312*'MC Usage'!N$5</f>
        <v>0</v>
      </c>
      <c r="O313" s="2">
        <f>'MC Inputs'!P312*'MC Usage'!O$5</f>
        <v>0</v>
      </c>
      <c r="P313" s="2">
        <f>'MC Inputs'!Q312*'MC Usage'!P$5</f>
        <v>0</v>
      </c>
      <c r="Q313" s="2">
        <f>'MC Inputs'!R312*'MC Usage'!Q$5</f>
        <v>0</v>
      </c>
      <c r="R313" s="2">
        <f>'MC Inputs'!S312*'MC Usage'!R$5</f>
        <v>0</v>
      </c>
      <c r="S313" s="2">
        <f>'MC Inputs'!T312*'MC Usage'!S$5</f>
        <v>0</v>
      </c>
      <c r="T313" s="2">
        <f>'MC Inputs'!U312*'MC Usage'!T$5</f>
        <v>0</v>
      </c>
      <c r="U313" s="2">
        <f>'MC Inputs'!V312*'MC Usage'!U$5</f>
        <v>0</v>
      </c>
      <c r="V313" s="2">
        <f>'MC Inputs'!W312*'MC Usage'!V$5</f>
        <v>0</v>
      </c>
      <c r="W313" s="2">
        <f>'MC Inputs'!X312*'MC Usage'!W$5</f>
        <v>0</v>
      </c>
      <c r="X313" s="2">
        <f>'MC Inputs'!Y312*'MC Usage'!X$5</f>
        <v>0</v>
      </c>
      <c r="Y313" s="2">
        <f>'MC Inputs'!Z312*'MC Usage'!Y$5</f>
        <v>0</v>
      </c>
      <c r="Z313" s="2">
        <f>'MC Inputs'!AA312*'MC Usage'!Z$5</f>
        <v>0</v>
      </c>
      <c r="AA313" s="2">
        <f>'MC Inputs'!AB312*'MC Usage'!AA$5</f>
        <v>0</v>
      </c>
      <c r="AB313">
        <f>'MC Inputs'!AC312*'MC Usage'!AB$5</f>
        <v>0</v>
      </c>
      <c r="AC313">
        <f>'MC Inputs'!AD312*'MC Usage'!AC$5</f>
        <v>0</v>
      </c>
      <c r="AD313">
        <f>'MC Inputs'!AE312*'MC Usage'!AD$5</f>
        <v>0</v>
      </c>
      <c r="AE313">
        <f>'MC Inputs'!AF312*'MC Usage'!AE$5</f>
        <v>0</v>
      </c>
    </row>
    <row r="314" spans="1:31" x14ac:dyDescent="0.3">
      <c r="A314" s="33" t="s">
        <v>59</v>
      </c>
      <c r="B314" s="18">
        <f t="shared" si="4"/>
        <v>46082</v>
      </c>
      <c r="C314" s="2">
        <f>'MC Inputs'!D313*'MC Usage'!C$5</f>
        <v>0</v>
      </c>
      <c r="D314" s="2">
        <f>'MC Inputs'!E313*'MC Usage'!D$5</f>
        <v>0</v>
      </c>
      <c r="E314" s="2">
        <f>'MC Inputs'!F313*'MC Usage'!E$5</f>
        <v>0</v>
      </c>
      <c r="F314" s="2">
        <f>'MC Inputs'!G313*'MC Usage'!F$5</f>
        <v>0</v>
      </c>
      <c r="G314" s="2">
        <f>'MC Inputs'!H313*'MC Usage'!G$5</f>
        <v>0</v>
      </c>
      <c r="H314" s="2">
        <f>'MC Inputs'!I313*'MC Usage'!H$5</f>
        <v>0</v>
      </c>
      <c r="I314" s="2">
        <f>'MC Inputs'!J313*'MC Usage'!I$5</f>
        <v>0</v>
      </c>
      <c r="J314" s="2">
        <f>'MC Inputs'!K313*'MC Usage'!J$5</f>
        <v>0</v>
      </c>
      <c r="K314" s="2">
        <f>'MC Inputs'!L313*'MC Usage'!K$5</f>
        <v>0</v>
      </c>
      <c r="L314" s="2">
        <f>'MC Inputs'!M313*'MC Usage'!L$5</f>
        <v>0</v>
      </c>
      <c r="M314" s="2">
        <f>'MC Inputs'!N313*'MC Usage'!M$5</f>
        <v>0</v>
      </c>
      <c r="N314" s="2">
        <f>'MC Inputs'!O313*'MC Usage'!N$5</f>
        <v>0</v>
      </c>
      <c r="O314" s="2">
        <f>'MC Inputs'!P313*'MC Usage'!O$5</f>
        <v>0</v>
      </c>
      <c r="P314" s="2">
        <f>'MC Inputs'!Q313*'MC Usage'!P$5</f>
        <v>0</v>
      </c>
      <c r="Q314" s="2">
        <f>'MC Inputs'!R313*'MC Usage'!Q$5</f>
        <v>0</v>
      </c>
      <c r="R314" s="2">
        <f>'MC Inputs'!S313*'MC Usage'!R$5</f>
        <v>0</v>
      </c>
      <c r="S314" s="2">
        <f>'MC Inputs'!T313*'MC Usage'!S$5</f>
        <v>0</v>
      </c>
      <c r="T314" s="2">
        <f>'MC Inputs'!U313*'MC Usage'!T$5</f>
        <v>0</v>
      </c>
      <c r="U314" s="2">
        <f>'MC Inputs'!V313*'MC Usage'!U$5</f>
        <v>0</v>
      </c>
      <c r="V314" s="2">
        <f>'MC Inputs'!W313*'MC Usage'!V$5</f>
        <v>0</v>
      </c>
      <c r="W314" s="2">
        <f>'MC Inputs'!X313*'MC Usage'!W$5</f>
        <v>0</v>
      </c>
      <c r="X314" s="2">
        <f>'MC Inputs'!Y313*'MC Usage'!X$5</f>
        <v>0</v>
      </c>
      <c r="Y314" s="2">
        <f>'MC Inputs'!Z313*'MC Usage'!Y$5</f>
        <v>0</v>
      </c>
      <c r="Z314" s="2">
        <f>'MC Inputs'!AA313*'MC Usage'!Z$5</f>
        <v>0</v>
      </c>
      <c r="AA314" s="2">
        <f>'MC Inputs'!AB313*'MC Usage'!AA$5</f>
        <v>0</v>
      </c>
      <c r="AB314">
        <f>'MC Inputs'!AC313*'MC Usage'!AB$5</f>
        <v>0</v>
      </c>
      <c r="AC314">
        <f>'MC Inputs'!AD313*'MC Usage'!AC$5</f>
        <v>0</v>
      </c>
      <c r="AD314">
        <f>'MC Inputs'!AE313*'MC Usage'!AD$5</f>
        <v>0</v>
      </c>
      <c r="AE314">
        <f>'MC Inputs'!AF313*'MC Usage'!AE$5</f>
        <v>0</v>
      </c>
    </row>
    <row r="315" spans="1:31" x14ac:dyDescent="0.3">
      <c r="A315" s="33" t="s">
        <v>59</v>
      </c>
      <c r="B315" s="18">
        <f t="shared" si="4"/>
        <v>46113</v>
      </c>
      <c r="C315" s="2">
        <f>'MC Inputs'!D314*'MC Usage'!C$5</f>
        <v>0</v>
      </c>
      <c r="D315" s="2">
        <f>'MC Inputs'!E314*'MC Usage'!D$5</f>
        <v>0</v>
      </c>
      <c r="E315" s="2">
        <f>'MC Inputs'!F314*'MC Usage'!E$5</f>
        <v>0</v>
      </c>
      <c r="F315" s="2">
        <f>'MC Inputs'!G314*'MC Usage'!F$5</f>
        <v>0</v>
      </c>
      <c r="G315" s="2">
        <f>'MC Inputs'!H314*'MC Usage'!G$5</f>
        <v>0</v>
      </c>
      <c r="H315" s="2">
        <f>'MC Inputs'!I314*'MC Usage'!H$5</f>
        <v>0</v>
      </c>
      <c r="I315" s="2">
        <f>'MC Inputs'!J314*'MC Usage'!I$5</f>
        <v>0</v>
      </c>
      <c r="J315" s="2">
        <f>'MC Inputs'!K314*'MC Usage'!J$5</f>
        <v>0</v>
      </c>
      <c r="K315" s="2">
        <f>'MC Inputs'!L314*'MC Usage'!K$5</f>
        <v>0</v>
      </c>
      <c r="L315" s="2">
        <f>'MC Inputs'!M314*'MC Usage'!L$5</f>
        <v>0</v>
      </c>
      <c r="M315" s="2">
        <f>'MC Inputs'!N314*'MC Usage'!M$5</f>
        <v>0</v>
      </c>
      <c r="N315" s="2">
        <f>'MC Inputs'!O314*'MC Usage'!N$5</f>
        <v>0</v>
      </c>
      <c r="O315" s="2">
        <f>'MC Inputs'!P314*'MC Usage'!O$5</f>
        <v>0</v>
      </c>
      <c r="P315" s="2">
        <f>'MC Inputs'!Q314*'MC Usage'!P$5</f>
        <v>0</v>
      </c>
      <c r="Q315" s="2">
        <f>'MC Inputs'!R314*'MC Usage'!Q$5</f>
        <v>0</v>
      </c>
      <c r="R315" s="2">
        <f>'MC Inputs'!S314*'MC Usage'!R$5</f>
        <v>0</v>
      </c>
      <c r="S315" s="2">
        <f>'MC Inputs'!T314*'MC Usage'!S$5</f>
        <v>0</v>
      </c>
      <c r="T315" s="2">
        <f>'MC Inputs'!U314*'MC Usage'!T$5</f>
        <v>0</v>
      </c>
      <c r="U315" s="2">
        <f>'MC Inputs'!V314*'MC Usage'!U$5</f>
        <v>0</v>
      </c>
      <c r="V315" s="2">
        <f>'MC Inputs'!W314*'MC Usage'!V$5</f>
        <v>0</v>
      </c>
      <c r="W315" s="2">
        <f>'MC Inputs'!X314*'MC Usage'!W$5</f>
        <v>0</v>
      </c>
      <c r="X315" s="2">
        <f>'MC Inputs'!Y314*'MC Usage'!X$5</f>
        <v>0</v>
      </c>
      <c r="Y315" s="2">
        <f>'MC Inputs'!Z314*'MC Usage'!Y$5</f>
        <v>0</v>
      </c>
      <c r="Z315" s="2">
        <f>'MC Inputs'!AA314*'MC Usage'!Z$5</f>
        <v>0</v>
      </c>
      <c r="AA315" s="2">
        <f>'MC Inputs'!AB314*'MC Usage'!AA$5</f>
        <v>0</v>
      </c>
      <c r="AB315">
        <f>'MC Inputs'!AC314*'MC Usage'!AB$5</f>
        <v>0</v>
      </c>
      <c r="AC315">
        <f>'MC Inputs'!AD314*'MC Usage'!AC$5</f>
        <v>0</v>
      </c>
      <c r="AD315">
        <f>'MC Inputs'!AE314*'MC Usage'!AD$5</f>
        <v>0</v>
      </c>
      <c r="AE315">
        <f>'MC Inputs'!AF314*'MC Usage'!AE$5</f>
        <v>0</v>
      </c>
    </row>
    <row r="316" spans="1:31" x14ac:dyDescent="0.3">
      <c r="A316" s="33" t="s">
        <v>59</v>
      </c>
      <c r="B316" s="18">
        <f t="shared" si="4"/>
        <v>46143</v>
      </c>
      <c r="C316" s="2">
        <f>'MC Inputs'!D315*'MC Usage'!C$5</f>
        <v>0</v>
      </c>
      <c r="D316" s="2">
        <f>'MC Inputs'!E315*'MC Usage'!D$5</f>
        <v>0</v>
      </c>
      <c r="E316" s="2">
        <f>'MC Inputs'!F315*'MC Usage'!E$5</f>
        <v>0</v>
      </c>
      <c r="F316" s="2">
        <f>'MC Inputs'!G315*'MC Usage'!F$5</f>
        <v>0</v>
      </c>
      <c r="G316" s="2">
        <f>'MC Inputs'!H315*'MC Usage'!G$5</f>
        <v>0</v>
      </c>
      <c r="H316" s="2">
        <f>'MC Inputs'!I315*'MC Usage'!H$5</f>
        <v>0</v>
      </c>
      <c r="I316" s="2">
        <f>'MC Inputs'!J315*'MC Usage'!I$5</f>
        <v>0</v>
      </c>
      <c r="J316" s="2">
        <f>'MC Inputs'!K315*'MC Usage'!J$5</f>
        <v>0</v>
      </c>
      <c r="K316" s="2">
        <f>'MC Inputs'!L315*'MC Usage'!K$5</f>
        <v>0</v>
      </c>
      <c r="L316" s="2">
        <f>'MC Inputs'!M315*'MC Usage'!L$5</f>
        <v>0</v>
      </c>
      <c r="M316" s="2">
        <f>'MC Inputs'!N315*'MC Usage'!M$5</f>
        <v>0</v>
      </c>
      <c r="N316" s="2">
        <f>'MC Inputs'!O315*'MC Usage'!N$5</f>
        <v>0</v>
      </c>
      <c r="O316" s="2">
        <f>'MC Inputs'!P315*'MC Usage'!O$5</f>
        <v>0</v>
      </c>
      <c r="P316" s="2">
        <f>'MC Inputs'!Q315*'MC Usage'!P$5</f>
        <v>0</v>
      </c>
      <c r="Q316" s="2">
        <f>'MC Inputs'!R315*'MC Usage'!Q$5</f>
        <v>0</v>
      </c>
      <c r="R316" s="2">
        <f>'MC Inputs'!S315*'MC Usage'!R$5</f>
        <v>0</v>
      </c>
      <c r="S316" s="2">
        <f>'MC Inputs'!T315*'MC Usage'!S$5</f>
        <v>0</v>
      </c>
      <c r="T316" s="2">
        <f>'MC Inputs'!U315*'MC Usage'!T$5</f>
        <v>0</v>
      </c>
      <c r="U316" s="2">
        <f>'MC Inputs'!V315*'MC Usage'!U$5</f>
        <v>0</v>
      </c>
      <c r="V316" s="2">
        <f>'MC Inputs'!W315*'MC Usage'!V$5</f>
        <v>0</v>
      </c>
      <c r="W316" s="2">
        <f>'MC Inputs'!X315*'MC Usage'!W$5</f>
        <v>0</v>
      </c>
      <c r="X316" s="2">
        <f>'MC Inputs'!Y315*'MC Usage'!X$5</f>
        <v>0</v>
      </c>
      <c r="Y316" s="2">
        <f>'MC Inputs'!Z315*'MC Usage'!Y$5</f>
        <v>0</v>
      </c>
      <c r="Z316" s="2">
        <f>'MC Inputs'!AA315*'MC Usage'!Z$5</f>
        <v>0</v>
      </c>
      <c r="AA316" s="2">
        <f>'MC Inputs'!AB315*'MC Usage'!AA$5</f>
        <v>0</v>
      </c>
      <c r="AB316">
        <f>'MC Inputs'!AC315*'MC Usage'!AB$5</f>
        <v>0</v>
      </c>
      <c r="AC316">
        <f>'MC Inputs'!AD315*'MC Usage'!AC$5</f>
        <v>0</v>
      </c>
      <c r="AD316">
        <f>'MC Inputs'!AE315*'MC Usage'!AD$5</f>
        <v>0</v>
      </c>
      <c r="AE316">
        <f>'MC Inputs'!AF315*'MC Usage'!AE$5</f>
        <v>0</v>
      </c>
    </row>
    <row r="317" spans="1:31" ht="15" thickBot="1" x14ac:dyDescent="0.35">
      <c r="A317" s="34" t="s">
        <v>59</v>
      </c>
      <c r="B317" s="18">
        <f t="shared" si="4"/>
        <v>46174</v>
      </c>
      <c r="C317" s="2">
        <f>'MC Inputs'!D316*'MC Usage'!C$5</f>
        <v>0</v>
      </c>
      <c r="D317" s="2">
        <f>'MC Inputs'!E316*'MC Usage'!D$5</f>
        <v>0</v>
      </c>
      <c r="E317" s="2">
        <f>'MC Inputs'!F316*'MC Usage'!E$5</f>
        <v>0</v>
      </c>
      <c r="F317" s="2">
        <f>'MC Inputs'!G316*'MC Usage'!F$5</f>
        <v>0</v>
      </c>
      <c r="G317" s="2">
        <f>'MC Inputs'!H316*'MC Usage'!G$5</f>
        <v>0</v>
      </c>
      <c r="H317" s="2">
        <f>'MC Inputs'!I316*'MC Usage'!H$5</f>
        <v>0</v>
      </c>
      <c r="I317" s="2">
        <f>'MC Inputs'!J316*'MC Usage'!I$5</f>
        <v>0</v>
      </c>
      <c r="J317" s="2">
        <f>'MC Inputs'!K316*'MC Usage'!J$5</f>
        <v>0</v>
      </c>
      <c r="K317" s="2">
        <f>'MC Inputs'!L316*'MC Usage'!K$5</f>
        <v>0</v>
      </c>
      <c r="L317" s="2">
        <f>'MC Inputs'!M316*'MC Usage'!L$5</f>
        <v>0</v>
      </c>
      <c r="M317" s="2">
        <f>'MC Inputs'!N316*'MC Usage'!M$5</f>
        <v>0</v>
      </c>
      <c r="N317" s="2">
        <f>'MC Inputs'!O316*'MC Usage'!N$5</f>
        <v>0</v>
      </c>
      <c r="O317" s="2">
        <f>'MC Inputs'!P316*'MC Usage'!O$5</f>
        <v>0</v>
      </c>
      <c r="P317" s="2">
        <f>'MC Inputs'!Q316*'MC Usage'!P$5</f>
        <v>0</v>
      </c>
      <c r="Q317" s="2">
        <f>'MC Inputs'!R316*'MC Usage'!Q$5</f>
        <v>0</v>
      </c>
      <c r="R317" s="2">
        <f>'MC Inputs'!S316*'MC Usage'!R$5</f>
        <v>0</v>
      </c>
      <c r="S317" s="2">
        <f>'MC Inputs'!T316*'MC Usage'!S$5</f>
        <v>0</v>
      </c>
      <c r="T317" s="2">
        <f>'MC Inputs'!U316*'MC Usage'!T$5</f>
        <v>0</v>
      </c>
      <c r="U317" s="2">
        <f>'MC Inputs'!V316*'MC Usage'!U$5</f>
        <v>0</v>
      </c>
      <c r="V317" s="2">
        <f>'MC Inputs'!W316*'MC Usage'!V$5</f>
        <v>0</v>
      </c>
      <c r="W317" s="2">
        <f>'MC Inputs'!X316*'MC Usage'!W$5</f>
        <v>0</v>
      </c>
      <c r="X317" s="2">
        <f>'MC Inputs'!Y316*'MC Usage'!X$5</f>
        <v>0</v>
      </c>
      <c r="Y317" s="2">
        <f>'MC Inputs'!Z316*'MC Usage'!Y$5</f>
        <v>0</v>
      </c>
      <c r="Z317" s="2">
        <f>'MC Inputs'!AA316*'MC Usage'!Z$5</f>
        <v>0</v>
      </c>
      <c r="AA317" s="2">
        <f>'MC Inputs'!AB316*'MC Usage'!AA$5</f>
        <v>0</v>
      </c>
      <c r="AB317">
        <f>'MC Inputs'!AC316*'MC Usage'!AB$5</f>
        <v>0</v>
      </c>
      <c r="AC317">
        <f>'MC Inputs'!AD316*'MC Usage'!AC$5</f>
        <v>0</v>
      </c>
      <c r="AD317">
        <f>'MC Inputs'!AE316*'MC Usage'!AD$5</f>
        <v>0</v>
      </c>
      <c r="AE317">
        <f>'MC Inputs'!AF316*'MC Usage'!AE$5</f>
        <v>0</v>
      </c>
    </row>
    <row r="318" spans="1:31" x14ac:dyDescent="0.3">
      <c r="A318" s="29" t="s">
        <v>60</v>
      </c>
      <c r="B318" s="15">
        <f t="shared" si="4"/>
        <v>46204</v>
      </c>
      <c r="C318" s="7">
        <f>'MC Inputs'!D317*'MC Usage'!C$5</f>
        <v>0</v>
      </c>
      <c r="D318" s="7">
        <f>'MC Inputs'!E317*'MC Usage'!D$5</f>
        <v>0</v>
      </c>
      <c r="E318" s="7">
        <f>'MC Inputs'!F317*'MC Usage'!E$5</f>
        <v>0</v>
      </c>
      <c r="F318" s="7">
        <f>'MC Inputs'!G317*'MC Usage'!F$5</f>
        <v>0</v>
      </c>
      <c r="G318" s="7">
        <f>'MC Inputs'!H317*'MC Usage'!G$5</f>
        <v>0</v>
      </c>
      <c r="H318" s="7">
        <f>'MC Inputs'!I317*'MC Usage'!H$5</f>
        <v>0</v>
      </c>
      <c r="I318" s="7">
        <f>'MC Inputs'!J317*'MC Usage'!I$5</f>
        <v>0</v>
      </c>
      <c r="J318" s="7">
        <f>'MC Inputs'!K317*'MC Usage'!J$5</f>
        <v>0</v>
      </c>
      <c r="K318" s="7">
        <f>'MC Inputs'!L317*'MC Usage'!K$5</f>
        <v>0</v>
      </c>
      <c r="L318" s="7">
        <f>'MC Inputs'!M317*'MC Usage'!L$5</f>
        <v>0</v>
      </c>
      <c r="M318" s="7">
        <f>'MC Inputs'!N317*'MC Usage'!M$5</f>
        <v>0</v>
      </c>
      <c r="N318" s="7">
        <f>'MC Inputs'!O317*'MC Usage'!N$5</f>
        <v>0</v>
      </c>
      <c r="O318" s="7">
        <f>'MC Inputs'!P317*'MC Usage'!O$5</f>
        <v>0</v>
      </c>
      <c r="P318" s="7">
        <f>'MC Inputs'!Q317*'MC Usage'!P$5</f>
        <v>0</v>
      </c>
      <c r="Q318" s="7">
        <f>'MC Inputs'!R317*'MC Usage'!Q$5</f>
        <v>0</v>
      </c>
      <c r="R318" s="7">
        <f>'MC Inputs'!S317*'MC Usage'!R$5</f>
        <v>0</v>
      </c>
      <c r="S318" s="7">
        <f>'MC Inputs'!T317*'MC Usage'!S$5</f>
        <v>0</v>
      </c>
      <c r="T318" s="7">
        <f>'MC Inputs'!U317*'MC Usage'!T$5</f>
        <v>0</v>
      </c>
      <c r="U318" s="7">
        <f>'MC Inputs'!V317*'MC Usage'!U$5</f>
        <v>0</v>
      </c>
      <c r="V318" s="7">
        <f>'MC Inputs'!W317*'MC Usage'!V$5</f>
        <v>0</v>
      </c>
      <c r="W318" s="7">
        <f>'MC Inputs'!X317*'MC Usage'!W$5</f>
        <v>0</v>
      </c>
      <c r="X318" s="7">
        <f>'MC Inputs'!Y317*'MC Usage'!X$5</f>
        <v>0</v>
      </c>
      <c r="Y318" s="7">
        <f>'MC Inputs'!Z317*'MC Usage'!Y$5</f>
        <v>0</v>
      </c>
      <c r="Z318" s="7">
        <f>'MC Inputs'!AA317*'MC Usage'!Z$5</f>
        <v>0</v>
      </c>
      <c r="AA318" s="7">
        <f>'MC Inputs'!AB317*'MC Usage'!AA$5</f>
        <v>0</v>
      </c>
      <c r="AB318" s="8">
        <f>'MC Inputs'!AC317*'MC Usage'!AB$5</f>
        <v>0</v>
      </c>
      <c r="AC318" s="8">
        <f>'MC Inputs'!AD317*'MC Usage'!AC$5</f>
        <v>0</v>
      </c>
      <c r="AD318" s="8">
        <f>'MC Inputs'!AE317*'MC Usage'!AD$5</f>
        <v>0</v>
      </c>
      <c r="AE318" s="8">
        <f>'MC Inputs'!AF317*'MC Usage'!AE$5</f>
        <v>0</v>
      </c>
    </row>
    <row r="319" spans="1:31" x14ac:dyDescent="0.3">
      <c r="A319" s="30" t="s">
        <v>60</v>
      </c>
      <c r="B319" s="16">
        <f t="shared" si="4"/>
        <v>46235</v>
      </c>
      <c r="C319" s="9">
        <f>'MC Inputs'!D318*'MC Usage'!C$5</f>
        <v>0</v>
      </c>
      <c r="D319" s="9">
        <f>'MC Inputs'!E318*'MC Usage'!D$5</f>
        <v>0</v>
      </c>
      <c r="E319" s="9">
        <f>'MC Inputs'!F318*'MC Usage'!E$5</f>
        <v>0</v>
      </c>
      <c r="F319" s="9">
        <f>'MC Inputs'!G318*'MC Usage'!F$5</f>
        <v>0</v>
      </c>
      <c r="G319" s="9">
        <f>'MC Inputs'!H318*'MC Usage'!G$5</f>
        <v>0</v>
      </c>
      <c r="H319" s="9">
        <f>'MC Inputs'!I318*'MC Usage'!H$5</f>
        <v>0</v>
      </c>
      <c r="I319" s="9">
        <f>'MC Inputs'!J318*'MC Usage'!I$5</f>
        <v>0</v>
      </c>
      <c r="J319" s="9">
        <f>'MC Inputs'!K318*'MC Usage'!J$5</f>
        <v>0</v>
      </c>
      <c r="K319" s="9">
        <f>'MC Inputs'!L318*'MC Usage'!K$5</f>
        <v>0</v>
      </c>
      <c r="L319" s="9">
        <f>'MC Inputs'!M318*'MC Usage'!L$5</f>
        <v>0</v>
      </c>
      <c r="M319" s="9">
        <f>'MC Inputs'!N318*'MC Usage'!M$5</f>
        <v>0</v>
      </c>
      <c r="N319" s="9">
        <f>'MC Inputs'!O318*'MC Usage'!N$5</f>
        <v>0</v>
      </c>
      <c r="O319" s="9">
        <f>'MC Inputs'!P318*'MC Usage'!O$5</f>
        <v>0</v>
      </c>
      <c r="P319" s="9">
        <f>'MC Inputs'!Q318*'MC Usage'!P$5</f>
        <v>0</v>
      </c>
      <c r="Q319" s="9">
        <f>'MC Inputs'!R318*'MC Usage'!Q$5</f>
        <v>0</v>
      </c>
      <c r="R319" s="9">
        <f>'MC Inputs'!S318*'MC Usage'!R$5</f>
        <v>0</v>
      </c>
      <c r="S319" s="9">
        <f>'MC Inputs'!T318*'MC Usage'!S$5</f>
        <v>0</v>
      </c>
      <c r="T319" s="9">
        <f>'MC Inputs'!U318*'MC Usage'!T$5</f>
        <v>0</v>
      </c>
      <c r="U319" s="9">
        <f>'MC Inputs'!V318*'MC Usage'!U$5</f>
        <v>0</v>
      </c>
      <c r="V319" s="9">
        <f>'MC Inputs'!W318*'MC Usage'!V$5</f>
        <v>0</v>
      </c>
      <c r="W319" s="9">
        <f>'MC Inputs'!X318*'MC Usage'!W$5</f>
        <v>0</v>
      </c>
      <c r="X319" s="9">
        <f>'MC Inputs'!Y318*'MC Usage'!X$5</f>
        <v>0</v>
      </c>
      <c r="Y319" s="9">
        <f>'MC Inputs'!Z318*'MC Usage'!Y$5</f>
        <v>0</v>
      </c>
      <c r="Z319" s="9">
        <f>'MC Inputs'!AA318*'MC Usage'!Z$5</f>
        <v>0</v>
      </c>
      <c r="AA319" s="9">
        <f>'MC Inputs'!AB318*'MC Usage'!AA$5</f>
        <v>0</v>
      </c>
      <c r="AB319" s="10">
        <f>'MC Inputs'!AC318*'MC Usage'!AB$5</f>
        <v>0</v>
      </c>
      <c r="AC319" s="10">
        <f>'MC Inputs'!AD318*'MC Usage'!AC$5</f>
        <v>0</v>
      </c>
      <c r="AD319" s="10">
        <f>'MC Inputs'!AE318*'MC Usage'!AD$5</f>
        <v>0</v>
      </c>
      <c r="AE319" s="10">
        <f>'MC Inputs'!AF318*'MC Usage'!AE$5</f>
        <v>0</v>
      </c>
    </row>
    <row r="320" spans="1:31" x14ac:dyDescent="0.3">
      <c r="A320" s="30" t="s">
        <v>60</v>
      </c>
      <c r="B320" s="16">
        <f t="shared" si="4"/>
        <v>46266</v>
      </c>
      <c r="C320" s="9">
        <f>'MC Inputs'!D319*'MC Usage'!C$5</f>
        <v>0</v>
      </c>
      <c r="D320" s="9">
        <f>'MC Inputs'!E319*'MC Usage'!D$5</f>
        <v>0</v>
      </c>
      <c r="E320" s="9">
        <f>'MC Inputs'!F319*'MC Usage'!E$5</f>
        <v>0</v>
      </c>
      <c r="F320" s="9">
        <f>'MC Inputs'!G319*'MC Usage'!F$5</f>
        <v>0</v>
      </c>
      <c r="G320" s="9">
        <f>'MC Inputs'!H319*'MC Usage'!G$5</f>
        <v>0</v>
      </c>
      <c r="H320" s="9">
        <f>'MC Inputs'!I319*'MC Usage'!H$5</f>
        <v>0</v>
      </c>
      <c r="I320" s="9">
        <f>'MC Inputs'!J319*'MC Usage'!I$5</f>
        <v>0</v>
      </c>
      <c r="J320" s="9">
        <f>'MC Inputs'!K319*'MC Usage'!J$5</f>
        <v>0</v>
      </c>
      <c r="K320" s="9">
        <f>'MC Inputs'!L319*'MC Usage'!K$5</f>
        <v>0</v>
      </c>
      <c r="L320" s="9">
        <f>'MC Inputs'!M319*'MC Usage'!L$5</f>
        <v>0</v>
      </c>
      <c r="M320" s="9">
        <f>'MC Inputs'!N319*'MC Usage'!M$5</f>
        <v>0</v>
      </c>
      <c r="N320" s="9">
        <f>'MC Inputs'!O319*'MC Usage'!N$5</f>
        <v>0</v>
      </c>
      <c r="O320" s="9">
        <f>'MC Inputs'!P319*'MC Usage'!O$5</f>
        <v>0</v>
      </c>
      <c r="P320" s="9">
        <f>'MC Inputs'!Q319*'MC Usage'!P$5</f>
        <v>0</v>
      </c>
      <c r="Q320" s="9">
        <f>'MC Inputs'!R319*'MC Usage'!Q$5</f>
        <v>0</v>
      </c>
      <c r="R320" s="9">
        <f>'MC Inputs'!S319*'MC Usage'!R$5</f>
        <v>0</v>
      </c>
      <c r="S320" s="9">
        <f>'MC Inputs'!T319*'MC Usage'!S$5</f>
        <v>0</v>
      </c>
      <c r="T320" s="9">
        <f>'MC Inputs'!U319*'MC Usage'!T$5</f>
        <v>0</v>
      </c>
      <c r="U320" s="9">
        <f>'MC Inputs'!V319*'MC Usage'!U$5</f>
        <v>0</v>
      </c>
      <c r="V320" s="9">
        <f>'MC Inputs'!W319*'MC Usage'!V$5</f>
        <v>0</v>
      </c>
      <c r="W320" s="9">
        <f>'MC Inputs'!X319*'MC Usage'!W$5</f>
        <v>0</v>
      </c>
      <c r="X320" s="9">
        <f>'MC Inputs'!Y319*'MC Usage'!X$5</f>
        <v>0</v>
      </c>
      <c r="Y320" s="9">
        <f>'MC Inputs'!Z319*'MC Usage'!Y$5</f>
        <v>0</v>
      </c>
      <c r="Z320" s="9">
        <f>'MC Inputs'!AA319*'MC Usage'!Z$5</f>
        <v>0</v>
      </c>
      <c r="AA320" s="9">
        <f>'MC Inputs'!AB319*'MC Usage'!AA$5</f>
        <v>0</v>
      </c>
      <c r="AB320" s="10">
        <f>'MC Inputs'!AC319*'MC Usage'!AB$5</f>
        <v>0</v>
      </c>
      <c r="AC320" s="10">
        <f>'MC Inputs'!AD319*'MC Usage'!AC$5</f>
        <v>0</v>
      </c>
      <c r="AD320" s="10">
        <f>'MC Inputs'!AE319*'MC Usage'!AD$5</f>
        <v>0</v>
      </c>
      <c r="AE320" s="10">
        <f>'MC Inputs'!AF319*'MC Usage'!AE$5</f>
        <v>0</v>
      </c>
    </row>
    <row r="321" spans="1:31" x14ac:dyDescent="0.3">
      <c r="A321" s="30" t="s">
        <v>60</v>
      </c>
      <c r="B321" s="16">
        <f t="shared" si="4"/>
        <v>46296</v>
      </c>
      <c r="C321" s="9">
        <f>'MC Inputs'!D320*'MC Usage'!C$5</f>
        <v>0</v>
      </c>
      <c r="D321" s="9">
        <f>'MC Inputs'!E320*'MC Usage'!D$5</f>
        <v>0</v>
      </c>
      <c r="E321" s="9">
        <f>'MC Inputs'!F320*'MC Usage'!E$5</f>
        <v>0</v>
      </c>
      <c r="F321" s="9">
        <f>'MC Inputs'!G320*'MC Usage'!F$5</f>
        <v>0</v>
      </c>
      <c r="G321" s="9">
        <f>'MC Inputs'!H320*'MC Usage'!G$5</f>
        <v>0</v>
      </c>
      <c r="H321" s="9">
        <f>'MC Inputs'!I320*'MC Usage'!H$5</f>
        <v>0</v>
      </c>
      <c r="I321" s="9">
        <f>'MC Inputs'!J320*'MC Usage'!I$5</f>
        <v>0</v>
      </c>
      <c r="J321" s="9">
        <f>'MC Inputs'!K320*'MC Usage'!J$5</f>
        <v>0</v>
      </c>
      <c r="K321" s="9">
        <f>'MC Inputs'!L320*'MC Usage'!K$5</f>
        <v>0</v>
      </c>
      <c r="L321" s="9">
        <f>'MC Inputs'!M320*'MC Usage'!L$5</f>
        <v>0</v>
      </c>
      <c r="M321" s="9">
        <f>'MC Inputs'!N320*'MC Usage'!M$5</f>
        <v>0</v>
      </c>
      <c r="N321" s="9">
        <f>'MC Inputs'!O320*'MC Usage'!N$5</f>
        <v>0</v>
      </c>
      <c r="O321" s="9">
        <f>'MC Inputs'!P320*'MC Usage'!O$5</f>
        <v>0</v>
      </c>
      <c r="P321" s="9">
        <f>'MC Inputs'!Q320*'MC Usage'!P$5</f>
        <v>0</v>
      </c>
      <c r="Q321" s="9">
        <f>'MC Inputs'!R320*'MC Usage'!Q$5</f>
        <v>0</v>
      </c>
      <c r="R321" s="9">
        <f>'MC Inputs'!S320*'MC Usage'!R$5</f>
        <v>0</v>
      </c>
      <c r="S321" s="9">
        <f>'MC Inputs'!T320*'MC Usage'!S$5</f>
        <v>0</v>
      </c>
      <c r="T321" s="9">
        <f>'MC Inputs'!U320*'MC Usage'!T$5</f>
        <v>0</v>
      </c>
      <c r="U321" s="9">
        <f>'MC Inputs'!V320*'MC Usage'!U$5</f>
        <v>0</v>
      </c>
      <c r="V321" s="9">
        <f>'MC Inputs'!W320*'MC Usage'!V$5</f>
        <v>0</v>
      </c>
      <c r="W321" s="9">
        <f>'MC Inputs'!X320*'MC Usage'!W$5</f>
        <v>0</v>
      </c>
      <c r="X321" s="9">
        <f>'MC Inputs'!Y320*'MC Usage'!X$5</f>
        <v>0</v>
      </c>
      <c r="Y321" s="9">
        <f>'MC Inputs'!Z320*'MC Usage'!Y$5</f>
        <v>0</v>
      </c>
      <c r="Z321" s="9">
        <f>'MC Inputs'!AA320*'MC Usage'!Z$5</f>
        <v>0</v>
      </c>
      <c r="AA321" s="9">
        <f>'MC Inputs'!AB320*'MC Usage'!AA$5</f>
        <v>0</v>
      </c>
      <c r="AB321" s="10">
        <f>'MC Inputs'!AC320*'MC Usage'!AB$5</f>
        <v>0</v>
      </c>
      <c r="AC321" s="10">
        <f>'MC Inputs'!AD320*'MC Usage'!AC$5</f>
        <v>0</v>
      </c>
      <c r="AD321" s="10">
        <f>'MC Inputs'!AE320*'MC Usage'!AD$5</f>
        <v>0</v>
      </c>
      <c r="AE321" s="10">
        <f>'MC Inputs'!AF320*'MC Usage'!AE$5</f>
        <v>0</v>
      </c>
    </row>
    <row r="322" spans="1:31" x14ac:dyDescent="0.3">
      <c r="A322" s="30" t="s">
        <v>60</v>
      </c>
      <c r="B322" s="16">
        <f t="shared" si="4"/>
        <v>46327</v>
      </c>
      <c r="C322" s="9">
        <f>'MC Inputs'!D321*'MC Usage'!C$5</f>
        <v>0</v>
      </c>
      <c r="D322" s="9">
        <f>'MC Inputs'!E321*'MC Usage'!D$5</f>
        <v>0</v>
      </c>
      <c r="E322" s="9">
        <f>'MC Inputs'!F321*'MC Usage'!E$5</f>
        <v>0</v>
      </c>
      <c r="F322" s="9">
        <f>'MC Inputs'!G321*'MC Usage'!F$5</f>
        <v>0</v>
      </c>
      <c r="G322" s="9">
        <f>'MC Inputs'!H321*'MC Usage'!G$5</f>
        <v>0</v>
      </c>
      <c r="H322" s="9">
        <f>'MC Inputs'!I321*'MC Usage'!H$5</f>
        <v>0</v>
      </c>
      <c r="I322" s="9">
        <f>'MC Inputs'!J321*'MC Usage'!I$5</f>
        <v>0</v>
      </c>
      <c r="J322" s="9">
        <f>'MC Inputs'!K321*'MC Usage'!J$5</f>
        <v>0</v>
      </c>
      <c r="K322" s="9">
        <f>'MC Inputs'!L321*'MC Usage'!K$5</f>
        <v>0</v>
      </c>
      <c r="L322" s="9">
        <f>'MC Inputs'!M321*'MC Usage'!L$5</f>
        <v>0</v>
      </c>
      <c r="M322" s="9">
        <f>'MC Inputs'!N321*'MC Usage'!M$5</f>
        <v>0</v>
      </c>
      <c r="N322" s="9">
        <f>'MC Inputs'!O321*'MC Usage'!N$5</f>
        <v>0</v>
      </c>
      <c r="O322" s="9">
        <f>'MC Inputs'!P321*'MC Usage'!O$5</f>
        <v>0</v>
      </c>
      <c r="P322" s="9">
        <f>'MC Inputs'!Q321*'MC Usage'!P$5</f>
        <v>0</v>
      </c>
      <c r="Q322" s="9">
        <f>'MC Inputs'!R321*'MC Usage'!Q$5</f>
        <v>0</v>
      </c>
      <c r="R322" s="9">
        <f>'MC Inputs'!S321*'MC Usage'!R$5</f>
        <v>0</v>
      </c>
      <c r="S322" s="9">
        <f>'MC Inputs'!T321*'MC Usage'!S$5</f>
        <v>0</v>
      </c>
      <c r="T322" s="9">
        <f>'MC Inputs'!U321*'MC Usage'!T$5</f>
        <v>0</v>
      </c>
      <c r="U322" s="9">
        <f>'MC Inputs'!V321*'MC Usage'!U$5</f>
        <v>0</v>
      </c>
      <c r="V322" s="9">
        <f>'MC Inputs'!W321*'MC Usage'!V$5</f>
        <v>0</v>
      </c>
      <c r="W322" s="9">
        <f>'MC Inputs'!X321*'MC Usage'!W$5</f>
        <v>0</v>
      </c>
      <c r="X322" s="9">
        <f>'MC Inputs'!Y321*'MC Usage'!X$5</f>
        <v>0</v>
      </c>
      <c r="Y322" s="9">
        <f>'MC Inputs'!Z321*'MC Usage'!Y$5</f>
        <v>0</v>
      </c>
      <c r="Z322" s="9">
        <f>'MC Inputs'!AA321*'MC Usage'!Z$5</f>
        <v>0</v>
      </c>
      <c r="AA322" s="9">
        <f>'MC Inputs'!AB321*'MC Usage'!AA$5</f>
        <v>0</v>
      </c>
      <c r="AB322" s="10">
        <f>'MC Inputs'!AC321*'MC Usage'!AB$5</f>
        <v>0</v>
      </c>
      <c r="AC322" s="10">
        <f>'MC Inputs'!AD321*'MC Usage'!AC$5</f>
        <v>0</v>
      </c>
      <c r="AD322" s="10">
        <f>'MC Inputs'!AE321*'MC Usage'!AD$5</f>
        <v>0</v>
      </c>
      <c r="AE322" s="10">
        <f>'MC Inputs'!AF321*'MC Usage'!AE$5</f>
        <v>0</v>
      </c>
    </row>
    <row r="323" spans="1:31" x14ac:dyDescent="0.3">
      <c r="A323" s="30" t="s">
        <v>60</v>
      </c>
      <c r="B323" s="16">
        <f t="shared" si="4"/>
        <v>46357</v>
      </c>
      <c r="C323" s="9">
        <f>'MC Inputs'!D322*'MC Usage'!C$5</f>
        <v>0</v>
      </c>
      <c r="D323" s="9">
        <f>'MC Inputs'!E322*'MC Usage'!D$5</f>
        <v>0</v>
      </c>
      <c r="E323" s="9">
        <f>'MC Inputs'!F322*'MC Usage'!E$5</f>
        <v>0</v>
      </c>
      <c r="F323" s="9">
        <f>'MC Inputs'!G322*'MC Usage'!F$5</f>
        <v>0</v>
      </c>
      <c r="G323" s="9">
        <f>'MC Inputs'!H322*'MC Usage'!G$5</f>
        <v>0</v>
      </c>
      <c r="H323" s="9">
        <f>'MC Inputs'!I322*'MC Usage'!H$5</f>
        <v>0</v>
      </c>
      <c r="I323" s="9">
        <f>'MC Inputs'!J322*'MC Usage'!I$5</f>
        <v>0</v>
      </c>
      <c r="J323" s="9">
        <f>'MC Inputs'!K322*'MC Usage'!J$5</f>
        <v>0</v>
      </c>
      <c r="K323" s="9">
        <f>'MC Inputs'!L322*'MC Usage'!K$5</f>
        <v>0</v>
      </c>
      <c r="L323" s="9">
        <f>'MC Inputs'!M322*'MC Usage'!L$5</f>
        <v>0</v>
      </c>
      <c r="M323" s="9">
        <f>'MC Inputs'!N322*'MC Usage'!M$5</f>
        <v>0</v>
      </c>
      <c r="N323" s="9">
        <f>'MC Inputs'!O322*'MC Usage'!N$5</f>
        <v>0</v>
      </c>
      <c r="O323" s="9">
        <f>'MC Inputs'!P322*'MC Usage'!O$5</f>
        <v>0</v>
      </c>
      <c r="P323" s="9">
        <f>'MC Inputs'!Q322*'MC Usage'!P$5</f>
        <v>0</v>
      </c>
      <c r="Q323" s="9">
        <f>'MC Inputs'!R322*'MC Usage'!Q$5</f>
        <v>0</v>
      </c>
      <c r="R323" s="9">
        <f>'MC Inputs'!S322*'MC Usage'!R$5</f>
        <v>0</v>
      </c>
      <c r="S323" s="9">
        <f>'MC Inputs'!T322*'MC Usage'!S$5</f>
        <v>0</v>
      </c>
      <c r="T323" s="9">
        <f>'MC Inputs'!U322*'MC Usage'!T$5</f>
        <v>0</v>
      </c>
      <c r="U323" s="9">
        <f>'MC Inputs'!V322*'MC Usage'!U$5</f>
        <v>0</v>
      </c>
      <c r="V323" s="9">
        <f>'MC Inputs'!W322*'MC Usage'!V$5</f>
        <v>0</v>
      </c>
      <c r="W323" s="9">
        <f>'MC Inputs'!X322*'MC Usage'!W$5</f>
        <v>0</v>
      </c>
      <c r="X323" s="9">
        <f>'MC Inputs'!Y322*'MC Usage'!X$5</f>
        <v>0</v>
      </c>
      <c r="Y323" s="9">
        <f>'MC Inputs'!Z322*'MC Usage'!Y$5</f>
        <v>0</v>
      </c>
      <c r="Z323" s="9">
        <f>'MC Inputs'!AA322*'MC Usage'!Z$5</f>
        <v>0</v>
      </c>
      <c r="AA323" s="9">
        <f>'MC Inputs'!AB322*'MC Usage'!AA$5</f>
        <v>0</v>
      </c>
      <c r="AB323" s="10">
        <f>'MC Inputs'!AC322*'MC Usage'!AB$5</f>
        <v>0</v>
      </c>
      <c r="AC323" s="10">
        <f>'MC Inputs'!AD322*'MC Usage'!AC$5</f>
        <v>0</v>
      </c>
      <c r="AD323" s="10">
        <f>'MC Inputs'!AE322*'MC Usage'!AD$5</f>
        <v>0</v>
      </c>
      <c r="AE323" s="10">
        <f>'MC Inputs'!AF322*'MC Usage'!AE$5</f>
        <v>0</v>
      </c>
    </row>
    <row r="324" spans="1:31" x14ac:dyDescent="0.3">
      <c r="A324" s="30" t="s">
        <v>60</v>
      </c>
      <c r="B324" s="16">
        <f t="shared" si="4"/>
        <v>46388</v>
      </c>
      <c r="C324" s="9">
        <f>'MC Inputs'!D323*'MC Usage'!C$5</f>
        <v>0</v>
      </c>
      <c r="D324" s="9">
        <f>'MC Inputs'!E323*'MC Usage'!D$5</f>
        <v>0</v>
      </c>
      <c r="E324" s="9">
        <f>'MC Inputs'!F323*'MC Usage'!E$5</f>
        <v>0</v>
      </c>
      <c r="F324" s="9">
        <f>'MC Inputs'!G323*'MC Usage'!F$5</f>
        <v>0</v>
      </c>
      <c r="G324" s="9">
        <f>'MC Inputs'!H323*'MC Usage'!G$5</f>
        <v>0</v>
      </c>
      <c r="H324" s="9">
        <f>'MC Inputs'!I323*'MC Usage'!H$5</f>
        <v>0</v>
      </c>
      <c r="I324" s="9">
        <f>'MC Inputs'!J323*'MC Usage'!I$5</f>
        <v>0</v>
      </c>
      <c r="J324" s="9">
        <f>'MC Inputs'!K323*'MC Usage'!J$5</f>
        <v>0</v>
      </c>
      <c r="K324" s="9">
        <f>'MC Inputs'!L323*'MC Usage'!K$5</f>
        <v>0</v>
      </c>
      <c r="L324" s="9">
        <f>'MC Inputs'!M323*'MC Usage'!L$5</f>
        <v>0</v>
      </c>
      <c r="M324" s="9">
        <f>'MC Inputs'!N323*'MC Usage'!M$5</f>
        <v>0</v>
      </c>
      <c r="N324" s="9">
        <f>'MC Inputs'!O323*'MC Usage'!N$5</f>
        <v>0</v>
      </c>
      <c r="O324" s="9">
        <f>'MC Inputs'!P323*'MC Usage'!O$5</f>
        <v>0</v>
      </c>
      <c r="P324" s="9">
        <f>'MC Inputs'!Q323*'MC Usage'!P$5</f>
        <v>0</v>
      </c>
      <c r="Q324" s="9">
        <f>'MC Inputs'!R323*'MC Usage'!Q$5</f>
        <v>0</v>
      </c>
      <c r="R324" s="9">
        <f>'MC Inputs'!S323*'MC Usage'!R$5</f>
        <v>0</v>
      </c>
      <c r="S324" s="9">
        <f>'MC Inputs'!T323*'MC Usage'!S$5</f>
        <v>0</v>
      </c>
      <c r="T324" s="9">
        <f>'MC Inputs'!U323*'MC Usage'!T$5</f>
        <v>0</v>
      </c>
      <c r="U324" s="9">
        <f>'MC Inputs'!V323*'MC Usage'!U$5</f>
        <v>0</v>
      </c>
      <c r="V324" s="9">
        <f>'MC Inputs'!W323*'MC Usage'!V$5</f>
        <v>0</v>
      </c>
      <c r="W324" s="9">
        <f>'MC Inputs'!X323*'MC Usage'!W$5</f>
        <v>0</v>
      </c>
      <c r="X324" s="9">
        <f>'MC Inputs'!Y323*'MC Usage'!X$5</f>
        <v>0</v>
      </c>
      <c r="Y324" s="9">
        <f>'MC Inputs'!Z323*'MC Usage'!Y$5</f>
        <v>0</v>
      </c>
      <c r="Z324" s="9">
        <f>'MC Inputs'!AA323*'MC Usage'!Z$5</f>
        <v>0</v>
      </c>
      <c r="AA324" s="9">
        <f>'MC Inputs'!AB323*'MC Usage'!AA$5</f>
        <v>0</v>
      </c>
      <c r="AB324" s="10">
        <f>'MC Inputs'!AC323*'MC Usage'!AB$5</f>
        <v>0</v>
      </c>
      <c r="AC324" s="10">
        <f>'MC Inputs'!AD323*'MC Usage'!AC$5</f>
        <v>0</v>
      </c>
      <c r="AD324" s="10">
        <f>'MC Inputs'!AE323*'MC Usage'!AD$5</f>
        <v>0</v>
      </c>
      <c r="AE324" s="10">
        <f>'MC Inputs'!AF323*'MC Usage'!AE$5</f>
        <v>0</v>
      </c>
    </row>
    <row r="325" spans="1:31" x14ac:dyDescent="0.3">
      <c r="A325" s="30" t="s">
        <v>60</v>
      </c>
      <c r="B325" s="16">
        <f t="shared" si="4"/>
        <v>46419</v>
      </c>
      <c r="C325" s="9">
        <f>'MC Inputs'!D324*'MC Usage'!C$5</f>
        <v>0</v>
      </c>
      <c r="D325" s="9">
        <f>'MC Inputs'!E324*'MC Usage'!D$5</f>
        <v>0</v>
      </c>
      <c r="E325" s="9">
        <f>'MC Inputs'!F324*'MC Usage'!E$5</f>
        <v>0</v>
      </c>
      <c r="F325" s="9">
        <f>'MC Inputs'!G324*'MC Usage'!F$5</f>
        <v>0</v>
      </c>
      <c r="G325" s="9">
        <f>'MC Inputs'!H324*'MC Usage'!G$5</f>
        <v>0</v>
      </c>
      <c r="H325" s="9">
        <f>'MC Inputs'!I324*'MC Usage'!H$5</f>
        <v>0</v>
      </c>
      <c r="I325" s="9">
        <f>'MC Inputs'!J324*'MC Usage'!I$5</f>
        <v>0</v>
      </c>
      <c r="J325" s="9">
        <f>'MC Inputs'!K324*'MC Usage'!J$5</f>
        <v>0</v>
      </c>
      <c r="K325" s="9">
        <f>'MC Inputs'!L324*'MC Usage'!K$5</f>
        <v>0</v>
      </c>
      <c r="L325" s="9">
        <f>'MC Inputs'!M324*'MC Usage'!L$5</f>
        <v>0</v>
      </c>
      <c r="M325" s="9">
        <f>'MC Inputs'!N324*'MC Usage'!M$5</f>
        <v>0</v>
      </c>
      <c r="N325" s="9">
        <f>'MC Inputs'!O324*'MC Usage'!N$5</f>
        <v>0</v>
      </c>
      <c r="O325" s="9">
        <f>'MC Inputs'!P324*'MC Usage'!O$5</f>
        <v>0</v>
      </c>
      <c r="P325" s="9">
        <f>'MC Inputs'!Q324*'MC Usage'!P$5</f>
        <v>0</v>
      </c>
      <c r="Q325" s="9">
        <f>'MC Inputs'!R324*'MC Usage'!Q$5</f>
        <v>0</v>
      </c>
      <c r="R325" s="9">
        <f>'MC Inputs'!S324*'MC Usage'!R$5</f>
        <v>0</v>
      </c>
      <c r="S325" s="9">
        <f>'MC Inputs'!T324*'MC Usage'!S$5</f>
        <v>0</v>
      </c>
      <c r="T325" s="9">
        <f>'MC Inputs'!U324*'MC Usage'!T$5</f>
        <v>0</v>
      </c>
      <c r="U325" s="9">
        <f>'MC Inputs'!V324*'MC Usage'!U$5</f>
        <v>0</v>
      </c>
      <c r="V325" s="9">
        <f>'MC Inputs'!W324*'MC Usage'!V$5</f>
        <v>0</v>
      </c>
      <c r="W325" s="9">
        <f>'MC Inputs'!X324*'MC Usage'!W$5</f>
        <v>0</v>
      </c>
      <c r="X325" s="9">
        <f>'MC Inputs'!Y324*'MC Usage'!X$5</f>
        <v>0</v>
      </c>
      <c r="Y325" s="9">
        <f>'MC Inputs'!Z324*'MC Usage'!Y$5</f>
        <v>0</v>
      </c>
      <c r="Z325" s="9">
        <f>'MC Inputs'!AA324*'MC Usage'!Z$5</f>
        <v>0</v>
      </c>
      <c r="AA325" s="9">
        <f>'MC Inputs'!AB324*'MC Usage'!AA$5</f>
        <v>0</v>
      </c>
      <c r="AB325" s="10">
        <f>'MC Inputs'!AC324*'MC Usage'!AB$5</f>
        <v>0</v>
      </c>
      <c r="AC325" s="10">
        <f>'MC Inputs'!AD324*'MC Usage'!AC$5</f>
        <v>0</v>
      </c>
      <c r="AD325" s="10">
        <f>'MC Inputs'!AE324*'MC Usage'!AD$5</f>
        <v>0</v>
      </c>
      <c r="AE325" s="10">
        <f>'MC Inputs'!AF324*'MC Usage'!AE$5</f>
        <v>0</v>
      </c>
    </row>
    <row r="326" spans="1:31" x14ac:dyDescent="0.3">
      <c r="A326" s="30" t="s">
        <v>60</v>
      </c>
      <c r="B326" s="16">
        <f t="shared" si="4"/>
        <v>46447</v>
      </c>
      <c r="C326" s="9">
        <f>'MC Inputs'!D325*'MC Usage'!C$5</f>
        <v>0</v>
      </c>
      <c r="D326" s="9">
        <f>'MC Inputs'!E325*'MC Usage'!D$5</f>
        <v>0</v>
      </c>
      <c r="E326" s="9">
        <f>'MC Inputs'!F325*'MC Usage'!E$5</f>
        <v>0</v>
      </c>
      <c r="F326" s="9">
        <f>'MC Inputs'!G325*'MC Usage'!F$5</f>
        <v>0</v>
      </c>
      <c r="G326" s="9">
        <f>'MC Inputs'!H325*'MC Usage'!G$5</f>
        <v>0</v>
      </c>
      <c r="H326" s="9">
        <f>'MC Inputs'!I325*'MC Usage'!H$5</f>
        <v>0</v>
      </c>
      <c r="I326" s="9">
        <f>'MC Inputs'!J325*'MC Usage'!I$5</f>
        <v>0</v>
      </c>
      <c r="J326" s="9">
        <f>'MC Inputs'!K325*'MC Usage'!J$5</f>
        <v>0</v>
      </c>
      <c r="K326" s="9">
        <f>'MC Inputs'!L325*'MC Usage'!K$5</f>
        <v>0</v>
      </c>
      <c r="L326" s="9">
        <f>'MC Inputs'!M325*'MC Usage'!L$5</f>
        <v>0</v>
      </c>
      <c r="M326" s="9">
        <f>'MC Inputs'!N325*'MC Usage'!M$5</f>
        <v>0</v>
      </c>
      <c r="N326" s="9">
        <f>'MC Inputs'!O325*'MC Usage'!N$5</f>
        <v>0</v>
      </c>
      <c r="O326" s="9">
        <f>'MC Inputs'!P325*'MC Usage'!O$5</f>
        <v>0</v>
      </c>
      <c r="P326" s="9">
        <f>'MC Inputs'!Q325*'MC Usage'!P$5</f>
        <v>0</v>
      </c>
      <c r="Q326" s="9">
        <f>'MC Inputs'!R325*'MC Usage'!Q$5</f>
        <v>0</v>
      </c>
      <c r="R326" s="9">
        <f>'MC Inputs'!S325*'MC Usage'!R$5</f>
        <v>0</v>
      </c>
      <c r="S326" s="9">
        <f>'MC Inputs'!T325*'MC Usage'!S$5</f>
        <v>0</v>
      </c>
      <c r="T326" s="9">
        <f>'MC Inputs'!U325*'MC Usage'!T$5</f>
        <v>0</v>
      </c>
      <c r="U326" s="9">
        <f>'MC Inputs'!V325*'MC Usage'!U$5</f>
        <v>0</v>
      </c>
      <c r="V326" s="9">
        <f>'MC Inputs'!W325*'MC Usage'!V$5</f>
        <v>0</v>
      </c>
      <c r="W326" s="9">
        <f>'MC Inputs'!X325*'MC Usage'!W$5</f>
        <v>0</v>
      </c>
      <c r="X326" s="9">
        <f>'MC Inputs'!Y325*'MC Usage'!X$5</f>
        <v>0</v>
      </c>
      <c r="Y326" s="9">
        <f>'MC Inputs'!Z325*'MC Usage'!Y$5</f>
        <v>0</v>
      </c>
      <c r="Z326" s="9">
        <f>'MC Inputs'!AA325*'MC Usage'!Z$5</f>
        <v>0</v>
      </c>
      <c r="AA326" s="9">
        <f>'MC Inputs'!AB325*'MC Usage'!AA$5</f>
        <v>0</v>
      </c>
      <c r="AB326" s="10">
        <f>'MC Inputs'!AC325*'MC Usage'!AB$5</f>
        <v>0</v>
      </c>
      <c r="AC326" s="10">
        <f>'MC Inputs'!AD325*'MC Usage'!AC$5</f>
        <v>0</v>
      </c>
      <c r="AD326" s="10">
        <f>'MC Inputs'!AE325*'MC Usage'!AD$5</f>
        <v>0</v>
      </c>
      <c r="AE326" s="10">
        <f>'MC Inputs'!AF325*'MC Usage'!AE$5</f>
        <v>0</v>
      </c>
    </row>
    <row r="327" spans="1:31" x14ac:dyDescent="0.3">
      <c r="A327" s="30" t="s">
        <v>60</v>
      </c>
      <c r="B327" s="16">
        <f t="shared" si="4"/>
        <v>46478</v>
      </c>
      <c r="C327" s="9">
        <f>'MC Inputs'!D326*'MC Usage'!C$5</f>
        <v>0</v>
      </c>
      <c r="D327" s="9">
        <f>'MC Inputs'!E326*'MC Usage'!D$5</f>
        <v>0</v>
      </c>
      <c r="E327" s="9">
        <f>'MC Inputs'!F326*'MC Usage'!E$5</f>
        <v>0</v>
      </c>
      <c r="F327" s="9">
        <f>'MC Inputs'!G326*'MC Usage'!F$5</f>
        <v>0</v>
      </c>
      <c r="G327" s="9">
        <f>'MC Inputs'!H326*'MC Usage'!G$5</f>
        <v>0</v>
      </c>
      <c r="H327" s="9">
        <f>'MC Inputs'!I326*'MC Usage'!H$5</f>
        <v>0</v>
      </c>
      <c r="I327" s="9">
        <f>'MC Inputs'!J326*'MC Usage'!I$5</f>
        <v>0</v>
      </c>
      <c r="J327" s="9">
        <f>'MC Inputs'!K326*'MC Usage'!J$5</f>
        <v>0</v>
      </c>
      <c r="K327" s="9">
        <f>'MC Inputs'!L326*'MC Usage'!K$5</f>
        <v>0</v>
      </c>
      <c r="L327" s="9">
        <f>'MC Inputs'!M326*'MC Usage'!L$5</f>
        <v>0</v>
      </c>
      <c r="M327" s="9">
        <f>'MC Inputs'!N326*'MC Usage'!M$5</f>
        <v>0</v>
      </c>
      <c r="N327" s="9">
        <f>'MC Inputs'!O326*'MC Usage'!N$5</f>
        <v>0</v>
      </c>
      <c r="O327" s="9">
        <f>'MC Inputs'!P326*'MC Usage'!O$5</f>
        <v>0</v>
      </c>
      <c r="P327" s="9">
        <f>'MC Inputs'!Q326*'MC Usage'!P$5</f>
        <v>0</v>
      </c>
      <c r="Q327" s="9">
        <f>'MC Inputs'!R326*'MC Usage'!Q$5</f>
        <v>0</v>
      </c>
      <c r="R327" s="9">
        <f>'MC Inputs'!S326*'MC Usage'!R$5</f>
        <v>0</v>
      </c>
      <c r="S327" s="9">
        <f>'MC Inputs'!T326*'MC Usage'!S$5</f>
        <v>0</v>
      </c>
      <c r="T327" s="9">
        <f>'MC Inputs'!U326*'MC Usage'!T$5</f>
        <v>0</v>
      </c>
      <c r="U327" s="9">
        <f>'MC Inputs'!V326*'MC Usage'!U$5</f>
        <v>0</v>
      </c>
      <c r="V327" s="9">
        <f>'MC Inputs'!W326*'MC Usage'!V$5</f>
        <v>0</v>
      </c>
      <c r="W327" s="9">
        <f>'MC Inputs'!X326*'MC Usage'!W$5</f>
        <v>0</v>
      </c>
      <c r="X327" s="9">
        <f>'MC Inputs'!Y326*'MC Usage'!X$5</f>
        <v>0</v>
      </c>
      <c r="Y327" s="9">
        <f>'MC Inputs'!Z326*'MC Usage'!Y$5</f>
        <v>0</v>
      </c>
      <c r="Z327" s="9">
        <f>'MC Inputs'!AA326*'MC Usage'!Z$5</f>
        <v>0</v>
      </c>
      <c r="AA327" s="9">
        <f>'MC Inputs'!AB326*'MC Usage'!AA$5</f>
        <v>0</v>
      </c>
      <c r="AB327" s="10">
        <f>'MC Inputs'!AC326*'MC Usage'!AB$5</f>
        <v>0</v>
      </c>
      <c r="AC327" s="10">
        <f>'MC Inputs'!AD326*'MC Usage'!AC$5</f>
        <v>0</v>
      </c>
      <c r="AD327" s="10">
        <f>'MC Inputs'!AE326*'MC Usage'!AD$5</f>
        <v>0</v>
      </c>
      <c r="AE327" s="10">
        <f>'MC Inputs'!AF326*'MC Usage'!AE$5</f>
        <v>0</v>
      </c>
    </row>
    <row r="328" spans="1:31" x14ac:dyDescent="0.3">
      <c r="A328" s="30" t="s">
        <v>60</v>
      </c>
      <c r="B328" s="16">
        <f t="shared" ref="B328:B391" si="5">DATE(YEAR(B327),MONTH(B327)+1,DAY(B327))</f>
        <v>46508</v>
      </c>
      <c r="C328" s="9">
        <f>'MC Inputs'!D327*'MC Usage'!C$5</f>
        <v>0</v>
      </c>
      <c r="D328" s="9">
        <f>'MC Inputs'!E327*'MC Usage'!D$5</f>
        <v>0</v>
      </c>
      <c r="E328" s="9">
        <f>'MC Inputs'!F327*'MC Usage'!E$5</f>
        <v>0</v>
      </c>
      <c r="F328" s="9">
        <f>'MC Inputs'!G327*'MC Usage'!F$5</f>
        <v>0</v>
      </c>
      <c r="G328" s="9">
        <f>'MC Inputs'!H327*'MC Usage'!G$5</f>
        <v>0</v>
      </c>
      <c r="H328" s="9">
        <f>'MC Inputs'!I327*'MC Usage'!H$5</f>
        <v>0</v>
      </c>
      <c r="I328" s="9">
        <f>'MC Inputs'!J327*'MC Usage'!I$5</f>
        <v>0</v>
      </c>
      <c r="J328" s="9">
        <f>'MC Inputs'!K327*'MC Usage'!J$5</f>
        <v>0</v>
      </c>
      <c r="K328" s="9">
        <f>'MC Inputs'!L327*'MC Usage'!K$5</f>
        <v>0</v>
      </c>
      <c r="L328" s="9">
        <f>'MC Inputs'!M327*'MC Usage'!L$5</f>
        <v>0</v>
      </c>
      <c r="M328" s="9">
        <f>'MC Inputs'!N327*'MC Usage'!M$5</f>
        <v>0</v>
      </c>
      <c r="N328" s="9">
        <f>'MC Inputs'!O327*'MC Usage'!N$5</f>
        <v>0</v>
      </c>
      <c r="O328" s="9">
        <f>'MC Inputs'!P327*'MC Usage'!O$5</f>
        <v>0</v>
      </c>
      <c r="P328" s="9">
        <f>'MC Inputs'!Q327*'MC Usage'!P$5</f>
        <v>0</v>
      </c>
      <c r="Q328" s="9">
        <f>'MC Inputs'!R327*'MC Usage'!Q$5</f>
        <v>0</v>
      </c>
      <c r="R328" s="9">
        <f>'MC Inputs'!S327*'MC Usage'!R$5</f>
        <v>0</v>
      </c>
      <c r="S328" s="9">
        <f>'MC Inputs'!T327*'MC Usage'!S$5</f>
        <v>0</v>
      </c>
      <c r="T328" s="9">
        <f>'MC Inputs'!U327*'MC Usage'!T$5</f>
        <v>0</v>
      </c>
      <c r="U328" s="9">
        <f>'MC Inputs'!V327*'MC Usage'!U$5</f>
        <v>0</v>
      </c>
      <c r="V328" s="9">
        <f>'MC Inputs'!W327*'MC Usage'!V$5</f>
        <v>0</v>
      </c>
      <c r="W328" s="9">
        <f>'MC Inputs'!X327*'MC Usage'!W$5</f>
        <v>0</v>
      </c>
      <c r="X328" s="9">
        <f>'MC Inputs'!Y327*'MC Usage'!X$5</f>
        <v>0</v>
      </c>
      <c r="Y328" s="9">
        <f>'MC Inputs'!Z327*'MC Usage'!Y$5</f>
        <v>0</v>
      </c>
      <c r="Z328" s="9">
        <f>'MC Inputs'!AA327*'MC Usage'!Z$5</f>
        <v>0</v>
      </c>
      <c r="AA328" s="9">
        <f>'MC Inputs'!AB327*'MC Usage'!AA$5</f>
        <v>0</v>
      </c>
      <c r="AB328" s="10">
        <f>'MC Inputs'!AC327*'MC Usage'!AB$5</f>
        <v>0</v>
      </c>
      <c r="AC328" s="10">
        <f>'MC Inputs'!AD327*'MC Usage'!AC$5</f>
        <v>0</v>
      </c>
      <c r="AD328" s="10">
        <f>'MC Inputs'!AE327*'MC Usage'!AD$5</f>
        <v>0</v>
      </c>
      <c r="AE328" s="10">
        <f>'MC Inputs'!AF327*'MC Usage'!AE$5</f>
        <v>0</v>
      </c>
    </row>
    <row r="329" spans="1:31" ht="15" thickBot="1" x14ac:dyDescent="0.35">
      <c r="A329" s="31" t="s">
        <v>60</v>
      </c>
      <c r="B329" s="17">
        <f t="shared" si="5"/>
        <v>46539</v>
      </c>
      <c r="C329" s="11">
        <f>'MC Inputs'!D328*'MC Usage'!C$5</f>
        <v>0</v>
      </c>
      <c r="D329" s="11">
        <f>'MC Inputs'!E328*'MC Usage'!D$5</f>
        <v>0</v>
      </c>
      <c r="E329" s="11">
        <f>'MC Inputs'!F328*'MC Usage'!E$5</f>
        <v>0</v>
      </c>
      <c r="F329" s="11">
        <f>'MC Inputs'!G328*'MC Usage'!F$5</f>
        <v>0</v>
      </c>
      <c r="G329" s="11">
        <f>'MC Inputs'!H328*'MC Usage'!G$5</f>
        <v>0</v>
      </c>
      <c r="H329" s="11">
        <f>'MC Inputs'!I328*'MC Usage'!H$5</f>
        <v>0</v>
      </c>
      <c r="I329" s="11">
        <f>'MC Inputs'!J328*'MC Usage'!I$5</f>
        <v>0</v>
      </c>
      <c r="J329" s="11">
        <f>'MC Inputs'!K328*'MC Usage'!J$5</f>
        <v>0</v>
      </c>
      <c r="K329" s="11">
        <f>'MC Inputs'!L328*'MC Usage'!K$5</f>
        <v>0</v>
      </c>
      <c r="L329" s="11">
        <f>'MC Inputs'!M328*'MC Usage'!L$5</f>
        <v>0</v>
      </c>
      <c r="M329" s="11">
        <f>'MC Inputs'!N328*'MC Usage'!M$5</f>
        <v>0</v>
      </c>
      <c r="N329" s="11">
        <f>'MC Inputs'!O328*'MC Usage'!N$5</f>
        <v>0</v>
      </c>
      <c r="O329" s="11">
        <f>'MC Inputs'!P328*'MC Usage'!O$5</f>
        <v>0</v>
      </c>
      <c r="P329" s="11">
        <f>'MC Inputs'!Q328*'MC Usage'!P$5</f>
        <v>0</v>
      </c>
      <c r="Q329" s="11">
        <f>'MC Inputs'!R328*'MC Usage'!Q$5</f>
        <v>0</v>
      </c>
      <c r="R329" s="11">
        <f>'MC Inputs'!S328*'MC Usage'!R$5</f>
        <v>0</v>
      </c>
      <c r="S329" s="11">
        <f>'MC Inputs'!T328*'MC Usage'!S$5</f>
        <v>0</v>
      </c>
      <c r="T329" s="11">
        <f>'MC Inputs'!U328*'MC Usage'!T$5</f>
        <v>0</v>
      </c>
      <c r="U329" s="11">
        <f>'MC Inputs'!V328*'MC Usage'!U$5</f>
        <v>0</v>
      </c>
      <c r="V329" s="11">
        <f>'MC Inputs'!W328*'MC Usage'!V$5</f>
        <v>0</v>
      </c>
      <c r="W329" s="11">
        <f>'MC Inputs'!X328*'MC Usage'!W$5</f>
        <v>0</v>
      </c>
      <c r="X329" s="11">
        <f>'MC Inputs'!Y328*'MC Usage'!X$5</f>
        <v>0</v>
      </c>
      <c r="Y329" s="11">
        <f>'MC Inputs'!Z328*'MC Usage'!Y$5</f>
        <v>0</v>
      </c>
      <c r="Z329" s="11">
        <f>'MC Inputs'!AA328*'MC Usage'!Z$5</f>
        <v>0</v>
      </c>
      <c r="AA329" s="11">
        <f>'MC Inputs'!AB328*'MC Usage'!AA$5</f>
        <v>0</v>
      </c>
      <c r="AB329" s="12">
        <f>'MC Inputs'!AC328*'MC Usage'!AB$5</f>
        <v>0</v>
      </c>
      <c r="AC329" s="12">
        <f>'MC Inputs'!AD328*'MC Usage'!AC$5</f>
        <v>0</v>
      </c>
      <c r="AD329" s="12">
        <f>'MC Inputs'!AE328*'MC Usage'!AD$5</f>
        <v>0</v>
      </c>
      <c r="AE329" s="12">
        <f>'MC Inputs'!AF328*'MC Usage'!AE$5</f>
        <v>0</v>
      </c>
    </row>
    <row r="330" spans="1:31" x14ac:dyDescent="0.3">
      <c r="A330" s="32" t="s">
        <v>61</v>
      </c>
      <c r="B330" s="18">
        <f t="shared" si="5"/>
        <v>46569</v>
      </c>
      <c r="C330" s="2">
        <f>'MC Inputs'!D329*'MC Usage'!C$5</f>
        <v>0</v>
      </c>
      <c r="D330" s="2">
        <f>'MC Inputs'!E329*'MC Usage'!D$5</f>
        <v>0</v>
      </c>
      <c r="E330" s="2">
        <f>'MC Inputs'!F329*'MC Usage'!E$5</f>
        <v>0</v>
      </c>
      <c r="F330" s="2">
        <f>'MC Inputs'!G329*'MC Usage'!F$5</f>
        <v>0</v>
      </c>
      <c r="G330" s="2">
        <f>'MC Inputs'!H329*'MC Usage'!G$5</f>
        <v>0</v>
      </c>
      <c r="H330" s="2">
        <f>'MC Inputs'!I329*'MC Usage'!H$5</f>
        <v>0</v>
      </c>
      <c r="I330" s="2">
        <f>'MC Inputs'!J329*'MC Usage'!I$5</f>
        <v>0</v>
      </c>
      <c r="J330" s="2">
        <f>'MC Inputs'!K329*'MC Usage'!J$5</f>
        <v>0</v>
      </c>
      <c r="K330" s="2">
        <f>'MC Inputs'!L329*'MC Usage'!K$5</f>
        <v>0</v>
      </c>
      <c r="L330" s="2">
        <f>'MC Inputs'!M329*'MC Usage'!L$5</f>
        <v>0</v>
      </c>
      <c r="M330" s="2">
        <f>'MC Inputs'!N329*'MC Usage'!M$5</f>
        <v>0</v>
      </c>
      <c r="N330" s="2">
        <f>'MC Inputs'!O329*'MC Usage'!N$5</f>
        <v>0</v>
      </c>
      <c r="O330" s="2">
        <f>'MC Inputs'!P329*'MC Usage'!O$5</f>
        <v>0</v>
      </c>
      <c r="P330" s="2">
        <f>'MC Inputs'!Q329*'MC Usage'!P$5</f>
        <v>0</v>
      </c>
      <c r="Q330" s="2">
        <f>'MC Inputs'!R329*'MC Usage'!Q$5</f>
        <v>0</v>
      </c>
      <c r="R330" s="2">
        <f>'MC Inputs'!S329*'MC Usage'!R$5</f>
        <v>0</v>
      </c>
      <c r="S330" s="2">
        <f>'MC Inputs'!T329*'MC Usage'!S$5</f>
        <v>0</v>
      </c>
      <c r="T330" s="2">
        <f>'MC Inputs'!U329*'MC Usage'!T$5</f>
        <v>0</v>
      </c>
      <c r="U330" s="2">
        <f>'MC Inputs'!V329*'MC Usage'!U$5</f>
        <v>0</v>
      </c>
      <c r="V330" s="2">
        <f>'MC Inputs'!W329*'MC Usage'!V$5</f>
        <v>0</v>
      </c>
      <c r="W330" s="2">
        <f>'MC Inputs'!X329*'MC Usage'!W$5</f>
        <v>0</v>
      </c>
      <c r="X330" s="2">
        <f>'MC Inputs'!Y329*'MC Usage'!X$5</f>
        <v>0</v>
      </c>
      <c r="Y330" s="2">
        <f>'MC Inputs'!Z329*'MC Usage'!Y$5</f>
        <v>0</v>
      </c>
      <c r="Z330" s="2">
        <f>'MC Inputs'!AA329*'MC Usage'!Z$5</f>
        <v>0</v>
      </c>
      <c r="AA330" s="2">
        <f>'MC Inputs'!AB329*'MC Usage'!AA$5</f>
        <v>0</v>
      </c>
      <c r="AB330">
        <f>'MC Inputs'!AC329*'MC Usage'!AB$5</f>
        <v>0</v>
      </c>
      <c r="AC330">
        <f>'MC Inputs'!AD329*'MC Usage'!AC$5</f>
        <v>0</v>
      </c>
      <c r="AD330">
        <f>'MC Inputs'!AE329*'MC Usage'!AD$5</f>
        <v>0</v>
      </c>
      <c r="AE330">
        <f>'MC Inputs'!AF329*'MC Usage'!AE$5</f>
        <v>0</v>
      </c>
    </row>
    <row r="331" spans="1:31" x14ac:dyDescent="0.3">
      <c r="A331" s="33" t="s">
        <v>61</v>
      </c>
      <c r="B331" s="18">
        <f t="shared" si="5"/>
        <v>46600</v>
      </c>
      <c r="C331" s="2">
        <f>'MC Inputs'!D330*'MC Usage'!C$5</f>
        <v>0</v>
      </c>
      <c r="D331" s="2">
        <f>'MC Inputs'!E330*'MC Usage'!D$5</f>
        <v>0</v>
      </c>
      <c r="E331" s="2">
        <f>'MC Inputs'!F330*'MC Usage'!E$5</f>
        <v>0</v>
      </c>
      <c r="F331" s="2">
        <f>'MC Inputs'!G330*'MC Usage'!F$5</f>
        <v>0</v>
      </c>
      <c r="G331" s="2">
        <f>'MC Inputs'!H330*'MC Usage'!G$5</f>
        <v>0</v>
      </c>
      <c r="H331" s="2">
        <f>'MC Inputs'!I330*'MC Usage'!H$5</f>
        <v>0</v>
      </c>
      <c r="I331" s="2">
        <f>'MC Inputs'!J330*'MC Usage'!I$5</f>
        <v>0</v>
      </c>
      <c r="J331" s="2">
        <f>'MC Inputs'!K330*'MC Usage'!J$5</f>
        <v>0</v>
      </c>
      <c r="K331" s="2">
        <f>'MC Inputs'!L330*'MC Usage'!K$5</f>
        <v>0</v>
      </c>
      <c r="L331" s="2">
        <f>'MC Inputs'!M330*'MC Usage'!L$5</f>
        <v>0</v>
      </c>
      <c r="M331" s="2">
        <f>'MC Inputs'!N330*'MC Usage'!M$5</f>
        <v>0</v>
      </c>
      <c r="N331" s="2">
        <f>'MC Inputs'!O330*'MC Usage'!N$5</f>
        <v>0</v>
      </c>
      <c r="O331" s="2">
        <f>'MC Inputs'!P330*'MC Usage'!O$5</f>
        <v>0</v>
      </c>
      <c r="P331" s="2">
        <f>'MC Inputs'!Q330*'MC Usage'!P$5</f>
        <v>0</v>
      </c>
      <c r="Q331" s="2">
        <f>'MC Inputs'!R330*'MC Usage'!Q$5</f>
        <v>0</v>
      </c>
      <c r="R331" s="2">
        <f>'MC Inputs'!S330*'MC Usage'!R$5</f>
        <v>0</v>
      </c>
      <c r="S331" s="2">
        <f>'MC Inputs'!T330*'MC Usage'!S$5</f>
        <v>0</v>
      </c>
      <c r="T331" s="2">
        <f>'MC Inputs'!U330*'MC Usage'!T$5</f>
        <v>0</v>
      </c>
      <c r="U331" s="2">
        <f>'MC Inputs'!V330*'MC Usage'!U$5</f>
        <v>0</v>
      </c>
      <c r="V331" s="2">
        <f>'MC Inputs'!W330*'MC Usage'!V$5</f>
        <v>0</v>
      </c>
      <c r="W331" s="2">
        <f>'MC Inputs'!X330*'MC Usage'!W$5</f>
        <v>0</v>
      </c>
      <c r="X331" s="2">
        <f>'MC Inputs'!Y330*'MC Usage'!X$5</f>
        <v>0</v>
      </c>
      <c r="Y331" s="2">
        <f>'MC Inputs'!Z330*'MC Usage'!Y$5</f>
        <v>0</v>
      </c>
      <c r="Z331" s="2">
        <f>'MC Inputs'!AA330*'MC Usage'!Z$5</f>
        <v>0</v>
      </c>
      <c r="AA331" s="2">
        <f>'MC Inputs'!AB330*'MC Usage'!AA$5</f>
        <v>0</v>
      </c>
      <c r="AB331">
        <f>'MC Inputs'!AC330*'MC Usage'!AB$5</f>
        <v>0</v>
      </c>
      <c r="AC331">
        <f>'MC Inputs'!AD330*'MC Usage'!AC$5</f>
        <v>0</v>
      </c>
      <c r="AD331">
        <f>'MC Inputs'!AE330*'MC Usage'!AD$5</f>
        <v>0</v>
      </c>
      <c r="AE331">
        <f>'MC Inputs'!AF330*'MC Usage'!AE$5</f>
        <v>0</v>
      </c>
    </row>
    <row r="332" spans="1:31" x14ac:dyDescent="0.3">
      <c r="A332" s="33" t="s">
        <v>61</v>
      </c>
      <c r="B332" s="18">
        <f t="shared" si="5"/>
        <v>46631</v>
      </c>
      <c r="C332" s="2">
        <f>'MC Inputs'!D331*'MC Usage'!C$5</f>
        <v>0</v>
      </c>
      <c r="D332" s="2">
        <f>'MC Inputs'!E331*'MC Usage'!D$5</f>
        <v>0</v>
      </c>
      <c r="E332" s="2">
        <f>'MC Inputs'!F331*'MC Usage'!E$5</f>
        <v>0</v>
      </c>
      <c r="F332" s="2">
        <f>'MC Inputs'!G331*'MC Usage'!F$5</f>
        <v>0</v>
      </c>
      <c r="G332" s="2">
        <f>'MC Inputs'!H331*'MC Usage'!G$5</f>
        <v>0</v>
      </c>
      <c r="H332" s="2">
        <f>'MC Inputs'!I331*'MC Usage'!H$5</f>
        <v>0</v>
      </c>
      <c r="I332" s="2">
        <f>'MC Inputs'!J331*'MC Usage'!I$5</f>
        <v>0</v>
      </c>
      <c r="J332" s="2">
        <f>'MC Inputs'!K331*'MC Usage'!J$5</f>
        <v>0</v>
      </c>
      <c r="K332" s="2">
        <f>'MC Inputs'!L331*'MC Usage'!K$5</f>
        <v>0</v>
      </c>
      <c r="L332" s="2">
        <f>'MC Inputs'!M331*'MC Usage'!L$5</f>
        <v>0</v>
      </c>
      <c r="M332" s="2">
        <f>'MC Inputs'!N331*'MC Usage'!M$5</f>
        <v>0</v>
      </c>
      <c r="N332" s="2">
        <f>'MC Inputs'!O331*'MC Usage'!N$5</f>
        <v>0</v>
      </c>
      <c r="O332" s="2">
        <f>'MC Inputs'!P331*'MC Usage'!O$5</f>
        <v>0</v>
      </c>
      <c r="P332" s="2">
        <f>'MC Inputs'!Q331*'MC Usage'!P$5</f>
        <v>0</v>
      </c>
      <c r="Q332" s="2">
        <f>'MC Inputs'!R331*'MC Usage'!Q$5</f>
        <v>0</v>
      </c>
      <c r="R332" s="2">
        <f>'MC Inputs'!S331*'MC Usage'!R$5</f>
        <v>0</v>
      </c>
      <c r="S332" s="2">
        <f>'MC Inputs'!T331*'MC Usage'!S$5</f>
        <v>0</v>
      </c>
      <c r="T332" s="2">
        <f>'MC Inputs'!U331*'MC Usage'!T$5</f>
        <v>0</v>
      </c>
      <c r="U332" s="2">
        <f>'MC Inputs'!V331*'MC Usage'!U$5</f>
        <v>0</v>
      </c>
      <c r="V332" s="2">
        <f>'MC Inputs'!W331*'MC Usage'!V$5</f>
        <v>0</v>
      </c>
      <c r="W332" s="2">
        <f>'MC Inputs'!X331*'MC Usage'!W$5</f>
        <v>0</v>
      </c>
      <c r="X332" s="2">
        <f>'MC Inputs'!Y331*'MC Usage'!X$5</f>
        <v>0</v>
      </c>
      <c r="Y332" s="2">
        <f>'MC Inputs'!Z331*'MC Usage'!Y$5</f>
        <v>0</v>
      </c>
      <c r="Z332" s="2">
        <f>'MC Inputs'!AA331*'MC Usage'!Z$5</f>
        <v>0</v>
      </c>
      <c r="AA332" s="2">
        <f>'MC Inputs'!AB331*'MC Usage'!AA$5</f>
        <v>0</v>
      </c>
      <c r="AB332">
        <f>'MC Inputs'!AC331*'MC Usage'!AB$5</f>
        <v>0</v>
      </c>
      <c r="AC332">
        <f>'MC Inputs'!AD331*'MC Usage'!AC$5</f>
        <v>0</v>
      </c>
      <c r="AD332">
        <f>'MC Inputs'!AE331*'MC Usage'!AD$5</f>
        <v>0</v>
      </c>
      <c r="AE332">
        <f>'MC Inputs'!AF331*'MC Usage'!AE$5</f>
        <v>0</v>
      </c>
    </row>
    <row r="333" spans="1:31" x14ac:dyDescent="0.3">
      <c r="A333" s="33" t="s">
        <v>61</v>
      </c>
      <c r="B333" s="18">
        <f t="shared" si="5"/>
        <v>46661</v>
      </c>
      <c r="C333" s="2">
        <f>'MC Inputs'!D332*'MC Usage'!C$5</f>
        <v>0</v>
      </c>
      <c r="D333" s="2">
        <f>'MC Inputs'!E332*'MC Usage'!D$5</f>
        <v>0</v>
      </c>
      <c r="E333" s="2">
        <f>'MC Inputs'!F332*'MC Usage'!E$5</f>
        <v>0</v>
      </c>
      <c r="F333" s="2">
        <f>'MC Inputs'!G332*'MC Usage'!F$5</f>
        <v>0</v>
      </c>
      <c r="G333" s="2">
        <f>'MC Inputs'!H332*'MC Usage'!G$5</f>
        <v>0</v>
      </c>
      <c r="H333" s="2">
        <f>'MC Inputs'!I332*'MC Usage'!H$5</f>
        <v>0</v>
      </c>
      <c r="I333" s="2">
        <f>'MC Inputs'!J332*'MC Usage'!I$5</f>
        <v>0</v>
      </c>
      <c r="J333" s="2">
        <f>'MC Inputs'!K332*'MC Usage'!J$5</f>
        <v>0</v>
      </c>
      <c r="K333" s="2">
        <f>'MC Inputs'!L332*'MC Usage'!K$5</f>
        <v>0</v>
      </c>
      <c r="L333" s="2">
        <f>'MC Inputs'!M332*'MC Usage'!L$5</f>
        <v>0</v>
      </c>
      <c r="M333" s="2">
        <f>'MC Inputs'!N332*'MC Usage'!M$5</f>
        <v>0</v>
      </c>
      <c r="N333" s="2">
        <f>'MC Inputs'!O332*'MC Usage'!N$5</f>
        <v>0</v>
      </c>
      <c r="O333" s="2">
        <f>'MC Inputs'!P332*'MC Usage'!O$5</f>
        <v>0</v>
      </c>
      <c r="P333" s="2">
        <f>'MC Inputs'!Q332*'MC Usage'!P$5</f>
        <v>0</v>
      </c>
      <c r="Q333" s="2">
        <f>'MC Inputs'!R332*'MC Usage'!Q$5</f>
        <v>0</v>
      </c>
      <c r="R333" s="2">
        <f>'MC Inputs'!S332*'MC Usage'!R$5</f>
        <v>0</v>
      </c>
      <c r="S333" s="2">
        <f>'MC Inputs'!T332*'MC Usage'!S$5</f>
        <v>0</v>
      </c>
      <c r="T333" s="2">
        <f>'MC Inputs'!U332*'MC Usage'!T$5</f>
        <v>0</v>
      </c>
      <c r="U333" s="2">
        <f>'MC Inputs'!V332*'MC Usage'!U$5</f>
        <v>0</v>
      </c>
      <c r="V333" s="2">
        <f>'MC Inputs'!W332*'MC Usage'!V$5</f>
        <v>0</v>
      </c>
      <c r="W333" s="2">
        <f>'MC Inputs'!X332*'MC Usage'!W$5</f>
        <v>0</v>
      </c>
      <c r="X333" s="2">
        <f>'MC Inputs'!Y332*'MC Usage'!X$5</f>
        <v>0</v>
      </c>
      <c r="Y333" s="2">
        <f>'MC Inputs'!Z332*'MC Usage'!Y$5</f>
        <v>0</v>
      </c>
      <c r="Z333" s="2">
        <f>'MC Inputs'!AA332*'MC Usage'!Z$5</f>
        <v>0</v>
      </c>
      <c r="AA333" s="2">
        <f>'MC Inputs'!AB332*'MC Usage'!AA$5</f>
        <v>0</v>
      </c>
      <c r="AB333">
        <f>'MC Inputs'!AC332*'MC Usage'!AB$5</f>
        <v>0</v>
      </c>
      <c r="AC333">
        <f>'MC Inputs'!AD332*'MC Usage'!AC$5</f>
        <v>0</v>
      </c>
      <c r="AD333">
        <f>'MC Inputs'!AE332*'MC Usage'!AD$5</f>
        <v>0</v>
      </c>
      <c r="AE333">
        <f>'MC Inputs'!AF332*'MC Usage'!AE$5</f>
        <v>0</v>
      </c>
    </row>
    <row r="334" spans="1:31" x14ac:dyDescent="0.3">
      <c r="A334" s="33" t="s">
        <v>61</v>
      </c>
      <c r="B334" s="18">
        <f t="shared" si="5"/>
        <v>46692</v>
      </c>
      <c r="C334" s="2">
        <f>'MC Inputs'!D333*'MC Usage'!C$5</f>
        <v>0</v>
      </c>
      <c r="D334" s="2">
        <f>'MC Inputs'!E333*'MC Usage'!D$5</f>
        <v>0</v>
      </c>
      <c r="E334" s="2">
        <f>'MC Inputs'!F333*'MC Usage'!E$5</f>
        <v>0</v>
      </c>
      <c r="F334" s="2">
        <f>'MC Inputs'!G333*'MC Usage'!F$5</f>
        <v>0</v>
      </c>
      <c r="G334" s="2">
        <f>'MC Inputs'!H333*'MC Usage'!G$5</f>
        <v>0</v>
      </c>
      <c r="H334" s="2">
        <f>'MC Inputs'!I333*'MC Usage'!H$5</f>
        <v>0</v>
      </c>
      <c r="I334" s="2">
        <f>'MC Inputs'!J333*'MC Usage'!I$5</f>
        <v>0</v>
      </c>
      <c r="J334" s="2">
        <f>'MC Inputs'!K333*'MC Usage'!J$5</f>
        <v>0</v>
      </c>
      <c r="K334" s="2">
        <f>'MC Inputs'!L333*'MC Usage'!K$5</f>
        <v>0</v>
      </c>
      <c r="L334" s="2">
        <f>'MC Inputs'!M333*'MC Usage'!L$5</f>
        <v>0</v>
      </c>
      <c r="M334" s="2">
        <f>'MC Inputs'!N333*'MC Usage'!M$5</f>
        <v>0</v>
      </c>
      <c r="N334" s="2">
        <f>'MC Inputs'!O333*'MC Usage'!N$5</f>
        <v>0</v>
      </c>
      <c r="O334" s="2">
        <f>'MC Inputs'!P333*'MC Usage'!O$5</f>
        <v>0</v>
      </c>
      <c r="P334" s="2">
        <f>'MC Inputs'!Q333*'MC Usage'!P$5</f>
        <v>0</v>
      </c>
      <c r="Q334" s="2">
        <f>'MC Inputs'!R333*'MC Usage'!Q$5</f>
        <v>0</v>
      </c>
      <c r="R334" s="2">
        <f>'MC Inputs'!S333*'MC Usage'!R$5</f>
        <v>0</v>
      </c>
      <c r="S334" s="2">
        <f>'MC Inputs'!T333*'MC Usage'!S$5</f>
        <v>0</v>
      </c>
      <c r="T334" s="2">
        <f>'MC Inputs'!U333*'MC Usage'!T$5</f>
        <v>0</v>
      </c>
      <c r="U334" s="2">
        <f>'MC Inputs'!V333*'MC Usage'!U$5</f>
        <v>0</v>
      </c>
      <c r="V334" s="2">
        <f>'MC Inputs'!W333*'MC Usage'!V$5</f>
        <v>0</v>
      </c>
      <c r="W334" s="2">
        <f>'MC Inputs'!X333*'MC Usage'!W$5</f>
        <v>0</v>
      </c>
      <c r="X334" s="2">
        <f>'MC Inputs'!Y333*'MC Usage'!X$5</f>
        <v>0</v>
      </c>
      <c r="Y334" s="2">
        <f>'MC Inputs'!Z333*'MC Usage'!Y$5</f>
        <v>0</v>
      </c>
      <c r="Z334" s="2">
        <f>'MC Inputs'!AA333*'MC Usage'!Z$5</f>
        <v>0</v>
      </c>
      <c r="AA334" s="2">
        <f>'MC Inputs'!AB333*'MC Usage'!AA$5</f>
        <v>0</v>
      </c>
      <c r="AB334">
        <f>'MC Inputs'!AC333*'MC Usage'!AB$5</f>
        <v>0</v>
      </c>
      <c r="AC334">
        <f>'MC Inputs'!AD333*'MC Usage'!AC$5</f>
        <v>0</v>
      </c>
      <c r="AD334">
        <f>'MC Inputs'!AE333*'MC Usage'!AD$5</f>
        <v>0</v>
      </c>
      <c r="AE334">
        <f>'MC Inputs'!AF333*'MC Usage'!AE$5</f>
        <v>0</v>
      </c>
    </row>
    <row r="335" spans="1:31" x14ac:dyDescent="0.3">
      <c r="A335" s="33" t="s">
        <v>61</v>
      </c>
      <c r="B335" s="18">
        <f t="shared" si="5"/>
        <v>46722</v>
      </c>
      <c r="C335" s="2">
        <f>'MC Inputs'!D334*'MC Usage'!C$5</f>
        <v>0</v>
      </c>
      <c r="D335" s="2">
        <f>'MC Inputs'!E334*'MC Usage'!D$5</f>
        <v>0</v>
      </c>
      <c r="E335" s="2">
        <f>'MC Inputs'!F334*'MC Usage'!E$5</f>
        <v>0</v>
      </c>
      <c r="F335" s="2">
        <f>'MC Inputs'!G334*'MC Usage'!F$5</f>
        <v>0</v>
      </c>
      <c r="G335" s="2">
        <f>'MC Inputs'!H334*'MC Usage'!G$5</f>
        <v>0</v>
      </c>
      <c r="H335" s="2">
        <f>'MC Inputs'!I334*'MC Usage'!H$5</f>
        <v>0</v>
      </c>
      <c r="I335" s="2">
        <f>'MC Inputs'!J334*'MC Usage'!I$5</f>
        <v>0</v>
      </c>
      <c r="J335" s="2">
        <f>'MC Inputs'!K334*'MC Usage'!J$5</f>
        <v>0</v>
      </c>
      <c r="K335" s="2">
        <f>'MC Inputs'!L334*'MC Usage'!K$5</f>
        <v>0</v>
      </c>
      <c r="L335" s="2">
        <f>'MC Inputs'!M334*'MC Usage'!L$5</f>
        <v>0</v>
      </c>
      <c r="M335" s="2">
        <f>'MC Inputs'!N334*'MC Usage'!M$5</f>
        <v>0</v>
      </c>
      <c r="N335" s="2">
        <f>'MC Inputs'!O334*'MC Usage'!N$5</f>
        <v>0</v>
      </c>
      <c r="O335" s="2">
        <f>'MC Inputs'!P334*'MC Usage'!O$5</f>
        <v>0</v>
      </c>
      <c r="P335" s="2">
        <f>'MC Inputs'!Q334*'MC Usage'!P$5</f>
        <v>0</v>
      </c>
      <c r="Q335" s="2">
        <f>'MC Inputs'!R334*'MC Usage'!Q$5</f>
        <v>0</v>
      </c>
      <c r="R335" s="2">
        <f>'MC Inputs'!S334*'MC Usage'!R$5</f>
        <v>0</v>
      </c>
      <c r="S335" s="2">
        <f>'MC Inputs'!T334*'MC Usage'!S$5</f>
        <v>0</v>
      </c>
      <c r="T335" s="2">
        <f>'MC Inputs'!U334*'MC Usage'!T$5</f>
        <v>0</v>
      </c>
      <c r="U335" s="2">
        <f>'MC Inputs'!V334*'MC Usage'!U$5</f>
        <v>0</v>
      </c>
      <c r="V335" s="2">
        <f>'MC Inputs'!W334*'MC Usage'!V$5</f>
        <v>0</v>
      </c>
      <c r="W335" s="2">
        <f>'MC Inputs'!X334*'MC Usage'!W$5</f>
        <v>0</v>
      </c>
      <c r="X335" s="2">
        <f>'MC Inputs'!Y334*'MC Usage'!X$5</f>
        <v>0</v>
      </c>
      <c r="Y335" s="2">
        <f>'MC Inputs'!Z334*'MC Usage'!Y$5</f>
        <v>0</v>
      </c>
      <c r="Z335" s="2">
        <f>'MC Inputs'!AA334*'MC Usage'!Z$5</f>
        <v>0</v>
      </c>
      <c r="AA335" s="2">
        <f>'MC Inputs'!AB334*'MC Usage'!AA$5</f>
        <v>0</v>
      </c>
      <c r="AB335">
        <f>'MC Inputs'!AC334*'MC Usage'!AB$5</f>
        <v>0</v>
      </c>
      <c r="AC335">
        <f>'MC Inputs'!AD334*'MC Usage'!AC$5</f>
        <v>0</v>
      </c>
      <c r="AD335">
        <f>'MC Inputs'!AE334*'MC Usage'!AD$5</f>
        <v>0</v>
      </c>
      <c r="AE335">
        <f>'MC Inputs'!AF334*'MC Usage'!AE$5</f>
        <v>0</v>
      </c>
    </row>
    <row r="336" spans="1:31" x14ac:dyDescent="0.3">
      <c r="A336" s="33" t="s">
        <v>61</v>
      </c>
      <c r="B336" s="18">
        <f t="shared" si="5"/>
        <v>46753</v>
      </c>
      <c r="C336" s="2">
        <f>'MC Inputs'!D335*'MC Usage'!C$5</f>
        <v>0</v>
      </c>
      <c r="D336" s="2">
        <f>'MC Inputs'!E335*'MC Usage'!D$5</f>
        <v>0</v>
      </c>
      <c r="E336" s="2">
        <f>'MC Inputs'!F335*'MC Usage'!E$5</f>
        <v>0</v>
      </c>
      <c r="F336" s="2">
        <f>'MC Inputs'!G335*'MC Usage'!F$5</f>
        <v>0</v>
      </c>
      <c r="G336" s="2">
        <f>'MC Inputs'!H335*'MC Usage'!G$5</f>
        <v>0</v>
      </c>
      <c r="H336" s="2">
        <f>'MC Inputs'!I335*'MC Usage'!H$5</f>
        <v>0</v>
      </c>
      <c r="I336" s="2">
        <f>'MC Inputs'!J335*'MC Usage'!I$5</f>
        <v>0</v>
      </c>
      <c r="J336" s="2">
        <f>'MC Inputs'!K335*'MC Usage'!J$5</f>
        <v>0</v>
      </c>
      <c r="K336" s="2">
        <f>'MC Inputs'!L335*'MC Usage'!K$5</f>
        <v>0</v>
      </c>
      <c r="L336" s="2">
        <f>'MC Inputs'!M335*'MC Usage'!L$5</f>
        <v>0</v>
      </c>
      <c r="M336" s="2">
        <f>'MC Inputs'!N335*'MC Usage'!M$5</f>
        <v>0</v>
      </c>
      <c r="N336" s="2">
        <f>'MC Inputs'!O335*'MC Usage'!N$5</f>
        <v>0</v>
      </c>
      <c r="O336" s="2">
        <f>'MC Inputs'!P335*'MC Usage'!O$5</f>
        <v>0</v>
      </c>
      <c r="P336" s="2">
        <f>'MC Inputs'!Q335*'MC Usage'!P$5</f>
        <v>0</v>
      </c>
      <c r="Q336" s="2">
        <f>'MC Inputs'!R335*'MC Usage'!Q$5</f>
        <v>0</v>
      </c>
      <c r="R336" s="2">
        <f>'MC Inputs'!S335*'MC Usage'!R$5</f>
        <v>0</v>
      </c>
      <c r="S336" s="2">
        <f>'MC Inputs'!T335*'MC Usage'!S$5</f>
        <v>0</v>
      </c>
      <c r="T336" s="2">
        <f>'MC Inputs'!U335*'MC Usage'!T$5</f>
        <v>0</v>
      </c>
      <c r="U336" s="2">
        <f>'MC Inputs'!V335*'MC Usage'!U$5</f>
        <v>0</v>
      </c>
      <c r="V336" s="2">
        <f>'MC Inputs'!W335*'MC Usage'!V$5</f>
        <v>0</v>
      </c>
      <c r="W336" s="2">
        <f>'MC Inputs'!X335*'MC Usage'!W$5</f>
        <v>0</v>
      </c>
      <c r="X336" s="2">
        <f>'MC Inputs'!Y335*'MC Usage'!X$5</f>
        <v>0</v>
      </c>
      <c r="Y336" s="2">
        <f>'MC Inputs'!Z335*'MC Usage'!Y$5</f>
        <v>0</v>
      </c>
      <c r="Z336" s="2">
        <f>'MC Inputs'!AA335*'MC Usage'!Z$5</f>
        <v>0</v>
      </c>
      <c r="AA336" s="2">
        <f>'MC Inputs'!AB335*'MC Usage'!AA$5</f>
        <v>0</v>
      </c>
      <c r="AB336">
        <f>'MC Inputs'!AC335*'MC Usage'!AB$5</f>
        <v>0</v>
      </c>
      <c r="AC336">
        <f>'MC Inputs'!AD335*'MC Usage'!AC$5</f>
        <v>0</v>
      </c>
      <c r="AD336">
        <f>'MC Inputs'!AE335*'MC Usage'!AD$5</f>
        <v>0</v>
      </c>
      <c r="AE336">
        <f>'MC Inputs'!AF335*'MC Usage'!AE$5</f>
        <v>0</v>
      </c>
    </row>
    <row r="337" spans="1:31" x14ac:dyDescent="0.3">
      <c r="A337" s="33" t="s">
        <v>61</v>
      </c>
      <c r="B337" s="18">
        <f t="shared" si="5"/>
        <v>46784</v>
      </c>
      <c r="C337" s="2">
        <f>'MC Inputs'!D336*'MC Usage'!C$5</f>
        <v>0</v>
      </c>
      <c r="D337" s="2">
        <f>'MC Inputs'!E336*'MC Usage'!D$5</f>
        <v>0</v>
      </c>
      <c r="E337" s="2">
        <f>'MC Inputs'!F336*'MC Usage'!E$5</f>
        <v>0</v>
      </c>
      <c r="F337" s="2">
        <f>'MC Inputs'!G336*'MC Usage'!F$5</f>
        <v>0</v>
      </c>
      <c r="G337" s="2">
        <f>'MC Inputs'!H336*'MC Usage'!G$5</f>
        <v>0</v>
      </c>
      <c r="H337" s="2">
        <f>'MC Inputs'!I336*'MC Usage'!H$5</f>
        <v>0</v>
      </c>
      <c r="I337" s="2">
        <f>'MC Inputs'!J336*'MC Usage'!I$5</f>
        <v>0</v>
      </c>
      <c r="J337" s="2">
        <f>'MC Inputs'!K336*'MC Usage'!J$5</f>
        <v>0</v>
      </c>
      <c r="K337" s="2">
        <f>'MC Inputs'!L336*'MC Usage'!K$5</f>
        <v>0</v>
      </c>
      <c r="L337" s="2">
        <f>'MC Inputs'!M336*'MC Usage'!L$5</f>
        <v>0</v>
      </c>
      <c r="M337" s="2">
        <f>'MC Inputs'!N336*'MC Usage'!M$5</f>
        <v>0</v>
      </c>
      <c r="N337" s="2">
        <f>'MC Inputs'!O336*'MC Usage'!N$5</f>
        <v>0</v>
      </c>
      <c r="O337" s="2">
        <f>'MC Inputs'!P336*'MC Usage'!O$5</f>
        <v>0</v>
      </c>
      <c r="P337" s="2">
        <f>'MC Inputs'!Q336*'MC Usage'!P$5</f>
        <v>0</v>
      </c>
      <c r="Q337" s="2">
        <f>'MC Inputs'!R336*'MC Usage'!Q$5</f>
        <v>0</v>
      </c>
      <c r="R337" s="2">
        <f>'MC Inputs'!S336*'MC Usage'!R$5</f>
        <v>0</v>
      </c>
      <c r="S337" s="2">
        <f>'MC Inputs'!T336*'MC Usage'!S$5</f>
        <v>0</v>
      </c>
      <c r="T337" s="2">
        <f>'MC Inputs'!U336*'MC Usage'!T$5</f>
        <v>0</v>
      </c>
      <c r="U337" s="2">
        <f>'MC Inputs'!V336*'MC Usage'!U$5</f>
        <v>0</v>
      </c>
      <c r="V337" s="2">
        <f>'MC Inputs'!W336*'MC Usage'!V$5</f>
        <v>0</v>
      </c>
      <c r="W337" s="2">
        <f>'MC Inputs'!X336*'MC Usage'!W$5</f>
        <v>0</v>
      </c>
      <c r="X337" s="2">
        <f>'MC Inputs'!Y336*'MC Usage'!X$5</f>
        <v>0</v>
      </c>
      <c r="Y337" s="2">
        <f>'MC Inputs'!Z336*'MC Usage'!Y$5</f>
        <v>0</v>
      </c>
      <c r="Z337" s="2">
        <f>'MC Inputs'!AA336*'MC Usage'!Z$5</f>
        <v>0</v>
      </c>
      <c r="AA337" s="2">
        <f>'MC Inputs'!AB336*'MC Usage'!AA$5</f>
        <v>0</v>
      </c>
      <c r="AB337">
        <f>'MC Inputs'!AC336*'MC Usage'!AB$5</f>
        <v>0</v>
      </c>
      <c r="AC337">
        <f>'MC Inputs'!AD336*'MC Usage'!AC$5</f>
        <v>0</v>
      </c>
      <c r="AD337">
        <f>'MC Inputs'!AE336*'MC Usage'!AD$5</f>
        <v>0</v>
      </c>
      <c r="AE337">
        <f>'MC Inputs'!AF336*'MC Usage'!AE$5</f>
        <v>0</v>
      </c>
    </row>
    <row r="338" spans="1:31" x14ac:dyDescent="0.3">
      <c r="A338" s="33" t="s">
        <v>61</v>
      </c>
      <c r="B338" s="18">
        <f t="shared" si="5"/>
        <v>46813</v>
      </c>
      <c r="C338" s="2">
        <f>'MC Inputs'!D337*'MC Usage'!C$5</f>
        <v>0</v>
      </c>
      <c r="D338" s="2">
        <f>'MC Inputs'!E337*'MC Usage'!D$5</f>
        <v>0</v>
      </c>
      <c r="E338" s="2">
        <f>'MC Inputs'!F337*'MC Usage'!E$5</f>
        <v>0</v>
      </c>
      <c r="F338" s="2">
        <f>'MC Inputs'!G337*'MC Usage'!F$5</f>
        <v>0</v>
      </c>
      <c r="G338" s="2">
        <f>'MC Inputs'!H337*'MC Usage'!G$5</f>
        <v>0</v>
      </c>
      <c r="H338" s="2">
        <f>'MC Inputs'!I337*'MC Usage'!H$5</f>
        <v>0</v>
      </c>
      <c r="I338" s="2">
        <f>'MC Inputs'!J337*'MC Usage'!I$5</f>
        <v>0</v>
      </c>
      <c r="J338" s="2">
        <f>'MC Inputs'!K337*'MC Usage'!J$5</f>
        <v>0</v>
      </c>
      <c r="K338" s="2">
        <f>'MC Inputs'!L337*'MC Usage'!K$5</f>
        <v>0</v>
      </c>
      <c r="L338" s="2">
        <f>'MC Inputs'!M337*'MC Usage'!L$5</f>
        <v>0</v>
      </c>
      <c r="M338" s="2">
        <f>'MC Inputs'!N337*'MC Usage'!M$5</f>
        <v>0</v>
      </c>
      <c r="N338" s="2">
        <f>'MC Inputs'!O337*'MC Usage'!N$5</f>
        <v>0</v>
      </c>
      <c r="O338" s="2">
        <f>'MC Inputs'!P337*'MC Usage'!O$5</f>
        <v>0</v>
      </c>
      <c r="P338" s="2">
        <f>'MC Inputs'!Q337*'MC Usage'!P$5</f>
        <v>0</v>
      </c>
      <c r="Q338" s="2">
        <f>'MC Inputs'!R337*'MC Usage'!Q$5</f>
        <v>0</v>
      </c>
      <c r="R338" s="2">
        <f>'MC Inputs'!S337*'MC Usage'!R$5</f>
        <v>0</v>
      </c>
      <c r="S338" s="2">
        <f>'MC Inputs'!T337*'MC Usage'!S$5</f>
        <v>0</v>
      </c>
      <c r="T338" s="2">
        <f>'MC Inputs'!U337*'MC Usage'!T$5</f>
        <v>0</v>
      </c>
      <c r="U338" s="2">
        <f>'MC Inputs'!V337*'MC Usage'!U$5</f>
        <v>0</v>
      </c>
      <c r="V338" s="2">
        <f>'MC Inputs'!W337*'MC Usage'!V$5</f>
        <v>0</v>
      </c>
      <c r="W338" s="2">
        <f>'MC Inputs'!X337*'MC Usage'!W$5</f>
        <v>0</v>
      </c>
      <c r="X338" s="2">
        <f>'MC Inputs'!Y337*'MC Usage'!X$5</f>
        <v>0</v>
      </c>
      <c r="Y338" s="2">
        <f>'MC Inputs'!Z337*'MC Usage'!Y$5</f>
        <v>0</v>
      </c>
      <c r="Z338" s="2">
        <f>'MC Inputs'!AA337*'MC Usage'!Z$5</f>
        <v>0</v>
      </c>
      <c r="AA338" s="2">
        <f>'MC Inputs'!AB337*'MC Usage'!AA$5</f>
        <v>0</v>
      </c>
      <c r="AB338">
        <f>'MC Inputs'!AC337*'MC Usage'!AB$5</f>
        <v>0</v>
      </c>
      <c r="AC338">
        <f>'MC Inputs'!AD337*'MC Usage'!AC$5</f>
        <v>0</v>
      </c>
      <c r="AD338">
        <f>'MC Inputs'!AE337*'MC Usage'!AD$5</f>
        <v>0</v>
      </c>
      <c r="AE338">
        <f>'MC Inputs'!AF337*'MC Usage'!AE$5</f>
        <v>0</v>
      </c>
    </row>
    <row r="339" spans="1:31" x14ac:dyDescent="0.3">
      <c r="A339" s="33" t="s">
        <v>61</v>
      </c>
      <c r="B339" s="18">
        <f t="shared" si="5"/>
        <v>46844</v>
      </c>
      <c r="C339" s="2">
        <f>'MC Inputs'!D338*'MC Usage'!C$5</f>
        <v>0</v>
      </c>
      <c r="D339" s="2">
        <f>'MC Inputs'!E338*'MC Usage'!D$5</f>
        <v>0</v>
      </c>
      <c r="E339" s="2">
        <f>'MC Inputs'!F338*'MC Usage'!E$5</f>
        <v>0</v>
      </c>
      <c r="F339" s="2">
        <f>'MC Inputs'!G338*'MC Usage'!F$5</f>
        <v>0</v>
      </c>
      <c r="G339" s="2">
        <f>'MC Inputs'!H338*'MC Usage'!G$5</f>
        <v>0</v>
      </c>
      <c r="H339" s="2">
        <f>'MC Inputs'!I338*'MC Usage'!H$5</f>
        <v>0</v>
      </c>
      <c r="I339" s="2">
        <f>'MC Inputs'!J338*'MC Usage'!I$5</f>
        <v>0</v>
      </c>
      <c r="J339" s="2">
        <f>'MC Inputs'!K338*'MC Usage'!J$5</f>
        <v>0</v>
      </c>
      <c r="K339" s="2">
        <f>'MC Inputs'!L338*'MC Usage'!K$5</f>
        <v>0</v>
      </c>
      <c r="L339" s="2">
        <f>'MC Inputs'!M338*'MC Usage'!L$5</f>
        <v>0</v>
      </c>
      <c r="M339" s="2">
        <f>'MC Inputs'!N338*'MC Usage'!M$5</f>
        <v>0</v>
      </c>
      <c r="N339" s="2">
        <f>'MC Inputs'!O338*'MC Usage'!N$5</f>
        <v>0</v>
      </c>
      <c r="O339" s="2">
        <f>'MC Inputs'!P338*'MC Usage'!O$5</f>
        <v>0</v>
      </c>
      <c r="P339" s="2">
        <f>'MC Inputs'!Q338*'MC Usage'!P$5</f>
        <v>0</v>
      </c>
      <c r="Q339" s="2">
        <f>'MC Inputs'!R338*'MC Usage'!Q$5</f>
        <v>0</v>
      </c>
      <c r="R339" s="2">
        <f>'MC Inputs'!S338*'MC Usage'!R$5</f>
        <v>0</v>
      </c>
      <c r="S339" s="2">
        <f>'MC Inputs'!T338*'MC Usage'!S$5</f>
        <v>0</v>
      </c>
      <c r="T339" s="2">
        <f>'MC Inputs'!U338*'MC Usage'!T$5</f>
        <v>0</v>
      </c>
      <c r="U339" s="2">
        <f>'MC Inputs'!V338*'MC Usage'!U$5</f>
        <v>0</v>
      </c>
      <c r="V339" s="2">
        <f>'MC Inputs'!W338*'MC Usage'!V$5</f>
        <v>0</v>
      </c>
      <c r="W339" s="2">
        <f>'MC Inputs'!X338*'MC Usage'!W$5</f>
        <v>0</v>
      </c>
      <c r="X339" s="2">
        <f>'MC Inputs'!Y338*'MC Usage'!X$5</f>
        <v>0</v>
      </c>
      <c r="Y339" s="2">
        <f>'MC Inputs'!Z338*'MC Usage'!Y$5</f>
        <v>0</v>
      </c>
      <c r="Z339" s="2">
        <f>'MC Inputs'!AA338*'MC Usage'!Z$5</f>
        <v>0</v>
      </c>
      <c r="AA339" s="2">
        <f>'MC Inputs'!AB338*'MC Usage'!AA$5</f>
        <v>0</v>
      </c>
      <c r="AB339">
        <f>'MC Inputs'!AC338*'MC Usage'!AB$5</f>
        <v>0</v>
      </c>
      <c r="AC339">
        <f>'MC Inputs'!AD338*'MC Usage'!AC$5</f>
        <v>0</v>
      </c>
      <c r="AD339">
        <f>'MC Inputs'!AE338*'MC Usage'!AD$5</f>
        <v>0</v>
      </c>
      <c r="AE339">
        <f>'MC Inputs'!AF338*'MC Usage'!AE$5</f>
        <v>0</v>
      </c>
    </row>
    <row r="340" spans="1:31" x14ac:dyDescent="0.3">
      <c r="A340" s="33" t="s">
        <v>61</v>
      </c>
      <c r="B340" s="18">
        <f t="shared" si="5"/>
        <v>46874</v>
      </c>
      <c r="C340" s="2">
        <f>'MC Inputs'!D339*'MC Usage'!C$5</f>
        <v>0</v>
      </c>
      <c r="D340" s="2">
        <f>'MC Inputs'!E339*'MC Usage'!D$5</f>
        <v>0</v>
      </c>
      <c r="E340" s="2">
        <f>'MC Inputs'!F339*'MC Usage'!E$5</f>
        <v>0</v>
      </c>
      <c r="F340" s="2">
        <f>'MC Inputs'!G339*'MC Usage'!F$5</f>
        <v>0</v>
      </c>
      <c r="G340" s="2">
        <f>'MC Inputs'!H339*'MC Usage'!G$5</f>
        <v>0</v>
      </c>
      <c r="H340" s="2">
        <f>'MC Inputs'!I339*'MC Usage'!H$5</f>
        <v>0</v>
      </c>
      <c r="I340" s="2">
        <f>'MC Inputs'!J339*'MC Usage'!I$5</f>
        <v>0</v>
      </c>
      <c r="J340" s="2">
        <f>'MC Inputs'!K339*'MC Usage'!J$5</f>
        <v>0</v>
      </c>
      <c r="K340" s="2">
        <f>'MC Inputs'!L339*'MC Usage'!K$5</f>
        <v>0</v>
      </c>
      <c r="L340" s="2">
        <f>'MC Inputs'!M339*'MC Usage'!L$5</f>
        <v>0</v>
      </c>
      <c r="M340" s="2">
        <f>'MC Inputs'!N339*'MC Usage'!M$5</f>
        <v>0</v>
      </c>
      <c r="N340" s="2">
        <f>'MC Inputs'!O339*'MC Usage'!N$5</f>
        <v>0</v>
      </c>
      <c r="O340" s="2">
        <f>'MC Inputs'!P339*'MC Usage'!O$5</f>
        <v>0</v>
      </c>
      <c r="P340" s="2">
        <f>'MC Inputs'!Q339*'MC Usage'!P$5</f>
        <v>0</v>
      </c>
      <c r="Q340" s="2">
        <f>'MC Inputs'!R339*'MC Usage'!Q$5</f>
        <v>0</v>
      </c>
      <c r="R340" s="2">
        <f>'MC Inputs'!S339*'MC Usage'!R$5</f>
        <v>0</v>
      </c>
      <c r="S340" s="2">
        <f>'MC Inputs'!T339*'MC Usage'!S$5</f>
        <v>0</v>
      </c>
      <c r="T340" s="2">
        <f>'MC Inputs'!U339*'MC Usage'!T$5</f>
        <v>0</v>
      </c>
      <c r="U340" s="2">
        <f>'MC Inputs'!V339*'MC Usage'!U$5</f>
        <v>0</v>
      </c>
      <c r="V340" s="2">
        <f>'MC Inputs'!W339*'MC Usage'!V$5</f>
        <v>0</v>
      </c>
      <c r="W340" s="2">
        <f>'MC Inputs'!X339*'MC Usage'!W$5</f>
        <v>0</v>
      </c>
      <c r="X340" s="2">
        <f>'MC Inputs'!Y339*'MC Usage'!X$5</f>
        <v>0</v>
      </c>
      <c r="Y340" s="2">
        <f>'MC Inputs'!Z339*'MC Usage'!Y$5</f>
        <v>0</v>
      </c>
      <c r="Z340" s="2">
        <f>'MC Inputs'!AA339*'MC Usage'!Z$5</f>
        <v>0</v>
      </c>
      <c r="AA340" s="2">
        <f>'MC Inputs'!AB339*'MC Usage'!AA$5</f>
        <v>0</v>
      </c>
      <c r="AB340">
        <f>'MC Inputs'!AC339*'MC Usage'!AB$5</f>
        <v>0</v>
      </c>
      <c r="AC340">
        <f>'MC Inputs'!AD339*'MC Usage'!AC$5</f>
        <v>0</v>
      </c>
      <c r="AD340">
        <f>'MC Inputs'!AE339*'MC Usage'!AD$5</f>
        <v>0</v>
      </c>
      <c r="AE340">
        <f>'MC Inputs'!AF339*'MC Usage'!AE$5</f>
        <v>0</v>
      </c>
    </row>
    <row r="341" spans="1:31" ht="15" thickBot="1" x14ac:dyDescent="0.35">
      <c r="A341" s="34" t="s">
        <v>61</v>
      </c>
      <c r="B341" s="18">
        <f t="shared" si="5"/>
        <v>46905</v>
      </c>
      <c r="C341" s="2">
        <f>'MC Inputs'!D340*'MC Usage'!C$5</f>
        <v>0</v>
      </c>
      <c r="D341" s="2">
        <f>'MC Inputs'!E340*'MC Usage'!D$5</f>
        <v>0</v>
      </c>
      <c r="E341" s="2">
        <f>'MC Inputs'!F340*'MC Usage'!E$5</f>
        <v>0</v>
      </c>
      <c r="F341" s="2">
        <f>'MC Inputs'!G340*'MC Usage'!F$5</f>
        <v>0</v>
      </c>
      <c r="G341" s="2">
        <f>'MC Inputs'!H340*'MC Usage'!G$5</f>
        <v>0</v>
      </c>
      <c r="H341" s="2">
        <f>'MC Inputs'!I340*'MC Usage'!H$5</f>
        <v>0</v>
      </c>
      <c r="I341" s="2">
        <f>'MC Inputs'!J340*'MC Usage'!I$5</f>
        <v>0</v>
      </c>
      <c r="J341" s="2">
        <f>'MC Inputs'!K340*'MC Usage'!J$5</f>
        <v>0</v>
      </c>
      <c r="K341" s="2">
        <f>'MC Inputs'!L340*'MC Usage'!K$5</f>
        <v>0</v>
      </c>
      <c r="L341" s="2">
        <f>'MC Inputs'!M340*'MC Usage'!L$5</f>
        <v>0</v>
      </c>
      <c r="M341" s="2">
        <f>'MC Inputs'!N340*'MC Usage'!M$5</f>
        <v>0</v>
      </c>
      <c r="N341" s="2">
        <f>'MC Inputs'!O340*'MC Usage'!N$5</f>
        <v>0</v>
      </c>
      <c r="O341" s="2">
        <f>'MC Inputs'!P340*'MC Usage'!O$5</f>
        <v>0</v>
      </c>
      <c r="P341" s="2">
        <f>'MC Inputs'!Q340*'MC Usage'!P$5</f>
        <v>0</v>
      </c>
      <c r="Q341" s="2">
        <f>'MC Inputs'!R340*'MC Usage'!Q$5</f>
        <v>0</v>
      </c>
      <c r="R341" s="2">
        <f>'MC Inputs'!S340*'MC Usage'!R$5</f>
        <v>0</v>
      </c>
      <c r="S341" s="2">
        <f>'MC Inputs'!T340*'MC Usage'!S$5</f>
        <v>0</v>
      </c>
      <c r="T341" s="2">
        <f>'MC Inputs'!U340*'MC Usage'!T$5</f>
        <v>0</v>
      </c>
      <c r="U341" s="2">
        <f>'MC Inputs'!V340*'MC Usage'!U$5</f>
        <v>0</v>
      </c>
      <c r="V341" s="2">
        <f>'MC Inputs'!W340*'MC Usage'!V$5</f>
        <v>0</v>
      </c>
      <c r="W341" s="2">
        <f>'MC Inputs'!X340*'MC Usage'!W$5</f>
        <v>0</v>
      </c>
      <c r="X341" s="2">
        <f>'MC Inputs'!Y340*'MC Usage'!X$5</f>
        <v>0</v>
      </c>
      <c r="Y341" s="2">
        <f>'MC Inputs'!Z340*'MC Usage'!Y$5</f>
        <v>0</v>
      </c>
      <c r="Z341" s="2">
        <f>'MC Inputs'!AA340*'MC Usage'!Z$5</f>
        <v>0</v>
      </c>
      <c r="AA341" s="2">
        <f>'MC Inputs'!AB340*'MC Usage'!AA$5</f>
        <v>0</v>
      </c>
      <c r="AB341">
        <f>'MC Inputs'!AC340*'MC Usage'!AB$5</f>
        <v>0</v>
      </c>
      <c r="AC341">
        <f>'MC Inputs'!AD340*'MC Usage'!AC$5</f>
        <v>0</v>
      </c>
      <c r="AD341">
        <f>'MC Inputs'!AE340*'MC Usage'!AD$5</f>
        <v>0</v>
      </c>
      <c r="AE341">
        <f>'MC Inputs'!AF340*'MC Usage'!AE$5</f>
        <v>0</v>
      </c>
    </row>
    <row r="342" spans="1:31" x14ac:dyDescent="0.3">
      <c r="A342" s="29" t="s">
        <v>62</v>
      </c>
      <c r="B342" s="15">
        <f t="shared" si="5"/>
        <v>46935</v>
      </c>
      <c r="C342" s="7">
        <f>'MC Inputs'!D341*'MC Usage'!C$5</f>
        <v>0</v>
      </c>
      <c r="D342" s="7">
        <f>'MC Inputs'!E341*'MC Usage'!D$5</f>
        <v>0</v>
      </c>
      <c r="E342" s="7">
        <f>'MC Inputs'!F341*'MC Usage'!E$5</f>
        <v>0</v>
      </c>
      <c r="F342" s="7">
        <f>'MC Inputs'!G341*'MC Usage'!F$5</f>
        <v>0</v>
      </c>
      <c r="G342" s="7">
        <f>'MC Inputs'!H341*'MC Usage'!G$5</f>
        <v>0</v>
      </c>
      <c r="H342" s="7">
        <f>'MC Inputs'!I341*'MC Usage'!H$5</f>
        <v>0</v>
      </c>
      <c r="I342" s="7">
        <f>'MC Inputs'!J341*'MC Usage'!I$5</f>
        <v>0</v>
      </c>
      <c r="J342" s="7">
        <f>'MC Inputs'!K341*'MC Usage'!J$5</f>
        <v>0</v>
      </c>
      <c r="K342" s="7">
        <f>'MC Inputs'!L341*'MC Usage'!K$5</f>
        <v>0</v>
      </c>
      <c r="L342" s="7">
        <f>'MC Inputs'!M341*'MC Usage'!L$5</f>
        <v>0</v>
      </c>
      <c r="M342" s="7">
        <f>'MC Inputs'!N341*'MC Usage'!M$5</f>
        <v>0</v>
      </c>
      <c r="N342" s="7">
        <f>'MC Inputs'!O341*'MC Usage'!N$5</f>
        <v>0</v>
      </c>
      <c r="O342" s="7">
        <f>'MC Inputs'!P341*'MC Usage'!O$5</f>
        <v>0</v>
      </c>
      <c r="P342" s="7">
        <f>'MC Inputs'!Q341*'MC Usage'!P$5</f>
        <v>0</v>
      </c>
      <c r="Q342" s="7">
        <f>'MC Inputs'!R341*'MC Usage'!Q$5</f>
        <v>0</v>
      </c>
      <c r="R342" s="7">
        <f>'MC Inputs'!S341*'MC Usage'!R$5</f>
        <v>0</v>
      </c>
      <c r="S342" s="7">
        <f>'MC Inputs'!T341*'MC Usage'!S$5</f>
        <v>0</v>
      </c>
      <c r="T342" s="7">
        <f>'MC Inputs'!U341*'MC Usage'!T$5</f>
        <v>0</v>
      </c>
      <c r="U342" s="7">
        <f>'MC Inputs'!V341*'MC Usage'!U$5</f>
        <v>0</v>
      </c>
      <c r="V342" s="7">
        <f>'MC Inputs'!W341*'MC Usage'!V$5</f>
        <v>0</v>
      </c>
      <c r="W342" s="7">
        <f>'MC Inputs'!X341*'MC Usage'!W$5</f>
        <v>0</v>
      </c>
      <c r="X342" s="7">
        <f>'MC Inputs'!Y341*'MC Usage'!X$5</f>
        <v>0</v>
      </c>
      <c r="Y342" s="7">
        <f>'MC Inputs'!Z341*'MC Usage'!Y$5</f>
        <v>0</v>
      </c>
      <c r="Z342" s="7">
        <f>'MC Inputs'!AA341*'MC Usage'!Z$5</f>
        <v>0</v>
      </c>
      <c r="AA342" s="7">
        <f>'MC Inputs'!AB341*'MC Usage'!AA$5</f>
        <v>0</v>
      </c>
      <c r="AB342" s="8">
        <f>'MC Inputs'!AC341*'MC Usage'!AB$5</f>
        <v>0</v>
      </c>
      <c r="AC342" s="8">
        <f>'MC Inputs'!AD341*'MC Usage'!AC$5</f>
        <v>0</v>
      </c>
      <c r="AD342" s="8">
        <f>'MC Inputs'!AE341*'MC Usage'!AD$5</f>
        <v>0</v>
      </c>
      <c r="AE342" s="8">
        <f>'MC Inputs'!AF341*'MC Usage'!AE$5</f>
        <v>0</v>
      </c>
    </row>
    <row r="343" spans="1:31" x14ac:dyDescent="0.3">
      <c r="A343" s="30" t="s">
        <v>62</v>
      </c>
      <c r="B343" s="16">
        <f t="shared" si="5"/>
        <v>46966</v>
      </c>
      <c r="C343" s="9">
        <f>'MC Inputs'!D342*'MC Usage'!C$5</f>
        <v>0</v>
      </c>
      <c r="D343" s="9">
        <f>'MC Inputs'!E342*'MC Usage'!D$5</f>
        <v>0</v>
      </c>
      <c r="E343" s="9">
        <f>'MC Inputs'!F342*'MC Usage'!E$5</f>
        <v>0</v>
      </c>
      <c r="F343" s="9">
        <f>'MC Inputs'!G342*'MC Usage'!F$5</f>
        <v>0</v>
      </c>
      <c r="G343" s="9">
        <f>'MC Inputs'!H342*'MC Usage'!G$5</f>
        <v>0</v>
      </c>
      <c r="H343" s="9">
        <f>'MC Inputs'!I342*'MC Usage'!H$5</f>
        <v>0</v>
      </c>
      <c r="I343" s="9">
        <f>'MC Inputs'!J342*'MC Usage'!I$5</f>
        <v>0</v>
      </c>
      <c r="J343" s="9">
        <f>'MC Inputs'!K342*'MC Usage'!J$5</f>
        <v>0</v>
      </c>
      <c r="K343" s="9">
        <f>'MC Inputs'!L342*'MC Usage'!K$5</f>
        <v>0</v>
      </c>
      <c r="L343" s="9">
        <f>'MC Inputs'!M342*'MC Usage'!L$5</f>
        <v>0</v>
      </c>
      <c r="M343" s="9">
        <f>'MC Inputs'!N342*'MC Usage'!M$5</f>
        <v>0</v>
      </c>
      <c r="N343" s="9">
        <f>'MC Inputs'!O342*'MC Usage'!N$5</f>
        <v>0</v>
      </c>
      <c r="O343" s="9">
        <f>'MC Inputs'!P342*'MC Usage'!O$5</f>
        <v>0</v>
      </c>
      <c r="P343" s="9">
        <f>'MC Inputs'!Q342*'MC Usage'!P$5</f>
        <v>0</v>
      </c>
      <c r="Q343" s="9">
        <f>'MC Inputs'!R342*'MC Usage'!Q$5</f>
        <v>0</v>
      </c>
      <c r="R343" s="9">
        <f>'MC Inputs'!S342*'MC Usage'!R$5</f>
        <v>0</v>
      </c>
      <c r="S343" s="9">
        <f>'MC Inputs'!T342*'MC Usage'!S$5</f>
        <v>0</v>
      </c>
      <c r="T343" s="9">
        <f>'MC Inputs'!U342*'MC Usage'!T$5</f>
        <v>0</v>
      </c>
      <c r="U343" s="9">
        <f>'MC Inputs'!V342*'MC Usage'!U$5</f>
        <v>0</v>
      </c>
      <c r="V343" s="9">
        <f>'MC Inputs'!W342*'MC Usage'!V$5</f>
        <v>0</v>
      </c>
      <c r="W343" s="9">
        <f>'MC Inputs'!X342*'MC Usage'!W$5</f>
        <v>0</v>
      </c>
      <c r="X343" s="9">
        <f>'MC Inputs'!Y342*'MC Usage'!X$5</f>
        <v>0</v>
      </c>
      <c r="Y343" s="9">
        <f>'MC Inputs'!Z342*'MC Usage'!Y$5</f>
        <v>0</v>
      </c>
      <c r="Z343" s="9">
        <f>'MC Inputs'!AA342*'MC Usage'!Z$5</f>
        <v>0</v>
      </c>
      <c r="AA343" s="9">
        <f>'MC Inputs'!AB342*'MC Usage'!AA$5</f>
        <v>0</v>
      </c>
      <c r="AB343" s="10">
        <f>'MC Inputs'!AC342*'MC Usage'!AB$5</f>
        <v>0</v>
      </c>
      <c r="AC343" s="10">
        <f>'MC Inputs'!AD342*'MC Usage'!AC$5</f>
        <v>0</v>
      </c>
      <c r="AD343" s="10">
        <f>'MC Inputs'!AE342*'MC Usage'!AD$5</f>
        <v>0</v>
      </c>
      <c r="AE343" s="10">
        <f>'MC Inputs'!AF342*'MC Usage'!AE$5</f>
        <v>0</v>
      </c>
    </row>
    <row r="344" spans="1:31" x14ac:dyDescent="0.3">
      <c r="A344" s="30" t="s">
        <v>62</v>
      </c>
      <c r="B344" s="16">
        <f t="shared" si="5"/>
        <v>46997</v>
      </c>
      <c r="C344" s="9">
        <f>'MC Inputs'!D343*'MC Usage'!C$5</f>
        <v>0</v>
      </c>
      <c r="D344" s="9">
        <f>'MC Inputs'!E343*'MC Usage'!D$5</f>
        <v>0</v>
      </c>
      <c r="E344" s="9">
        <f>'MC Inputs'!F343*'MC Usage'!E$5</f>
        <v>0</v>
      </c>
      <c r="F344" s="9">
        <f>'MC Inputs'!G343*'MC Usage'!F$5</f>
        <v>0</v>
      </c>
      <c r="G344" s="9">
        <f>'MC Inputs'!H343*'MC Usage'!G$5</f>
        <v>0</v>
      </c>
      <c r="H344" s="9">
        <f>'MC Inputs'!I343*'MC Usage'!H$5</f>
        <v>0</v>
      </c>
      <c r="I344" s="9">
        <f>'MC Inputs'!J343*'MC Usage'!I$5</f>
        <v>0</v>
      </c>
      <c r="J344" s="9">
        <f>'MC Inputs'!K343*'MC Usage'!J$5</f>
        <v>0</v>
      </c>
      <c r="K344" s="9">
        <f>'MC Inputs'!L343*'MC Usage'!K$5</f>
        <v>0</v>
      </c>
      <c r="L344" s="9">
        <f>'MC Inputs'!M343*'MC Usage'!L$5</f>
        <v>0</v>
      </c>
      <c r="M344" s="9">
        <f>'MC Inputs'!N343*'MC Usage'!M$5</f>
        <v>0</v>
      </c>
      <c r="N344" s="9">
        <f>'MC Inputs'!O343*'MC Usage'!N$5</f>
        <v>0</v>
      </c>
      <c r="O344" s="9">
        <f>'MC Inputs'!P343*'MC Usage'!O$5</f>
        <v>0</v>
      </c>
      <c r="P344" s="9">
        <f>'MC Inputs'!Q343*'MC Usage'!P$5</f>
        <v>0</v>
      </c>
      <c r="Q344" s="9">
        <f>'MC Inputs'!R343*'MC Usage'!Q$5</f>
        <v>0</v>
      </c>
      <c r="R344" s="9">
        <f>'MC Inputs'!S343*'MC Usage'!R$5</f>
        <v>0</v>
      </c>
      <c r="S344" s="9">
        <f>'MC Inputs'!T343*'MC Usage'!S$5</f>
        <v>0</v>
      </c>
      <c r="T344" s="9">
        <f>'MC Inputs'!U343*'MC Usage'!T$5</f>
        <v>0</v>
      </c>
      <c r="U344" s="9">
        <f>'MC Inputs'!V343*'MC Usage'!U$5</f>
        <v>0</v>
      </c>
      <c r="V344" s="9">
        <f>'MC Inputs'!W343*'MC Usage'!V$5</f>
        <v>0</v>
      </c>
      <c r="W344" s="9">
        <f>'MC Inputs'!X343*'MC Usage'!W$5</f>
        <v>0</v>
      </c>
      <c r="X344" s="9">
        <f>'MC Inputs'!Y343*'MC Usage'!X$5</f>
        <v>0</v>
      </c>
      <c r="Y344" s="9">
        <f>'MC Inputs'!Z343*'MC Usage'!Y$5</f>
        <v>0</v>
      </c>
      <c r="Z344" s="9">
        <f>'MC Inputs'!AA343*'MC Usage'!Z$5</f>
        <v>0</v>
      </c>
      <c r="AA344" s="9">
        <f>'MC Inputs'!AB343*'MC Usage'!AA$5</f>
        <v>0</v>
      </c>
      <c r="AB344" s="10">
        <f>'MC Inputs'!AC343*'MC Usage'!AB$5</f>
        <v>0</v>
      </c>
      <c r="AC344" s="10">
        <f>'MC Inputs'!AD343*'MC Usage'!AC$5</f>
        <v>0</v>
      </c>
      <c r="AD344" s="10">
        <f>'MC Inputs'!AE343*'MC Usage'!AD$5</f>
        <v>0</v>
      </c>
      <c r="AE344" s="10">
        <f>'MC Inputs'!AF343*'MC Usage'!AE$5</f>
        <v>0</v>
      </c>
    </row>
    <row r="345" spans="1:31" x14ac:dyDescent="0.3">
      <c r="A345" s="30" t="s">
        <v>62</v>
      </c>
      <c r="B345" s="16">
        <f t="shared" si="5"/>
        <v>47027</v>
      </c>
      <c r="C345" s="9">
        <f>'MC Inputs'!D344*'MC Usage'!C$5</f>
        <v>0</v>
      </c>
      <c r="D345" s="9">
        <f>'MC Inputs'!E344*'MC Usage'!D$5</f>
        <v>0</v>
      </c>
      <c r="E345" s="9">
        <f>'MC Inputs'!F344*'MC Usage'!E$5</f>
        <v>0</v>
      </c>
      <c r="F345" s="9">
        <f>'MC Inputs'!G344*'MC Usage'!F$5</f>
        <v>0</v>
      </c>
      <c r="G345" s="9">
        <f>'MC Inputs'!H344*'MC Usage'!G$5</f>
        <v>0</v>
      </c>
      <c r="H345" s="9">
        <f>'MC Inputs'!I344*'MC Usage'!H$5</f>
        <v>0</v>
      </c>
      <c r="I345" s="9">
        <f>'MC Inputs'!J344*'MC Usage'!I$5</f>
        <v>0</v>
      </c>
      <c r="J345" s="9">
        <f>'MC Inputs'!K344*'MC Usage'!J$5</f>
        <v>0</v>
      </c>
      <c r="K345" s="9">
        <f>'MC Inputs'!L344*'MC Usage'!K$5</f>
        <v>0</v>
      </c>
      <c r="L345" s="9">
        <f>'MC Inputs'!M344*'MC Usage'!L$5</f>
        <v>0</v>
      </c>
      <c r="M345" s="9">
        <f>'MC Inputs'!N344*'MC Usage'!M$5</f>
        <v>0</v>
      </c>
      <c r="N345" s="9">
        <f>'MC Inputs'!O344*'MC Usage'!N$5</f>
        <v>0</v>
      </c>
      <c r="O345" s="9">
        <f>'MC Inputs'!P344*'MC Usage'!O$5</f>
        <v>0</v>
      </c>
      <c r="P345" s="9">
        <f>'MC Inputs'!Q344*'MC Usage'!P$5</f>
        <v>0</v>
      </c>
      <c r="Q345" s="9">
        <f>'MC Inputs'!R344*'MC Usage'!Q$5</f>
        <v>0</v>
      </c>
      <c r="R345" s="9">
        <f>'MC Inputs'!S344*'MC Usage'!R$5</f>
        <v>0</v>
      </c>
      <c r="S345" s="9">
        <f>'MC Inputs'!T344*'MC Usage'!S$5</f>
        <v>0</v>
      </c>
      <c r="T345" s="9">
        <f>'MC Inputs'!U344*'MC Usage'!T$5</f>
        <v>0</v>
      </c>
      <c r="U345" s="9">
        <f>'MC Inputs'!V344*'MC Usage'!U$5</f>
        <v>0</v>
      </c>
      <c r="V345" s="9">
        <f>'MC Inputs'!W344*'MC Usage'!V$5</f>
        <v>0</v>
      </c>
      <c r="W345" s="9">
        <f>'MC Inputs'!X344*'MC Usage'!W$5</f>
        <v>0</v>
      </c>
      <c r="X345" s="9">
        <f>'MC Inputs'!Y344*'MC Usage'!X$5</f>
        <v>0</v>
      </c>
      <c r="Y345" s="9">
        <f>'MC Inputs'!Z344*'MC Usage'!Y$5</f>
        <v>0</v>
      </c>
      <c r="Z345" s="9">
        <f>'MC Inputs'!AA344*'MC Usage'!Z$5</f>
        <v>0</v>
      </c>
      <c r="AA345" s="9">
        <f>'MC Inputs'!AB344*'MC Usage'!AA$5</f>
        <v>0</v>
      </c>
      <c r="AB345" s="10">
        <f>'MC Inputs'!AC344*'MC Usage'!AB$5</f>
        <v>0</v>
      </c>
      <c r="AC345" s="10">
        <f>'MC Inputs'!AD344*'MC Usage'!AC$5</f>
        <v>0</v>
      </c>
      <c r="AD345" s="10">
        <f>'MC Inputs'!AE344*'MC Usage'!AD$5</f>
        <v>0</v>
      </c>
      <c r="AE345" s="10">
        <f>'MC Inputs'!AF344*'MC Usage'!AE$5</f>
        <v>0</v>
      </c>
    </row>
    <row r="346" spans="1:31" x14ac:dyDescent="0.3">
      <c r="A346" s="30" t="s">
        <v>62</v>
      </c>
      <c r="B346" s="16">
        <f t="shared" si="5"/>
        <v>47058</v>
      </c>
      <c r="C346" s="9">
        <f>'MC Inputs'!D345*'MC Usage'!C$5</f>
        <v>0</v>
      </c>
      <c r="D346" s="9">
        <f>'MC Inputs'!E345*'MC Usage'!D$5</f>
        <v>0</v>
      </c>
      <c r="E346" s="9">
        <f>'MC Inputs'!F345*'MC Usage'!E$5</f>
        <v>0</v>
      </c>
      <c r="F346" s="9">
        <f>'MC Inputs'!G345*'MC Usage'!F$5</f>
        <v>0</v>
      </c>
      <c r="G346" s="9">
        <f>'MC Inputs'!H345*'MC Usage'!G$5</f>
        <v>0</v>
      </c>
      <c r="H346" s="9">
        <f>'MC Inputs'!I345*'MC Usage'!H$5</f>
        <v>0</v>
      </c>
      <c r="I346" s="9">
        <f>'MC Inputs'!J345*'MC Usage'!I$5</f>
        <v>0</v>
      </c>
      <c r="J346" s="9">
        <f>'MC Inputs'!K345*'MC Usage'!J$5</f>
        <v>0</v>
      </c>
      <c r="K346" s="9">
        <f>'MC Inputs'!L345*'MC Usage'!K$5</f>
        <v>0</v>
      </c>
      <c r="L346" s="9">
        <f>'MC Inputs'!M345*'MC Usage'!L$5</f>
        <v>0</v>
      </c>
      <c r="M346" s="9">
        <f>'MC Inputs'!N345*'MC Usage'!M$5</f>
        <v>0</v>
      </c>
      <c r="N346" s="9">
        <f>'MC Inputs'!O345*'MC Usage'!N$5</f>
        <v>0</v>
      </c>
      <c r="O346" s="9">
        <f>'MC Inputs'!P345*'MC Usage'!O$5</f>
        <v>0</v>
      </c>
      <c r="P346" s="9">
        <f>'MC Inputs'!Q345*'MC Usage'!P$5</f>
        <v>0</v>
      </c>
      <c r="Q346" s="9">
        <f>'MC Inputs'!R345*'MC Usage'!Q$5</f>
        <v>0</v>
      </c>
      <c r="R346" s="9">
        <f>'MC Inputs'!S345*'MC Usage'!R$5</f>
        <v>0</v>
      </c>
      <c r="S346" s="9">
        <f>'MC Inputs'!T345*'MC Usage'!S$5</f>
        <v>0</v>
      </c>
      <c r="T346" s="9">
        <f>'MC Inputs'!U345*'MC Usage'!T$5</f>
        <v>0</v>
      </c>
      <c r="U346" s="9">
        <f>'MC Inputs'!V345*'MC Usage'!U$5</f>
        <v>0</v>
      </c>
      <c r="V346" s="9">
        <f>'MC Inputs'!W345*'MC Usage'!V$5</f>
        <v>0</v>
      </c>
      <c r="W346" s="9">
        <f>'MC Inputs'!X345*'MC Usage'!W$5</f>
        <v>0</v>
      </c>
      <c r="X346" s="9">
        <f>'MC Inputs'!Y345*'MC Usage'!X$5</f>
        <v>0</v>
      </c>
      <c r="Y346" s="9">
        <f>'MC Inputs'!Z345*'MC Usage'!Y$5</f>
        <v>0</v>
      </c>
      <c r="Z346" s="9">
        <f>'MC Inputs'!AA345*'MC Usage'!Z$5</f>
        <v>0</v>
      </c>
      <c r="AA346" s="9">
        <f>'MC Inputs'!AB345*'MC Usage'!AA$5</f>
        <v>0</v>
      </c>
      <c r="AB346" s="10">
        <f>'MC Inputs'!AC345*'MC Usage'!AB$5</f>
        <v>0</v>
      </c>
      <c r="AC346" s="10">
        <f>'MC Inputs'!AD345*'MC Usage'!AC$5</f>
        <v>0</v>
      </c>
      <c r="AD346" s="10">
        <f>'MC Inputs'!AE345*'MC Usage'!AD$5</f>
        <v>0</v>
      </c>
      <c r="AE346" s="10">
        <f>'MC Inputs'!AF345*'MC Usage'!AE$5</f>
        <v>0</v>
      </c>
    </row>
    <row r="347" spans="1:31" x14ac:dyDescent="0.3">
      <c r="A347" s="30" t="s">
        <v>62</v>
      </c>
      <c r="B347" s="16">
        <f t="shared" si="5"/>
        <v>47088</v>
      </c>
      <c r="C347" s="9">
        <f>'MC Inputs'!D346*'MC Usage'!C$5</f>
        <v>0</v>
      </c>
      <c r="D347" s="9">
        <f>'MC Inputs'!E346*'MC Usage'!D$5</f>
        <v>0</v>
      </c>
      <c r="E347" s="9">
        <f>'MC Inputs'!F346*'MC Usage'!E$5</f>
        <v>0</v>
      </c>
      <c r="F347" s="9">
        <f>'MC Inputs'!G346*'MC Usage'!F$5</f>
        <v>0</v>
      </c>
      <c r="G347" s="9">
        <f>'MC Inputs'!H346*'MC Usage'!G$5</f>
        <v>0</v>
      </c>
      <c r="H347" s="9">
        <f>'MC Inputs'!I346*'MC Usage'!H$5</f>
        <v>0</v>
      </c>
      <c r="I347" s="9">
        <f>'MC Inputs'!J346*'MC Usage'!I$5</f>
        <v>0</v>
      </c>
      <c r="J347" s="9">
        <f>'MC Inputs'!K346*'MC Usage'!J$5</f>
        <v>0</v>
      </c>
      <c r="K347" s="9">
        <f>'MC Inputs'!L346*'MC Usage'!K$5</f>
        <v>0</v>
      </c>
      <c r="L347" s="9">
        <f>'MC Inputs'!M346*'MC Usage'!L$5</f>
        <v>0</v>
      </c>
      <c r="M347" s="9">
        <f>'MC Inputs'!N346*'MC Usage'!M$5</f>
        <v>0</v>
      </c>
      <c r="N347" s="9">
        <f>'MC Inputs'!O346*'MC Usage'!N$5</f>
        <v>0</v>
      </c>
      <c r="O347" s="9">
        <f>'MC Inputs'!P346*'MC Usage'!O$5</f>
        <v>0</v>
      </c>
      <c r="P347" s="9">
        <f>'MC Inputs'!Q346*'MC Usage'!P$5</f>
        <v>0</v>
      </c>
      <c r="Q347" s="9">
        <f>'MC Inputs'!R346*'MC Usage'!Q$5</f>
        <v>0</v>
      </c>
      <c r="R347" s="9">
        <f>'MC Inputs'!S346*'MC Usage'!R$5</f>
        <v>0</v>
      </c>
      <c r="S347" s="9">
        <f>'MC Inputs'!T346*'MC Usage'!S$5</f>
        <v>0</v>
      </c>
      <c r="T347" s="9">
        <f>'MC Inputs'!U346*'MC Usage'!T$5</f>
        <v>0</v>
      </c>
      <c r="U347" s="9">
        <f>'MC Inputs'!V346*'MC Usage'!U$5</f>
        <v>0</v>
      </c>
      <c r="V347" s="9">
        <f>'MC Inputs'!W346*'MC Usage'!V$5</f>
        <v>0</v>
      </c>
      <c r="W347" s="9">
        <f>'MC Inputs'!X346*'MC Usage'!W$5</f>
        <v>0</v>
      </c>
      <c r="X347" s="9">
        <f>'MC Inputs'!Y346*'MC Usage'!X$5</f>
        <v>0</v>
      </c>
      <c r="Y347" s="9">
        <f>'MC Inputs'!Z346*'MC Usage'!Y$5</f>
        <v>0</v>
      </c>
      <c r="Z347" s="9">
        <f>'MC Inputs'!AA346*'MC Usage'!Z$5</f>
        <v>0</v>
      </c>
      <c r="AA347" s="9">
        <f>'MC Inputs'!AB346*'MC Usage'!AA$5</f>
        <v>0</v>
      </c>
      <c r="AB347" s="10">
        <f>'MC Inputs'!AC346*'MC Usage'!AB$5</f>
        <v>0</v>
      </c>
      <c r="AC347" s="10">
        <f>'MC Inputs'!AD346*'MC Usage'!AC$5</f>
        <v>0</v>
      </c>
      <c r="AD347" s="10">
        <f>'MC Inputs'!AE346*'MC Usage'!AD$5</f>
        <v>0</v>
      </c>
      <c r="AE347" s="10">
        <f>'MC Inputs'!AF346*'MC Usage'!AE$5</f>
        <v>0</v>
      </c>
    </row>
    <row r="348" spans="1:31" x14ac:dyDescent="0.3">
      <c r="A348" s="30" t="s">
        <v>62</v>
      </c>
      <c r="B348" s="16">
        <f t="shared" si="5"/>
        <v>47119</v>
      </c>
      <c r="C348" s="9">
        <f>'MC Inputs'!D347*'MC Usage'!C$5</f>
        <v>0</v>
      </c>
      <c r="D348" s="9">
        <f>'MC Inputs'!E347*'MC Usage'!D$5</f>
        <v>0</v>
      </c>
      <c r="E348" s="9">
        <f>'MC Inputs'!F347*'MC Usage'!E$5</f>
        <v>0</v>
      </c>
      <c r="F348" s="9">
        <f>'MC Inputs'!G347*'MC Usage'!F$5</f>
        <v>0</v>
      </c>
      <c r="G348" s="9">
        <f>'MC Inputs'!H347*'MC Usage'!G$5</f>
        <v>0</v>
      </c>
      <c r="H348" s="9">
        <f>'MC Inputs'!I347*'MC Usage'!H$5</f>
        <v>0</v>
      </c>
      <c r="I348" s="9">
        <f>'MC Inputs'!J347*'MC Usage'!I$5</f>
        <v>0</v>
      </c>
      <c r="J348" s="9">
        <f>'MC Inputs'!K347*'MC Usage'!J$5</f>
        <v>0</v>
      </c>
      <c r="K348" s="9">
        <f>'MC Inputs'!L347*'MC Usage'!K$5</f>
        <v>0</v>
      </c>
      <c r="L348" s="9">
        <f>'MC Inputs'!M347*'MC Usage'!L$5</f>
        <v>0</v>
      </c>
      <c r="M348" s="9">
        <f>'MC Inputs'!N347*'MC Usage'!M$5</f>
        <v>0</v>
      </c>
      <c r="N348" s="9">
        <f>'MC Inputs'!O347*'MC Usage'!N$5</f>
        <v>0</v>
      </c>
      <c r="O348" s="9">
        <f>'MC Inputs'!P347*'MC Usage'!O$5</f>
        <v>0</v>
      </c>
      <c r="P348" s="9">
        <f>'MC Inputs'!Q347*'MC Usage'!P$5</f>
        <v>0</v>
      </c>
      <c r="Q348" s="9">
        <f>'MC Inputs'!R347*'MC Usage'!Q$5</f>
        <v>0</v>
      </c>
      <c r="R348" s="9">
        <f>'MC Inputs'!S347*'MC Usage'!R$5</f>
        <v>0</v>
      </c>
      <c r="S348" s="9">
        <f>'MC Inputs'!T347*'MC Usage'!S$5</f>
        <v>0</v>
      </c>
      <c r="T348" s="9">
        <f>'MC Inputs'!U347*'MC Usage'!T$5</f>
        <v>0</v>
      </c>
      <c r="U348" s="9">
        <f>'MC Inputs'!V347*'MC Usage'!U$5</f>
        <v>0</v>
      </c>
      <c r="V348" s="9">
        <f>'MC Inputs'!W347*'MC Usage'!V$5</f>
        <v>0</v>
      </c>
      <c r="W348" s="9">
        <f>'MC Inputs'!X347*'MC Usage'!W$5</f>
        <v>0</v>
      </c>
      <c r="X348" s="9">
        <f>'MC Inputs'!Y347*'MC Usage'!X$5</f>
        <v>0</v>
      </c>
      <c r="Y348" s="9">
        <f>'MC Inputs'!Z347*'MC Usage'!Y$5</f>
        <v>0</v>
      </c>
      <c r="Z348" s="9">
        <f>'MC Inputs'!AA347*'MC Usage'!Z$5</f>
        <v>0</v>
      </c>
      <c r="AA348" s="9">
        <f>'MC Inputs'!AB347*'MC Usage'!AA$5</f>
        <v>0</v>
      </c>
      <c r="AB348" s="10">
        <f>'MC Inputs'!AC347*'MC Usage'!AB$5</f>
        <v>0</v>
      </c>
      <c r="AC348" s="10">
        <f>'MC Inputs'!AD347*'MC Usage'!AC$5</f>
        <v>0</v>
      </c>
      <c r="AD348" s="10">
        <f>'MC Inputs'!AE347*'MC Usage'!AD$5</f>
        <v>0</v>
      </c>
      <c r="AE348" s="10">
        <f>'MC Inputs'!AF347*'MC Usage'!AE$5</f>
        <v>0</v>
      </c>
    </row>
    <row r="349" spans="1:31" x14ac:dyDescent="0.3">
      <c r="A349" s="30" t="s">
        <v>62</v>
      </c>
      <c r="B349" s="16">
        <f t="shared" si="5"/>
        <v>47150</v>
      </c>
      <c r="C349" s="9">
        <f>'MC Inputs'!D348*'MC Usage'!C$5</f>
        <v>0</v>
      </c>
      <c r="D349" s="9">
        <f>'MC Inputs'!E348*'MC Usage'!D$5</f>
        <v>0</v>
      </c>
      <c r="E349" s="9">
        <f>'MC Inputs'!F348*'MC Usage'!E$5</f>
        <v>0</v>
      </c>
      <c r="F349" s="9">
        <f>'MC Inputs'!G348*'MC Usage'!F$5</f>
        <v>0</v>
      </c>
      <c r="G349" s="9">
        <f>'MC Inputs'!H348*'MC Usage'!G$5</f>
        <v>0</v>
      </c>
      <c r="H349" s="9">
        <f>'MC Inputs'!I348*'MC Usage'!H$5</f>
        <v>0</v>
      </c>
      <c r="I349" s="9">
        <f>'MC Inputs'!J348*'MC Usage'!I$5</f>
        <v>0</v>
      </c>
      <c r="J349" s="9">
        <f>'MC Inputs'!K348*'MC Usage'!J$5</f>
        <v>0</v>
      </c>
      <c r="K349" s="9">
        <f>'MC Inputs'!L348*'MC Usage'!K$5</f>
        <v>0</v>
      </c>
      <c r="L349" s="9">
        <f>'MC Inputs'!M348*'MC Usage'!L$5</f>
        <v>0</v>
      </c>
      <c r="M349" s="9">
        <f>'MC Inputs'!N348*'MC Usage'!M$5</f>
        <v>0</v>
      </c>
      <c r="N349" s="9">
        <f>'MC Inputs'!O348*'MC Usage'!N$5</f>
        <v>0</v>
      </c>
      <c r="O349" s="9">
        <f>'MC Inputs'!P348*'MC Usage'!O$5</f>
        <v>0</v>
      </c>
      <c r="P349" s="9">
        <f>'MC Inputs'!Q348*'MC Usage'!P$5</f>
        <v>0</v>
      </c>
      <c r="Q349" s="9">
        <f>'MC Inputs'!R348*'MC Usage'!Q$5</f>
        <v>0</v>
      </c>
      <c r="R349" s="9">
        <f>'MC Inputs'!S348*'MC Usage'!R$5</f>
        <v>0</v>
      </c>
      <c r="S349" s="9">
        <f>'MC Inputs'!T348*'MC Usage'!S$5</f>
        <v>0</v>
      </c>
      <c r="T349" s="9">
        <f>'MC Inputs'!U348*'MC Usage'!T$5</f>
        <v>0</v>
      </c>
      <c r="U349" s="9">
        <f>'MC Inputs'!V348*'MC Usage'!U$5</f>
        <v>0</v>
      </c>
      <c r="V349" s="9">
        <f>'MC Inputs'!W348*'MC Usage'!V$5</f>
        <v>0</v>
      </c>
      <c r="W349" s="9">
        <f>'MC Inputs'!X348*'MC Usage'!W$5</f>
        <v>0</v>
      </c>
      <c r="X349" s="9">
        <f>'MC Inputs'!Y348*'MC Usage'!X$5</f>
        <v>0</v>
      </c>
      <c r="Y349" s="9">
        <f>'MC Inputs'!Z348*'MC Usage'!Y$5</f>
        <v>0</v>
      </c>
      <c r="Z349" s="9">
        <f>'MC Inputs'!AA348*'MC Usage'!Z$5</f>
        <v>0</v>
      </c>
      <c r="AA349" s="9">
        <f>'MC Inputs'!AB348*'MC Usage'!AA$5</f>
        <v>0</v>
      </c>
      <c r="AB349" s="10">
        <f>'MC Inputs'!AC348*'MC Usage'!AB$5</f>
        <v>0</v>
      </c>
      <c r="AC349" s="10">
        <f>'MC Inputs'!AD348*'MC Usage'!AC$5</f>
        <v>0</v>
      </c>
      <c r="AD349" s="10">
        <f>'MC Inputs'!AE348*'MC Usage'!AD$5</f>
        <v>0</v>
      </c>
      <c r="AE349" s="10">
        <f>'MC Inputs'!AF348*'MC Usage'!AE$5</f>
        <v>0</v>
      </c>
    </row>
    <row r="350" spans="1:31" x14ac:dyDescent="0.3">
      <c r="A350" s="30" t="s">
        <v>62</v>
      </c>
      <c r="B350" s="16">
        <f t="shared" si="5"/>
        <v>47178</v>
      </c>
      <c r="C350" s="9">
        <f>'MC Inputs'!D349*'MC Usage'!C$5</f>
        <v>0</v>
      </c>
      <c r="D350" s="9">
        <f>'MC Inputs'!E349*'MC Usage'!D$5</f>
        <v>0</v>
      </c>
      <c r="E350" s="9">
        <f>'MC Inputs'!F349*'MC Usage'!E$5</f>
        <v>0</v>
      </c>
      <c r="F350" s="9">
        <f>'MC Inputs'!G349*'MC Usage'!F$5</f>
        <v>0</v>
      </c>
      <c r="G350" s="9">
        <f>'MC Inputs'!H349*'MC Usage'!G$5</f>
        <v>0</v>
      </c>
      <c r="H350" s="9">
        <f>'MC Inputs'!I349*'MC Usage'!H$5</f>
        <v>0</v>
      </c>
      <c r="I350" s="9">
        <f>'MC Inputs'!J349*'MC Usage'!I$5</f>
        <v>0</v>
      </c>
      <c r="J350" s="9">
        <f>'MC Inputs'!K349*'MC Usage'!J$5</f>
        <v>0</v>
      </c>
      <c r="K350" s="9">
        <f>'MC Inputs'!L349*'MC Usage'!K$5</f>
        <v>0</v>
      </c>
      <c r="L350" s="9">
        <f>'MC Inputs'!M349*'MC Usage'!L$5</f>
        <v>0</v>
      </c>
      <c r="M350" s="9">
        <f>'MC Inputs'!N349*'MC Usage'!M$5</f>
        <v>0</v>
      </c>
      <c r="N350" s="9">
        <f>'MC Inputs'!O349*'MC Usage'!N$5</f>
        <v>0</v>
      </c>
      <c r="O350" s="9">
        <f>'MC Inputs'!P349*'MC Usage'!O$5</f>
        <v>0</v>
      </c>
      <c r="P350" s="9">
        <f>'MC Inputs'!Q349*'MC Usage'!P$5</f>
        <v>0</v>
      </c>
      <c r="Q350" s="9">
        <f>'MC Inputs'!R349*'MC Usage'!Q$5</f>
        <v>0</v>
      </c>
      <c r="R350" s="9">
        <f>'MC Inputs'!S349*'MC Usage'!R$5</f>
        <v>0</v>
      </c>
      <c r="S350" s="9">
        <f>'MC Inputs'!T349*'MC Usage'!S$5</f>
        <v>0</v>
      </c>
      <c r="T350" s="9">
        <f>'MC Inputs'!U349*'MC Usage'!T$5</f>
        <v>0</v>
      </c>
      <c r="U350" s="9">
        <f>'MC Inputs'!V349*'MC Usage'!U$5</f>
        <v>0</v>
      </c>
      <c r="V350" s="9">
        <f>'MC Inputs'!W349*'MC Usage'!V$5</f>
        <v>0</v>
      </c>
      <c r="W350" s="9">
        <f>'MC Inputs'!X349*'MC Usage'!W$5</f>
        <v>0</v>
      </c>
      <c r="X350" s="9">
        <f>'MC Inputs'!Y349*'MC Usage'!X$5</f>
        <v>0</v>
      </c>
      <c r="Y350" s="9">
        <f>'MC Inputs'!Z349*'MC Usage'!Y$5</f>
        <v>0</v>
      </c>
      <c r="Z350" s="9">
        <f>'MC Inputs'!AA349*'MC Usage'!Z$5</f>
        <v>0</v>
      </c>
      <c r="AA350" s="9">
        <f>'MC Inputs'!AB349*'MC Usage'!AA$5</f>
        <v>0</v>
      </c>
      <c r="AB350" s="10">
        <f>'MC Inputs'!AC349*'MC Usage'!AB$5</f>
        <v>0</v>
      </c>
      <c r="AC350" s="10">
        <f>'MC Inputs'!AD349*'MC Usage'!AC$5</f>
        <v>0</v>
      </c>
      <c r="AD350" s="10">
        <f>'MC Inputs'!AE349*'MC Usage'!AD$5</f>
        <v>0</v>
      </c>
      <c r="AE350" s="10">
        <f>'MC Inputs'!AF349*'MC Usage'!AE$5</f>
        <v>0</v>
      </c>
    </row>
    <row r="351" spans="1:31" x14ac:dyDescent="0.3">
      <c r="A351" s="30" t="s">
        <v>62</v>
      </c>
      <c r="B351" s="16">
        <f t="shared" si="5"/>
        <v>47209</v>
      </c>
      <c r="C351" s="9">
        <f>'MC Inputs'!D350*'MC Usage'!C$5</f>
        <v>0</v>
      </c>
      <c r="D351" s="9">
        <f>'MC Inputs'!E350*'MC Usage'!D$5</f>
        <v>0</v>
      </c>
      <c r="E351" s="9">
        <f>'MC Inputs'!F350*'MC Usage'!E$5</f>
        <v>0</v>
      </c>
      <c r="F351" s="9">
        <f>'MC Inputs'!G350*'MC Usage'!F$5</f>
        <v>0</v>
      </c>
      <c r="G351" s="9">
        <f>'MC Inputs'!H350*'MC Usage'!G$5</f>
        <v>0</v>
      </c>
      <c r="H351" s="9">
        <f>'MC Inputs'!I350*'MC Usage'!H$5</f>
        <v>0</v>
      </c>
      <c r="I351" s="9">
        <f>'MC Inputs'!J350*'MC Usage'!I$5</f>
        <v>0</v>
      </c>
      <c r="J351" s="9">
        <f>'MC Inputs'!K350*'MC Usage'!J$5</f>
        <v>0</v>
      </c>
      <c r="K351" s="9">
        <f>'MC Inputs'!L350*'MC Usage'!K$5</f>
        <v>0</v>
      </c>
      <c r="L351" s="9">
        <f>'MC Inputs'!M350*'MC Usage'!L$5</f>
        <v>0</v>
      </c>
      <c r="M351" s="9">
        <f>'MC Inputs'!N350*'MC Usage'!M$5</f>
        <v>0</v>
      </c>
      <c r="N351" s="9">
        <f>'MC Inputs'!O350*'MC Usage'!N$5</f>
        <v>0</v>
      </c>
      <c r="O351" s="9">
        <f>'MC Inputs'!P350*'MC Usage'!O$5</f>
        <v>0</v>
      </c>
      <c r="P351" s="9">
        <f>'MC Inputs'!Q350*'MC Usage'!P$5</f>
        <v>0</v>
      </c>
      <c r="Q351" s="9">
        <f>'MC Inputs'!R350*'MC Usage'!Q$5</f>
        <v>0</v>
      </c>
      <c r="R351" s="9">
        <f>'MC Inputs'!S350*'MC Usage'!R$5</f>
        <v>0</v>
      </c>
      <c r="S351" s="9">
        <f>'MC Inputs'!T350*'MC Usage'!S$5</f>
        <v>0</v>
      </c>
      <c r="T351" s="9">
        <f>'MC Inputs'!U350*'MC Usage'!T$5</f>
        <v>0</v>
      </c>
      <c r="U351" s="9">
        <f>'MC Inputs'!V350*'MC Usage'!U$5</f>
        <v>0</v>
      </c>
      <c r="V351" s="9">
        <f>'MC Inputs'!W350*'MC Usage'!V$5</f>
        <v>0</v>
      </c>
      <c r="W351" s="9">
        <f>'MC Inputs'!X350*'MC Usage'!W$5</f>
        <v>0</v>
      </c>
      <c r="X351" s="9">
        <f>'MC Inputs'!Y350*'MC Usage'!X$5</f>
        <v>0</v>
      </c>
      <c r="Y351" s="9">
        <f>'MC Inputs'!Z350*'MC Usage'!Y$5</f>
        <v>0</v>
      </c>
      <c r="Z351" s="9">
        <f>'MC Inputs'!AA350*'MC Usage'!Z$5</f>
        <v>0</v>
      </c>
      <c r="AA351" s="9">
        <f>'MC Inputs'!AB350*'MC Usage'!AA$5</f>
        <v>0</v>
      </c>
      <c r="AB351" s="10">
        <f>'MC Inputs'!AC350*'MC Usage'!AB$5</f>
        <v>0</v>
      </c>
      <c r="AC351" s="10">
        <f>'MC Inputs'!AD350*'MC Usage'!AC$5</f>
        <v>0</v>
      </c>
      <c r="AD351" s="10">
        <f>'MC Inputs'!AE350*'MC Usage'!AD$5</f>
        <v>0</v>
      </c>
      <c r="AE351" s="10">
        <f>'MC Inputs'!AF350*'MC Usage'!AE$5</f>
        <v>0</v>
      </c>
    </row>
    <row r="352" spans="1:31" x14ac:dyDescent="0.3">
      <c r="A352" s="30" t="s">
        <v>62</v>
      </c>
      <c r="B352" s="16">
        <f t="shared" si="5"/>
        <v>47239</v>
      </c>
      <c r="C352" s="9">
        <f>'MC Inputs'!D351*'MC Usage'!C$5</f>
        <v>0</v>
      </c>
      <c r="D352" s="9">
        <f>'MC Inputs'!E351*'MC Usage'!D$5</f>
        <v>0</v>
      </c>
      <c r="E352" s="9">
        <f>'MC Inputs'!F351*'MC Usage'!E$5</f>
        <v>0</v>
      </c>
      <c r="F352" s="9">
        <f>'MC Inputs'!G351*'MC Usage'!F$5</f>
        <v>0</v>
      </c>
      <c r="G352" s="9">
        <f>'MC Inputs'!H351*'MC Usage'!G$5</f>
        <v>0</v>
      </c>
      <c r="H352" s="9">
        <f>'MC Inputs'!I351*'MC Usage'!H$5</f>
        <v>0</v>
      </c>
      <c r="I352" s="9">
        <f>'MC Inputs'!J351*'MC Usage'!I$5</f>
        <v>0</v>
      </c>
      <c r="J352" s="9">
        <f>'MC Inputs'!K351*'MC Usage'!J$5</f>
        <v>0</v>
      </c>
      <c r="K352" s="9">
        <f>'MC Inputs'!L351*'MC Usage'!K$5</f>
        <v>0</v>
      </c>
      <c r="L352" s="9">
        <f>'MC Inputs'!M351*'MC Usage'!L$5</f>
        <v>0</v>
      </c>
      <c r="M352" s="9">
        <f>'MC Inputs'!N351*'MC Usage'!M$5</f>
        <v>0</v>
      </c>
      <c r="N352" s="9">
        <f>'MC Inputs'!O351*'MC Usage'!N$5</f>
        <v>0</v>
      </c>
      <c r="O352" s="9">
        <f>'MC Inputs'!P351*'MC Usage'!O$5</f>
        <v>0</v>
      </c>
      <c r="P352" s="9">
        <f>'MC Inputs'!Q351*'MC Usage'!P$5</f>
        <v>0</v>
      </c>
      <c r="Q352" s="9">
        <f>'MC Inputs'!R351*'MC Usage'!Q$5</f>
        <v>0</v>
      </c>
      <c r="R352" s="9">
        <f>'MC Inputs'!S351*'MC Usage'!R$5</f>
        <v>0</v>
      </c>
      <c r="S352" s="9">
        <f>'MC Inputs'!T351*'MC Usage'!S$5</f>
        <v>0</v>
      </c>
      <c r="T352" s="9">
        <f>'MC Inputs'!U351*'MC Usage'!T$5</f>
        <v>0</v>
      </c>
      <c r="U352" s="9">
        <f>'MC Inputs'!V351*'MC Usage'!U$5</f>
        <v>0</v>
      </c>
      <c r="V352" s="9">
        <f>'MC Inputs'!W351*'MC Usage'!V$5</f>
        <v>0</v>
      </c>
      <c r="W352" s="9">
        <f>'MC Inputs'!X351*'MC Usage'!W$5</f>
        <v>0</v>
      </c>
      <c r="X352" s="9">
        <f>'MC Inputs'!Y351*'MC Usage'!X$5</f>
        <v>0</v>
      </c>
      <c r="Y352" s="9">
        <f>'MC Inputs'!Z351*'MC Usage'!Y$5</f>
        <v>0</v>
      </c>
      <c r="Z352" s="9">
        <f>'MC Inputs'!AA351*'MC Usage'!Z$5</f>
        <v>0</v>
      </c>
      <c r="AA352" s="9">
        <f>'MC Inputs'!AB351*'MC Usage'!AA$5</f>
        <v>0</v>
      </c>
      <c r="AB352" s="10">
        <f>'MC Inputs'!AC351*'MC Usage'!AB$5</f>
        <v>0</v>
      </c>
      <c r="AC352" s="10">
        <f>'MC Inputs'!AD351*'MC Usage'!AC$5</f>
        <v>0</v>
      </c>
      <c r="AD352" s="10">
        <f>'MC Inputs'!AE351*'MC Usage'!AD$5</f>
        <v>0</v>
      </c>
      <c r="AE352" s="10">
        <f>'MC Inputs'!AF351*'MC Usage'!AE$5</f>
        <v>0</v>
      </c>
    </row>
    <row r="353" spans="1:31" ht="15" thickBot="1" x14ac:dyDescent="0.35">
      <c r="A353" s="31" t="s">
        <v>62</v>
      </c>
      <c r="B353" s="17">
        <f t="shared" si="5"/>
        <v>47270</v>
      </c>
      <c r="C353" s="11">
        <f>'MC Inputs'!D352*'MC Usage'!C$5</f>
        <v>0</v>
      </c>
      <c r="D353" s="11">
        <f>'MC Inputs'!E352*'MC Usage'!D$5</f>
        <v>0</v>
      </c>
      <c r="E353" s="11">
        <f>'MC Inputs'!F352*'MC Usage'!E$5</f>
        <v>0</v>
      </c>
      <c r="F353" s="11">
        <f>'MC Inputs'!G352*'MC Usage'!F$5</f>
        <v>0</v>
      </c>
      <c r="G353" s="11">
        <f>'MC Inputs'!H352*'MC Usage'!G$5</f>
        <v>0</v>
      </c>
      <c r="H353" s="11">
        <f>'MC Inputs'!I352*'MC Usage'!H$5</f>
        <v>0</v>
      </c>
      <c r="I353" s="11">
        <f>'MC Inputs'!J352*'MC Usage'!I$5</f>
        <v>0</v>
      </c>
      <c r="J353" s="11">
        <f>'MC Inputs'!K352*'MC Usage'!J$5</f>
        <v>0</v>
      </c>
      <c r="K353" s="11">
        <f>'MC Inputs'!L352*'MC Usage'!K$5</f>
        <v>0</v>
      </c>
      <c r="L353" s="11">
        <f>'MC Inputs'!M352*'MC Usage'!L$5</f>
        <v>0</v>
      </c>
      <c r="M353" s="11">
        <f>'MC Inputs'!N352*'MC Usage'!M$5</f>
        <v>0</v>
      </c>
      <c r="N353" s="11">
        <f>'MC Inputs'!O352*'MC Usage'!N$5</f>
        <v>0</v>
      </c>
      <c r="O353" s="11">
        <f>'MC Inputs'!P352*'MC Usage'!O$5</f>
        <v>0</v>
      </c>
      <c r="P353" s="11">
        <f>'MC Inputs'!Q352*'MC Usage'!P$5</f>
        <v>0</v>
      </c>
      <c r="Q353" s="11">
        <f>'MC Inputs'!R352*'MC Usage'!Q$5</f>
        <v>0</v>
      </c>
      <c r="R353" s="11">
        <f>'MC Inputs'!S352*'MC Usage'!R$5</f>
        <v>0</v>
      </c>
      <c r="S353" s="11">
        <f>'MC Inputs'!T352*'MC Usage'!S$5</f>
        <v>0</v>
      </c>
      <c r="T353" s="11">
        <f>'MC Inputs'!U352*'MC Usage'!T$5</f>
        <v>0</v>
      </c>
      <c r="U353" s="11">
        <f>'MC Inputs'!V352*'MC Usage'!U$5</f>
        <v>0</v>
      </c>
      <c r="V353" s="11">
        <f>'MC Inputs'!W352*'MC Usage'!V$5</f>
        <v>0</v>
      </c>
      <c r="W353" s="11">
        <f>'MC Inputs'!X352*'MC Usage'!W$5</f>
        <v>0</v>
      </c>
      <c r="X353" s="11">
        <f>'MC Inputs'!Y352*'MC Usage'!X$5</f>
        <v>0</v>
      </c>
      <c r="Y353" s="11">
        <f>'MC Inputs'!Z352*'MC Usage'!Y$5</f>
        <v>0</v>
      </c>
      <c r="Z353" s="11">
        <f>'MC Inputs'!AA352*'MC Usage'!Z$5</f>
        <v>0</v>
      </c>
      <c r="AA353" s="11">
        <f>'MC Inputs'!AB352*'MC Usage'!AA$5</f>
        <v>0</v>
      </c>
      <c r="AB353" s="12">
        <f>'MC Inputs'!AC352*'MC Usage'!AB$5</f>
        <v>0</v>
      </c>
      <c r="AC353" s="12">
        <f>'MC Inputs'!AD352*'MC Usage'!AC$5</f>
        <v>0</v>
      </c>
      <c r="AD353" s="12">
        <f>'MC Inputs'!AE352*'MC Usage'!AD$5</f>
        <v>0</v>
      </c>
      <c r="AE353" s="12">
        <f>'MC Inputs'!AF352*'MC Usage'!AE$5</f>
        <v>0</v>
      </c>
    </row>
    <row r="354" spans="1:31" x14ac:dyDescent="0.3">
      <c r="A354" s="32" t="s">
        <v>63</v>
      </c>
      <c r="B354" s="18">
        <f t="shared" si="5"/>
        <v>47300</v>
      </c>
      <c r="C354" s="2">
        <f>'MC Inputs'!D353*'MC Usage'!C$5</f>
        <v>0</v>
      </c>
      <c r="D354" s="2">
        <f>'MC Inputs'!E353*'MC Usage'!D$5</f>
        <v>0</v>
      </c>
      <c r="E354" s="2">
        <f>'MC Inputs'!F353*'MC Usage'!E$5</f>
        <v>0</v>
      </c>
      <c r="F354" s="2">
        <f>'MC Inputs'!G353*'MC Usage'!F$5</f>
        <v>0</v>
      </c>
      <c r="G354" s="2">
        <f>'MC Inputs'!H353*'MC Usage'!G$5</f>
        <v>0</v>
      </c>
      <c r="H354" s="2">
        <f>'MC Inputs'!I353*'MC Usage'!H$5</f>
        <v>0</v>
      </c>
      <c r="I354" s="2">
        <f>'MC Inputs'!J353*'MC Usage'!I$5</f>
        <v>0</v>
      </c>
      <c r="J354" s="2">
        <f>'MC Inputs'!K353*'MC Usage'!J$5</f>
        <v>0</v>
      </c>
      <c r="K354" s="2">
        <f>'MC Inputs'!L353*'MC Usage'!K$5</f>
        <v>0</v>
      </c>
      <c r="L354" s="2">
        <f>'MC Inputs'!M353*'MC Usage'!L$5</f>
        <v>0</v>
      </c>
      <c r="M354" s="2">
        <f>'MC Inputs'!N353*'MC Usage'!M$5</f>
        <v>0</v>
      </c>
      <c r="N354" s="2">
        <f>'MC Inputs'!O353*'MC Usage'!N$5</f>
        <v>0</v>
      </c>
      <c r="O354" s="2">
        <f>'MC Inputs'!P353*'MC Usage'!O$5</f>
        <v>0</v>
      </c>
      <c r="P354" s="2">
        <f>'MC Inputs'!Q353*'MC Usage'!P$5</f>
        <v>0</v>
      </c>
      <c r="Q354" s="2">
        <f>'MC Inputs'!R353*'MC Usage'!Q$5</f>
        <v>0</v>
      </c>
      <c r="R354" s="2">
        <f>'MC Inputs'!S353*'MC Usage'!R$5</f>
        <v>0</v>
      </c>
      <c r="S354" s="2">
        <f>'MC Inputs'!T353*'MC Usage'!S$5</f>
        <v>0</v>
      </c>
      <c r="T354" s="2">
        <f>'MC Inputs'!U353*'MC Usage'!T$5</f>
        <v>0</v>
      </c>
      <c r="U354" s="2">
        <f>'MC Inputs'!V353*'MC Usage'!U$5</f>
        <v>0</v>
      </c>
      <c r="V354" s="2">
        <f>'MC Inputs'!W353*'MC Usage'!V$5</f>
        <v>0</v>
      </c>
      <c r="W354" s="2">
        <f>'MC Inputs'!X353*'MC Usage'!W$5</f>
        <v>0</v>
      </c>
      <c r="X354" s="2">
        <f>'MC Inputs'!Y353*'MC Usage'!X$5</f>
        <v>0</v>
      </c>
      <c r="Y354" s="2">
        <f>'MC Inputs'!Z353*'MC Usage'!Y$5</f>
        <v>0</v>
      </c>
      <c r="Z354" s="2">
        <f>'MC Inputs'!AA353*'MC Usage'!Z$5</f>
        <v>0</v>
      </c>
      <c r="AA354" s="2">
        <f>'MC Inputs'!AB353*'MC Usage'!AA$5</f>
        <v>0</v>
      </c>
      <c r="AB354">
        <f>'MC Inputs'!AC353*'MC Usage'!AB$5</f>
        <v>0</v>
      </c>
      <c r="AC354">
        <f>'MC Inputs'!AD353*'MC Usage'!AC$5</f>
        <v>0</v>
      </c>
      <c r="AD354">
        <f>'MC Inputs'!AE353*'MC Usage'!AD$5</f>
        <v>0</v>
      </c>
      <c r="AE354">
        <f>'MC Inputs'!AF353*'MC Usage'!AE$5</f>
        <v>0</v>
      </c>
    </row>
    <row r="355" spans="1:31" x14ac:dyDescent="0.3">
      <c r="A355" s="33" t="s">
        <v>63</v>
      </c>
      <c r="B355" s="18">
        <f t="shared" si="5"/>
        <v>47331</v>
      </c>
      <c r="C355" s="2">
        <f>'MC Inputs'!D354*'MC Usage'!C$5</f>
        <v>0</v>
      </c>
      <c r="D355" s="2">
        <f>'MC Inputs'!E354*'MC Usage'!D$5</f>
        <v>0</v>
      </c>
      <c r="E355" s="2">
        <f>'MC Inputs'!F354*'MC Usage'!E$5</f>
        <v>0</v>
      </c>
      <c r="F355" s="2">
        <f>'MC Inputs'!G354*'MC Usage'!F$5</f>
        <v>0</v>
      </c>
      <c r="G355" s="2">
        <f>'MC Inputs'!H354*'MC Usage'!G$5</f>
        <v>0</v>
      </c>
      <c r="H355" s="2">
        <f>'MC Inputs'!I354*'MC Usage'!H$5</f>
        <v>0</v>
      </c>
      <c r="I355" s="2">
        <f>'MC Inputs'!J354*'MC Usage'!I$5</f>
        <v>0</v>
      </c>
      <c r="J355" s="2">
        <f>'MC Inputs'!K354*'MC Usage'!J$5</f>
        <v>0</v>
      </c>
      <c r="K355" s="2">
        <f>'MC Inputs'!L354*'MC Usage'!K$5</f>
        <v>0</v>
      </c>
      <c r="L355" s="2">
        <f>'MC Inputs'!M354*'MC Usage'!L$5</f>
        <v>0</v>
      </c>
      <c r="M355" s="2">
        <f>'MC Inputs'!N354*'MC Usage'!M$5</f>
        <v>0</v>
      </c>
      <c r="N355" s="2">
        <f>'MC Inputs'!O354*'MC Usage'!N$5</f>
        <v>0</v>
      </c>
      <c r="O355" s="2">
        <f>'MC Inputs'!P354*'MC Usage'!O$5</f>
        <v>0</v>
      </c>
      <c r="P355" s="2">
        <f>'MC Inputs'!Q354*'MC Usage'!P$5</f>
        <v>0</v>
      </c>
      <c r="Q355" s="2">
        <f>'MC Inputs'!R354*'MC Usage'!Q$5</f>
        <v>0</v>
      </c>
      <c r="R355" s="2">
        <f>'MC Inputs'!S354*'MC Usage'!R$5</f>
        <v>0</v>
      </c>
      <c r="S355" s="2">
        <f>'MC Inputs'!T354*'MC Usage'!S$5</f>
        <v>0</v>
      </c>
      <c r="T355" s="2">
        <f>'MC Inputs'!U354*'MC Usage'!T$5</f>
        <v>0</v>
      </c>
      <c r="U355" s="2">
        <f>'MC Inputs'!V354*'MC Usage'!U$5</f>
        <v>0</v>
      </c>
      <c r="V355" s="2">
        <f>'MC Inputs'!W354*'MC Usage'!V$5</f>
        <v>0</v>
      </c>
      <c r="W355" s="2">
        <f>'MC Inputs'!X354*'MC Usage'!W$5</f>
        <v>0</v>
      </c>
      <c r="X355" s="2">
        <f>'MC Inputs'!Y354*'MC Usage'!X$5</f>
        <v>0</v>
      </c>
      <c r="Y355" s="2">
        <f>'MC Inputs'!Z354*'MC Usage'!Y$5</f>
        <v>0</v>
      </c>
      <c r="Z355" s="2">
        <f>'MC Inputs'!AA354*'MC Usage'!Z$5</f>
        <v>0</v>
      </c>
      <c r="AA355" s="2">
        <f>'MC Inputs'!AB354*'MC Usage'!AA$5</f>
        <v>0</v>
      </c>
      <c r="AB355">
        <f>'MC Inputs'!AC354*'MC Usage'!AB$5</f>
        <v>0</v>
      </c>
      <c r="AC355">
        <f>'MC Inputs'!AD354*'MC Usage'!AC$5</f>
        <v>0</v>
      </c>
      <c r="AD355">
        <f>'MC Inputs'!AE354*'MC Usage'!AD$5</f>
        <v>0</v>
      </c>
      <c r="AE355">
        <f>'MC Inputs'!AF354*'MC Usage'!AE$5</f>
        <v>0</v>
      </c>
    </row>
    <row r="356" spans="1:31" x14ac:dyDescent="0.3">
      <c r="A356" s="33" t="s">
        <v>63</v>
      </c>
      <c r="B356" s="18">
        <f t="shared" si="5"/>
        <v>47362</v>
      </c>
      <c r="C356" s="2">
        <f>'MC Inputs'!D355*'MC Usage'!C$5</f>
        <v>0</v>
      </c>
      <c r="D356" s="2">
        <f>'MC Inputs'!E355*'MC Usage'!D$5</f>
        <v>0</v>
      </c>
      <c r="E356" s="2">
        <f>'MC Inputs'!F355*'MC Usage'!E$5</f>
        <v>0</v>
      </c>
      <c r="F356" s="2">
        <f>'MC Inputs'!G355*'MC Usage'!F$5</f>
        <v>0</v>
      </c>
      <c r="G356" s="2">
        <f>'MC Inputs'!H355*'MC Usage'!G$5</f>
        <v>0</v>
      </c>
      <c r="H356" s="2">
        <f>'MC Inputs'!I355*'MC Usage'!H$5</f>
        <v>0</v>
      </c>
      <c r="I356" s="2">
        <f>'MC Inputs'!J355*'MC Usage'!I$5</f>
        <v>0</v>
      </c>
      <c r="J356" s="2">
        <f>'MC Inputs'!K355*'MC Usage'!J$5</f>
        <v>0</v>
      </c>
      <c r="K356" s="2">
        <f>'MC Inputs'!L355*'MC Usage'!K$5</f>
        <v>0</v>
      </c>
      <c r="L356" s="2">
        <f>'MC Inputs'!M355*'MC Usage'!L$5</f>
        <v>0</v>
      </c>
      <c r="M356" s="2">
        <f>'MC Inputs'!N355*'MC Usage'!M$5</f>
        <v>0</v>
      </c>
      <c r="N356" s="2">
        <f>'MC Inputs'!O355*'MC Usage'!N$5</f>
        <v>0</v>
      </c>
      <c r="O356" s="2">
        <f>'MC Inputs'!P355*'MC Usage'!O$5</f>
        <v>0</v>
      </c>
      <c r="P356" s="2">
        <f>'MC Inputs'!Q355*'MC Usage'!P$5</f>
        <v>0</v>
      </c>
      <c r="Q356" s="2">
        <f>'MC Inputs'!R355*'MC Usage'!Q$5</f>
        <v>0</v>
      </c>
      <c r="R356" s="2">
        <f>'MC Inputs'!S355*'MC Usage'!R$5</f>
        <v>0</v>
      </c>
      <c r="S356" s="2">
        <f>'MC Inputs'!T355*'MC Usage'!S$5</f>
        <v>0</v>
      </c>
      <c r="T356" s="2">
        <f>'MC Inputs'!U355*'MC Usage'!T$5</f>
        <v>0</v>
      </c>
      <c r="U356" s="2">
        <f>'MC Inputs'!V355*'MC Usage'!U$5</f>
        <v>0</v>
      </c>
      <c r="V356" s="2">
        <f>'MC Inputs'!W355*'MC Usage'!V$5</f>
        <v>0</v>
      </c>
      <c r="W356" s="2">
        <f>'MC Inputs'!X355*'MC Usage'!W$5</f>
        <v>0</v>
      </c>
      <c r="X356" s="2">
        <f>'MC Inputs'!Y355*'MC Usage'!X$5</f>
        <v>0</v>
      </c>
      <c r="Y356" s="2">
        <f>'MC Inputs'!Z355*'MC Usage'!Y$5</f>
        <v>0</v>
      </c>
      <c r="Z356" s="2">
        <f>'MC Inputs'!AA355*'MC Usage'!Z$5</f>
        <v>0</v>
      </c>
      <c r="AA356" s="2">
        <f>'MC Inputs'!AB355*'MC Usage'!AA$5</f>
        <v>0</v>
      </c>
      <c r="AB356">
        <f>'MC Inputs'!AC355*'MC Usage'!AB$5</f>
        <v>0</v>
      </c>
      <c r="AC356">
        <f>'MC Inputs'!AD355*'MC Usage'!AC$5</f>
        <v>0</v>
      </c>
      <c r="AD356">
        <f>'MC Inputs'!AE355*'MC Usage'!AD$5</f>
        <v>0</v>
      </c>
      <c r="AE356">
        <f>'MC Inputs'!AF355*'MC Usage'!AE$5</f>
        <v>0</v>
      </c>
    </row>
    <row r="357" spans="1:31" x14ac:dyDescent="0.3">
      <c r="A357" s="33" t="s">
        <v>63</v>
      </c>
      <c r="B357" s="18">
        <f t="shared" si="5"/>
        <v>47392</v>
      </c>
      <c r="C357" s="2">
        <f>'MC Inputs'!D356*'MC Usage'!C$5</f>
        <v>0</v>
      </c>
      <c r="D357" s="2">
        <f>'MC Inputs'!E356*'MC Usage'!D$5</f>
        <v>0</v>
      </c>
      <c r="E357" s="2">
        <f>'MC Inputs'!F356*'MC Usage'!E$5</f>
        <v>0</v>
      </c>
      <c r="F357" s="2">
        <f>'MC Inputs'!G356*'MC Usage'!F$5</f>
        <v>0</v>
      </c>
      <c r="G357" s="2">
        <f>'MC Inputs'!H356*'MC Usage'!G$5</f>
        <v>0</v>
      </c>
      <c r="H357" s="2">
        <f>'MC Inputs'!I356*'MC Usage'!H$5</f>
        <v>0</v>
      </c>
      <c r="I357" s="2">
        <f>'MC Inputs'!J356*'MC Usage'!I$5</f>
        <v>0</v>
      </c>
      <c r="J357" s="2">
        <f>'MC Inputs'!K356*'MC Usage'!J$5</f>
        <v>0</v>
      </c>
      <c r="K357" s="2">
        <f>'MC Inputs'!L356*'MC Usage'!K$5</f>
        <v>0</v>
      </c>
      <c r="L357" s="2">
        <f>'MC Inputs'!M356*'MC Usage'!L$5</f>
        <v>0</v>
      </c>
      <c r="M357" s="2">
        <f>'MC Inputs'!N356*'MC Usage'!M$5</f>
        <v>0</v>
      </c>
      <c r="N357" s="2">
        <f>'MC Inputs'!O356*'MC Usage'!N$5</f>
        <v>0</v>
      </c>
      <c r="O357" s="2">
        <f>'MC Inputs'!P356*'MC Usage'!O$5</f>
        <v>0</v>
      </c>
      <c r="P357" s="2">
        <f>'MC Inputs'!Q356*'MC Usage'!P$5</f>
        <v>0</v>
      </c>
      <c r="Q357" s="2">
        <f>'MC Inputs'!R356*'MC Usage'!Q$5</f>
        <v>0</v>
      </c>
      <c r="R357" s="2">
        <f>'MC Inputs'!S356*'MC Usage'!R$5</f>
        <v>0</v>
      </c>
      <c r="S357" s="2">
        <f>'MC Inputs'!T356*'MC Usage'!S$5</f>
        <v>0</v>
      </c>
      <c r="T357" s="2">
        <f>'MC Inputs'!U356*'MC Usage'!T$5</f>
        <v>0</v>
      </c>
      <c r="U357" s="2">
        <f>'MC Inputs'!V356*'MC Usage'!U$5</f>
        <v>0</v>
      </c>
      <c r="V357" s="2">
        <f>'MC Inputs'!W356*'MC Usage'!V$5</f>
        <v>0</v>
      </c>
      <c r="W357" s="2">
        <f>'MC Inputs'!X356*'MC Usage'!W$5</f>
        <v>0</v>
      </c>
      <c r="X357" s="2">
        <f>'MC Inputs'!Y356*'MC Usage'!X$5</f>
        <v>0</v>
      </c>
      <c r="Y357" s="2">
        <f>'MC Inputs'!Z356*'MC Usage'!Y$5</f>
        <v>0</v>
      </c>
      <c r="Z357" s="2">
        <f>'MC Inputs'!AA356*'MC Usage'!Z$5</f>
        <v>0</v>
      </c>
      <c r="AA357" s="2">
        <f>'MC Inputs'!AB356*'MC Usage'!AA$5</f>
        <v>0</v>
      </c>
      <c r="AB357">
        <f>'MC Inputs'!AC356*'MC Usage'!AB$5</f>
        <v>0</v>
      </c>
      <c r="AC357">
        <f>'MC Inputs'!AD356*'MC Usage'!AC$5</f>
        <v>0</v>
      </c>
      <c r="AD357">
        <f>'MC Inputs'!AE356*'MC Usage'!AD$5</f>
        <v>0</v>
      </c>
      <c r="AE357">
        <f>'MC Inputs'!AF356*'MC Usage'!AE$5</f>
        <v>0</v>
      </c>
    </row>
    <row r="358" spans="1:31" x14ac:dyDescent="0.3">
      <c r="A358" s="33" t="s">
        <v>63</v>
      </c>
      <c r="B358" s="18">
        <f t="shared" si="5"/>
        <v>47423</v>
      </c>
      <c r="C358" s="2">
        <f>'MC Inputs'!D357*'MC Usage'!C$5</f>
        <v>0</v>
      </c>
      <c r="D358" s="2">
        <f>'MC Inputs'!E357*'MC Usage'!D$5</f>
        <v>0</v>
      </c>
      <c r="E358" s="2">
        <f>'MC Inputs'!F357*'MC Usage'!E$5</f>
        <v>0</v>
      </c>
      <c r="F358" s="2">
        <f>'MC Inputs'!G357*'MC Usage'!F$5</f>
        <v>0</v>
      </c>
      <c r="G358" s="2">
        <f>'MC Inputs'!H357*'MC Usage'!G$5</f>
        <v>0</v>
      </c>
      <c r="H358" s="2">
        <f>'MC Inputs'!I357*'MC Usage'!H$5</f>
        <v>0</v>
      </c>
      <c r="I358" s="2">
        <f>'MC Inputs'!J357*'MC Usage'!I$5</f>
        <v>0</v>
      </c>
      <c r="J358" s="2">
        <f>'MC Inputs'!K357*'MC Usage'!J$5</f>
        <v>0</v>
      </c>
      <c r="K358" s="2">
        <f>'MC Inputs'!L357*'MC Usage'!K$5</f>
        <v>0</v>
      </c>
      <c r="L358" s="2">
        <f>'MC Inputs'!M357*'MC Usage'!L$5</f>
        <v>0</v>
      </c>
      <c r="M358" s="2">
        <f>'MC Inputs'!N357*'MC Usage'!M$5</f>
        <v>0</v>
      </c>
      <c r="N358" s="2">
        <f>'MC Inputs'!O357*'MC Usage'!N$5</f>
        <v>0</v>
      </c>
      <c r="O358" s="2">
        <f>'MC Inputs'!P357*'MC Usage'!O$5</f>
        <v>0</v>
      </c>
      <c r="P358" s="2">
        <f>'MC Inputs'!Q357*'MC Usage'!P$5</f>
        <v>0</v>
      </c>
      <c r="Q358" s="2">
        <f>'MC Inputs'!R357*'MC Usage'!Q$5</f>
        <v>0</v>
      </c>
      <c r="R358" s="2">
        <f>'MC Inputs'!S357*'MC Usage'!R$5</f>
        <v>0</v>
      </c>
      <c r="S358" s="2">
        <f>'MC Inputs'!T357*'MC Usage'!S$5</f>
        <v>0</v>
      </c>
      <c r="T358" s="2">
        <f>'MC Inputs'!U357*'MC Usage'!T$5</f>
        <v>0</v>
      </c>
      <c r="U358" s="2">
        <f>'MC Inputs'!V357*'MC Usage'!U$5</f>
        <v>0</v>
      </c>
      <c r="V358" s="2">
        <f>'MC Inputs'!W357*'MC Usage'!V$5</f>
        <v>0</v>
      </c>
      <c r="W358" s="2">
        <f>'MC Inputs'!X357*'MC Usage'!W$5</f>
        <v>0</v>
      </c>
      <c r="X358" s="2">
        <f>'MC Inputs'!Y357*'MC Usage'!X$5</f>
        <v>0</v>
      </c>
      <c r="Y358" s="2">
        <f>'MC Inputs'!Z357*'MC Usage'!Y$5</f>
        <v>0</v>
      </c>
      <c r="Z358" s="2">
        <f>'MC Inputs'!AA357*'MC Usage'!Z$5</f>
        <v>0</v>
      </c>
      <c r="AA358" s="2">
        <f>'MC Inputs'!AB357*'MC Usage'!AA$5</f>
        <v>0</v>
      </c>
      <c r="AB358">
        <f>'MC Inputs'!AC357*'MC Usage'!AB$5</f>
        <v>0</v>
      </c>
      <c r="AC358">
        <f>'MC Inputs'!AD357*'MC Usage'!AC$5</f>
        <v>0</v>
      </c>
      <c r="AD358">
        <f>'MC Inputs'!AE357*'MC Usage'!AD$5</f>
        <v>0</v>
      </c>
      <c r="AE358">
        <f>'MC Inputs'!AF357*'MC Usage'!AE$5</f>
        <v>0</v>
      </c>
    </row>
    <row r="359" spans="1:31" x14ac:dyDescent="0.3">
      <c r="A359" s="33" t="s">
        <v>63</v>
      </c>
      <c r="B359" s="18">
        <f t="shared" si="5"/>
        <v>47453</v>
      </c>
      <c r="C359" s="2">
        <f>'MC Inputs'!D358*'MC Usage'!C$5</f>
        <v>0</v>
      </c>
      <c r="D359" s="2">
        <f>'MC Inputs'!E358*'MC Usage'!D$5</f>
        <v>0</v>
      </c>
      <c r="E359" s="2">
        <f>'MC Inputs'!F358*'MC Usage'!E$5</f>
        <v>0</v>
      </c>
      <c r="F359" s="2">
        <f>'MC Inputs'!G358*'MC Usage'!F$5</f>
        <v>0</v>
      </c>
      <c r="G359" s="2">
        <f>'MC Inputs'!H358*'MC Usage'!G$5</f>
        <v>0</v>
      </c>
      <c r="H359" s="2">
        <f>'MC Inputs'!I358*'MC Usage'!H$5</f>
        <v>0</v>
      </c>
      <c r="I359" s="2">
        <f>'MC Inputs'!J358*'MC Usage'!I$5</f>
        <v>0</v>
      </c>
      <c r="J359" s="2">
        <f>'MC Inputs'!K358*'MC Usage'!J$5</f>
        <v>0</v>
      </c>
      <c r="K359" s="2">
        <f>'MC Inputs'!L358*'MC Usage'!K$5</f>
        <v>0</v>
      </c>
      <c r="L359" s="2">
        <f>'MC Inputs'!M358*'MC Usage'!L$5</f>
        <v>0</v>
      </c>
      <c r="M359" s="2">
        <f>'MC Inputs'!N358*'MC Usage'!M$5</f>
        <v>0</v>
      </c>
      <c r="N359" s="2">
        <f>'MC Inputs'!O358*'MC Usage'!N$5</f>
        <v>0</v>
      </c>
      <c r="O359" s="2">
        <f>'MC Inputs'!P358*'MC Usage'!O$5</f>
        <v>0</v>
      </c>
      <c r="P359" s="2">
        <f>'MC Inputs'!Q358*'MC Usage'!P$5</f>
        <v>0</v>
      </c>
      <c r="Q359" s="2">
        <f>'MC Inputs'!R358*'MC Usage'!Q$5</f>
        <v>0</v>
      </c>
      <c r="R359" s="2">
        <f>'MC Inputs'!S358*'MC Usage'!R$5</f>
        <v>0</v>
      </c>
      <c r="S359" s="2">
        <f>'MC Inputs'!T358*'MC Usage'!S$5</f>
        <v>0</v>
      </c>
      <c r="T359" s="2">
        <f>'MC Inputs'!U358*'MC Usage'!T$5</f>
        <v>0</v>
      </c>
      <c r="U359" s="2">
        <f>'MC Inputs'!V358*'MC Usage'!U$5</f>
        <v>0</v>
      </c>
      <c r="V359" s="2">
        <f>'MC Inputs'!W358*'MC Usage'!V$5</f>
        <v>0</v>
      </c>
      <c r="W359" s="2">
        <f>'MC Inputs'!X358*'MC Usage'!W$5</f>
        <v>0</v>
      </c>
      <c r="X359" s="2">
        <f>'MC Inputs'!Y358*'MC Usage'!X$5</f>
        <v>0</v>
      </c>
      <c r="Y359" s="2">
        <f>'MC Inputs'!Z358*'MC Usage'!Y$5</f>
        <v>0</v>
      </c>
      <c r="Z359" s="2">
        <f>'MC Inputs'!AA358*'MC Usage'!Z$5</f>
        <v>0</v>
      </c>
      <c r="AA359" s="2">
        <f>'MC Inputs'!AB358*'MC Usage'!AA$5</f>
        <v>0</v>
      </c>
      <c r="AB359">
        <f>'MC Inputs'!AC358*'MC Usage'!AB$5</f>
        <v>0</v>
      </c>
      <c r="AC359">
        <f>'MC Inputs'!AD358*'MC Usage'!AC$5</f>
        <v>0</v>
      </c>
      <c r="AD359">
        <f>'MC Inputs'!AE358*'MC Usage'!AD$5</f>
        <v>0</v>
      </c>
      <c r="AE359">
        <f>'MC Inputs'!AF358*'MC Usage'!AE$5</f>
        <v>0</v>
      </c>
    </row>
    <row r="360" spans="1:31" x14ac:dyDescent="0.3">
      <c r="A360" s="33" t="s">
        <v>63</v>
      </c>
      <c r="B360" s="18">
        <f t="shared" si="5"/>
        <v>47484</v>
      </c>
      <c r="C360" s="2">
        <f>'MC Inputs'!D359*'MC Usage'!C$5</f>
        <v>0</v>
      </c>
      <c r="D360" s="2">
        <f>'MC Inputs'!E359*'MC Usage'!D$5</f>
        <v>0</v>
      </c>
      <c r="E360" s="2">
        <f>'MC Inputs'!F359*'MC Usage'!E$5</f>
        <v>0</v>
      </c>
      <c r="F360" s="2">
        <f>'MC Inputs'!G359*'MC Usage'!F$5</f>
        <v>0</v>
      </c>
      <c r="G360" s="2">
        <f>'MC Inputs'!H359*'MC Usage'!G$5</f>
        <v>0</v>
      </c>
      <c r="H360" s="2">
        <f>'MC Inputs'!I359*'MC Usage'!H$5</f>
        <v>0</v>
      </c>
      <c r="I360" s="2">
        <f>'MC Inputs'!J359*'MC Usage'!I$5</f>
        <v>0</v>
      </c>
      <c r="J360" s="2">
        <f>'MC Inputs'!K359*'MC Usage'!J$5</f>
        <v>0</v>
      </c>
      <c r="K360" s="2">
        <f>'MC Inputs'!L359*'MC Usage'!K$5</f>
        <v>0</v>
      </c>
      <c r="L360" s="2">
        <f>'MC Inputs'!M359*'MC Usage'!L$5</f>
        <v>0</v>
      </c>
      <c r="M360" s="2">
        <f>'MC Inputs'!N359*'MC Usage'!M$5</f>
        <v>0</v>
      </c>
      <c r="N360" s="2">
        <f>'MC Inputs'!O359*'MC Usage'!N$5</f>
        <v>0</v>
      </c>
      <c r="O360" s="2">
        <f>'MC Inputs'!P359*'MC Usage'!O$5</f>
        <v>0</v>
      </c>
      <c r="P360" s="2">
        <f>'MC Inputs'!Q359*'MC Usage'!P$5</f>
        <v>0</v>
      </c>
      <c r="Q360" s="2">
        <f>'MC Inputs'!R359*'MC Usage'!Q$5</f>
        <v>0</v>
      </c>
      <c r="R360" s="2">
        <f>'MC Inputs'!S359*'MC Usage'!R$5</f>
        <v>0</v>
      </c>
      <c r="S360" s="2">
        <f>'MC Inputs'!T359*'MC Usage'!S$5</f>
        <v>0</v>
      </c>
      <c r="T360" s="2">
        <f>'MC Inputs'!U359*'MC Usage'!T$5</f>
        <v>0</v>
      </c>
      <c r="U360" s="2">
        <f>'MC Inputs'!V359*'MC Usage'!U$5</f>
        <v>0</v>
      </c>
      <c r="V360" s="2">
        <f>'MC Inputs'!W359*'MC Usage'!V$5</f>
        <v>0</v>
      </c>
      <c r="W360" s="2">
        <f>'MC Inputs'!X359*'MC Usage'!W$5</f>
        <v>0</v>
      </c>
      <c r="X360" s="2">
        <f>'MC Inputs'!Y359*'MC Usage'!X$5</f>
        <v>0</v>
      </c>
      <c r="Y360" s="2">
        <f>'MC Inputs'!Z359*'MC Usage'!Y$5</f>
        <v>0</v>
      </c>
      <c r="Z360" s="2">
        <f>'MC Inputs'!AA359*'MC Usage'!Z$5</f>
        <v>0</v>
      </c>
      <c r="AA360" s="2">
        <f>'MC Inputs'!AB359*'MC Usage'!AA$5</f>
        <v>0</v>
      </c>
      <c r="AB360">
        <f>'MC Inputs'!AC359*'MC Usage'!AB$5</f>
        <v>0</v>
      </c>
      <c r="AC360">
        <f>'MC Inputs'!AD359*'MC Usage'!AC$5</f>
        <v>0</v>
      </c>
      <c r="AD360">
        <f>'MC Inputs'!AE359*'MC Usage'!AD$5</f>
        <v>0</v>
      </c>
      <c r="AE360">
        <f>'MC Inputs'!AF359*'MC Usage'!AE$5</f>
        <v>0</v>
      </c>
    </row>
    <row r="361" spans="1:31" x14ac:dyDescent="0.3">
      <c r="A361" s="33" t="s">
        <v>63</v>
      </c>
      <c r="B361" s="18">
        <f t="shared" si="5"/>
        <v>47515</v>
      </c>
      <c r="C361" s="2">
        <f>'MC Inputs'!D360*'MC Usage'!C$5</f>
        <v>0</v>
      </c>
      <c r="D361" s="2">
        <f>'MC Inputs'!E360*'MC Usage'!D$5</f>
        <v>0</v>
      </c>
      <c r="E361" s="2">
        <f>'MC Inputs'!F360*'MC Usage'!E$5</f>
        <v>0</v>
      </c>
      <c r="F361" s="2">
        <f>'MC Inputs'!G360*'MC Usage'!F$5</f>
        <v>0</v>
      </c>
      <c r="G361" s="2">
        <f>'MC Inputs'!H360*'MC Usage'!G$5</f>
        <v>0</v>
      </c>
      <c r="H361" s="2">
        <f>'MC Inputs'!I360*'MC Usage'!H$5</f>
        <v>0</v>
      </c>
      <c r="I361" s="2">
        <f>'MC Inputs'!J360*'MC Usage'!I$5</f>
        <v>0</v>
      </c>
      <c r="J361" s="2">
        <f>'MC Inputs'!K360*'MC Usage'!J$5</f>
        <v>0</v>
      </c>
      <c r="K361" s="2">
        <f>'MC Inputs'!L360*'MC Usage'!K$5</f>
        <v>0</v>
      </c>
      <c r="L361" s="2">
        <f>'MC Inputs'!M360*'MC Usage'!L$5</f>
        <v>0</v>
      </c>
      <c r="M361" s="2">
        <f>'MC Inputs'!N360*'MC Usage'!M$5</f>
        <v>0</v>
      </c>
      <c r="N361" s="2">
        <f>'MC Inputs'!O360*'MC Usage'!N$5</f>
        <v>0</v>
      </c>
      <c r="O361" s="2">
        <f>'MC Inputs'!P360*'MC Usage'!O$5</f>
        <v>0</v>
      </c>
      <c r="P361" s="2">
        <f>'MC Inputs'!Q360*'MC Usage'!P$5</f>
        <v>0</v>
      </c>
      <c r="Q361" s="2">
        <f>'MC Inputs'!R360*'MC Usage'!Q$5</f>
        <v>0</v>
      </c>
      <c r="R361" s="2">
        <f>'MC Inputs'!S360*'MC Usage'!R$5</f>
        <v>0</v>
      </c>
      <c r="S361" s="2">
        <f>'MC Inputs'!T360*'MC Usage'!S$5</f>
        <v>0</v>
      </c>
      <c r="T361" s="2">
        <f>'MC Inputs'!U360*'MC Usage'!T$5</f>
        <v>0</v>
      </c>
      <c r="U361" s="2">
        <f>'MC Inputs'!V360*'MC Usage'!U$5</f>
        <v>0</v>
      </c>
      <c r="V361" s="2">
        <f>'MC Inputs'!W360*'MC Usage'!V$5</f>
        <v>0</v>
      </c>
      <c r="W361" s="2">
        <f>'MC Inputs'!X360*'MC Usage'!W$5</f>
        <v>0</v>
      </c>
      <c r="X361" s="2">
        <f>'MC Inputs'!Y360*'MC Usage'!X$5</f>
        <v>0</v>
      </c>
      <c r="Y361" s="2">
        <f>'MC Inputs'!Z360*'MC Usage'!Y$5</f>
        <v>0</v>
      </c>
      <c r="Z361" s="2">
        <f>'MC Inputs'!AA360*'MC Usage'!Z$5</f>
        <v>0</v>
      </c>
      <c r="AA361" s="2">
        <f>'MC Inputs'!AB360*'MC Usage'!AA$5</f>
        <v>0</v>
      </c>
      <c r="AB361">
        <f>'MC Inputs'!AC360*'MC Usage'!AB$5</f>
        <v>0</v>
      </c>
      <c r="AC361">
        <f>'MC Inputs'!AD360*'MC Usage'!AC$5</f>
        <v>0</v>
      </c>
      <c r="AD361">
        <f>'MC Inputs'!AE360*'MC Usage'!AD$5</f>
        <v>0</v>
      </c>
      <c r="AE361">
        <f>'MC Inputs'!AF360*'MC Usage'!AE$5</f>
        <v>0</v>
      </c>
    </row>
    <row r="362" spans="1:31" x14ac:dyDescent="0.3">
      <c r="A362" s="33" t="s">
        <v>63</v>
      </c>
      <c r="B362" s="18">
        <f t="shared" si="5"/>
        <v>47543</v>
      </c>
      <c r="C362" s="2">
        <f>'MC Inputs'!D361*'MC Usage'!C$5</f>
        <v>0</v>
      </c>
      <c r="D362" s="2">
        <f>'MC Inputs'!E361*'MC Usage'!D$5</f>
        <v>0</v>
      </c>
      <c r="E362" s="2">
        <f>'MC Inputs'!F361*'MC Usage'!E$5</f>
        <v>0</v>
      </c>
      <c r="F362" s="2">
        <f>'MC Inputs'!G361*'MC Usage'!F$5</f>
        <v>0</v>
      </c>
      <c r="G362" s="2">
        <f>'MC Inputs'!H361*'MC Usage'!G$5</f>
        <v>0</v>
      </c>
      <c r="H362" s="2">
        <f>'MC Inputs'!I361*'MC Usage'!H$5</f>
        <v>0</v>
      </c>
      <c r="I362" s="2">
        <f>'MC Inputs'!J361*'MC Usage'!I$5</f>
        <v>0</v>
      </c>
      <c r="J362" s="2">
        <f>'MC Inputs'!K361*'MC Usage'!J$5</f>
        <v>0</v>
      </c>
      <c r="K362" s="2">
        <f>'MC Inputs'!L361*'MC Usage'!K$5</f>
        <v>0</v>
      </c>
      <c r="L362" s="2">
        <f>'MC Inputs'!M361*'MC Usage'!L$5</f>
        <v>0</v>
      </c>
      <c r="M362" s="2">
        <f>'MC Inputs'!N361*'MC Usage'!M$5</f>
        <v>0</v>
      </c>
      <c r="N362" s="2">
        <f>'MC Inputs'!O361*'MC Usage'!N$5</f>
        <v>0</v>
      </c>
      <c r="O362" s="2">
        <f>'MC Inputs'!P361*'MC Usage'!O$5</f>
        <v>0</v>
      </c>
      <c r="P362" s="2">
        <f>'MC Inputs'!Q361*'MC Usage'!P$5</f>
        <v>0</v>
      </c>
      <c r="Q362" s="2">
        <f>'MC Inputs'!R361*'MC Usage'!Q$5</f>
        <v>0</v>
      </c>
      <c r="R362" s="2">
        <f>'MC Inputs'!S361*'MC Usage'!R$5</f>
        <v>0</v>
      </c>
      <c r="S362" s="2">
        <f>'MC Inputs'!T361*'MC Usage'!S$5</f>
        <v>0</v>
      </c>
      <c r="T362" s="2">
        <f>'MC Inputs'!U361*'MC Usage'!T$5</f>
        <v>0</v>
      </c>
      <c r="U362" s="2">
        <f>'MC Inputs'!V361*'MC Usage'!U$5</f>
        <v>0</v>
      </c>
      <c r="V362" s="2">
        <f>'MC Inputs'!W361*'MC Usage'!V$5</f>
        <v>0</v>
      </c>
      <c r="W362" s="2">
        <f>'MC Inputs'!X361*'MC Usage'!W$5</f>
        <v>0</v>
      </c>
      <c r="X362" s="2">
        <f>'MC Inputs'!Y361*'MC Usage'!X$5</f>
        <v>0</v>
      </c>
      <c r="Y362" s="2">
        <f>'MC Inputs'!Z361*'MC Usage'!Y$5</f>
        <v>0</v>
      </c>
      <c r="Z362" s="2">
        <f>'MC Inputs'!AA361*'MC Usage'!Z$5</f>
        <v>0</v>
      </c>
      <c r="AA362" s="2">
        <f>'MC Inputs'!AB361*'MC Usage'!AA$5</f>
        <v>0</v>
      </c>
      <c r="AB362">
        <f>'MC Inputs'!AC361*'MC Usage'!AB$5</f>
        <v>0</v>
      </c>
      <c r="AC362">
        <f>'MC Inputs'!AD361*'MC Usage'!AC$5</f>
        <v>0</v>
      </c>
      <c r="AD362">
        <f>'MC Inputs'!AE361*'MC Usage'!AD$5</f>
        <v>0</v>
      </c>
      <c r="AE362">
        <f>'MC Inputs'!AF361*'MC Usage'!AE$5</f>
        <v>0</v>
      </c>
    </row>
    <row r="363" spans="1:31" x14ac:dyDescent="0.3">
      <c r="A363" s="33" t="s">
        <v>63</v>
      </c>
      <c r="B363" s="18">
        <f t="shared" si="5"/>
        <v>47574</v>
      </c>
      <c r="C363" s="2">
        <f>'MC Inputs'!D362*'MC Usage'!C$5</f>
        <v>0</v>
      </c>
      <c r="D363" s="2">
        <f>'MC Inputs'!E362*'MC Usage'!D$5</f>
        <v>0</v>
      </c>
      <c r="E363" s="2">
        <f>'MC Inputs'!F362*'MC Usage'!E$5</f>
        <v>0</v>
      </c>
      <c r="F363" s="2">
        <f>'MC Inputs'!G362*'MC Usage'!F$5</f>
        <v>0</v>
      </c>
      <c r="G363" s="2">
        <f>'MC Inputs'!H362*'MC Usage'!G$5</f>
        <v>0</v>
      </c>
      <c r="H363" s="2">
        <f>'MC Inputs'!I362*'MC Usage'!H$5</f>
        <v>0</v>
      </c>
      <c r="I363" s="2">
        <f>'MC Inputs'!J362*'MC Usage'!I$5</f>
        <v>0</v>
      </c>
      <c r="J363" s="2">
        <f>'MC Inputs'!K362*'MC Usage'!J$5</f>
        <v>0</v>
      </c>
      <c r="K363" s="2">
        <f>'MC Inputs'!L362*'MC Usage'!K$5</f>
        <v>0</v>
      </c>
      <c r="L363" s="2">
        <f>'MC Inputs'!M362*'MC Usage'!L$5</f>
        <v>0</v>
      </c>
      <c r="M363" s="2">
        <f>'MC Inputs'!N362*'MC Usage'!M$5</f>
        <v>0</v>
      </c>
      <c r="N363" s="2">
        <f>'MC Inputs'!O362*'MC Usage'!N$5</f>
        <v>0</v>
      </c>
      <c r="O363" s="2">
        <f>'MC Inputs'!P362*'MC Usage'!O$5</f>
        <v>0</v>
      </c>
      <c r="P363" s="2">
        <f>'MC Inputs'!Q362*'MC Usage'!P$5</f>
        <v>0</v>
      </c>
      <c r="Q363" s="2">
        <f>'MC Inputs'!R362*'MC Usage'!Q$5</f>
        <v>0</v>
      </c>
      <c r="R363" s="2">
        <f>'MC Inputs'!S362*'MC Usage'!R$5</f>
        <v>0</v>
      </c>
      <c r="S363" s="2">
        <f>'MC Inputs'!T362*'MC Usage'!S$5</f>
        <v>0</v>
      </c>
      <c r="T363" s="2">
        <f>'MC Inputs'!U362*'MC Usage'!T$5</f>
        <v>0</v>
      </c>
      <c r="U363" s="2">
        <f>'MC Inputs'!V362*'MC Usage'!U$5</f>
        <v>0</v>
      </c>
      <c r="V363" s="2">
        <f>'MC Inputs'!W362*'MC Usage'!V$5</f>
        <v>0</v>
      </c>
      <c r="W363" s="2">
        <f>'MC Inputs'!X362*'MC Usage'!W$5</f>
        <v>0</v>
      </c>
      <c r="X363" s="2">
        <f>'MC Inputs'!Y362*'MC Usage'!X$5</f>
        <v>0</v>
      </c>
      <c r="Y363" s="2">
        <f>'MC Inputs'!Z362*'MC Usage'!Y$5</f>
        <v>0</v>
      </c>
      <c r="Z363" s="2">
        <f>'MC Inputs'!AA362*'MC Usage'!Z$5</f>
        <v>0</v>
      </c>
      <c r="AA363" s="2">
        <f>'MC Inputs'!AB362*'MC Usage'!AA$5</f>
        <v>0</v>
      </c>
      <c r="AB363">
        <f>'MC Inputs'!AC362*'MC Usage'!AB$5</f>
        <v>0</v>
      </c>
      <c r="AC363">
        <f>'MC Inputs'!AD362*'MC Usage'!AC$5</f>
        <v>0</v>
      </c>
      <c r="AD363">
        <f>'MC Inputs'!AE362*'MC Usage'!AD$5</f>
        <v>0</v>
      </c>
      <c r="AE363">
        <f>'MC Inputs'!AF362*'MC Usage'!AE$5</f>
        <v>0</v>
      </c>
    </row>
    <row r="364" spans="1:31" x14ac:dyDescent="0.3">
      <c r="A364" s="33" t="s">
        <v>63</v>
      </c>
      <c r="B364" s="18">
        <f t="shared" si="5"/>
        <v>47604</v>
      </c>
      <c r="C364" s="2">
        <f>'MC Inputs'!D363*'MC Usage'!C$5</f>
        <v>0</v>
      </c>
      <c r="D364" s="2">
        <f>'MC Inputs'!E363*'MC Usage'!D$5</f>
        <v>0</v>
      </c>
      <c r="E364" s="2">
        <f>'MC Inputs'!F363*'MC Usage'!E$5</f>
        <v>0</v>
      </c>
      <c r="F364" s="2">
        <f>'MC Inputs'!G363*'MC Usage'!F$5</f>
        <v>0</v>
      </c>
      <c r="G364" s="2">
        <f>'MC Inputs'!H363*'MC Usage'!G$5</f>
        <v>0</v>
      </c>
      <c r="H364" s="2">
        <f>'MC Inputs'!I363*'MC Usage'!H$5</f>
        <v>0</v>
      </c>
      <c r="I364" s="2">
        <f>'MC Inputs'!J363*'MC Usage'!I$5</f>
        <v>0</v>
      </c>
      <c r="J364" s="2">
        <f>'MC Inputs'!K363*'MC Usage'!J$5</f>
        <v>0</v>
      </c>
      <c r="K364" s="2">
        <f>'MC Inputs'!L363*'MC Usage'!K$5</f>
        <v>0</v>
      </c>
      <c r="L364" s="2">
        <f>'MC Inputs'!M363*'MC Usage'!L$5</f>
        <v>0</v>
      </c>
      <c r="M364" s="2">
        <f>'MC Inputs'!N363*'MC Usage'!M$5</f>
        <v>0</v>
      </c>
      <c r="N364" s="2">
        <f>'MC Inputs'!O363*'MC Usage'!N$5</f>
        <v>0</v>
      </c>
      <c r="O364" s="2">
        <f>'MC Inputs'!P363*'MC Usage'!O$5</f>
        <v>0</v>
      </c>
      <c r="P364" s="2">
        <f>'MC Inputs'!Q363*'MC Usage'!P$5</f>
        <v>0</v>
      </c>
      <c r="Q364" s="2">
        <f>'MC Inputs'!R363*'MC Usage'!Q$5</f>
        <v>0</v>
      </c>
      <c r="R364" s="2">
        <f>'MC Inputs'!S363*'MC Usage'!R$5</f>
        <v>0</v>
      </c>
      <c r="S364" s="2">
        <f>'MC Inputs'!T363*'MC Usage'!S$5</f>
        <v>0</v>
      </c>
      <c r="T364" s="2">
        <f>'MC Inputs'!U363*'MC Usage'!T$5</f>
        <v>0</v>
      </c>
      <c r="U364" s="2">
        <f>'MC Inputs'!V363*'MC Usage'!U$5</f>
        <v>0</v>
      </c>
      <c r="V364" s="2">
        <f>'MC Inputs'!W363*'MC Usage'!V$5</f>
        <v>0</v>
      </c>
      <c r="W364" s="2">
        <f>'MC Inputs'!X363*'MC Usage'!W$5</f>
        <v>0</v>
      </c>
      <c r="X364" s="2">
        <f>'MC Inputs'!Y363*'MC Usage'!X$5</f>
        <v>0</v>
      </c>
      <c r="Y364" s="2">
        <f>'MC Inputs'!Z363*'MC Usage'!Y$5</f>
        <v>0</v>
      </c>
      <c r="Z364" s="2">
        <f>'MC Inputs'!AA363*'MC Usage'!Z$5</f>
        <v>0</v>
      </c>
      <c r="AA364" s="2">
        <f>'MC Inputs'!AB363*'MC Usage'!AA$5</f>
        <v>0</v>
      </c>
      <c r="AB364">
        <f>'MC Inputs'!AC363*'MC Usage'!AB$5</f>
        <v>0</v>
      </c>
      <c r="AC364">
        <f>'MC Inputs'!AD363*'MC Usage'!AC$5</f>
        <v>0</v>
      </c>
      <c r="AD364">
        <f>'MC Inputs'!AE363*'MC Usage'!AD$5</f>
        <v>0</v>
      </c>
      <c r="AE364">
        <f>'MC Inputs'!AF363*'MC Usage'!AE$5</f>
        <v>0</v>
      </c>
    </row>
    <row r="365" spans="1:31" ht="15" thickBot="1" x14ac:dyDescent="0.35">
      <c r="A365" s="34" t="s">
        <v>63</v>
      </c>
      <c r="B365" s="18">
        <f t="shared" si="5"/>
        <v>47635</v>
      </c>
      <c r="C365" s="2">
        <f>'MC Inputs'!D364*'MC Usage'!C$5</f>
        <v>0</v>
      </c>
      <c r="D365" s="2">
        <f>'MC Inputs'!E364*'MC Usage'!D$5</f>
        <v>0</v>
      </c>
      <c r="E365" s="2">
        <f>'MC Inputs'!F364*'MC Usage'!E$5</f>
        <v>0</v>
      </c>
      <c r="F365" s="2">
        <f>'MC Inputs'!G364*'MC Usage'!F$5</f>
        <v>0</v>
      </c>
      <c r="G365" s="2">
        <f>'MC Inputs'!H364*'MC Usage'!G$5</f>
        <v>0</v>
      </c>
      <c r="H365" s="2">
        <f>'MC Inputs'!I364*'MC Usage'!H$5</f>
        <v>0</v>
      </c>
      <c r="I365" s="2">
        <f>'MC Inputs'!J364*'MC Usage'!I$5</f>
        <v>0</v>
      </c>
      <c r="J365" s="2">
        <f>'MC Inputs'!K364*'MC Usage'!J$5</f>
        <v>0</v>
      </c>
      <c r="K365" s="2">
        <f>'MC Inputs'!L364*'MC Usage'!K$5</f>
        <v>0</v>
      </c>
      <c r="L365" s="2">
        <f>'MC Inputs'!M364*'MC Usage'!L$5</f>
        <v>0</v>
      </c>
      <c r="M365" s="2">
        <f>'MC Inputs'!N364*'MC Usage'!M$5</f>
        <v>0</v>
      </c>
      <c r="N365" s="2">
        <f>'MC Inputs'!O364*'MC Usage'!N$5</f>
        <v>0</v>
      </c>
      <c r="O365" s="2">
        <f>'MC Inputs'!P364*'MC Usage'!O$5</f>
        <v>0</v>
      </c>
      <c r="P365" s="2">
        <f>'MC Inputs'!Q364*'MC Usage'!P$5</f>
        <v>0</v>
      </c>
      <c r="Q365" s="2">
        <f>'MC Inputs'!R364*'MC Usage'!Q$5</f>
        <v>0</v>
      </c>
      <c r="R365" s="2">
        <f>'MC Inputs'!S364*'MC Usage'!R$5</f>
        <v>0</v>
      </c>
      <c r="S365" s="2">
        <f>'MC Inputs'!T364*'MC Usage'!S$5</f>
        <v>0</v>
      </c>
      <c r="T365" s="2">
        <f>'MC Inputs'!U364*'MC Usage'!T$5</f>
        <v>0</v>
      </c>
      <c r="U365" s="2">
        <f>'MC Inputs'!V364*'MC Usage'!U$5</f>
        <v>0</v>
      </c>
      <c r="V365" s="2">
        <f>'MC Inputs'!W364*'MC Usage'!V$5</f>
        <v>0</v>
      </c>
      <c r="W365" s="2">
        <f>'MC Inputs'!X364*'MC Usage'!W$5</f>
        <v>0</v>
      </c>
      <c r="X365" s="2">
        <f>'MC Inputs'!Y364*'MC Usage'!X$5</f>
        <v>0</v>
      </c>
      <c r="Y365" s="2">
        <f>'MC Inputs'!Z364*'MC Usage'!Y$5</f>
        <v>0</v>
      </c>
      <c r="Z365" s="2">
        <f>'MC Inputs'!AA364*'MC Usage'!Z$5</f>
        <v>0</v>
      </c>
      <c r="AA365" s="2">
        <f>'MC Inputs'!AB364*'MC Usage'!AA$5</f>
        <v>0</v>
      </c>
      <c r="AB365">
        <f>'MC Inputs'!AC364*'MC Usage'!AB$5</f>
        <v>0</v>
      </c>
      <c r="AC365">
        <f>'MC Inputs'!AD364*'MC Usage'!AC$5</f>
        <v>0</v>
      </c>
      <c r="AD365">
        <f>'MC Inputs'!AE364*'MC Usage'!AD$5</f>
        <v>0</v>
      </c>
      <c r="AE365">
        <f>'MC Inputs'!AF364*'MC Usage'!AE$5</f>
        <v>0</v>
      </c>
    </row>
    <row r="366" spans="1:31" x14ac:dyDescent="0.3">
      <c r="A366" s="29" t="s">
        <v>64</v>
      </c>
      <c r="B366" s="15">
        <f t="shared" si="5"/>
        <v>47665</v>
      </c>
      <c r="C366" s="7">
        <f>'MC Inputs'!D365*'MC Usage'!C$5</f>
        <v>0</v>
      </c>
      <c r="D366" s="7">
        <f>'MC Inputs'!E365*'MC Usage'!D$5</f>
        <v>0</v>
      </c>
      <c r="E366" s="7">
        <f>'MC Inputs'!F365*'MC Usage'!E$5</f>
        <v>0</v>
      </c>
      <c r="F366" s="7">
        <f>'MC Inputs'!G365*'MC Usage'!F$5</f>
        <v>0</v>
      </c>
      <c r="G366" s="7">
        <f>'MC Inputs'!H365*'MC Usage'!G$5</f>
        <v>0</v>
      </c>
      <c r="H366" s="7">
        <f>'MC Inputs'!I365*'MC Usage'!H$5</f>
        <v>0</v>
      </c>
      <c r="I366" s="7">
        <f>'MC Inputs'!J365*'MC Usage'!I$5</f>
        <v>0</v>
      </c>
      <c r="J366" s="7">
        <f>'MC Inputs'!K365*'MC Usage'!J$5</f>
        <v>0</v>
      </c>
      <c r="K366" s="7">
        <f>'MC Inputs'!L365*'MC Usage'!K$5</f>
        <v>0</v>
      </c>
      <c r="L366" s="7">
        <f>'MC Inputs'!M365*'MC Usage'!L$5</f>
        <v>0</v>
      </c>
      <c r="M366" s="7">
        <f>'MC Inputs'!N365*'MC Usage'!M$5</f>
        <v>0</v>
      </c>
      <c r="N366" s="7">
        <f>'MC Inputs'!O365*'MC Usage'!N$5</f>
        <v>0</v>
      </c>
      <c r="O366" s="7">
        <f>'MC Inputs'!P365*'MC Usage'!O$5</f>
        <v>0</v>
      </c>
      <c r="P366" s="7">
        <f>'MC Inputs'!Q365*'MC Usage'!P$5</f>
        <v>0</v>
      </c>
      <c r="Q366" s="7">
        <f>'MC Inputs'!R365*'MC Usage'!Q$5</f>
        <v>0</v>
      </c>
      <c r="R366" s="7">
        <f>'MC Inputs'!S365*'MC Usage'!R$5</f>
        <v>0</v>
      </c>
      <c r="S366" s="7">
        <f>'MC Inputs'!T365*'MC Usage'!S$5</f>
        <v>0</v>
      </c>
      <c r="T366" s="7">
        <f>'MC Inputs'!U365*'MC Usage'!T$5</f>
        <v>0</v>
      </c>
      <c r="U366" s="7">
        <f>'MC Inputs'!V365*'MC Usage'!U$5</f>
        <v>0</v>
      </c>
      <c r="V366" s="7">
        <f>'MC Inputs'!W365*'MC Usage'!V$5</f>
        <v>0</v>
      </c>
      <c r="W366" s="7">
        <f>'MC Inputs'!X365*'MC Usage'!W$5</f>
        <v>0</v>
      </c>
      <c r="X366" s="7">
        <f>'MC Inputs'!Y365*'MC Usage'!X$5</f>
        <v>0</v>
      </c>
      <c r="Y366" s="7">
        <f>'MC Inputs'!Z365*'MC Usage'!Y$5</f>
        <v>0</v>
      </c>
      <c r="Z366" s="7">
        <f>'MC Inputs'!AA365*'MC Usage'!Z$5</f>
        <v>0</v>
      </c>
      <c r="AA366" s="7">
        <f>'MC Inputs'!AB365*'MC Usage'!AA$5</f>
        <v>0</v>
      </c>
      <c r="AB366" s="8">
        <f>'MC Inputs'!AC365*'MC Usage'!AB$5</f>
        <v>0</v>
      </c>
      <c r="AC366" s="8">
        <f>'MC Inputs'!AD365*'MC Usage'!AC$5</f>
        <v>0</v>
      </c>
      <c r="AD366" s="8">
        <f>'MC Inputs'!AE365*'MC Usage'!AD$5</f>
        <v>0</v>
      </c>
      <c r="AE366" s="8">
        <f>'MC Inputs'!AF365*'MC Usage'!AE$5</f>
        <v>0</v>
      </c>
    </row>
    <row r="367" spans="1:31" x14ac:dyDescent="0.3">
      <c r="A367" s="30" t="s">
        <v>64</v>
      </c>
      <c r="B367" s="16">
        <f t="shared" si="5"/>
        <v>47696</v>
      </c>
      <c r="C367" s="9">
        <f>'MC Inputs'!D366*'MC Usage'!C$5</f>
        <v>0</v>
      </c>
      <c r="D367" s="9">
        <f>'MC Inputs'!E366*'MC Usage'!D$5</f>
        <v>0</v>
      </c>
      <c r="E367" s="9">
        <f>'MC Inputs'!F366*'MC Usage'!E$5</f>
        <v>0</v>
      </c>
      <c r="F367" s="9">
        <f>'MC Inputs'!G366*'MC Usage'!F$5</f>
        <v>0</v>
      </c>
      <c r="G367" s="9">
        <f>'MC Inputs'!H366*'MC Usage'!G$5</f>
        <v>0</v>
      </c>
      <c r="H367" s="9">
        <f>'MC Inputs'!I366*'MC Usage'!H$5</f>
        <v>0</v>
      </c>
      <c r="I367" s="9">
        <f>'MC Inputs'!J366*'MC Usage'!I$5</f>
        <v>0</v>
      </c>
      <c r="J367" s="9">
        <f>'MC Inputs'!K366*'MC Usage'!J$5</f>
        <v>0</v>
      </c>
      <c r="K367" s="9">
        <f>'MC Inputs'!L366*'MC Usage'!K$5</f>
        <v>0</v>
      </c>
      <c r="L367" s="9">
        <f>'MC Inputs'!M366*'MC Usage'!L$5</f>
        <v>0</v>
      </c>
      <c r="M367" s="9">
        <f>'MC Inputs'!N366*'MC Usage'!M$5</f>
        <v>0</v>
      </c>
      <c r="N367" s="9">
        <f>'MC Inputs'!O366*'MC Usage'!N$5</f>
        <v>0</v>
      </c>
      <c r="O367" s="9">
        <f>'MC Inputs'!P366*'MC Usage'!O$5</f>
        <v>0</v>
      </c>
      <c r="P367" s="9">
        <f>'MC Inputs'!Q366*'MC Usage'!P$5</f>
        <v>0</v>
      </c>
      <c r="Q367" s="9">
        <f>'MC Inputs'!R366*'MC Usage'!Q$5</f>
        <v>0</v>
      </c>
      <c r="R367" s="9">
        <f>'MC Inputs'!S366*'MC Usage'!R$5</f>
        <v>0</v>
      </c>
      <c r="S367" s="9">
        <f>'MC Inputs'!T366*'MC Usage'!S$5</f>
        <v>0</v>
      </c>
      <c r="T367" s="9">
        <f>'MC Inputs'!U366*'MC Usage'!T$5</f>
        <v>0</v>
      </c>
      <c r="U367" s="9">
        <f>'MC Inputs'!V366*'MC Usage'!U$5</f>
        <v>0</v>
      </c>
      <c r="V367" s="9">
        <f>'MC Inputs'!W366*'MC Usage'!V$5</f>
        <v>0</v>
      </c>
      <c r="W367" s="9">
        <f>'MC Inputs'!X366*'MC Usage'!W$5</f>
        <v>0</v>
      </c>
      <c r="X367" s="9">
        <f>'MC Inputs'!Y366*'MC Usage'!X$5</f>
        <v>0</v>
      </c>
      <c r="Y367" s="9">
        <f>'MC Inputs'!Z366*'MC Usage'!Y$5</f>
        <v>0</v>
      </c>
      <c r="Z367" s="9">
        <f>'MC Inputs'!AA366*'MC Usage'!Z$5</f>
        <v>0</v>
      </c>
      <c r="AA367" s="9">
        <f>'MC Inputs'!AB366*'MC Usage'!AA$5</f>
        <v>0</v>
      </c>
      <c r="AB367" s="10">
        <f>'MC Inputs'!AC366*'MC Usage'!AB$5</f>
        <v>0</v>
      </c>
      <c r="AC367" s="10">
        <f>'MC Inputs'!AD366*'MC Usage'!AC$5</f>
        <v>0</v>
      </c>
      <c r="AD367" s="10">
        <f>'MC Inputs'!AE366*'MC Usage'!AD$5</f>
        <v>0</v>
      </c>
      <c r="AE367" s="10">
        <f>'MC Inputs'!AF366*'MC Usage'!AE$5</f>
        <v>0</v>
      </c>
    </row>
    <row r="368" spans="1:31" x14ac:dyDescent="0.3">
      <c r="A368" s="30" t="s">
        <v>64</v>
      </c>
      <c r="B368" s="16">
        <f t="shared" si="5"/>
        <v>47727</v>
      </c>
      <c r="C368" s="9">
        <f>'MC Inputs'!D367*'MC Usage'!C$5</f>
        <v>0</v>
      </c>
      <c r="D368" s="9">
        <f>'MC Inputs'!E367*'MC Usage'!D$5</f>
        <v>0</v>
      </c>
      <c r="E368" s="9">
        <f>'MC Inputs'!F367*'MC Usage'!E$5</f>
        <v>0</v>
      </c>
      <c r="F368" s="9">
        <f>'MC Inputs'!G367*'MC Usage'!F$5</f>
        <v>0</v>
      </c>
      <c r="G368" s="9">
        <f>'MC Inputs'!H367*'MC Usage'!G$5</f>
        <v>0</v>
      </c>
      <c r="H368" s="9">
        <f>'MC Inputs'!I367*'MC Usage'!H$5</f>
        <v>0</v>
      </c>
      <c r="I368" s="9">
        <f>'MC Inputs'!J367*'MC Usage'!I$5</f>
        <v>0</v>
      </c>
      <c r="J368" s="9">
        <f>'MC Inputs'!K367*'MC Usage'!J$5</f>
        <v>0</v>
      </c>
      <c r="K368" s="9">
        <f>'MC Inputs'!L367*'MC Usage'!K$5</f>
        <v>0</v>
      </c>
      <c r="L368" s="9">
        <f>'MC Inputs'!M367*'MC Usage'!L$5</f>
        <v>0</v>
      </c>
      <c r="M368" s="9">
        <f>'MC Inputs'!N367*'MC Usage'!M$5</f>
        <v>0</v>
      </c>
      <c r="N368" s="9">
        <f>'MC Inputs'!O367*'MC Usage'!N$5</f>
        <v>0</v>
      </c>
      <c r="O368" s="9">
        <f>'MC Inputs'!P367*'MC Usage'!O$5</f>
        <v>0</v>
      </c>
      <c r="P368" s="9">
        <f>'MC Inputs'!Q367*'MC Usage'!P$5</f>
        <v>0</v>
      </c>
      <c r="Q368" s="9">
        <f>'MC Inputs'!R367*'MC Usage'!Q$5</f>
        <v>0</v>
      </c>
      <c r="R368" s="9">
        <f>'MC Inputs'!S367*'MC Usage'!R$5</f>
        <v>0</v>
      </c>
      <c r="S368" s="9">
        <f>'MC Inputs'!T367*'MC Usage'!S$5</f>
        <v>0</v>
      </c>
      <c r="T368" s="9">
        <f>'MC Inputs'!U367*'MC Usage'!T$5</f>
        <v>0</v>
      </c>
      <c r="U368" s="9">
        <f>'MC Inputs'!V367*'MC Usage'!U$5</f>
        <v>0</v>
      </c>
      <c r="V368" s="9">
        <f>'MC Inputs'!W367*'MC Usage'!V$5</f>
        <v>0</v>
      </c>
      <c r="W368" s="9">
        <f>'MC Inputs'!X367*'MC Usage'!W$5</f>
        <v>0</v>
      </c>
      <c r="X368" s="9">
        <f>'MC Inputs'!Y367*'MC Usage'!X$5</f>
        <v>0</v>
      </c>
      <c r="Y368" s="9">
        <f>'MC Inputs'!Z367*'MC Usage'!Y$5</f>
        <v>0</v>
      </c>
      <c r="Z368" s="9">
        <f>'MC Inputs'!AA367*'MC Usage'!Z$5</f>
        <v>0</v>
      </c>
      <c r="AA368" s="9">
        <f>'MC Inputs'!AB367*'MC Usage'!AA$5</f>
        <v>0</v>
      </c>
      <c r="AB368" s="10">
        <f>'MC Inputs'!AC367*'MC Usage'!AB$5</f>
        <v>0</v>
      </c>
      <c r="AC368" s="10">
        <f>'MC Inputs'!AD367*'MC Usage'!AC$5</f>
        <v>0</v>
      </c>
      <c r="AD368" s="10">
        <f>'MC Inputs'!AE367*'MC Usage'!AD$5</f>
        <v>0</v>
      </c>
      <c r="AE368" s="10">
        <f>'MC Inputs'!AF367*'MC Usage'!AE$5</f>
        <v>0</v>
      </c>
    </row>
    <row r="369" spans="1:31" x14ac:dyDescent="0.3">
      <c r="A369" s="30" t="s">
        <v>64</v>
      </c>
      <c r="B369" s="16">
        <f t="shared" si="5"/>
        <v>47757</v>
      </c>
      <c r="C369" s="9">
        <f>'MC Inputs'!D368*'MC Usage'!C$5</f>
        <v>0</v>
      </c>
      <c r="D369" s="9">
        <f>'MC Inputs'!E368*'MC Usage'!D$5</f>
        <v>0</v>
      </c>
      <c r="E369" s="9">
        <f>'MC Inputs'!F368*'MC Usage'!E$5</f>
        <v>0</v>
      </c>
      <c r="F369" s="9">
        <f>'MC Inputs'!G368*'MC Usage'!F$5</f>
        <v>0</v>
      </c>
      <c r="G369" s="9">
        <f>'MC Inputs'!H368*'MC Usage'!G$5</f>
        <v>0</v>
      </c>
      <c r="H369" s="9">
        <f>'MC Inputs'!I368*'MC Usage'!H$5</f>
        <v>0</v>
      </c>
      <c r="I369" s="9">
        <f>'MC Inputs'!J368*'MC Usage'!I$5</f>
        <v>0</v>
      </c>
      <c r="J369" s="9">
        <f>'MC Inputs'!K368*'MC Usage'!J$5</f>
        <v>0</v>
      </c>
      <c r="K369" s="9">
        <f>'MC Inputs'!L368*'MC Usage'!K$5</f>
        <v>0</v>
      </c>
      <c r="L369" s="9">
        <f>'MC Inputs'!M368*'MC Usage'!L$5</f>
        <v>0</v>
      </c>
      <c r="M369" s="9">
        <f>'MC Inputs'!N368*'MC Usage'!M$5</f>
        <v>0</v>
      </c>
      <c r="N369" s="9">
        <f>'MC Inputs'!O368*'MC Usage'!N$5</f>
        <v>0</v>
      </c>
      <c r="O369" s="9">
        <f>'MC Inputs'!P368*'MC Usage'!O$5</f>
        <v>0</v>
      </c>
      <c r="P369" s="9">
        <f>'MC Inputs'!Q368*'MC Usage'!P$5</f>
        <v>0</v>
      </c>
      <c r="Q369" s="9">
        <f>'MC Inputs'!R368*'MC Usage'!Q$5</f>
        <v>0</v>
      </c>
      <c r="R369" s="9">
        <f>'MC Inputs'!S368*'MC Usage'!R$5</f>
        <v>0</v>
      </c>
      <c r="S369" s="9">
        <f>'MC Inputs'!T368*'MC Usage'!S$5</f>
        <v>0</v>
      </c>
      <c r="T369" s="9">
        <f>'MC Inputs'!U368*'MC Usage'!T$5</f>
        <v>0</v>
      </c>
      <c r="U369" s="9">
        <f>'MC Inputs'!V368*'MC Usage'!U$5</f>
        <v>0</v>
      </c>
      <c r="V369" s="9">
        <f>'MC Inputs'!W368*'MC Usage'!V$5</f>
        <v>0</v>
      </c>
      <c r="W369" s="9">
        <f>'MC Inputs'!X368*'MC Usage'!W$5</f>
        <v>0</v>
      </c>
      <c r="X369" s="9">
        <f>'MC Inputs'!Y368*'MC Usage'!X$5</f>
        <v>0</v>
      </c>
      <c r="Y369" s="9">
        <f>'MC Inputs'!Z368*'MC Usage'!Y$5</f>
        <v>0</v>
      </c>
      <c r="Z369" s="9">
        <f>'MC Inputs'!AA368*'MC Usage'!Z$5</f>
        <v>0</v>
      </c>
      <c r="AA369" s="9">
        <f>'MC Inputs'!AB368*'MC Usage'!AA$5</f>
        <v>0</v>
      </c>
      <c r="AB369" s="10">
        <f>'MC Inputs'!AC368*'MC Usage'!AB$5</f>
        <v>0</v>
      </c>
      <c r="AC369" s="10">
        <f>'MC Inputs'!AD368*'MC Usage'!AC$5</f>
        <v>0</v>
      </c>
      <c r="AD369" s="10">
        <f>'MC Inputs'!AE368*'MC Usage'!AD$5</f>
        <v>0</v>
      </c>
      <c r="AE369" s="10">
        <f>'MC Inputs'!AF368*'MC Usage'!AE$5</f>
        <v>0</v>
      </c>
    </row>
    <row r="370" spans="1:31" x14ac:dyDescent="0.3">
      <c r="A370" s="30" t="s">
        <v>64</v>
      </c>
      <c r="B370" s="16">
        <f t="shared" si="5"/>
        <v>47788</v>
      </c>
      <c r="C370" s="9">
        <f>'MC Inputs'!D369*'MC Usage'!C$5</f>
        <v>0</v>
      </c>
      <c r="D370" s="9">
        <f>'MC Inputs'!E369*'MC Usage'!D$5</f>
        <v>0</v>
      </c>
      <c r="E370" s="9">
        <f>'MC Inputs'!F369*'MC Usage'!E$5</f>
        <v>0</v>
      </c>
      <c r="F370" s="9">
        <f>'MC Inputs'!G369*'MC Usage'!F$5</f>
        <v>0</v>
      </c>
      <c r="G370" s="9">
        <f>'MC Inputs'!H369*'MC Usage'!G$5</f>
        <v>0</v>
      </c>
      <c r="H370" s="9">
        <f>'MC Inputs'!I369*'MC Usage'!H$5</f>
        <v>0</v>
      </c>
      <c r="I370" s="9">
        <f>'MC Inputs'!J369*'MC Usage'!I$5</f>
        <v>0</v>
      </c>
      <c r="J370" s="9">
        <f>'MC Inputs'!K369*'MC Usage'!J$5</f>
        <v>0</v>
      </c>
      <c r="K370" s="9">
        <f>'MC Inputs'!L369*'MC Usage'!K$5</f>
        <v>0</v>
      </c>
      <c r="L370" s="9">
        <f>'MC Inputs'!M369*'MC Usage'!L$5</f>
        <v>0</v>
      </c>
      <c r="M370" s="9">
        <f>'MC Inputs'!N369*'MC Usage'!M$5</f>
        <v>0</v>
      </c>
      <c r="N370" s="9">
        <f>'MC Inputs'!O369*'MC Usage'!N$5</f>
        <v>0</v>
      </c>
      <c r="O370" s="9">
        <f>'MC Inputs'!P369*'MC Usage'!O$5</f>
        <v>0</v>
      </c>
      <c r="P370" s="9">
        <f>'MC Inputs'!Q369*'MC Usage'!P$5</f>
        <v>0</v>
      </c>
      <c r="Q370" s="9">
        <f>'MC Inputs'!R369*'MC Usage'!Q$5</f>
        <v>0</v>
      </c>
      <c r="R370" s="9">
        <f>'MC Inputs'!S369*'MC Usage'!R$5</f>
        <v>0</v>
      </c>
      <c r="S370" s="9">
        <f>'MC Inputs'!T369*'MC Usage'!S$5</f>
        <v>0</v>
      </c>
      <c r="T370" s="9">
        <f>'MC Inputs'!U369*'MC Usage'!T$5</f>
        <v>0</v>
      </c>
      <c r="U370" s="9">
        <f>'MC Inputs'!V369*'MC Usage'!U$5</f>
        <v>0</v>
      </c>
      <c r="V370" s="9">
        <f>'MC Inputs'!W369*'MC Usage'!V$5</f>
        <v>0</v>
      </c>
      <c r="W370" s="9">
        <f>'MC Inputs'!X369*'MC Usage'!W$5</f>
        <v>0</v>
      </c>
      <c r="X370" s="9">
        <f>'MC Inputs'!Y369*'MC Usage'!X$5</f>
        <v>0</v>
      </c>
      <c r="Y370" s="9">
        <f>'MC Inputs'!Z369*'MC Usage'!Y$5</f>
        <v>0</v>
      </c>
      <c r="Z370" s="9">
        <f>'MC Inputs'!AA369*'MC Usage'!Z$5</f>
        <v>0</v>
      </c>
      <c r="AA370" s="9">
        <f>'MC Inputs'!AB369*'MC Usage'!AA$5</f>
        <v>0</v>
      </c>
      <c r="AB370" s="10">
        <f>'MC Inputs'!AC369*'MC Usage'!AB$5</f>
        <v>0</v>
      </c>
      <c r="AC370" s="10">
        <f>'MC Inputs'!AD369*'MC Usage'!AC$5</f>
        <v>0</v>
      </c>
      <c r="AD370" s="10">
        <f>'MC Inputs'!AE369*'MC Usage'!AD$5</f>
        <v>0</v>
      </c>
      <c r="AE370" s="10">
        <f>'MC Inputs'!AF369*'MC Usage'!AE$5</f>
        <v>0</v>
      </c>
    </row>
    <row r="371" spans="1:31" x14ac:dyDescent="0.3">
      <c r="A371" s="30" t="s">
        <v>64</v>
      </c>
      <c r="B371" s="16">
        <f t="shared" si="5"/>
        <v>47818</v>
      </c>
      <c r="C371" s="9">
        <f>'MC Inputs'!D370*'MC Usage'!C$5</f>
        <v>0</v>
      </c>
      <c r="D371" s="9">
        <f>'MC Inputs'!E370*'MC Usage'!D$5</f>
        <v>0</v>
      </c>
      <c r="E371" s="9">
        <f>'MC Inputs'!F370*'MC Usage'!E$5</f>
        <v>0</v>
      </c>
      <c r="F371" s="9">
        <f>'MC Inputs'!G370*'MC Usage'!F$5</f>
        <v>0</v>
      </c>
      <c r="G371" s="9">
        <f>'MC Inputs'!H370*'MC Usage'!G$5</f>
        <v>0</v>
      </c>
      <c r="H371" s="9">
        <f>'MC Inputs'!I370*'MC Usage'!H$5</f>
        <v>0</v>
      </c>
      <c r="I371" s="9">
        <f>'MC Inputs'!J370*'MC Usage'!I$5</f>
        <v>0</v>
      </c>
      <c r="J371" s="9">
        <f>'MC Inputs'!K370*'MC Usage'!J$5</f>
        <v>0</v>
      </c>
      <c r="K371" s="9">
        <f>'MC Inputs'!L370*'MC Usage'!K$5</f>
        <v>0</v>
      </c>
      <c r="L371" s="9">
        <f>'MC Inputs'!M370*'MC Usage'!L$5</f>
        <v>0</v>
      </c>
      <c r="M371" s="9">
        <f>'MC Inputs'!N370*'MC Usage'!M$5</f>
        <v>0</v>
      </c>
      <c r="N371" s="9">
        <f>'MC Inputs'!O370*'MC Usage'!N$5</f>
        <v>0</v>
      </c>
      <c r="O371" s="9">
        <f>'MC Inputs'!P370*'MC Usage'!O$5</f>
        <v>0</v>
      </c>
      <c r="P371" s="9">
        <f>'MC Inputs'!Q370*'MC Usage'!P$5</f>
        <v>0</v>
      </c>
      <c r="Q371" s="9">
        <f>'MC Inputs'!R370*'MC Usage'!Q$5</f>
        <v>0</v>
      </c>
      <c r="R371" s="9">
        <f>'MC Inputs'!S370*'MC Usage'!R$5</f>
        <v>0</v>
      </c>
      <c r="S371" s="9">
        <f>'MC Inputs'!T370*'MC Usage'!S$5</f>
        <v>0</v>
      </c>
      <c r="T371" s="9">
        <f>'MC Inputs'!U370*'MC Usage'!T$5</f>
        <v>0</v>
      </c>
      <c r="U371" s="9">
        <f>'MC Inputs'!V370*'MC Usage'!U$5</f>
        <v>0</v>
      </c>
      <c r="V371" s="9">
        <f>'MC Inputs'!W370*'MC Usage'!V$5</f>
        <v>0</v>
      </c>
      <c r="W371" s="9">
        <f>'MC Inputs'!X370*'MC Usage'!W$5</f>
        <v>0</v>
      </c>
      <c r="X371" s="9">
        <f>'MC Inputs'!Y370*'MC Usage'!X$5</f>
        <v>0</v>
      </c>
      <c r="Y371" s="9">
        <f>'MC Inputs'!Z370*'MC Usage'!Y$5</f>
        <v>0</v>
      </c>
      <c r="Z371" s="9">
        <f>'MC Inputs'!AA370*'MC Usage'!Z$5</f>
        <v>0</v>
      </c>
      <c r="AA371" s="9">
        <f>'MC Inputs'!AB370*'MC Usage'!AA$5</f>
        <v>0</v>
      </c>
      <c r="AB371" s="10">
        <f>'MC Inputs'!AC370*'MC Usage'!AB$5</f>
        <v>0</v>
      </c>
      <c r="AC371" s="10">
        <f>'MC Inputs'!AD370*'MC Usage'!AC$5</f>
        <v>0</v>
      </c>
      <c r="AD371" s="10">
        <f>'MC Inputs'!AE370*'MC Usage'!AD$5</f>
        <v>0</v>
      </c>
      <c r="AE371" s="10">
        <f>'MC Inputs'!AF370*'MC Usage'!AE$5</f>
        <v>0</v>
      </c>
    </row>
    <row r="372" spans="1:31" x14ac:dyDescent="0.3">
      <c r="A372" s="30" t="s">
        <v>64</v>
      </c>
      <c r="B372" s="16">
        <f t="shared" si="5"/>
        <v>47849</v>
      </c>
      <c r="C372" s="9">
        <f>'MC Inputs'!D371*'MC Usage'!C$5</f>
        <v>0</v>
      </c>
      <c r="D372" s="9">
        <f>'MC Inputs'!E371*'MC Usage'!D$5</f>
        <v>0</v>
      </c>
      <c r="E372" s="9">
        <f>'MC Inputs'!F371*'MC Usage'!E$5</f>
        <v>0</v>
      </c>
      <c r="F372" s="9">
        <f>'MC Inputs'!G371*'MC Usage'!F$5</f>
        <v>0</v>
      </c>
      <c r="G372" s="9">
        <f>'MC Inputs'!H371*'MC Usage'!G$5</f>
        <v>0</v>
      </c>
      <c r="H372" s="9">
        <f>'MC Inputs'!I371*'MC Usage'!H$5</f>
        <v>0</v>
      </c>
      <c r="I372" s="9">
        <f>'MC Inputs'!J371*'MC Usage'!I$5</f>
        <v>0</v>
      </c>
      <c r="J372" s="9">
        <f>'MC Inputs'!K371*'MC Usage'!J$5</f>
        <v>0</v>
      </c>
      <c r="K372" s="9">
        <f>'MC Inputs'!L371*'MC Usage'!K$5</f>
        <v>0</v>
      </c>
      <c r="L372" s="9">
        <f>'MC Inputs'!M371*'MC Usage'!L$5</f>
        <v>0</v>
      </c>
      <c r="M372" s="9">
        <f>'MC Inputs'!N371*'MC Usage'!M$5</f>
        <v>0</v>
      </c>
      <c r="N372" s="9">
        <f>'MC Inputs'!O371*'MC Usage'!N$5</f>
        <v>0</v>
      </c>
      <c r="O372" s="9">
        <f>'MC Inputs'!P371*'MC Usage'!O$5</f>
        <v>0</v>
      </c>
      <c r="P372" s="9">
        <f>'MC Inputs'!Q371*'MC Usage'!P$5</f>
        <v>0</v>
      </c>
      <c r="Q372" s="9">
        <f>'MC Inputs'!R371*'MC Usage'!Q$5</f>
        <v>0</v>
      </c>
      <c r="R372" s="9">
        <f>'MC Inputs'!S371*'MC Usage'!R$5</f>
        <v>0</v>
      </c>
      <c r="S372" s="9">
        <f>'MC Inputs'!T371*'MC Usage'!S$5</f>
        <v>0</v>
      </c>
      <c r="T372" s="9">
        <f>'MC Inputs'!U371*'MC Usage'!T$5</f>
        <v>0</v>
      </c>
      <c r="U372" s="9">
        <f>'MC Inputs'!V371*'MC Usage'!U$5</f>
        <v>0</v>
      </c>
      <c r="V372" s="9">
        <f>'MC Inputs'!W371*'MC Usage'!V$5</f>
        <v>0</v>
      </c>
      <c r="W372" s="9">
        <f>'MC Inputs'!X371*'MC Usage'!W$5</f>
        <v>0</v>
      </c>
      <c r="X372" s="9">
        <f>'MC Inputs'!Y371*'MC Usage'!X$5</f>
        <v>0</v>
      </c>
      <c r="Y372" s="9">
        <f>'MC Inputs'!Z371*'MC Usage'!Y$5</f>
        <v>0</v>
      </c>
      <c r="Z372" s="9">
        <f>'MC Inputs'!AA371*'MC Usage'!Z$5</f>
        <v>0</v>
      </c>
      <c r="AA372" s="9">
        <f>'MC Inputs'!AB371*'MC Usage'!AA$5</f>
        <v>0</v>
      </c>
      <c r="AB372" s="10">
        <f>'MC Inputs'!AC371*'MC Usage'!AB$5</f>
        <v>0</v>
      </c>
      <c r="AC372" s="10">
        <f>'MC Inputs'!AD371*'MC Usage'!AC$5</f>
        <v>0</v>
      </c>
      <c r="AD372" s="10">
        <f>'MC Inputs'!AE371*'MC Usage'!AD$5</f>
        <v>0</v>
      </c>
      <c r="AE372" s="10">
        <f>'MC Inputs'!AF371*'MC Usage'!AE$5</f>
        <v>0</v>
      </c>
    </row>
    <row r="373" spans="1:31" x14ac:dyDescent="0.3">
      <c r="A373" s="30" t="s">
        <v>64</v>
      </c>
      <c r="B373" s="16">
        <f t="shared" si="5"/>
        <v>47880</v>
      </c>
      <c r="C373" s="9">
        <f>'MC Inputs'!D372*'MC Usage'!C$5</f>
        <v>0</v>
      </c>
      <c r="D373" s="9">
        <f>'MC Inputs'!E372*'MC Usage'!D$5</f>
        <v>0</v>
      </c>
      <c r="E373" s="9">
        <f>'MC Inputs'!F372*'MC Usage'!E$5</f>
        <v>0</v>
      </c>
      <c r="F373" s="9">
        <f>'MC Inputs'!G372*'MC Usage'!F$5</f>
        <v>0</v>
      </c>
      <c r="G373" s="9">
        <f>'MC Inputs'!H372*'MC Usage'!G$5</f>
        <v>0</v>
      </c>
      <c r="H373" s="9">
        <f>'MC Inputs'!I372*'MC Usage'!H$5</f>
        <v>0</v>
      </c>
      <c r="I373" s="9">
        <f>'MC Inputs'!J372*'MC Usage'!I$5</f>
        <v>0</v>
      </c>
      <c r="J373" s="9">
        <f>'MC Inputs'!K372*'MC Usage'!J$5</f>
        <v>0</v>
      </c>
      <c r="K373" s="9">
        <f>'MC Inputs'!L372*'MC Usage'!K$5</f>
        <v>0</v>
      </c>
      <c r="L373" s="9">
        <f>'MC Inputs'!M372*'MC Usage'!L$5</f>
        <v>0</v>
      </c>
      <c r="M373" s="9">
        <f>'MC Inputs'!N372*'MC Usage'!M$5</f>
        <v>0</v>
      </c>
      <c r="N373" s="9">
        <f>'MC Inputs'!O372*'MC Usage'!N$5</f>
        <v>0</v>
      </c>
      <c r="O373" s="9">
        <f>'MC Inputs'!P372*'MC Usage'!O$5</f>
        <v>0</v>
      </c>
      <c r="P373" s="9">
        <f>'MC Inputs'!Q372*'MC Usage'!P$5</f>
        <v>0</v>
      </c>
      <c r="Q373" s="9">
        <f>'MC Inputs'!R372*'MC Usage'!Q$5</f>
        <v>0</v>
      </c>
      <c r="R373" s="9">
        <f>'MC Inputs'!S372*'MC Usage'!R$5</f>
        <v>0</v>
      </c>
      <c r="S373" s="9">
        <f>'MC Inputs'!T372*'MC Usage'!S$5</f>
        <v>0</v>
      </c>
      <c r="T373" s="9">
        <f>'MC Inputs'!U372*'MC Usage'!T$5</f>
        <v>0</v>
      </c>
      <c r="U373" s="9">
        <f>'MC Inputs'!V372*'MC Usage'!U$5</f>
        <v>0</v>
      </c>
      <c r="V373" s="9">
        <f>'MC Inputs'!W372*'MC Usage'!V$5</f>
        <v>0</v>
      </c>
      <c r="W373" s="9">
        <f>'MC Inputs'!X372*'MC Usage'!W$5</f>
        <v>0</v>
      </c>
      <c r="X373" s="9">
        <f>'MC Inputs'!Y372*'MC Usage'!X$5</f>
        <v>0</v>
      </c>
      <c r="Y373" s="9">
        <f>'MC Inputs'!Z372*'MC Usage'!Y$5</f>
        <v>0</v>
      </c>
      <c r="Z373" s="9">
        <f>'MC Inputs'!AA372*'MC Usage'!Z$5</f>
        <v>0</v>
      </c>
      <c r="AA373" s="9">
        <f>'MC Inputs'!AB372*'MC Usage'!AA$5</f>
        <v>0</v>
      </c>
      <c r="AB373" s="10">
        <f>'MC Inputs'!AC372*'MC Usage'!AB$5</f>
        <v>0</v>
      </c>
      <c r="AC373" s="10">
        <f>'MC Inputs'!AD372*'MC Usage'!AC$5</f>
        <v>0</v>
      </c>
      <c r="AD373" s="10">
        <f>'MC Inputs'!AE372*'MC Usage'!AD$5</f>
        <v>0</v>
      </c>
      <c r="AE373" s="10">
        <f>'MC Inputs'!AF372*'MC Usage'!AE$5</f>
        <v>0</v>
      </c>
    </row>
    <row r="374" spans="1:31" x14ac:dyDescent="0.3">
      <c r="A374" s="30" t="s">
        <v>64</v>
      </c>
      <c r="B374" s="16">
        <f t="shared" si="5"/>
        <v>47908</v>
      </c>
      <c r="C374" s="9">
        <f>'MC Inputs'!D373*'MC Usage'!C$5</f>
        <v>0</v>
      </c>
      <c r="D374" s="9">
        <f>'MC Inputs'!E373*'MC Usage'!D$5</f>
        <v>0</v>
      </c>
      <c r="E374" s="9">
        <f>'MC Inputs'!F373*'MC Usage'!E$5</f>
        <v>0</v>
      </c>
      <c r="F374" s="9">
        <f>'MC Inputs'!G373*'MC Usage'!F$5</f>
        <v>0</v>
      </c>
      <c r="G374" s="9">
        <f>'MC Inputs'!H373*'MC Usage'!G$5</f>
        <v>0</v>
      </c>
      <c r="H374" s="9">
        <f>'MC Inputs'!I373*'MC Usage'!H$5</f>
        <v>0</v>
      </c>
      <c r="I374" s="9">
        <f>'MC Inputs'!J373*'MC Usage'!I$5</f>
        <v>0</v>
      </c>
      <c r="J374" s="9">
        <f>'MC Inputs'!K373*'MC Usage'!J$5</f>
        <v>0</v>
      </c>
      <c r="K374" s="9">
        <f>'MC Inputs'!L373*'MC Usage'!K$5</f>
        <v>0</v>
      </c>
      <c r="L374" s="9">
        <f>'MC Inputs'!M373*'MC Usage'!L$5</f>
        <v>0</v>
      </c>
      <c r="M374" s="9">
        <f>'MC Inputs'!N373*'MC Usage'!M$5</f>
        <v>0</v>
      </c>
      <c r="N374" s="9">
        <f>'MC Inputs'!O373*'MC Usage'!N$5</f>
        <v>0</v>
      </c>
      <c r="O374" s="9">
        <f>'MC Inputs'!P373*'MC Usage'!O$5</f>
        <v>0</v>
      </c>
      <c r="P374" s="9">
        <f>'MC Inputs'!Q373*'MC Usage'!P$5</f>
        <v>0</v>
      </c>
      <c r="Q374" s="9">
        <f>'MC Inputs'!R373*'MC Usage'!Q$5</f>
        <v>0</v>
      </c>
      <c r="R374" s="9">
        <f>'MC Inputs'!S373*'MC Usage'!R$5</f>
        <v>0</v>
      </c>
      <c r="S374" s="9">
        <f>'MC Inputs'!T373*'MC Usage'!S$5</f>
        <v>0</v>
      </c>
      <c r="T374" s="9">
        <f>'MC Inputs'!U373*'MC Usage'!T$5</f>
        <v>0</v>
      </c>
      <c r="U374" s="9">
        <f>'MC Inputs'!V373*'MC Usage'!U$5</f>
        <v>0</v>
      </c>
      <c r="V374" s="9">
        <f>'MC Inputs'!W373*'MC Usage'!V$5</f>
        <v>0</v>
      </c>
      <c r="W374" s="9">
        <f>'MC Inputs'!X373*'MC Usage'!W$5</f>
        <v>0</v>
      </c>
      <c r="X374" s="9">
        <f>'MC Inputs'!Y373*'MC Usage'!X$5</f>
        <v>0</v>
      </c>
      <c r="Y374" s="9">
        <f>'MC Inputs'!Z373*'MC Usage'!Y$5</f>
        <v>0</v>
      </c>
      <c r="Z374" s="9">
        <f>'MC Inputs'!AA373*'MC Usage'!Z$5</f>
        <v>0</v>
      </c>
      <c r="AA374" s="9">
        <f>'MC Inputs'!AB373*'MC Usage'!AA$5</f>
        <v>0</v>
      </c>
      <c r="AB374" s="10">
        <f>'MC Inputs'!AC373*'MC Usage'!AB$5</f>
        <v>0</v>
      </c>
      <c r="AC374" s="10">
        <f>'MC Inputs'!AD373*'MC Usage'!AC$5</f>
        <v>0</v>
      </c>
      <c r="AD374" s="10">
        <f>'MC Inputs'!AE373*'MC Usage'!AD$5</f>
        <v>0</v>
      </c>
      <c r="AE374" s="10">
        <f>'MC Inputs'!AF373*'MC Usage'!AE$5</f>
        <v>0</v>
      </c>
    </row>
    <row r="375" spans="1:31" x14ac:dyDescent="0.3">
      <c r="A375" s="30" t="s">
        <v>64</v>
      </c>
      <c r="B375" s="16">
        <f t="shared" si="5"/>
        <v>47939</v>
      </c>
      <c r="C375" s="9">
        <f>'MC Inputs'!D374*'MC Usage'!C$5</f>
        <v>0</v>
      </c>
      <c r="D375" s="9">
        <f>'MC Inputs'!E374*'MC Usage'!D$5</f>
        <v>0</v>
      </c>
      <c r="E375" s="9">
        <f>'MC Inputs'!F374*'MC Usage'!E$5</f>
        <v>0</v>
      </c>
      <c r="F375" s="9">
        <f>'MC Inputs'!G374*'MC Usage'!F$5</f>
        <v>0</v>
      </c>
      <c r="G375" s="9">
        <f>'MC Inputs'!H374*'MC Usage'!G$5</f>
        <v>0</v>
      </c>
      <c r="H375" s="9">
        <f>'MC Inputs'!I374*'MC Usage'!H$5</f>
        <v>0</v>
      </c>
      <c r="I375" s="9">
        <f>'MC Inputs'!J374*'MC Usage'!I$5</f>
        <v>0</v>
      </c>
      <c r="J375" s="9">
        <f>'MC Inputs'!K374*'MC Usage'!J$5</f>
        <v>0</v>
      </c>
      <c r="K375" s="9">
        <f>'MC Inputs'!L374*'MC Usage'!K$5</f>
        <v>0</v>
      </c>
      <c r="L375" s="9">
        <f>'MC Inputs'!M374*'MC Usage'!L$5</f>
        <v>0</v>
      </c>
      <c r="M375" s="9">
        <f>'MC Inputs'!N374*'MC Usage'!M$5</f>
        <v>0</v>
      </c>
      <c r="N375" s="9">
        <f>'MC Inputs'!O374*'MC Usage'!N$5</f>
        <v>0</v>
      </c>
      <c r="O375" s="9">
        <f>'MC Inputs'!P374*'MC Usage'!O$5</f>
        <v>0</v>
      </c>
      <c r="P375" s="9">
        <f>'MC Inputs'!Q374*'MC Usage'!P$5</f>
        <v>0</v>
      </c>
      <c r="Q375" s="9">
        <f>'MC Inputs'!R374*'MC Usage'!Q$5</f>
        <v>0</v>
      </c>
      <c r="R375" s="9">
        <f>'MC Inputs'!S374*'MC Usage'!R$5</f>
        <v>0</v>
      </c>
      <c r="S375" s="9">
        <f>'MC Inputs'!T374*'MC Usage'!S$5</f>
        <v>0</v>
      </c>
      <c r="T375" s="9">
        <f>'MC Inputs'!U374*'MC Usage'!T$5</f>
        <v>0</v>
      </c>
      <c r="U375" s="9">
        <f>'MC Inputs'!V374*'MC Usage'!U$5</f>
        <v>0</v>
      </c>
      <c r="V375" s="9">
        <f>'MC Inputs'!W374*'MC Usage'!V$5</f>
        <v>0</v>
      </c>
      <c r="W375" s="9">
        <f>'MC Inputs'!X374*'MC Usage'!W$5</f>
        <v>0</v>
      </c>
      <c r="X375" s="9">
        <f>'MC Inputs'!Y374*'MC Usage'!X$5</f>
        <v>0</v>
      </c>
      <c r="Y375" s="9">
        <f>'MC Inputs'!Z374*'MC Usage'!Y$5</f>
        <v>0</v>
      </c>
      <c r="Z375" s="9">
        <f>'MC Inputs'!AA374*'MC Usage'!Z$5</f>
        <v>0</v>
      </c>
      <c r="AA375" s="9">
        <f>'MC Inputs'!AB374*'MC Usage'!AA$5</f>
        <v>0</v>
      </c>
      <c r="AB375" s="10">
        <f>'MC Inputs'!AC374*'MC Usage'!AB$5</f>
        <v>0</v>
      </c>
      <c r="AC375" s="10">
        <f>'MC Inputs'!AD374*'MC Usage'!AC$5</f>
        <v>0</v>
      </c>
      <c r="AD375" s="10">
        <f>'MC Inputs'!AE374*'MC Usage'!AD$5</f>
        <v>0</v>
      </c>
      <c r="AE375" s="10">
        <f>'MC Inputs'!AF374*'MC Usage'!AE$5</f>
        <v>0</v>
      </c>
    </row>
    <row r="376" spans="1:31" x14ac:dyDescent="0.3">
      <c r="A376" s="30" t="s">
        <v>64</v>
      </c>
      <c r="B376" s="16">
        <f t="shared" si="5"/>
        <v>47969</v>
      </c>
      <c r="C376" s="9">
        <f>'MC Inputs'!D375*'MC Usage'!C$5</f>
        <v>0</v>
      </c>
      <c r="D376" s="9">
        <f>'MC Inputs'!E375*'MC Usage'!D$5</f>
        <v>0</v>
      </c>
      <c r="E376" s="9">
        <f>'MC Inputs'!F375*'MC Usage'!E$5</f>
        <v>0</v>
      </c>
      <c r="F376" s="9">
        <f>'MC Inputs'!G375*'MC Usage'!F$5</f>
        <v>0</v>
      </c>
      <c r="G376" s="9">
        <f>'MC Inputs'!H375*'MC Usage'!G$5</f>
        <v>0</v>
      </c>
      <c r="H376" s="9">
        <f>'MC Inputs'!I375*'MC Usage'!H$5</f>
        <v>0</v>
      </c>
      <c r="I376" s="9">
        <f>'MC Inputs'!J375*'MC Usage'!I$5</f>
        <v>0</v>
      </c>
      <c r="J376" s="9">
        <f>'MC Inputs'!K375*'MC Usage'!J$5</f>
        <v>0</v>
      </c>
      <c r="K376" s="9">
        <f>'MC Inputs'!L375*'MC Usage'!K$5</f>
        <v>0</v>
      </c>
      <c r="L376" s="9">
        <f>'MC Inputs'!M375*'MC Usage'!L$5</f>
        <v>0</v>
      </c>
      <c r="M376" s="9">
        <f>'MC Inputs'!N375*'MC Usage'!M$5</f>
        <v>0</v>
      </c>
      <c r="N376" s="9">
        <f>'MC Inputs'!O375*'MC Usage'!N$5</f>
        <v>0</v>
      </c>
      <c r="O376" s="9">
        <f>'MC Inputs'!P375*'MC Usage'!O$5</f>
        <v>0</v>
      </c>
      <c r="P376" s="9">
        <f>'MC Inputs'!Q375*'MC Usage'!P$5</f>
        <v>0</v>
      </c>
      <c r="Q376" s="9">
        <f>'MC Inputs'!R375*'MC Usage'!Q$5</f>
        <v>0</v>
      </c>
      <c r="R376" s="9">
        <f>'MC Inputs'!S375*'MC Usage'!R$5</f>
        <v>0</v>
      </c>
      <c r="S376" s="9">
        <f>'MC Inputs'!T375*'MC Usage'!S$5</f>
        <v>0</v>
      </c>
      <c r="T376" s="9">
        <f>'MC Inputs'!U375*'MC Usage'!T$5</f>
        <v>0</v>
      </c>
      <c r="U376" s="9">
        <f>'MC Inputs'!V375*'MC Usage'!U$5</f>
        <v>0</v>
      </c>
      <c r="V376" s="9">
        <f>'MC Inputs'!W375*'MC Usage'!V$5</f>
        <v>0</v>
      </c>
      <c r="W376" s="9">
        <f>'MC Inputs'!X375*'MC Usage'!W$5</f>
        <v>0</v>
      </c>
      <c r="X376" s="9">
        <f>'MC Inputs'!Y375*'MC Usage'!X$5</f>
        <v>0</v>
      </c>
      <c r="Y376" s="9">
        <f>'MC Inputs'!Z375*'MC Usage'!Y$5</f>
        <v>0</v>
      </c>
      <c r="Z376" s="9">
        <f>'MC Inputs'!AA375*'MC Usage'!Z$5</f>
        <v>0</v>
      </c>
      <c r="AA376" s="9">
        <f>'MC Inputs'!AB375*'MC Usage'!AA$5</f>
        <v>0</v>
      </c>
      <c r="AB376" s="10">
        <f>'MC Inputs'!AC375*'MC Usage'!AB$5</f>
        <v>0</v>
      </c>
      <c r="AC376" s="10">
        <f>'MC Inputs'!AD375*'MC Usage'!AC$5</f>
        <v>0</v>
      </c>
      <c r="AD376" s="10">
        <f>'MC Inputs'!AE375*'MC Usage'!AD$5</f>
        <v>0</v>
      </c>
      <c r="AE376" s="10">
        <f>'MC Inputs'!AF375*'MC Usage'!AE$5</f>
        <v>0</v>
      </c>
    </row>
    <row r="377" spans="1:31" ht="15" thickBot="1" x14ac:dyDescent="0.35">
      <c r="A377" s="31" t="s">
        <v>64</v>
      </c>
      <c r="B377" s="17">
        <f t="shared" si="5"/>
        <v>48000</v>
      </c>
      <c r="C377" s="11">
        <f>'MC Inputs'!D376*'MC Usage'!C$5</f>
        <v>0</v>
      </c>
      <c r="D377" s="11">
        <f>'MC Inputs'!E376*'MC Usage'!D$5</f>
        <v>0</v>
      </c>
      <c r="E377" s="11">
        <f>'MC Inputs'!F376*'MC Usage'!E$5</f>
        <v>0</v>
      </c>
      <c r="F377" s="11">
        <f>'MC Inputs'!G376*'MC Usage'!F$5</f>
        <v>0</v>
      </c>
      <c r="G377" s="11">
        <f>'MC Inputs'!H376*'MC Usage'!G$5</f>
        <v>0</v>
      </c>
      <c r="H377" s="11">
        <f>'MC Inputs'!I376*'MC Usage'!H$5</f>
        <v>0</v>
      </c>
      <c r="I377" s="11">
        <f>'MC Inputs'!J376*'MC Usage'!I$5</f>
        <v>0</v>
      </c>
      <c r="J377" s="11">
        <f>'MC Inputs'!K376*'MC Usage'!J$5</f>
        <v>0</v>
      </c>
      <c r="K377" s="11">
        <f>'MC Inputs'!L376*'MC Usage'!K$5</f>
        <v>0</v>
      </c>
      <c r="L377" s="11">
        <f>'MC Inputs'!M376*'MC Usage'!L$5</f>
        <v>0</v>
      </c>
      <c r="M377" s="11">
        <f>'MC Inputs'!N376*'MC Usage'!M$5</f>
        <v>0</v>
      </c>
      <c r="N377" s="11">
        <f>'MC Inputs'!O376*'MC Usage'!N$5</f>
        <v>0</v>
      </c>
      <c r="O377" s="11">
        <f>'MC Inputs'!P376*'MC Usage'!O$5</f>
        <v>0</v>
      </c>
      <c r="P377" s="11">
        <f>'MC Inputs'!Q376*'MC Usage'!P$5</f>
        <v>0</v>
      </c>
      <c r="Q377" s="11">
        <f>'MC Inputs'!R376*'MC Usage'!Q$5</f>
        <v>0</v>
      </c>
      <c r="R377" s="11">
        <f>'MC Inputs'!S376*'MC Usage'!R$5</f>
        <v>0</v>
      </c>
      <c r="S377" s="11">
        <f>'MC Inputs'!T376*'MC Usage'!S$5</f>
        <v>0</v>
      </c>
      <c r="T377" s="11">
        <f>'MC Inputs'!U376*'MC Usage'!T$5</f>
        <v>0</v>
      </c>
      <c r="U377" s="11">
        <f>'MC Inputs'!V376*'MC Usage'!U$5</f>
        <v>0</v>
      </c>
      <c r="V377" s="11">
        <f>'MC Inputs'!W376*'MC Usage'!V$5</f>
        <v>0</v>
      </c>
      <c r="W377" s="11">
        <f>'MC Inputs'!X376*'MC Usage'!W$5</f>
        <v>0</v>
      </c>
      <c r="X377" s="11">
        <f>'MC Inputs'!Y376*'MC Usage'!X$5</f>
        <v>0</v>
      </c>
      <c r="Y377" s="11">
        <f>'MC Inputs'!Z376*'MC Usage'!Y$5</f>
        <v>0</v>
      </c>
      <c r="Z377" s="11">
        <f>'MC Inputs'!AA376*'MC Usage'!Z$5</f>
        <v>0</v>
      </c>
      <c r="AA377" s="11">
        <f>'MC Inputs'!AB376*'MC Usage'!AA$5</f>
        <v>0</v>
      </c>
      <c r="AB377" s="12">
        <f>'MC Inputs'!AC376*'MC Usage'!AB$5</f>
        <v>0</v>
      </c>
      <c r="AC377" s="12">
        <f>'MC Inputs'!AD376*'MC Usage'!AC$5</f>
        <v>0</v>
      </c>
      <c r="AD377" s="12">
        <f>'MC Inputs'!AE376*'MC Usage'!AD$5</f>
        <v>0</v>
      </c>
      <c r="AE377" s="12">
        <f>'MC Inputs'!AF376*'MC Usage'!AE$5</f>
        <v>0</v>
      </c>
    </row>
    <row r="378" spans="1:31" x14ac:dyDescent="0.3">
      <c r="A378" s="32" t="s">
        <v>65</v>
      </c>
      <c r="B378" s="18">
        <f t="shared" si="5"/>
        <v>48030</v>
      </c>
      <c r="C378" s="2">
        <f>'MC Inputs'!D377*'MC Usage'!C$5</f>
        <v>0</v>
      </c>
      <c r="D378" s="2">
        <f>'MC Inputs'!E377*'MC Usage'!D$5</f>
        <v>0</v>
      </c>
      <c r="E378" s="2">
        <f>'MC Inputs'!F377*'MC Usage'!E$5</f>
        <v>0</v>
      </c>
      <c r="F378" s="2">
        <f>'MC Inputs'!G377*'MC Usage'!F$5</f>
        <v>0</v>
      </c>
      <c r="G378" s="2">
        <f>'MC Inputs'!H377*'MC Usage'!G$5</f>
        <v>0</v>
      </c>
      <c r="H378" s="2">
        <f>'MC Inputs'!I377*'MC Usage'!H$5</f>
        <v>0</v>
      </c>
      <c r="I378" s="2">
        <f>'MC Inputs'!J377*'MC Usage'!I$5</f>
        <v>0</v>
      </c>
      <c r="J378" s="2">
        <f>'MC Inputs'!K377*'MC Usage'!J$5</f>
        <v>0</v>
      </c>
      <c r="K378" s="2">
        <f>'MC Inputs'!L377*'MC Usage'!K$5</f>
        <v>0</v>
      </c>
      <c r="L378" s="2">
        <f>'MC Inputs'!M377*'MC Usage'!L$5</f>
        <v>0</v>
      </c>
      <c r="M378" s="2">
        <f>'MC Inputs'!N377*'MC Usage'!M$5</f>
        <v>0</v>
      </c>
      <c r="N378" s="2">
        <f>'MC Inputs'!O377*'MC Usage'!N$5</f>
        <v>0</v>
      </c>
      <c r="O378" s="2">
        <f>'MC Inputs'!P377*'MC Usage'!O$5</f>
        <v>0</v>
      </c>
      <c r="P378" s="2">
        <f>'MC Inputs'!Q377*'MC Usage'!P$5</f>
        <v>0</v>
      </c>
      <c r="Q378" s="2">
        <f>'MC Inputs'!R377*'MC Usage'!Q$5</f>
        <v>0</v>
      </c>
      <c r="R378" s="2">
        <f>'MC Inputs'!S377*'MC Usage'!R$5</f>
        <v>0</v>
      </c>
      <c r="S378" s="2">
        <f>'MC Inputs'!T377*'MC Usage'!S$5</f>
        <v>0</v>
      </c>
      <c r="T378" s="2">
        <f>'MC Inputs'!U377*'MC Usage'!T$5</f>
        <v>0</v>
      </c>
      <c r="U378" s="2">
        <f>'MC Inputs'!V377*'MC Usage'!U$5</f>
        <v>0</v>
      </c>
      <c r="V378" s="2">
        <f>'MC Inputs'!W377*'MC Usage'!V$5</f>
        <v>0</v>
      </c>
      <c r="W378" s="2">
        <f>'MC Inputs'!X377*'MC Usage'!W$5</f>
        <v>0</v>
      </c>
      <c r="X378" s="2">
        <f>'MC Inputs'!Y377*'MC Usage'!X$5</f>
        <v>0</v>
      </c>
      <c r="Y378" s="2">
        <f>'MC Inputs'!Z377*'MC Usage'!Y$5</f>
        <v>0</v>
      </c>
      <c r="Z378" s="2">
        <f>'MC Inputs'!AA377*'MC Usage'!Z$5</f>
        <v>0</v>
      </c>
      <c r="AA378" s="2">
        <f>'MC Inputs'!AB377*'MC Usage'!AA$5</f>
        <v>0</v>
      </c>
      <c r="AB378">
        <f>'MC Inputs'!AC377*'MC Usage'!AB$5</f>
        <v>0</v>
      </c>
      <c r="AC378">
        <f>'MC Inputs'!AD377*'MC Usage'!AC$5</f>
        <v>0</v>
      </c>
      <c r="AD378">
        <f>'MC Inputs'!AE377*'MC Usage'!AD$5</f>
        <v>0</v>
      </c>
      <c r="AE378">
        <f>'MC Inputs'!AF377*'MC Usage'!AE$5</f>
        <v>0</v>
      </c>
    </row>
    <row r="379" spans="1:31" x14ac:dyDescent="0.3">
      <c r="A379" s="33" t="s">
        <v>65</v>
      </c>
      <c r="B379" s="18">
        <f t="shared" si="5"/>
        <v>48061</v>
      </c>
      <c r="C379" s="2">
        <f>'MC Inputs'!D378*'MC Usage'!C$5</f>
        <v>0</v>
      </c>
      <c r="D379" s="2">
        <f>'MC Inputs'!E378*'MC Usage'!D$5</f>
        <v>0</v>
      </c>
      <c r="E379" s="2">
        <f>'MC Inputs'!F378*'MC Usage'!E$5</f>
        <v>0</v>
      </c>
      <c r="F379" s="2">
        <f>'MC Inputs'!G378*'MC Usage'!F$5</f>
        <v>0</v>
      </c>
      <c r="G379" s="2">
        <f>'MC Inputs'!H378*'MC Usage'!G$5</f>
        <v>0</v>
      </c>
      <c r="H379" s="2">
        <f>'MC Inputs'!I378*'MC Usage'!H$5</f>
        <v>0</v>
      </c>
      <c r="I379" s="2">
        <f>'MC Inputs'!J378*'MC Usage'!I$5</f>
        <v>0</v>
      </c>
      <c r="J379" s="2">
        <f>'MC Inputs'!K378*'MC Usage'!J$5</f>
        <v>0</v>
      </c>
      <c r="K379" s="2">
        <f>'MC Inputs'!L378*'MC Usage'!K$5</f>
        <v>0</v>
      </c>
      <c r="L379" s="2">
        <f>'MC Inputs'!M378*'MC Usage'!L$5</f>
        <v>0</v>
      </c>
      <c r="M379" s="2">
        <f>'MC Inputs'!N378*'MC Usage'!M$5</f>
        <v>0</v>
      </c>
      <c r="N379" s="2">
        <f>'MC Inputs'!O378*'MC Usage'!N$5</f>
        <v>0</v>
      </c>
      <c r="O379" s="2">
        <f>'MC Inputs'!P378*'MC Usage'!O$5</f>
        <v>0</v>
      </c>
      <c r="P379" s="2">
        <f>'MC Inputs'!Q378*'MC Usage'!P$5</f>
        <v>0</v>
      </c>
      <c r="Q379" s="2">
        <f>'MC Inputs'!R378*'MC Usage'!Q$5</f>
        <v>0</v>
      </c>
      <c r="R379" s="2">
        <f>'MC Inputs'!S378*'MC Usage'!R$5</f>
        <v>0</v>
      </c>
      <c r="S379" s="2">
        <f>'MC Inputs'!T378*'MC Usage'!S$5</f>
        <v>0</v>
      </c>
      <c r="T379" s="2">
        <f>'MC Inputs'!U378*'MC Usage'!T$5</f>
        <v>0</v>
      </c>
      <c r="U379" s="2">
        <f>'MC Inputs'!V378*'MC Usage'!U$5</f>
        <v>0</v>
      </c>
      <c r="V379" s="2">
        <f>'MC Inputs'!W378*'MC Usage'!V$5</f>
        <v>0</v>
      </c>
      <c r="W379" s="2">
        <f>'MC Inputs'!X378*'MC Usage'!W$5</f>
        <v>0</v>
      </c>
      <c r="X379" s="2">
        <f>'MC Inputs'!Y378*'MC Usage'!X$5</f>
        <v>0</v>
      </c>
      <c r="Y379" s="2">
        <f>'MC Inputs'!Z378*'MC Usage'!Y$5</f>
        <v>0</v>
      </c>
      <c r="Z379" s="2">
        <f>'MC Inputs'!AA378*'MC Usage'!Z$5</f>
        <v>0</v>
      </c>
      <c r="AA379" s="2">
        <f>'MC Inputs'!AB378*'MC Usage'!AA$5</f>
        <v>0</v>
      </c>
      <c r="AB379">
        <f>'MC Inputs'!AC378*'MC Usage'!AB$5</f>
        <v>0</v>
      </c>
      <c r="AC379">
        <f>'MC Inputs'!AD378*'MC Usage'!AC$5</f>
        <v>0</v>
      </c>
      <c r="AD379">
        <f>'MC Inputs'!AE378*'MC Usage'!AD$5</f>
        <v>0</v>
      </c>
      <c r="AE379">
        <f>'MC Inputs'!AF378*'MC Usage'!AE$5</f>
        <v>0</v>
      </c>
    </row>
    <row r="380" spans="1:31" x14ac:dyDescent="0.3">
      <c r="A380" s="33" t="s">
        <v>65</v>
      </c>
      <c r="B380" s="18">
        <f t="shared" si="5"/>
        <v>48092</v>
      </c>
      <c r="C380" s="2">
        <f>'MC Inputs'!D379*'MC Usage'!C$5</f>
        <v>0</v>
      </c>
      <c r="D380" s="2">
        <f>'MC Inputs'!E379*'MC Usage'!D$5</f>
        <v>0</v>
      </c>
      <c r="E380" s="2">
        <f>'MC Inputs'!F379*'MC Usage'!E$5</f>
        <v>0</v>
      </c>
      <c r="F380" s="2">
        <f>'MC Inputs'!G379*'MC Usage'!F$5</f>
        <v>0</v>
      </c>
      <c r="G380" s="2">
        <f>'MC Inputs'!H379*'MC Usage'!G$5</f>
        <v>0</v>
      </c>
      <c r="H380" s="2">
        <f>'MC Inputs'!I379*'MC Usage'!H$5</f>
        <v>0</v>
      </c>
      <c r="I380" s="2">
        <f>'MC Inputs'!J379*'MC Usage'!I$5</f>
        <v>0</v>
      </c>
      <c r="J380" s="2">
        <f>'MC Inputs'!K379*'MC Usage'!J$5</f>
        <v>0</v>
      </c>
      <c r="K380" s="2">
        <f>'MC Inputs'!L379*'MC Usage'!K$5</f>
        <v>0</v>
      </c>
      <c r="L380" s="2">
        <f>'MC Inputs'!M379*'MC Usage'!L$5</f>
        <v>0</v>
      </c>
      <c r="M380" s="2">
        <f>'MC Inputs'!N379*'MC Usage'!M$5</f>
        <v>0</v>
      </c>
      <c r="N380" s="2">
        <f>'MC Inputs'!O379*'MC Usage'!N$5</f>
        <v>0</v>
      </c>
      <c r="O380" s="2">
        <f>'MC Inputs'!P379*'MC Usage'!O$5</f>
        <v>0</v>
      </c>
      <c r="P380" s="2">
        <f>'MC Inputs'!Q379*'MC Usage'!P$5</f>
        <v>0</v>
      </c>
      <c r="Q380" s="2">
        <f>'MC Inputs'!R379*'MC Usage'!Q$5</f>
        <v>0</v>
      </c>
      <c r="R380" s="2">
        <f>'MC Inputs'!S379*'MC Usage'!R$5</f>
        <v>0</v>
      </c>
      <c r="S380" s="2">
        <f>'MC Inputs'!T379*'MC Usage'!S$5</f>
        <v>0</v>
      </c>
      <c r="T380" s="2">
        <f>'MC Inputs'!U379*'MC Usage'!T$5</f>
        <v>0</v>
      </c>
      <c r="U380" s="2">
        <f>'MC Inputs'!V379*'MC Usage'!U$5</f>
        <v>0</v>
      </c>
      <c r="V380" s="2">
        <f>'MC Inputs'!W379*'MC Usage'!V$5</f>
        <v>0</v>
      </c>
      <c r="W380" s="2">
        <f>'MC Inputs'!X379*'MC Usage'!W$5</f>
        <v>0</v>
      </c>
      <c r="X380" s="2">
        <f>'MC Inputs'!Y379*'MC Usage'!X$5</f>
        <v>0</v>
      </c>
      <c r="Y380" s="2">
        <f>'MC Inputs'!Z379*'MC Usage'!Y$5</f>
        <v>0</v>
      </c>
      <c r="Z380" s="2">
        <f>'MC Inputs'!AA379*'MC Usage'!Z$5</f>
        <v>0</v>
      </c>
      <c r="AA380" s="2">
        <f>'MC Inputs'!AB379*'MC Usage'!AA$5</f>
        <v>0</v>
      </c>
      <c r="AB380">
        <f>'MC Inputs'!AC379*'MC Usage'!AB$5</f>
        <v>0</v>
      </c>
      <c r="AC380">
        <f>'MC Inputs'!AD379*'MC Usage'!AC$5</f>
        <v>0</v>
      </c>
      <c r="AD380">
        <f>'MC Inputs'!AE379*'MC Usage'!AD$5</f>
        <v>0</v>
      </c>
      <c r="AE380">
        <f>'MC Inputs'!AF379*'MC Usage'!AE$5</f>
        <v>0</v>
      </c>
    </row>
    <row r="381" spans="1:31" x14ac:dyDescent="0.3">
      <c r="A381" s="33" t="s">
        <v>65</v>
      </c>
      <c r="B381" s="18">
        <f t="shared" si="5"/>
        <v>48122</v>
      </c>
      <c r="C381" s="2">
        <f>'MC Inputs'!D380*'MC Usage'!C$5</f>
        <v>0</v>
      </c>
      <c r="D381" s="2">
        <f>'MC Inputs'!E380*'MC Usage'!D$5</f>
        <v>0</v>
      </c>
      <c r="E381" s="2">
        <f>'MC Inputs'!F380*'MC Usage'!E$5</f>
        <v>0</v>
      </c>
      <c r="F381" s="2">
        <f>'MC Inputs'!G380*'MC Usage'!F$5</f>
        <v>0</v>
      </c>
      <c r="G381" s="2">
        <f>'MC Inputs'!H380*'MC Usage'!G$5</f>
        <v>0</v>
      </c>
      <c r="H381" s="2">
        <f>'MC Inputs'!I380*'MC Usage'!H$5</f>
        <v>0</v>
      </c>
      <c r="I381" s="2">
        <f>'MC Inputs'!J380*'MC Usage'!I$5</f>
        <v>0</v>
      </c>
      <c r="J381" s="2">
        <f>'MC Inputs'!K380*'MC Usage'!J$5</f>
        <v>0</v>
      </c>
      <c r="K381" s="2">
        <f>'MC Inputs'!L380*'MC Usage'!K$5</f>
        <v>0</v>
      </c>
      <c r="L381" s="2">
        <f>'MC Inputs'!M380*'MC Usage'!L$5</f>
        <v>0</v>
      </c>
      <c r="M381" s="2">
        <f>'MC Inputs'!N380*'MC Usage'!M$5</f>
        <v>0</v>
      </c>
      <c r="N381" s="2">
        <f>'MC Inputs'!O380*'MC Usage'!N$5</f>
        <v>0</v>
      </c>
      <c r="O381" s="2">
        <f>'MC Inputs'!P380*'MC Usage'!O$5</f>
        <v>0</v>
      </c>
      <c r="P381" s="2">
        <f>'MC Inputs'!Q380*'MC Usage'!P$5</f>
        <v>0</v>
      </c>
      <c r="Q381" s="2">
        <f>'MC Inputs'!R380*'MC Usage'!Q$5</f>
        <v>0</v>
      </c>
      <c r="R381" s="2">
        <f>'MC Inputs'!S380*'MC Usage'!R$5</f>
        <v>0</v>
      </c>
      <c r="S381" s="2">
        <f>'MC Inputs'!T380*'MC Usage'!S$5</f>
        <v>0</v>
      </c>
      <c r="T381" s="2">
        <f>'MC Inputs'!U380*'MC Usage'!T$5</f>
        <v>0</v>
      </c>
      <c r="U381" s="2">
        <f>'MC Inputs'!V380*'MC Usage'!U$5</f>
        <v>0</v>
      </c>
      <c r="V381" s="2">
        <f>'MC Inputs'!W380*'MC Usage'!V$5</f>
        <v>0</v>
      </c>
      <c r="W381" s="2">
        <f>'MC Inputs'!X380*'MC Usage'!W$5</f>
        <v>0</v>
      </c>
      <c r="X381" s="2">
        <f>'MC Inputs'!Y380*'MC Usage'!X$5</f>
        <v>0</v>
      </c>
      <c r="Y381" s="2">
        <f>'MC Inputs'!Z380*'MC Usage'!Y$5</f>
        <v>0</v>
      </c>
      <c r="Z381" s="2">
        <f>'MC Inputs'!AA380*'MC Usage'!Z$5</f>
        <v>0</v>
      </c>
      <c r="AA381" s="2">
        <f>'MC Inputs'!AB380*'MC Usage'!AA$5</f>
        <v>0</v>
      </c>
      <c r="AB381">
        <f>'MC Inputs'!AC380*'MC Usage'!AB$5</f>
        <v>0</v>
      </c>
      <c r="AC381">
        <f>'MC Inputs'!AD380*'MC Usage'!AC$5</f>
        <v>0</v>
      </c>
      <c r="AD381">
        <f>'MC Inputs'!AE380*'MC Usage'!AD$5</f>
        <v>0</v>
      </c>
      <c r="AE381">
        <f>'MC Inputs'!AF380*'MC Usage'!AE$5</f>
        <v>0</v>
      </c>
    </row>
    <row r="382" spans="1:31" x14ac:dyDescent="0.3">
      <c r="A382" s="33" t="s">
        <v>65</v>
      </c>
      <c r="B382" s="18">
        <f t="shared" si="5"/>
        <v>48153</v>
      </c>
      <c r="C382" s="2">
        <f>'MC Inputs'!D381*'MC Usage'!C$5</f>
        <v>0</v>
      </c>
      <c r="D382" s="2">
        <f>'MC Inputs'!E381*'MC Usage'!D$5</f>
        <v>0</v>
      </c>
      <c r="E382" s="2">
        <f>'MC Inputs'!F381*'MC Usage'!E$5</f>
        <v>0</v>
      </c>
      <c r="F382" s="2">
        <f>'MC Inputs'!G381*'MC Usage'!F$5</f>
        <v>0</v>
      </c>
      <c r="G382" s="2">
        <f>'MC Inputs'!H381*'MC Usage'!G$5</f>
        <v>0</v>
      </c>
      <c r="H382" s="2">
        <f>'MC Inputs'!I381*'MC Usage'!H$5</f>
        <v>0</v>
      </c>
      <c r="I382" s="2">
        <f>'MC Inputs'!J381*'MC Usage'!I$5</f>
        <v>0</v>
      </c>
      <c r="J382" s="2">
        <f>'MC Inputs'!K381*'MC Usage'!J$5</f>
        <v>0</v>
      </c>
      <c r="K382" s="2">
        <f>'MC Inputs'!L381*'MC Usage'!K$5</f>
        <v>0</v>
      </c>
      <c r="L382" s="2">
        <f>'MC Inputs'!M381*'MC Usage'!L$5</f>
        <v>0</v>
      </c>
      <c r="M382" s="2">
        <f>'MC Inputs'!N381*'MC Usage'!M$5</f>
        <v>0</v>
      </c>
      <c r="N382" s="2">
        <f>'MC Inputs'!O381*'MC Usage'!N$5</f>
        <v>0</v>
      </c>
      <c r="O382" s="2">
        <f>'MC Inputs'!P381*'MC Usage'!O$5</f>
        <v>0</v>
      </c>
      <c r="P382" s="2">
        <f>'MC Inputs'!Q381*'MC Usage'!P$5</f>
        <v>0</v>
      </c>
      <c r="Q382" s="2">
        <f>'MC Inputs'!R381*'MC Usage'!Q$5</f>
        <v>0</v>
      </c>
      <c r="R382" s="2">
        <f>'MC Inputs'!S381*'MC Usage'!R$5</f>
        <v>0</v>
      </c>
      <c r="S382" s="2">
        <f>'MC Inputs'!T381*'MC Usage'!S$5</f>
        <v>0</v>
      </c>
      <c r="T382" s="2">
        <f>'MC Inputs'!U381*'MC Usage'!T$5</f>
        <v>0</v>
      </c>
      <c r="U382" s="2">
        <f>'MC Inputs'!V381*'MC Usage'!U$5</f>
        <v>0</v>
      </c>
      <c r="V382" s="2">
        <f>'MC Inputs'!W381*'MC Usage'!V$5</f>
        <v>0</v>
      </c>
      <c r="W382" s="2">
        <f>'MC Inputs'!X381*'MC Usage'!W$5</f>
        <v>0</v>
      </c>
      <c r="X382" s="2">
        <f>'MC Inputs'!Y381*'MC Usage'!X$5</f>
        <v>0</v>
      </c>
      <c r="Y382" s="2">
        <f>'MC Inputs'!Z381*'MC Usage'!Y$5</f>
        <v>0</v>
      </c>
      <c r="Z382" s="2">
        <f>'MC Inputs'!AA381*'MC Usage'!Z$5</f>
        <v>0</v>
      </c>
      <c r="AA382" s="2">
        <f>'MC Inputs'!AB381*'MC Usage'!AA$5</f>
        <v>0</v>
      </c>
      <c r="AB382">
        <f>'MC Inputs'!AC381*'MC Usage'!AB$5</f>
        <v>0</v>
      </c>
      <c r="AC382">
        <f>'MC Inputs'!AD381*'MC Usage'!AC$5</f>
        <v>0</v>
      </c>
      <c r="AD382">
        <f>'MC Inputs'!AE381*'MC Usage'!AD$5</f>
        <v>0</v>
      </c>
      <c r="AE382">
        <f>'MC Inputs'!AF381*'MC Usage'!AE$5</f>
        <v>0</v>
      </c>
    </row>
    <row r="383" spans="1:31" x14ac:dyDescent="0.3">
      <c r="A383" s="33" t="s">
        <v>65</v>
      </c>
      <c r="B383" s="18">
        <f t="shared" si="5"/>
        <v>48183</v>
      </c>
      <c r="C383" s="2">
        <f>'MC Inputs'!D382*'MC Usage'!C$5</f>
        <v>0</v>
      </c>
      <c r="D383" s="2">
        <f>'MC Inputs'!E382*'MC Usage'!D$5</f>
        <v>0</v>
      </c>
      <c r="E383" s="2">
        <f>'MC Inputs'!F382*'MC Usage'!E$5</f>
        <v>0</v>
      </c>
      <c r="F383" s="2">
        <f>'MC Inputs'!G382*'MC Usage'!F$5</f>
        <v>0</v>
      </c>
      <c r="G383" s="2">
        <f>'MC Inputs'!H382*'MC Usage'!G$5</f>
        <v>0</v>
      </c>
      <c r="H383" s="2">
        <f>'MC Inputs'!I382*'MC Usage'!H$5</f>
        <v>0</v>
      </c>
      <c r="I383" s="2">
        <f>'MC Inputs'!J382*'MC Usage'!I$5</f>
        <v>0</v>
      </c>
      <c r="J383" s="2">
        <f>'MC Inputs'!K382*'MC Usage'!J$5</f>
        <v>0</v>
      </c>
      <c r="K383" s="2">
        <f>'MC Inputs'!L382*'MC Usage'!K$5</f>
        <v>0</v>
      </c>
      <c r="L383" s="2">
        <f>'MC Inputs'!M382*'MC Usage'!L$5</f>
        <v>0</v>
      </c>
      <c r="M383" s="2">
        <f>'MC Inputs'!N382*'MC Usage'!M$5</f>
        <v>0</v>
      </c>
      <c r="N383" s="2">
        <f>'MC Inputs'!O382*'MC Usage'!N$5</f>
        <v>0</v>
      </c>
      <c r="O383" s="2">
        <f>'MC Inputs'!P382*'MC Usage'!O$5</f>
        <v>0</v>
      </c>
      <c r="P383" s="2">
        <f>'MC Inputs'!Q382*'MC Usage'!P$5</f>
        <v>0</v>
      </c>
      <c r="Q383" s="2">
        <f>'MC Inputs'!R382*'MC Usage'!Q$5</f>
        <v>0</v>
      </c>
      <c r="R383" s="2">
        <f>'MC Inputs'!S382*'MC Usage'!R$5</f>
        <v>0</v>
      </c>
      <c r="S383" s="2">
        <f>'MC Inputs'!T382*'MC Usage'!S$5</f>
        <v>0</v>
      </c>
      <c r="T383" s="2">
        <f>'MC Inputs'!U382*'MC Usage'!T$5</f>
        <v>0</v>
      </c>
      <c r="U383" s="2">
        <f>'MC Inputs'!V382*'MC Usage'!U$5</f>
        <v>0</v>
      </c>
      <c r="V383" s="2">
        <f>'MC Inputs'!W382*'MC Usage'!V$5</f>
        <v>0</v>
      </c>
      <c r="W383" s="2">
        <f>'MC Inputs'!X382*'MC Usage'!W$5</f>
        <v>0</v>
      </c>
      <c r="X383" s="2">
        <f>'MC Inputs'!Y382*'MC Usage'!X$5</f>
        <v>0</v>
      </c>
      <c r="Y383" s="2">
        <f>'MC Inputs'!Z382*'MC Usage'!Y$5</f>
        <v>0</v>
      </c>
      <c r="Z383" s="2">
        <f>'MC Inputs'!AA382*'MC Usage'!Z$5</f>
        <v>0</v>
      </c>
      <c r="AA383" s="2">
        <f>'MC Inputs'!AB382*'MC Usage'!AA$5</f>
        <v>0</v>
      </c>
      <c r="AB383">
        <f>'MC Inputs'!AC382*'MC Usage'!AB$5</f>
        <v>0</v>
      </c>
      <c r="AC383">
        <f>'MC Inputs'!AD382*'MC Usage'!AC$5</f>
        <v>0</v>
      </c>
      <c r="AD383">
        <f>'MC Inputs'!AE382*'MC Usage'!AD$5</f>
        <v>0</v>
      </c>
      <c r="AE383">
        <f>'MC Inputs'!AF382*'MC Usage'!AE$5</f>
        <v>0</v>
      </c>
    </row>
    <row r="384" spans="1:31" x14ac:dyDescent="0.3">
      <c r="A384" s="33" t="s">
        <v>65</v>
      </c>
      <c r="B384" s="18">
        <f t="shared" si="5"/>
        <v>48214</v>
      </c>
      <c r="C384" s="2">
        <f>'MC Inputs'!D383*'MC Usage'!C$5</f>
        <v>0</v>
      </c>
      <c r="D384" s="2">
        <f>'MC Inputs'!E383*'MC Usage'!D$5</f>
        <v>0</v>
      </c>
      <c r="E384" s="2">
        <f>'MC Inputs'!F383*'MC Usage'!E$5</f>
        <v>0</v>
      </c>
      <c r="F384" s="2">
        <f>'MC Inputs'!G383*'MC Usage'!F$5</f>
        <v>0</v>
      </c>
      <c r="G384" s="2">
        <f>'MC Inputs'!H383*'MC Usage'!G$5</f>
        <v>0</v>
      </c>
      <c r="H384" s="2">
        <f>'MC Inputs'!I383*'MC Usage'!H$5</f>
        <v>0</v>
      </c>
      <c r="I384" s="2">
        <f>'MC Inputs'!J383*'MC Usage'!I$5</f>
        <v>0</v>
      </c>
      <c r="J384" s="2">
        <f>'MC Inputs'!K383*'MC Usage'!J$5</f>
        <v>0</v>
      </c>
      <c r="K384" s="2">
        <f>'MC Inputs'!L383*'MC Usage'!K$5</f>
        <v>0</v>
      </c>
      <c r="L384" s="2">
        <f>'MC Inputs'!M383*'MC Usage'!L$5</f>
        <v>0</v>
      </c>
      <c r="M384" s="2">
        <f>'MC Inputs'!N383*'MC Usage'!M$5</f>
        <v>0</v>
      </c>
      <c r="N384" s="2">
        <f>'MC Inputs'!O383*'MC Usage'!N$5</f>
        <v>0</v>
      </c>
      <c r="O384" s="2">
        <f>'MC Inputs'!P383*'MC Usage'!O$5</f>
        <v>0</v>
      </c>
      <c r="P384" s="2">
        <f>'MC Inputs'!Q383*'MC Usage'!P$5</f>
        <v>0</v>
      </c>
      <c r="Q384" s="2">
        <f>'MC Inputs'!R383*'MC Usage'!Q$5</f>
        <v>0</v>
      </c>
      <c r="R384" s="2">
        <f>'MC Inputs'!S383*'MC Usage'!R$5</f>
        <v>0</v>
      </c>
      <c r="S384" s="2">
        <f>'MC Inputs'!T383*'MC Usage'!S$5</f>
        <v>0</v>
      </c>
      <c r="T384" s="2">
        <f>'MC Inputs'!U383*'MC Usage'!T$5</f>
        <v>0</v>
      </c>
      <c r="U384" s="2">
        <f>'MC Inputs'!V383*'MC Usage'!U$5</f>
        <v>0</v>
      </c>
      <c r="V384" s="2">
        <f>'MC Inputs'!W383*'MC Usage'!V$5</f>
        <v>0</v>
      </c>
      <c r="W384" s="2">
        <f>'MC Inputs'!X383*'MC Usage'!W$5</f>
        <v>0</v>
      </c>
      <c r="X384" s="2">
        <f>'MC Inputs'!Y383*'MC Usage'!X$5</f>
        <v>0</v>
      </c>
      <c r="Y384" s="2">
        <f>'MC Inputs'!Z383*'MC Usage'!Y$5</f>
        <v>0</v>
      </c>
      <c r="Z384" s="2">
        <f>'MC Inputs'!AA383*'MC Usage'!Z$5</f>
        <v>0</v>
      </c>
      <c r="AA384" s="2">
        <f>'MC Inputs'!AB383*'MC Usage'!AA$5</f>
        <v>0</v>
      </c>
      <c r="AB384">
        <f>'MC Inputs'!AC383*'MC Usage'!AB$5</f>
        <v>0</v>
      </c>
      <c r="AC384">
        <f>'MC Inputs'!AD383*'MC Usage'!AC$5</f>
        <v>0</v>
      </c>
      <c r="AD384">
        <f>'MC Inputs'!AE383*'MC Usage'!AD$5</f>
        <v>0</v>
      </c>
      <c r="AE384">
        <f>'MC Inputs'!AF383*'MC Usage'!AE$5</f>
        <v>0</v>
      </c>
    </row>
    <row r="385" spans="1:31" x14ac:dyDescent="0.3">
      <c r="A385" s="33" t="s">
        <v>65</v>
      </c>
      <c r="B385" s="18">
        <f t="shared" si="5"/>
        <v>48245</v>
      </c>
      <c r="C385" s="2">
        <f>'MC Inputs'!D384*'MC Usage'!C$5</f>
        <v>0</v>
      </c>
      <c r="D385" s="2">
        <f>'MC Inputs'!E384*'MC Usage'!D$5</f>
        <v>0</v>
      </c>
      <c r="E385" s="2">
        <f>'MC Inputs'!F384*'MC Usage'!E$5</f>
        <v>0</v>
      </c>
      <c r="F385" s="2">
        <f>'MC Inputs'!G384*'MC Usage'!F$5</f>
        <v>0</v>
      </c>
      <c r="G385" s="2">
        <f>'MC Inputs'!H384*'MC Usage'!G$5</f>
        <v>0</v>
      </c>
      <c r="H385" s="2">
        <f>'MC Inputs'!I384*'MC Usage'!H$5</f>
        <v>0</v>
      </c>
      <c r="I385" s="2">
        <f>'MC Inputs'!J384*'MC Usage'!I$5</f>
        <v>0</v>
      </c>
      <c r="J385" s="2">
        <f>'MC Inputs'!K384*'MC Usage'!J$5</f>
        <v>0</v>
      </c>
      <c r="K385" s="2">
        <f>'MC Inputs'!L384*'MC Usage'!K$5</f>
        <v>0</v>
      </c>
      <c r="L385" s="2">
        <f>'MC Inputs'!M384*'MC Usage'!L$5</f>
        <v>0</v>
      </c>
      <c r="M385" s="2">
        <f>'MC Inputs'!N384*'MC Usage'!M$5</f>
        <v>0</v>
      </c>
      <c r="N385" s="2">
        <f>'MC Inputs'!O384*'MC Usage'!N$5</f>
        <v>0</v>
      </c>
      <c r="O385" s="2">
        <f>'MC Inputs'!P384*'MC Usage'!O$5</f>
        <v>0</v>
      </c>
      <c r="P385" s="2">
        <f>'MC Inputs'!Q384*'MC Usage'!P$5</f>
        <v>0</v>
      </c>
      <c r="Q385" s="2">
        <f>'MC Inputs'!R384*'MC Usage'!Q$5</f>
        <v>0</v>
      </c>
      <c r="R385" s="2">
        <f>'MC Inputs'!S384*'MC Usage'!R$5</f>
        <v>0</v>
      </c>
      <c r="S385" s="2">
        <f>'MC Inputs'!T384*'MC Usage'!S$5</f>
        <v>0</v>
      </c>
      <c r="T385" s="2">
        <f>'MC Inputs'!U384*'MC Usage'!T$5</f>
        <v>0</v>
      </c>
      <c r="U385" s="2">
        <f>'MC Inputs'!V384*'MC Usage'!U$5</f>
        <v>0</v>
      </c>
      <c r="V385" s="2">
        <f>'MC Inputs'!W384*'MC Usage'!V$5</f>
        <v>0</v>
      </c>
      <c r="W385" s="2">
        <f>'MC Inputs'!X384*'MC Usage'!W$5</f>
        <v>0</v>
      </c>
      <c r="X385" s="2">
        <f>'MC Inputs'!Y384*'MC Usage'!X$5</f>
        <v>0</v>
      </c>
      <c r="Y385" s="2">
        <f>'MC Inputs'!Z384*'MC Usage'!Y$5</f>
        <v>0</v>
      </c>
      <c r="Z385" s="2">
        <f>'MC Inputs'!AA384*'MC Usage'!Z$5</f>
        <v>0</v>
      </c>
      <c r="AA385" s="2">
        <f>'MC Inputs'!AB384*'MC Usage'!AA$5</f>
        <v>0</v>
      </c>
      <c r="AB385">
        <f>'MC Inputs'!AC384*'MC Usage'!AB$5</f>
        <v>0</v>
      </c>
      <c r="AC385">
        <f>'MC Inputs'!AD384*'MC Usage'!AC$5</f>
        <v>0</v>
      </c>
      <c r="AD385">
        <f>'MC Inputs'!AE384*'MC Usage'!AD$5</f>
        <v>0</v>
      </c>
      <c r="AE385">
        <f>'MC Inputs'!AF384*'MC Usage'!AE$5</f>
        <v>0</v>
      </c>
    </row>
    <row r="386" spans="1:31" x14ac:dyDescent="0.3">
      <c r="A386" s="33" t="s">
        <v>65</v>
      </c>
      <c r="B386" s="18">
        <f t="shared" si="5"/>
        <v>48274</v>
      </c>
      <c r="C386" s="2">
        <f>'MC Inputs'!D385*'MC Usage'!C$5</f>
        <v>0</v>
      </c>
      <c r="D386" s="2">
        <f>'MC Inputs'!E385*'MC Usage'!D$5</f>
        <v>0</v>
      </c>
      <c r="E386" s="2">
        <f>'MC Inputs'!F385*'MC Usage'!E$5</f>
        <v>0</v>
      </c>
      <c r="F386" s="2">
        <f>'MC Inputs'!G385*'MC Usage'!F$5</f>
        <v>0</v>
      </c>
      <c r="G386" s="2">
        <f>'MC Inputs'!H385*'MC Usage'!G$5</f>
        <v>0</v>
      </c>
      <c r="H386" s="2">
        <f>'MC Inputs'!I385*'MC Usage'!H$5</f>
        <v>0</v>
      </c>
      <c r="I386" s="2">
        <f>'MC Inputs'!J385*'MC Usage'!I$5</f>
        <v>0</v>
      </c>
      <c r="J386" s="2">
        <f>'MC Inputs'!K385*'MC Usage'!J$5</f>
        <v>0</v>
      </c>
      <c r="K386" s="2">
        <f>'MC Inputs'!L385*'MC Usage'!K$5</f>
        <v>0</v>
      </c>
      <c r="L386" s="2">
        <f>'MC Inputs'!M385*'MC Usage'!L$5</f>
        <v>0</v>
      </c>
      <c r="M386" s="2">
        <f>'MC Inputs'!N385*'MC Usage'!M$5</f>
        <v>0</v>
      </c>
      <c r="N386" s="2">
        <f>'MC Inputs'!O385*'MC Usage'!N$5</f>
        <v>0</v>
      </c>
      <c r="O386" s="2">
        <f>'MC Inputs'!P385*'MC Usage'!O$5</f>
        <v>0</v>
      </c>
      <c r="P386" s="2">
        <f>'MC Inputs'!Q385*'MC Usage'!P$5</f>
        <v>0</v>
      </c>
      <c r="Q386" s="2">
        <f>'MC Inputs'!R385*'MC Usage'!Q$5</f>
        <v>0</v>
      </c>
      <c r="R386" s="2">
        <f>'MC Inputs'!S385*'MC Usage'!R$5</f>
        <v>0</v>
      </c>
      <c r="S386" s="2">
        <f>'MC Inputs'!T385*'MC Usage'!S$5</f>
        <v>0</v>
      </c>
      <c r="T386" s="2">
        <f>'MC Inputs'!U385*'MC Usage'!T$5</f>
        <v>0</v>
      </c>
      <c r="U386" s="2">
        <f>'MC Inputs'!V385*'MC Usage'!U$5</f>
        <v>0</v>
      </c>
      <c r="V386" s="2">
        <f>'MC Inputs'!W385*'MC Usage'!V$5</f>
        <v>0</v>
      </c>
      <c r="W386" s="2">
        <f>'MC Inputs'!X385*'MC Usage'!W$5</f>
        <v>0</v>
      </c>
      <c r="X386" s="2">
        <f>'MC Inputs'!Y385*'MC Usage'!X$5</f>
        <v>0</v>
      </c>
      <c r="Y386" s="2">
        <f>'MC Inputs'!Z385*'MC Usage'!Y$5</f>
        <v>0</v>
      </c>
      <c r="Z386" s="2">
        <f>'MC Inputs'!AA385*'MC Usage'!Z$5</f>
        <v>0</v>
      </c>
      <c r="AA386" s="2">
        <f>'MC Inputs'!AB385*'MC Usage'!AA$5</f>
        <v>0</v>
      </c>
      <c r="AB386">
        <f>'MC Inputs'!AC385*'MC Usage'!AB$5</f>
        <v>0</v>
      </c>
      <c r="AC386">
        <f>'MC Inputs'!AD385*'MC Usage'!AC$5</f>
        <v>0</v>
      </c>
      <c r="AD386">
        <f>'MC Inputs'!AE385*'MC Usage'!AD$5</f>
        <v>0</v>
      </c>
      <c r="AE386">
        <f>'MC Inputs'!AF385*'MC Usage'!AE$5</f>
        <v>0</v>
      </c>
    </row>
    <row r="387" spans="1:31" x14ac:dyDescent="0.3">
      <c r="A387" s="33" t="s">
        <v>65</v>
      </c>
      <c r="B387" s="18">
        <f t="shared" si="5"/>
        <v>48305</v>
      </c>
      <c r="C387" s="2">
        <f>'MC Inputs'!D386*'MC Usage'!C$5</f>
        <v>0</v>
      </c>
      <c r="D387" s="2">
        <f>'MC Inputs'!E386*'MC Usage'!D$5</f>
        <v>0</v>
      </c>
      <c r="E387" s="2">
        <f>'MC Inputs'!F386*'MC Usage'!E$5</f>
        <v>0</v>
      </c>
      <c r="F387" s="2">
        <f>'MC Inputs'!G386*'MC Usage'!F$5</f>
        <v>0</v>
      </c>
      <c r="G387" s="2">
        <f>'MC Inputs'!H386*'MC Usage'!G$5</f>
        <v>0</v>
      </c>
      <c r="H387" s="2">
        <f>'MC Inputs'!I386*'MC Usage'!H$5</f>
        <v>0</v>
      </c>
      <c r="I387" s="2">
        <f>'MC Inputs'!J386*'MC Usage'!I$5</f>
        <v>0</v>
      </c>
      <c r="J387" s="2">
        <f>'MC Inputs'!K386*'MC Usage'!J$5</f>
        <v>0</v>
      </c>
      <c r="K387" s="2">
        <f>'MC Inputs'!L386*'MC Usage'!K$5</f>
        <v>0</v>
      </c>
      <c r="L387" s="2">
        <f>'MC Inputs'!M386*'MC Usage'!L$5</f>
        <v>0</v>
      </c>
      <c r="M387" s="2">
        <f>'MC Inputs'!N386*'MC Usage'!M$5</f>
        <v>0</v>
      </c>
      <c r="N387" s="2">
        <f>'MC Inputs'!O386*'MC Usage'!N$5</f>
        <v>0</v>
      </c>
      <c r="O387" s="2">
        <f>'MC Inputs'!P386*'MC Usage'!O$5</f>
        <v>0</v>
      </c>
      <c r="P387" s="2">
        <f>'MC Inputs'!Q386*'MC Usage'!P$5</f>
        <v>0</v>
      </c>
      <c r="Q387" s="2">
        <f>'MC Inputs'!R386*'MC Usage'!Q$5</f>
        <v>0</v>
      </c>
      <c r="R387" s="2">
        <f>'MC Inputs'!S386*'MC Usage'!R$5</f>
        <v>0</v>
      </c>
      <c r="S387" s="2">
        <f>'MC Inputs'!T386*'MC Usage'!S$5</f>
        <v>0</v>
      </c>
      <c r="T387" s="2">
        <f>'MC Inputs'!U386*'MC Usage'!T$5</f>
        <v>0</v>
      </c>
      <c r="U387" s="2">
        <f>'MC Inputs'!V386*'MC Usage'!U$5</f>
        <v>0</v>
      </c>
      <c r="V387" s="2">
        <f>'MC Inputs'!W386*'MC Usage'!V$5</f>
        <v>0</v>
      </c>
      <c r="W387" s="2">
        <f>'MC Inputs'!X386*'MC Usage'!W$5</f>
        <v>0</v>
      </c>
      <c r="X387" s="2">
        <f>'MC Inputs'!Y386*'MC Usage'!X$5</f>
        <v>0</v>
      </c>
      <c r="Y387" s="2">
        <f>'MC Inputs'!Z386*'MC Usage'!Y$5</f>
        <v>0</v>
      </c>
      <c r="Z387" s="2">
        <f>'MC Inputs'!AA386*'MC Usage'!Z$5</f>
        <v>0</v>
      </c>
      <c r="AA387" s="2">
        <f>'MC Inputs'!AB386*'MC Usage'!AA$5</f>
        <v>0</v>
      </c>
      <c r="AB387">
        <f>'MC Inputs'!AC386*'MC Usage'!AB$5</f>
        <v>0</v>
      </c>
      <c r="AC387">
        <f>'MC Inputs'!AD386*'MC Usage'!AC$5</f>
        <v>0</v>
      </c>
      <c r="AD387">
        <f>'MC Inputs'!AE386*'MC Usage'!AD$5</f>
        <v>0</v>
      </c>
      <c r="AE387">
        <f>'MC Inputs'!AF386*'MC Usage'!AE$5</f>
        <v>0</v>
      </c>
    </row>
    <row r="388" spans="1:31" x14ac:dyDescent="0.3">
      <c r="A388" s="33" t="s">
        <v>65</v>
      </c>
      <c r="B388" s="18">
        <f t="shared" si="5"/>
        <v>48335</v>
      </c>
      <c r="C388" s="2">
        <f>'MC Inputs'!D387*'MC Usage'!C$5</f>
        <v>0</v>
      </c>
      <c r="D388" s="2">
        <f>'MC Inputs'!E387*'MC Usage'!D$5</f>
        <v>0</v>
      </c>
      <c r="E388" s="2">
        <f>'MC Inputs'!F387*'MC Usage'!E$5</f>
        <v>0</v>
      </c>
      <c r="F388" s="2">
        <f>'MC Inputs'!G387*'MC Usage'!F$5</f>
        <v>0</v>
      </c>
      <c r="G388" s="2">
        <f>'MC Inputs'!H387*'MC Usage'!G$5</f>
        <v>0</v>
      </c>
      <c r="H388" s="2">
        <f>'MC Inputs'!I387*'MC Usage'!H$5</f>
        <v>0</v>
      </c>
      <c r="I388" s="2">
        <f>'MC Inputs'!J387*'MC Usage'!I$5</f>
        <v>0</v>
      </c>
      <c r="J388" s="2">
        <f>'MC Inputs'!K387*'MC Usage'!J$5</f>
        <v>0</v>
      </c>
      <c r="K388" s="2">
        <f>'MC Inputs'!L387*'MC Usage'!K$5</f>
        <v>0</v>
      </c>
      <c r="L388" s="2">
        <f>'MC Inputs'!M387*'MC Usage'!L$5</f>
        <v>0</v>
      </c>
      <c r="M388" s="2">
        <f>'MC Inputs'!N387*'MC Usage'!M$5</f>
        <v>0</v>
      </c>
      <c r="N388" s="2">
        <f>'MC Inputs'!O387*'MC Usage'!N$5</f>
        <v>0</v>
      </c>
      <c r="O388" s="2">
        <f>'MC Inputs'!P387*'MC Usage'!O$5</f>
        <v>0</v>
      </c>
      <c r="P388" s="2">
        <f>'MC Inputs'!Q387*'MC Usage'!P$5</f>
        <v>0</v>
      </c>
      <c r="Q388" s="2">
        <f>'MC Inputs'!R387*'MC Usage'!Q$5</f>
        <v>0</v>
      </c>
      <c r="R388" s="2">
        <f>'MC Inputs'!S387*'MC Usage'!R$5</f>
        <v>0</v>
      </c>
      <c r="S388" s="2">
        <f>'MC Inputs'!T387*'MC Usage'!S$5</f>
        <v>0</v>
      </c>
      <c r="T388" s="2">
        <f>'MC Inputs'!U387*'MC Usage'!T$5</f>
        <v>0</v>
      </c>
      <c r="U388" s="2">
        <f>'MC Inputs'!V387*'MC Usage'!U$5</f>
        <v>0</v>
      </c>
      <c r="V388" s="2">
        <f>'MC Inputs'!W387*'MC Usage'!V$5</f>
        <v>0</v>
      </c>
      <c r="W388" s="2">
        <f>'MC Inputs'!X387*'MC Usage'!W$5</f>
        <v>0</v>
      </c>
      <c r="X388" s="2">
        <f>'MC Inputs'!Y387*'MC Usage'!X$5</f>
        <v>0</v>
      </c>
      <c r="Y388" s="2">
        <f>'MC Inputs'!Z387*'MC Usage'!Y$5</f>
        <v>0</v>
      </c>
      <c r="Z388" s="2">
        <f>'MC Inputs'!AA387*'MC Usage'!Z$5</f>
        <v>0</v>
      </c>
      <c r="AA388" s="2">
        <f>'MC Inputs'!AB387*'MC Usage'!AA$5</f>
        <v>0</v>
      </c>
      <c r="AB388">
        <f>'MC Inputs'!AC387*'MC Usage'!AB$5</f>
        <v>0</v>
      </c>
      <c r="AC388">
        <f>'MC Inputs'!AD387*'MC Usage'!AC$5</f>
        <v>0</v>
      </c>
      <c r="AD388">
        <f>'MC Inputs'!AE387*'MC Usage'!AD$5</f>
        <v>0</v>
      </c>
      <c r="AE388">
        <f>'MC Inputs'!AF387*'MC Usage'!AE$5</f>
        <v>0</v>
      </c>
    </row>
    <row r="389" spans="1:31" ht="15" thickBot="1" x14ac:dyDescent="0.35">
      <c r="A389" s="34" t="s">
        <v>65</v>
      </c>
      <c r="B389" s="18">
        <f t="shared" si="5"/>
        <v>48366</v>
      </c>
      <c r="C389" s="2">
        <f>'MC Inputs'!D388*'MC Usage'!C$5</f>
        <v>0</v>
      </c>
      <c r="D389" s="2">
        <f>'MC Inputs'!E388*'MC Usage'!D$5</f>
        <v>0</v>
      </c>
      <c r="E389" s="2">
        <f>'MC Inputs'!F388*'MC Usage'!E$5</f>
        <v>0</v>
      </c>
      <c r="F389" s="2">
        <f>'MC Inputs'!G388*'MC Usage'!F$5</f>
        <v>0</v>
      </c>
      <c r="G389" s="2">
        <f>'MC Inputs'!H388*'MC Usage'!G$5</f>
        <v>0</v>
      </c>
      <c r="H389" s="2">
        <f>'MC Inputs'!I388*'MC Usage'!H$5</f>
        <v>0</v>
      </c>
      <c r="I389" s="2">
        <f>'MC Inputs'!J388*'MC Usage'!I$5</f>
        <v>0</v>
      </c>
      <c r="J389" s="2">
        <f>'MC Inputs'!K388*'MC Usage'!J$5</f>
        <v>0</v>
      </c>
      <c r="K389" s="2">
        <f>'MC Inputs'!L388*'MC Usage'!K$5</f>
        <v>0</v>
      </c>
      <c r="L389" s="2">
        <f>'MC Inputs'!M388*'MC Usage'!L$5</f>
        <v>0</v>
      </c>
      <c r="M389" s="2">
        <f>'MC Inputs'!N388*'MC Usage'!M$5</f>
        <v>0</v>
      </c>
      <c r="N389" s="2">
        <f>'MC Inputs'!O388*'MC Usage'!N$5</f>
        <v>0</v>
      </c>
      <c r="O389" s="2">
        <f>'MC Inputs'!P388*'MC Usage'!O$5</f>
        <v>0</v>
      </c>
      <c r="P389" s="2">
        <f>'MC Inputs'!Q388*'MC Usage'!P$5</f>
        <v>0</v>
      </c>
      <c r="Q389" s="2">
        <f>'MC Inputs'!R388*'MC Usage'!Q$5</f>
        <v>0</v>
      </c>
      <c r="R389" s="2">
        <f>'MC Inputs'!S388*'MC Usage'!R$5</f>
        <v>0</v>
      </c>
      <c r="S389" s="2">
        <f>'MC Inputs'!T388*'MC Usage'!S$5</f>
        <v>0</v>
      </c>
      <c r="T389" s="2">
        <f>'MC Inputs'!U388*'MC Usage'!T$5</f>
        <v>0</v>
      </c>
      <c r="U389" s="2">
        <f>'MC Inputs'!V388*'MC Usage'!U$5</f>
        <v>0</v>
      </c>
      <c r="V389" s="2">
        <f>'MC Inputs'!W388*'MC Usage'!V$5</f>
        <v>0</v>
      </c>
      <c r="W389" s="2">
        <f>'MC Inputs'!X388*'MC Usage'!W$5</f>
        <v>0</v>
      </c>
      <c r="X389" s="2">
        <f>'MC Inputs'!Y388*'MC Usage'!X$5</f>
        <v>0</v>
      </c>
      <c r="Y389" s="2">
        <f>'MC Inputs'!Z388*'MC Usage'!Y$5</f>
        <v>0</v>
      </c>
      <c r="Z389" s="2">
        <f>'MC Inputs'!AA388*'MC Usage'!Z$5</f>
        <v>0</v>
      </c>
      <c r="AA389" s="2">
        <f>'MC Inputs'!AB388*'MC Usage'!AA$5</f>
        <v>0</v>
      </c>
      <c r="AB389">
        <f>'MC Inputs'!AC388*'MC Usage'!AB$5</f>
        <v>0</v>
      </c>
      <c r="AC389">
        <f>'MC Inputs'!AD388*'MC Usage'!AC$5</f>
        <v>0</v>
      </c>
      <c r="AD389">
        <f>'MC Inputs'!AE388*'MC Usage'!AD$5</f>
        <v>0</v>
      </c>
      <c r="AE389">
        <f>'MC Inputs'!AF388*'MC Usage'!AE$5</f>
        <v>0</v>
      </c>
    </row>
    <row r="390" spans="1:31" x14ac:dyDescent="0.3">
      <c r="A390" s="29" t="s">
        <v>66</v>
      </c>
      <c r="B390" s="15">
        <f t="shared" si="5"/>
        <v>48396</v>
      </c>
      <c r="C390" s="7">
        <f>'MC Inputs'!D389*'MC Usage'!C$5</f>
        <v>0</v>
      </c>
      <c r="D390" s="7">
        <f>'MC Inputs'!E389*'MC Usage'!D$5</f>
        <v>0</v>
      </c>
      <c r="E390" s="7">
        <f>'MC Inputs'!F389*'MC Usage'!E$5</f>
        <v>0</v>
      </c>
      <c r="F390" s="7">
        <f>'MC Inputs'!G389*'MC Usage'!F$5</f>
        <v>0</v>
      </c>
      <c r="G390" s="7">
        <f>'MC Inputs'!H389*'MC Usage'!G$5</f>
        <v>0</v>
      </c>
      <c r="H390" s="7">
        <f>'MC Inputs'!I389*'MC Usage'!H$5</f>
        <v>0</v>
      </c>
      <c r="I390" s="7">
        <f>'MC Inputs'!J389*'MC Usage'!I$5</f>
        <v>0</v>
      </c>
      <c r="J390" s="7">
        <f>'MC Inputs'!K389*'MC Usage'!J$5</f>
        <v>0</v>
      </c>
      <c r="K390" s="7">
        <f>'MC Inputs'!L389*'MC Usage'!K$5</f>
        <v>0</v>
      </c>
      <c r="L390" s="7">
        <f>'MC Inputs'!M389*'MC Usage'!L$5</f>
        <v>0</v>
      </c>
      <c r="M390" s="7">
        <f>'MC Inputs'!N389*'MC Usage'!M$5</f>
        <v>0</v>
      </c>
      <c r="N390" s="7">
        <f>'MC Inputs'!O389*'MC Usage'!N$5</f>
        <v>0</v>
      </c>
      <c r="O390" s="7">
        <f>'MC Inputs'!P389*'MC Usage'!O$5</f>
        <v>0</v>
      </c>
      <c r="P390" s="7">
        <f>'MC Inputs'!Q389*'MC Usage'!P$5</f>
        <v>0</v>
      </c>
      <c r="Q390" s="7">
        <f>'MC Inputs'!R389*'MC Usage'!Q$5</f>
        <v>0</v>
      </c>
      <c r="R390" s="7">
        <f>'MC Inputs'!S389*'MC Usage'!R$5</f>
        <v>0</v>
      </c>
      <c r="S390" s="7">
        <f>'MC Inputs'!T389*'MC Usage'!S$5</f>
        <v>0</v>
      </c>
      <c r="T390" s="7">
        <f>'MC Inputs'!U389*'MC Usage'!T$5</f>
        <v>0</v>
      </c>
      <c r="U390" s="7">
        <f>'MC Inputs'!V389*'MC Usage'!U$5</f>
        <v>0</v>
      </c>
      <c r="V390" s="7">
        <f>'MC Inputs'!W389*'MC Usage'!V$5</f>
        <v>0</v>
      </c>
      <c r="W390" s="7">
        <f>'MC Inputs'!X389*'MC Usage'!W$5</f>
        <v>0</v>
      </c>
      <c r="X390" s="7">
        <f>'MC Inputs'!Y389*'MC Usage'!X$5</f>
        <v>0</v>
      </c>
      <c r="Y390" s="7">
        <f>'MC Inputs'!Z389*'MC Usage'!Y$5</f>
        <v>0</v>
      </c>
      <c r="Z390" s="7">
        <f>'MC Inputs'!AA389*'MC Usage'!Z$5</f>
        <v>0</v>
      </c>
      <c r="AA390" s="7">
        <f>'MC Inputs'!AB389*'MC Usage'!AA$5</f>
        <v>0</v>
      </c>
      <c r="AB390" s="8">
        <f>'MC Inputs'!AC389*'MC Usage'!AB$5</f>
        <v>0</v>
      </c>
      <c r="AC390" s="8">
        <f>'MC Inputs'!AD389*'MC Usage'!AC$5</f>
        <v>0</v>
      </c>
      <c r="AD390" s="8">
        <f>'MC Inputs'!AE389*'MC Usage'!AD$5</f>
        <v>0</v>
      </c>
      <c r="AE390" s="8">
        <f>'MC Inputs'!AF389*'MC Usage'!AE$5</f>
        <v>0</v>
      </c>
    </row>
    <row r="391" spans="1:31" x14ac:dyDescent="0.3">
      <c r="A391" s="30" t="s">
        <v>66</v>
      </c>
      <c r="B391" s="16">
        <f t="shared" si="5"/>
        <v>48427</v>
      </c>
      <c r="C391" s="9">
        <f>'MC Inputs'!D390*'MC Usage'!C$5</f>
        <v>0</v>
      </c>
      <c r="D391" s="9">
        <f>'MC Inputs'!E390*'MC Usage'!D$5</f>
        <v>0</v>
      </c>
      <c r="E391" s="9">
        <f>'MC Inputs'!F390*'MC Usage'!E$5</f>
        <v>0</v>
      </c>
      <c r="F391" s="9">
        <f>'MC Inputs'!G390*'MC Usage'!F$5</f>
        <v>0</v>
      </c>
      <c r="G391" s="9">
        <f>'MC Inputs'!H390*'MC Usage'!G$5</f>
        <v>0</v>
      </c>
      <c r="H391" s="9">
        <f>'MC Inputs'!I390*'MC Usage'!H$5</f>
        <v>0</v>
      </c>
      <c r="I391" s="9">
        <f>'MC Inputs'!J390*'MC Usage'!I$5</f>
        <v>0</v>
      </c>
      <c r="J391" s="9">
        <f>'MC Inputs'!K390*'MC Usage'!J$5</f>
        <v>0</v>
      </c>
      <c r="K391" s="9">
        <f>'MC Inputs'!L390*'MC Usage'!K$5</f>
        <v>0</v>
      </c>
      <c r="L391" s="9">
        <f>'MC Inputs'!M390*'MC Usage'!L$5</f>
        <v>0</v>
      </c>
      <c r="M391" s="9">
        <f>'MC Inputs'!N390*'MC Usage'!M$5</f>
        <v>0</v>
      </c>
      <c r="N391" s="9">
        <f>'MC Inputs'!O390*'MC Usage'!N$5</f>
        <v>0</v>
      </c>
      <c r="O391" s="9">
        <f>'MC Inputs'!P390*'MC Usage'!O$5</f>
        <v>0</v>
      </c>
      <c r="P391" s="9">
        <f>'MC Inputs'!Q390*'MC Usage'!P$5</f>
        <v>0</v>
      </c>
      <c r="Q391" s="9">
        <f>'MC Inputs'!R390*'MC Usage'!Q$5</f>
        <v>0</v>
      </c>
      <c r="R391" s="9">
        <f>'MC Inputs'!S390*'MC Usage'!R$5</f>
        <v>0</v>
      </c>
      <c r="S391" s="9">
        <f>'MC Inputs'!T390*'MC Usage'!S$5</f>
        <v>0</v>
      </c>
      <c r="T391" s="9">
        <f>'MC Inputs'!U390*'MC Usage'!T$5</f>
        <v>0</v>
      </c>
      <c r="U391" s="9">
        <f>'MC Inputs'!V390*'MC Usage'!U$5</f>
        <v>0</v>
      </c>
      <c r="V391" s="9">
        <f>'MC Inputs'!W390*'MC Usage'!V$5</f>
        <v>0</v>
      </c>
      <c r="W391" s="9">
        <f>'MC Inputs'!X390*'MC Usage'!W$5</f>
        <v>0</v>
      </c>
      <c r="X391" s="9">
        <f>'MC Inputs'!Y390*'MC Usage'!X$5</f>
        <v>0</v>
      </c>
      <c r="Y391" s="9">
        <f>'MC Inputs'!Z390*'MC Usage'!Y$5</f>
        <v>0</v>
      </c>
      <c r="Z391" s="9">
        <f>'MC Inputs'!AA390*'MC Usage'!Z$5</f>
        <v>0</v>
      </c>
      <c r="AA391" s="9">
        <f>'MC Inputs'!AB390*'MC Usage'!AA$5</f>
        <v>0</v>
      </c>
      <c r="AB391" s="10">
        <f>'MC Inputs'!AC390*'MC Usage'!AB$5</f>
        <v>0</v>
      </c>
      <c r="AC391" s="10">
        <f>'MC Inputs'!AD390*'MC Usage'!AC$5</f>
        <v>0</v>
      </c>
      <c r="AD391" s="10">
        <f>'MC Inputs'!AE390*'MC Usage'!AD$5</f>
        <v>0</v>
      </c>
      <c r="AE391" s="10">
        <f>'MC Inputs'!AF390*'MC Usage'!AE$5</f>
        <v>0</v>
      </c>
    </row>
    <row r="392" spans="1:31" x14ac:dyDescent="0.3">
      <c r="A392" s="30" t="s">
        <v>66</v>
      </c>
      <c r="B392" s="16">
        <f t="shared" ref="B392:B455" si="6">DATE(YEAR(B391),MONTH(B391)+1,DAY(B391))</f>
        <v>48458</v>
      </c>
      <c r="C392" s="9">
        <f>'MC Inputs'!D391*'MC Usage'!C$5</f>
        <v>0</v>
      </c>
      <c r="D392" s="9">
        <f>'MC Inputs'!E391*'MC Usage'!D$5</f>
        <v>0</v>
      </c>
      <c r="E392" s="9">
        <f>'MC Inputs'!F391*'MC Usage'!E$5</f>
        <v>0</v>
      </c>
      <c r="F392" s="9">
        <f>'MC Inputs'!G391*'MC Usage'!F$5</f>
        <v>0</v>
      </c>
      <c r="G392" s="9">
        <f>'MC Inputs'!H391*'MC Usage'!G$5</f>
        <v>0</v>
      </c>
      <c r="H392" s="9">
        <f>'MC Inputs'!I391*'MC Usage'!H$5</f>
        <v>0</v>
      </c>
      <c r="I392" s="9">
        <f>'MC Inputs'!J391*'MC Usage'!I$5</f>
        <v>0</v>
      </c>
      <c r="J392" s="9">
        <f>'MC Inputs'!K391*'MC Usage'!J$5</f>
        <v>0</v>
      </c>
      <c r="K392" s="9">
        <f>'MC Inputs'!L391*'MC Usage'!K$5</f>
        <v>0</v>
      </c>
      <c r="L392" s="9">
        <f>'MC Inputs'!M391*'MC Usage'!L$5</f>
        <v>0</v>
      </c>
      <c r="M392" s="9">
        <f>'MC Inputs'!N391*'MC Usage'!M$5</f>
        <v>0</v>
      </c>
      <c r="N392" s="9">
        <f>'MC Inputs'!O391*'MC Usage'!N$5</f>
        <v>0</v>
      </c>
      <c r="O392" s="9">
        <f>'MC Inputs'!P391*'MC Usage'!O$5</f>
        <v>0</v>
      </c>
      <c r="P392" s="9">
        <f>'MC Inputs'!Q391*'MC Usage'!P$5</f>
        <v>0</v>
      </c>
      <c r="Q392" s="9">
        <f>'MC Inputs'!R391*'MC Usage'!Q$5</f>
        <v>0</v>
      </c>
      <c r="R392" s="9">
        <f>'MC Inputs'!S391*'MC Usage'!R$5</f>
        <v>0</v>
      </c>
      <c r="S392" s="9">
        <f>'MC Inputs'!T391*'MC Usage'!S$5</f>
        <v>0</v>
      </c>
      <c r="T392" s="9">
        <f>'MC Inputs'!U391*'MC Usage'!T$5</f>
        <v>0</v>
      </c>
      <c r="U392" s="9">
        <f>'MC Inputs'!V391*'MC Usage'!U$5</f>
        <v>0</v>
      </c>
      <c r="V392" s="9">
        <f>'MC Inputs'!W391*'MC Usage'!V$5</f>
        <v>0</v>
      </c>
      <c r="W392" s="9">
        <f>'MC Inputs'!X391*'MC Usage'!W$5</f>
        <v>0</v>
      </c>
      <c r="X392" s="9">
        <f>'MC Inputs'!Y391*'MC Usage'!X$5</f>
        <v>0</v>
      </c>
      <c r="Y392" s="9">
        <f>'MC Inputs'!Z391*'MC Usage'!Y$5</f>
        <v>0</v>
      </c>
      <c r="Z392" s="9">
        <f>'MC Inputs'!AA391*'MC Usage'!Z$5</f>
        <v>0</v>
      </c>
      <c r="AA392" s="9">
        <f>'MC Inputs'!AB391*'MC Usage'!AA$5</f>
        <v>0</v>
      </c>
      <c r="AB392" s="10">
        <f>'MC Inputs'!AC391*'MC Usage'!AB$5</f>
        <v>0</v>
      </c>
      <c r="AC392" s="10">
        <f>'MC Inputs'!AD391*'MC Usage'!AC$5</f>
        <v>0</v>
      </c>
      <c r="AD392" s="10">
        <f>'MC Inputs'!AE391*'MC Usage'!AD$5</f>
        <v>0</v>
      </c>
      <c r="AE392" s="10">
        <f>'MC Inputs'!AF391*'MC Usage'!AE$5</f>
        <v>0</v>
      </c>
    </row>
    <row r="393" spans="1:31" x14ac:dyDescent="0.3">
      <c r="A393" s="30" t="s">
        <v>66</v>
      </c>
      <c r="B393" s="16">
        <f t="shared" si="6"/>
        <v>48488</v>
      </c>
      <c r="C393" s="9">
        <f>'MC Inputs'!D392*'MC Usage'!C$5</f>
        <v>0</v>
      </c>
      <c r="D393" s="9">
        <f>'MC Inputs'!E392*'MC Usage'!D$5</f>
        <v>0</v>
      </c>
      <c r="E393" s="9">
        <f>'MC Inputs'!F392*'MC Usage'!E$5</f>
        <v>0</v>
      </c>
      <c r="F393" s="9">
        <f>'MC Inputs'!G392*'MC Usage'!F$5</f>
        <v>0</v>
      </c>
      <c r="G393" s="9">
        <f>'MC Inputs'!H392*'MC Usage'!G$5</f>
        <v>0</v>
      </c>
      <c r="H393" s="9">
        <f>'MC Inputs'!I392*'MC Usage'!H$5</f>
        <v>0</v>
      </c>
      <c r="I393" s="9">
        <f>'MC Inputs'!J392*'MC Usage'!I$5</f>
        <v>0</v>
      </c>
      <c r="J393" s="9">
        <f>'MC Inputs'!K392*'MC Usage'!J$5</f>
        <v>0</v>
      </c>
      <c r="K393" s="9">
        <f>'MC Inputs'!L392*'MC Usage'!K$5</f>
        <v>0</v>
      </c>
      <c r="L393" s="9">
        <f>'MC Inputs'!M392*'MC Usage'!L$5</f>
        <v>0</v>
      </c>
      <c r="M393" s="9">
        <f>'MC Inputs'!N392*'MC Usage'!M$5</f>
        <v>0</v>
      </c>
      <c r="N393" s="9">
        <f>'MC Inputs'!O392*'MC Usage'!N$5</f>
        <v>0</v>
      </c>
      <c r="O393" s="9">
        <f>'MC Inputs'!P392*'MC Usage'!O$5</f>
        <v>0</v>
      </c>
      <c r="P393" s="9">
        <f>'MC Inputs'!Q392*'MC Usage'!P$5</f>
        <v>0</v>
      </c>
      <c r="Q393" s="9">
        <f>'MC Inputs'!R392*'MC Usage'!Q$5</f>
        <v>0</v>
      </c>
      <c r="R393" s="9">
        <f>'MC Inputs'!S392*'MC Usage'!R$5</f>
        <v>0</v>
      </c>
      <c r="S393" s="9">
        <f>'MC Inputs'!T392*'MC Usage'!S$5</f>
        <v>0</v>
      </c>
      <c r="T393" s="9">
        <f>'MC Inputs'!U392*'MC Usage'!T$5</f>
        <v>0</v>
      </c>
      <c r="U393" s="9">
        <f>'MC Inputs'!V392*'MC Usage'!U$5</f>
        <v>0</v>
      </c>
      <c r="V393" s="9">
        <f>'MC Inputs'!W392*'MC Usage'!V$5</f>
        <v>0</v>
      </c>
      <c r="W393" s="9">
        <f>'MC Inputs'!X392*'MC Usage'!W$5</f>
        <v>0</v>
      </c>
      <c r="X393" s="9">
        <f>'MC Inputs'!Y392*'MC Usage'!X$5</f>
        <v>0</v>
      </c>
      <c r="Y393" s="9">
        <f>'MC Inputs'!Z392*'MC Usage'!Y$5</f>
        <v>0</v>
      </c>
      <c r="Z393" s="9">
        <f>'MC Inputs'!AA392*'MC Usage'!Z$5</f>
        <v>0</v>
      </c>
      <c r="AA393" s="9">
        <f>'MC Inputs'!AB392*'MC Usage'!AA$5</f>
        <v>0</v>
      </c>
      <c r="AB393" s="10">
        <f>'MC Inputs'!AC392*'MC Usage'!AB$5</f>
        <v>0</v>
      </c>
      <c r="AC393" s="10">
        <f>'MC Inputs'!AD392*'MC Usage'!AC$5</f>
        <v>0</v>
      </c>
      <c r="AD393" s="10">
        <f>'MC Inputs'!AE392*'MC Usage'!AD$5</f>
        <v>0</v>
      </c>
      <c r="AE393" s="10">
        <f>'MC Inputs'!AF392*'MC Usage'!AE$5</f>
        <v>0</v>
      </c>
    </row>
    <row r="394" spans="1:31" x14ac:dyDescent="0.3">
      <c r="A394" s="30" t="s">
        <v>66</v>
      </c>
      <c r="B394" s="16">
        <f t="shared" si="6"/>
        <v>48519</v>
      </c>
      <c r="C394" s="9">
        <f>'MC Inputs'!D393*'MC Usage'!C$5</f>
        <v>0</v>
      </c>
      <c r="D394" s="9">
        <f>'MC Inputs'!E393*'MC Usage'!D$5</f>
        <v>0</v>
      </c>
      <c r="E394" s="9">
        <f>'MC Inputs'!F393*'MC Usage'!E$5</f>
        <v>0</v>
      </c>
      <c r="F394" s="9">
        <f>'MC Inputs'!G393*'MC Usage'!F$5</f>
        <v>0</v>
      </c>
      <c r="G394" s="9">
        <f>'MC Inputs'!H393*'MC Usage'!G$5</f>
        <v>0</v>
      </c>
      <c r="H394" s="9">
        <f>'MC Inputs'!I393*'MC Usage'!H$5</f>
        <v>0</v>
      </c>
      <c r="I394" s="9">
        <f>'MC Inputs'!J393*'MC Usage'!I$5</f>
        <v>0</v>
      </c>
      <c r="J394" s="9">
        <f>'MC Inputs'!K393*'MC Usage'!J$5</f>
        <v>0</v>
      </c>
      <c r="K394" s="9">
        <f>'MC Inputs'!L393*'MC Usage'!K$5</f>
        <v>0</v>
      </c>
      <c r="L394" s="9">
        <f>'MC Inputs'!M393*'MC Usage'!L$5</f>
        <v>0</v>
      </c>
      <c r="M394" s="9">
        <f>'MC Inputs'!N393*'MC Usage'!M$5</f>
        <v>0</v>
      </c>
      <c r="N394" s="9">
        <f>'MC Inputs'!O393*'MC Usage'!N$5</f>
        <v>0</v>
      </c>
      <c r="O394" s="9">
        <f>'MC Inputs'!P393*'MC Usage'!O$5</f>
        <v>0</v>
      </c>
      <c r="P394" s="9">
        <f>'MC Inputs'!Q393*'MC Usage'!P$5</f>
        <v>0</v>
      </c>
      <c r="Q394" s="9">
        <f>'MC Inputs'!R393*'MC Usage'!Q$5</f>
        <v>0</v>
      </c>
      <c r="R394" s="9">
        <f>'MC Inputs'!S393*'MC Usage'!R$5</f>
        <v>0</v>
      </c>
      <c r="S394" s="9">
        <f>'MC Inputs'!T393*'MC Usage'!S$5</f>
        <v>0</v>
      </c>
      <c r="T394" s="9">
        <f>'MC Inputs'!U393*'MC Usage'!T$5</f>
        <v>0</v>
      </c>
      <c r="U394" s="9">
        <f>'MC Inputs'!V393*'MC Usage'!U$5</f>
        <v>0</v>
      </c>
      <c r="V394" s="9">
        <f>'MC Inputs'!W393*'MC Usage'!V$5</f>
        <v>0</v>
      </c>
      <c r="W394" s="9">
        <f>'MC Inputs'!X393*'MC Usage'!W$5</f>
        <v>0</v>
      </c>
      <c r="X394" s="9">
        <f>'MC Inputs'!Y393*'MC Usage'!X$5</f>
        <v>0</v>
      </c>
      <c r="Y394" s="9">
        <f>'MC Inputs'!Z393*'MC Usage'!Y$5</f>
        <v>0</v>
      </c>
      <c r="Z394" s="9">
        <f>'MC Inputs'!AA393*'MC Usage'!Z$5</f>
        <v>0</v>
      </c>
      <c r="AA394" s="9">
        <f>'MC Inputs'!AB393*'MC Usage'!AA$5</f>
        <v>0</v>
      </c>
      <c r="AB394" s="10">
        <f>'MC Inputs'!AC393*'MC Usage'!AB$5</f>
        <v>0</v>
      </c>
      <c r="AC394" s="10">
        <f>'MC Inputs'!AD393*'MC Usage'!AC$5</f>
        <v>0</v>
      </c>
      <c r="AD394" s="10">
        <f>'MC Inputs'!AE393*'MC Usage'!AD$5</f>
        <v>0</v>
      </c>
      <c r="AE394" s="10">
        <f>'MC Inputs'!AF393*'MC Usage'!AE$5</f>
        <v>0</v>
      </c>
    </row>
    <row r="395" spans="1:31" x14ac:dyDescent="0.3">
      <c r="A395" s="30" t="s">
        <v>66</v>
      </c>
      <c r="B395" s="16">
        <f t="shared" si="6"/>
        <v>48549</v>
      </c>
      <c r="C395" s="9">
        <f>'MC Inputs'!D394*'MC Usage'!C$5</f>
        <v>0</v>
      </c>
      <c r="D395" s="9">
        <f>'MC Inputs'!E394*'MC Usage'!D$5</f>
        <v>0</v>
      </c>
      <c r="E395" s="9">
        <f>'MC Inputs'!F394*'MC Usage'!E$5</f>
        <v>0</v>
      </c>
      <c r="F395" s="9">
        <f>'MC Inputs'!G394*'MC Usage'!F$5</f>
        <v>0</v>
      </c>
      <c r="G395" s="9">
        <f>'MC Inputs'!H394*'MC Usage'!G$5</f>
        <v>0</v>
      </c>
      <c r="H395" s="9">
        <f>'MC Inputs'!I394*'MC Usage'!H$5</f>
        <v>0</v>
      </c>
      <c r="I395" s="9">
        <f>'MC Inputs'!J394*'MC Usage'!I$5</f>
        <v>0</v>
      </c>
      <c r="J395" s="9">
        <f>'MC Inputs'!K394*'MC Usage'!J$5</f>
        <v>0</v>
      </c>
      <c r="K395" s="9">
        <f>'MC Inputs'!L394*'MC Usage'!K$5</f>
        <v>0</v>
      </c>
      <c r="L395" s="9">
        <f>'MC Inputs'!M394*'MC Usage'!L$5</f>
        <v>0</v>
      </c>
      <c r="M395" s="9">
        <f>'MC Inputs'!N394*'MC Usage'!M$5</f>
        <v>0</v>
      </c>
      <c r="N395" s="9">
        <f>'MC Inputs'!O394*'MC Usage'!N$5</f>
        <v>0</v>
      </c>
      <c r="O395" s="9">
        <f>'MC Inputs'!P394*'MC Usage'!O$5</f>
        <v>0</v>
      </c>
      <c r="P395" s="9">
        <f>'MC Inputs'!Q394*'MC Usage'!P$5</f>
        <v>0</v>
      </c>
      <c r="Q395" s="9">
        <f>'MC Inputs'!R394*'MC Usage'!Q$5</f>
        <v>0</v>
      </c>
      <c r="R395" s="9">
        <f>'MC Inputs'!S394*'MC Usage'!R$5</f>
        <v>0</v>
      </c>
      <c r="S395" s="9">
        <f>'MC Inputs'!T394*'MC Usage'!S$5</f>
        <v>0</v>
      </c>
      <c r="T395" s="9">
        <f>'MC Inputs'!U394*'MC Usage'!T$5</f>
        <v>0</v>
      </c>
      <c r="U395" s="9">
        <f>'MC Inputs'!V394*'MC Usage'!U$5</f>
        <v>0</v>
      </c>
      <c r="V395" s="9">
        <f>'MC Inputs'!W394*'MC Usage'!V$5</f>
        <v>0</v>
      </c>
      <c r="W395" s="9">
        <f>'MC Inputs'!X394*'MC Usage'!W$5</f>
        <v>0</v>
      </c>
      <c r="X395" s="9">
        <f>'MC Inputs'!Y394*'MC Usage'!X$5</f>
        <v>0</v>
      </c>
      <c r="Y395" s="9">
        <f>'MC Inputs'!Z394*'MC Usage'!Y$5</f>
        <v>0</v>
      </c>
      <c r="Z395" s="9">
        <f>'MC Inputs'!AA394*'MC Usage'!Z$5</f>
        <v>0</v>
      </c>
      <c r="AA395" s="9">
        <f>'MC Inputs'!AB394*'MC Usage'!AA$5</f>
        <v>0</v>
      </c>
      <c r="AB395" s="10">
        <f>'MC Inputs'!AC394*'MC Usage'!AB$5</f>
        <v>0</v>
      </c>
      <c r="AC395" s="10">
        <f>'MC Inputs'!AD394*'MC Usage'!AC$5</f>
        <v>0</v>
      </c>
      <c r="AD395" s="10">
        <f>'MC Inputs'!AE394*'MC Usage'!AD$5</f>
        <v>0</v>
      </c>
      <c r="AE395" s="10">
        <f>'MC Inputs'!AF394*'MC Usage'!AE$5</f>
        <v>0</v>
      </c>
    </row>
    <row r="396" spans="1:31" x14ac:dyDescent="0.3">
      <c r="A396" s="30" t="s">
        <v>66</v>
      </c>
      <c r="B396" s="16">
        <f t="shared" si="6"/>
        <v>48580</v>
      </c>
      <c r="C396" s="9">
        <f>'MC Inputs'!D395*'MC Usage'!C$5</f>
        <v>0</v>
      </c>
      <c r="D396" s="9">
        <f>'MC Inputs'!E395*'MC Usage'!D$5</f>
        <v>0</v>
      </c>
      <c r="E396" s="9">
        <f>'MC Inputs'!F395*'MC Usage'!E$5</f>
        <v>0</v>
      </c>
      <c r="F396" s="9">
        <f>'MC Inputs'!G395*'MC Usage'!F$5</f>
        <v>0</v>
      </c>
      <c r="G396" s="9">
        <f>'MC Inputs'!H395*'MC Usage'!G$5</f>
        <v>0</v>
      </c>
      <c r="H396" s="9">
        <f>'MC Inputs'!I395*'MC Usage'!H$5</f>
        <v>0</v>
      </c>
      <c r="I396" s="9">
        <f>'MC Inputs'!J395*'MC Usage'!I$5</f>
        <v>0</v>
      </c>
      <c r="J396" s="9">
        <f>'MC Inputs'!K395*'MC Usage'!J$5</f>
        <v>0</v>
      </c>
      <c r="K396" s="9">
        <f>'MC Inputs'!L395*'MC Usage'!K$5</f>
        <v>0</v>
      </c>
      <c r="L396" s="9">
        <f>'MC Inputs'!M395*'MC Usage'!L$5</f>
        <v>0</v>
      </c>
      <c r="M396" s="9">
        <f>'MC Inputs'!N395*'MC Usage'!M$5</f>
        <v>0</v>
      </c>
      <c r="N396" s="9">
        <f>'MC Inputs'!O395*'MC Usage'!N$5</f>
        <v>0</v>
      </c>
      <c r="O396" s="9">
        <f>'MC Inputs'!P395*'MC Usage'!O$5</f>
        <v>0</v>
      </c>
      <c r="P396" s="9">
        <f>'MC Inputs'!Q395*'MC Usage'!P$5</f>
        <v>0</v>
      </c>
      <c r="Q396" s="9">
        <f>'MC Inputs'!R395*'MC Usage'!Q$5</f>
        <v>0</v>
      </c>
      <c r="R396" s="9">
        <f>'MC Inputs'!S395*'MC Usage'!R$5</f>
        <v>0</v>
      </c>
      <c r="S396" s="9">
        <f>'MC Inputs'!T395*'MC Usage'!S$5</f>
        <v>0</v>
      </c>
      <c r="T396" s="9">
        <f>'MC Inputs'!U395*'MC Usage'!T$5</f>
        <v>0</v>
      </c>
      <c r="U396" s="9">
        <f>'MC Inputs'!V395*'MC Usage'!U$5</f>
        <v>0</v>
      </c>
      <c r="V396" s="9">
        <f>'MC Inputs'!W395*'MC Usage'!V$5</f>
        <v>0</v>
      </c>
      <c r="W396" s="9">
        <f>'MC Inputs'!X395*'MC Usage'!W$5</f>
        <v>0</v>
      </c>
      <c r="X396" s="9">
        <f>'MC Inputs'!Y395*'MC Usage'!X$5</f>
        <v>0</v>
      </c>
      <c r="Y396" s="9">
        <f>'MC Inputs'!Z395*'MC Usage'!Y$5</f>
        <v>0</v>
      </c>
      <c r="Z396" s="9">
        <f>'MC Inputs'!AA395*'MC Usage'!Z$5</f>
        <v>0</v>
      </c>
      <c r="AA396" s="9">
        <f>'MC Inputs'!AB395*'MC Usage'!AA$5</f>
        <v>0</v>
      </c>
      <c r="AB396" s="10">
        <f>'MC Inputs'!AC395*'MC Usage'!AB$5</f>
        <v>0</v>
      </c>
      <c r="AC396" s="10">
        <f>'MC Inputs'!AD395*'MC Usage'!AC$5</f>
        <v>0</v>
      </c>
      <c r="AD396" s="10">
        <f>'MC Inputs'!AE395*'MC Usage'!AD$5</f>
        <v>0</v>
      </c>
      <c r="AE396" s="10">
        <f>'MC Inputs'!AF395*'MC Usage'!AE$5</f>
        <v>0</v>
      </c>
    </row>
    <row r="397" spans="1:31" x14ac:dyDescent="0.3">
      <c r="A397" s="30" t="s">
        <v>66</v>
      </c>
      <c r="B397" s="16">
        <f t="shared" si="6"/>
        <v>48611</v>
      </c>
      <c r="C397" s="9">
        <f>'MC Inputs'!D396*'MC Usage'!C$5</f>
        <v>0</v>
      </c>
      <c r="D397" s="9">
        <f>'MC Inputs'!E396*'MC Usage'!D$5</f>
        <v>0</v>
      </c>
      <c r="E397" s="9">
        <f>'MC Inputs'!F396*'MC Usage'!E$5</f>
        <v>0</v>
      </c>
      <c r="F397" s="9">
        <f>'MC Inputs'!G396*'MC Usage'!F$5</f>
        <v>0</v>
      </c>
      <c r="G397" s="9">
        <f>'MC Inputs'!H396*'MC Usage'!G$5</f>
        <v>0</v>
      </c>
      <c r="H397" s="9">
        <f>'MC Inputs'!I396*'MC Usage'!H$5</f>
        <v>0</v>
      </c>
      <c r="I397" s="9">
        <f>'MC Inputs'!J396*'MC Usage'!I$5</f>
        <v>0</v>
      </c>
      <c r="J397" s="9">
        <f>'MC Inputs'!K396*'MC Usage'!J$5</f>
        <v>0</v>
      </c>
      <c r="K397" s="9">
        <f>'MC Inputs'!L396*'MC Usage'!K$5</f>
        <v>0</v>
      </c>
      <c r="L397" s="9">
        <f>'MC Inputs'!M396*'MC Usage'!L$5</f>
        <v>0</v>
      </c>
      <c r="M397" s="9">
        <f>'MC Inputs'!N396*'MC Usage'!M$5</f>
        <v>0</v>
      </c>
      <c r="N397" s="9">
        <f>'MC Inputs'!O396*'MC Usage'!N$5</f>
        <v>0</v>
      </c>
      <c r="O397" s="9">
        <f>'MC Inputs'!P396*'MC Usage'!O$5</f>
        <v>0</v>
      </c>
      <c r="P397" s="9">
        <f>'MC Inputs'!Q396*'MC Usage'!P$5</f>
        <v>0</v>
      </c>
      <c r="Q397" s="9">
        <f>'MC Inputs'!R396*'MC Usage'!Q$5</f>
        <v>0</v>
      </c>
      <c r="R397" s="9">
        <f>'MC Inputs'!S396*'MC Usage'!R$5</f>
        <v>0</v>
      </c>
      <c r="S397" s="9">
        <f>'MC Inputs'!T396*'MC Usage'!S$5</f>
        <v>0</v>
      </c>
      <c r="T397" s="9">
        <f>'MC Inputs'!U396*'MC Usage'!T$5</f>
        <v>0</v>
      </c>
      <c r="U397" s="9">
        <f>'MC Inputs'!V396*'MC Usage'!U$5</f>
        <v>0</v>
      </c>
      <c r="V397" s="9">
        <f>'MC Inputs'!W396*'MC Usage'!V$5</f>
        <v>0</v>
      </c>
      <c r="W397" s="9">
        <f>'MC Inputs'!X396*'MC Usage'!W$5</f>
        <v>0</v>
      </c>
      <c r="X397" s="9">
        <f>'MC Inputs'!Y396*'MC Usage'!X$5</f>
        <v>0</v>
      </c>
      <c r="Y397" s="9">
        <f>'MC Inputs'!Z396*'MC Usage'!Y$5</f>
        <v>0</v>
      </c>
      <c r="Z397" s="9">
        <f>'MC Inputs'!AA396*'MC Usage'!Z$5</f>
        <v>0</v>
      </c>
      <c r="AA397" s="9">
        <f>'MC Inputs'!AB396*'MC Usage'!AA$5</f>
        <v>0</v>
      </c>
      <c r="AB397" s="10">
        <f>'MC Inputs'!AC396*'MC Usage'!AB$5</f>
        <v>0</v>
      </c>
      <c r="AC397" s="10">
        <f>'MC Inputs'!AD396*'MC Usage'!AC$5</f>
        <v>0</v>
      </c>
      <c r="AD397" s="10">
        <f>'MC Inputs'!AE396*'MC Usage'!AD$5</f>
        <v>0</v>
      </c>
      <c r="AE397" s="10">
        <f>'MC Inputs'!AF396*'MC Usage'!AE$5</f>
        <v>0</v>
      </c>
    </row>
    <row r="398" spans="1:31" x14ac:dyDescent="0.3">
      <c r="A398" s="30" t="s">
        <v>66</v>
      </c>
      <c r="B398" s="16">
        <f t="shared" si="6"/>
        <v>48639</v>
      </c>
      <c r="C398" s="9">
        <f>'MC Inputs'!D397*'MC Usage'!C$5</f>
        <v>0</v>
      </c>
      <c r="D398" s="9">
        <f>'MC Inputs'!E397*'MC Usage'!D$5</f>
        <v>0</v>
      </c>
      <c r="E398" s="9">
        <f>'MC Inputs'!F397*'MC Usage'!E$5</f>
        <v>0</v>
      </c>
      <c r="F398" s="9">
        <f>'MC Inputs'!G397*'MC Usage'!F$5</f>
        <v>0</v>
      </c>
      <c r="G398" s="9">
        <f>'MC Inputs'!H397*'MC Usage'!G$5</f>
        <v>0</v>
      </c>
      <c r="H398" s="9">
        <f>'MC Inputs'!I397*'MC Usage'!H$5</f>
        <v>0</v>
      </c>
      <c r="I398" s="9">
        <f>'MC Inputs'!J397*'MC Usage'!I$5</f>
        <v>0</v>
      </c>
      <c r="J398" s="9">
        <f>'MC Inputs'!K397*'MC Usage'!J$5</f>
        <v>0</v>
      </c>
      <c r="K398" s="9">
        <f>'MC Inputs'!L397*'MC Usage'!K$5</f>
        <v>0</v>
      </c>
      <c r="L398" s="9">
        <f>'MC Inputs'!M397*'MC Usage'!L$5</f>
        <v>0</v>
      </c>
      <c r="M398" s="9">
        <f>'MC Inputs'!N397*'MC Usage'!M$5</f>
        <v>0</v>
      </c>
      <c r="N398" s="9">
        <f>'MC Inputs'!O397*'MC Usage'!N$5</f>
        <v>0</v>
      </c>
      <c r="O398" s="9">
        <f>'MC Inputs'!P397*'MC Usage'!O$5</f>
        <v>0</v>
      </c>
      <c r="P398" s="9">
        <f>'MC Inputs'!Q397*'MC Usage'!P$5</f>
        <v>0</v>
      </c>
      <c r="Q398" s="9">
        <f>'MC Inputs'!R397*'MC Usage'!Q$5</f>
        <v>0</v>
      </c>
      <c r="R398" s="9">
        <f>'MC Inputs'!S397*'MC Usage'!R$5</f>
        <v>0</v>
      </c>
      <c r="S398" s="9">
        <f>'MC Inputs'!T397*'MC Usage'!S$5</f>
        <v>0</v>
      </c>
      <c r="T398" s="9">
        <f>'MC Inputs'!U397*'MC Usage'!T$5</f>
        <v>0</v>
      </c>
      <c r="U398" s="9">
        <f>'MC Inputs'!V397*'MC Usage'!U$5</f>
        <v>0</v>
      </c>
      <c r="V398" s="9">
        <f>'MC Inputs'!W397*'MC Usage'!V$5</f>
        <v>0</v>
      </c>
      <c r="W398" s="9">
        <f>'MC Inputs'!X397*'MC Usage'!W$5</f>
        <v>0</v>
      </c>
      <c r="X398" s="9">
        <f>'MC Inputs'!Y397*'MC Usage'!X$5</f>
        <v>0</v>
      </c>
      <c r="Y398" s="9">
        <f>'MC Inputs'!Z397*'MC Usage'!Y$5</f>
        <v>0</v>
      </c>
      <c r="Z398" s="9">
        <f>'MC Inputs'!AA397*'MC Usage'!Z$5</f>
        <v>0</v>
      </c>
      <c r="AA398" s="9">
        <f>'MC Inputs'!AB397*'MC Usage'!AA$5</f>
        <v>0</v>
      </c>
      <c r="AB398" s="10">
        <f>'MC Inputs'!AC397*'MC Usage'!AB$5</f>
        <v>0</v>
      </c>
      <c r="AC398" s="10">
        <f>'MC Inputs'!AD397*'MC Usage'!AC$5</f>
        <v>0</v>
      </c>
      <c r="AD398" s="10">
        <f>'MC Inputs'!AE397*'MC Usage'!AD$5</f>
        <v>0</v>
      </c>
      <c r="AE398" s="10">
        <f>'MC Inputs'!AF397*'MC Usage'!AE$5</f>
        <v>0</v>
      </c>
    </row>
    <row r="399" spans="1:31" x14ac:dyDescent="0.3">
      <c r="A399" s="30" t="s">
        <v>66</v>
      </c>
      <c r="B399" s="16">
        <f t="shared" si="6"/>
        <v>48670</v>
      </c>
      <c r="C399" s="9">
        <f>'MC Inputs'!D398*'MC Usage'!C$5</f>
        <v>0</v>
      </c>
      <c r="D399" s="9">
        <f>'MC Inputs'!E398*'MC Usage'!D$5</f>
        <v>0</v>
      </c>
      <c r="E399" s="9">
        <f>'MC Inputs'!F398*'MC Usage'!E$5</f>
        <v>0</v>
      </c>
      <c r="F399" s="9">
        <f>'MC Inputs'!G398*'MC Usage'!F$5</f>
        <v>0</v>
      </c>
      <c r="G399" s="9">
        <f>'MC Inputs'!H398*'MC Usage'!G$5</f>
        <v>0</v>
      </c>
      <c r="H399" s="9">
        <f>'MC Inputs'!I398*'MC Usage'!H$5</f>
        <v>0</v>
      </c>
      <c r="I399" s="9">
        <f>'MC Inputs'!J398*'MC Usage'!I$5</f>
        <v>0</v>
      </c>
      <c r="J399" s="9">
        <f>'MC Inputs'!K398*'MC Usage'!J$5</f>
        <v>0</v>
      </c>
      <c r="K399" s="9">
        <f>'MC Inputs'!L398*'MC Usage'!K$5</f>
        <v>0</v>
      </c>
      <c r="L399" s="9">
        <f>'MC Inputs'!M398*'MC Usage'!L$5</f>
        <v>0</v>
      </c>
      <c r="M399" s="9">
        <f>'MC Inputs'!N398*'MC Usage'!M$5</f>
        <v>0</v>
      </c>
      <c r="N399" s="9">
        <f>'MC Inputs'!O398*'MC Usage'!N$5</f>
        <v>0</v>
      </c>
      <c r="O399" s="9">
        <f>'MC Inputs'!P398*'MC Usage'!O$5</f>
        <v>0</v>
      </c>
      <c r="P399" s="9">
        <f>'MC Inputs'!Q398*'MC Usage'!P$5</f>
        <v>0</v>
      </c>
      <c r="Q399" s="9">
        <f>'MC Inputs'!R398*'MC Usage'!Q$5</f>
        <v>0</v>
      </c>
      <c r="R399" s="9">
        <f>'MC Inputs'!S398*'MC Usage'!R$5</f>
        <v>0</v>
      </c>
      <c r="S399" s="9">
        <f>'MC Inputs'!T398*'MC Usage'!S$5</f>
        <v>0</v>
      </c>
      <c r="T399" s="9">
        <f>'MC Inputs'!U398*'MC Usage'!T$5</f>
        <v>0</v>
      </c>
      <c r="U399" s="9">
        <f>'MC Inputs'!V398*'MC Usage'!U$5</f>
        <v>0</v>
      </c>
      <c r="V399" s="9">
        <f>'MC Inputs'!W398*'MC Usage'!V$5</f>
        <v>0</v>
      </c>
      <c r="W399" s="9">
        <f>'MC Inputs'!X398*'MC Usage'!W$5</f>
        <v>0</v>
      </c>
      <c r="X399" s="9">
        <f>'MC Inputs'!Y398*'MC Usage'!X$5</f>
        <v>0</v>
      </c>
      <c r="Y399" s="9">
        <f>'MC Inputs'!Z398*'MC Usage'!Y$5</f>
        <v>0</v>
      </c>
      <c r="Z399" s="9">
        <f>'MC Inputs'!AA398*'MC Usage'!Z$5</f>
        <v>0</v>
      </c>
      <c r="AA399" s="9">
        <f>'MC Inputs'!AB398*'MC Usage'!AA$5</f>
        <v>0</v>
      </c>
      <c r="AB399" s="10">
        <f>'MC Inputs'!AC398*'MC Usage'!AB$5</f>
        <v>0</v>
      </c>
      <c r="AC399" s="10">
        <f>'MC Inputs'!AD398*'MC Usage'!AC$5</f>
        <v>0</v>
      </c>
      <c r="AD399" s="10">
        <f>'MC Inputs'!AE398*'MC Usage'!AD$5</f>
        <v>0</v>
      </c>
      <c r="AE399" s="10">
        <f>'MC Inputs'!AF398*'MC Usage'!AE$5</f>
        <v>0</v>
      </c>
    </row>
    <row r="400" spans="1:31" x14ac:dyDescent="0.3">
      <c r="A400" s="30" t="s">
        <v>66</v>
      </c>
      <c r="B400" s="16">
        <f t="shared" si="6"/>
        <v>48700</v>
      </c>
      <c r="C400" s="9">
        <f>'MC Inputs'!D399*'MC Usage'!C$5</f>
        <v>0</v>
      </c>
      <c r="D400" s="9">
        <f>'MC Inputs'!E399*'MC Usage'!D$5</f>
        <v>0</v>
      </c>
      <c r="E400" s="9">
        <f>'MC Inputs'!F399*'MC Usage'!E$5</f>
        <v>0</v>
      </c>
      <c r="F400" s="9">
        <f>'MC Inputs'!G399*'MC Usage'!F$5</f>
        <v>0</v>
      </c>
      <c r="G400" s="9">
        <f>'MC Inputs'!H399*'MC Usage'!G$5</f>
        <v>0</v>
      </c>
      <c r="H400" s="9">
        <f>'MC Inputs'!I399*'MC Usage'!H$5</f>
        <v>0</v>
      </c>
      <c r="I400" s="9">
        <f>'MC Inputs'!J399*'MC Usage'!I$5</f>
        <v>0</v>
      </c>
      <c r="J400" s="9">
        <f>'MC Inputs'!K399*'MC Usage'!J$5</f>
        <v>0</v>
      </c>
      <c r="K400" s="9">
        <f>'MC Inputs'!L399*'MC Usage'!K$5</f>
        <v>0</v>
      </c>
      <c r="L400" s="9">
        <f>'MC Inputs'!M399*'MC Usage'!L$5</f>
        <v>0</v>
      </c>
      <c r="M400" s="9">
        <f>'MC Inputs'!N399*'MC Usage'!M$5</f>
        <v>0</v>
      </c>
      <c r="N400" s="9">
        <f>'MC Inputs'!O399*'MC Usage'!N$5</f>
        <v>0</v>
      </c>
      <c r="O400" s="9">
        <f>'MC Inputs'!P399*'MC Usage'!O$5</f>
        <v>0</v>
      </c>
      <c r="P400" s="9">
        <f>'MC Inputs'!Q399*'MC Usage'!P$5</f>
        <v>0</v>
      </c>
      <c r="Q400" s="9">
        <f>'MC Inputs'!R399*'MC Usage'!Q$5</f>
        <v>0</v>
      </c>
      <c r="R400" s="9">
        <f>'MC Inputs'!S399*'MC Usage'!R$5</f>
        <v>0</v>
      </c>
      <c r="S400" s="9">
        <f>'MC Inputs'!T399*'MC Usage'!S$5</f>
        <v>0</v>
      </c>
      <c r="T400" s="9">
        <f>'MC Inputs'!U399*'MC Usage'!T$5</f>
        <v>0</v>
      </c>
      <c r="U400" s="9">
        <f>'MC Inputs'!V399*'MC Usage'!U$5</f>
        <v>0</v>
      </c>
      <c r="V400" s="9">
        <f>'MC Inputs'!W399*'MC Usage'!V$5</f>
        <v>0</v>
      </c>
      <c r="W400" s="9">
        <f>'MC Inputs'!X399*'MC Usage'!W$5</f>
        <v>0</v>
      </c>
      <c r="X400" s="9">
        <f>'MC Inputs'!Y399*'MC Usage'!X$5</f>
        <v>0</v>
      </c>
      <c r="Y400" s="9">
        <f>'MC Inputs'!Z399*'MC Usage'!Y$5</f>
        <v>0</v>
      </c>
      <c r="Z400" s="9">
        <f>'MC Inputs'!AA399*'MC Usage'!Z$5</f>
        <v>0</v>
      </c>
      <c r="AA400" s="9">
        <f>'MC Inputs'!AB399*'MC Usage'!AA$5</f>
        <v>0</v>
      </c>
      <c r="AB400" s="10">
        <f>'MC Inputs'!AC399*'MC Usage'!AB$5</f>
        <v>0</v>
      </c>
      <c r="AC400" s="10">
        <f>'MC Inputs'!AD399*'MC Usage'!AC$5</f>
        <v>0</v>
      </c>
      <c r="AD400" s="10">
        <f>'MC Inputs'!AE399*'MC Usage'!AD$5</f>
        <v>0</v>
      </c>
      <c r="AE400" s="10">
        <f>'MC Inputs'!AF399*'MC Usage'!AE$5</f>
        <v>0</v>
      </c>
    </row>
    <row r="401" spans="1:31" ht="15" thickBot="1" x14ac:dyDescent="0.35">
      <c r="A401" s="31" t="s">
        <v>66</v>
      </c>
      <c r="B401" s="17">
        <f t="shared" si="6"/>
        <v>48731</v>
      </c>
      <c r="C401" s="11">
        <f>'MC Inputs'!D400*'MC Usage'!C$5</f>
        <v>0</v>
      </c>
      <c r="D401" s="11">
        <f>'MC Inputs'!E400*'MC Usage'!D$5</f>
        <v>0</v>
      </c>
      <c r="E401" s="11">
        <f>'MC Inputs'!F400*'MC Usage'!E$5</f>
        <v>0</v>
      </c>
      <c r="F401" s="11">
        <f>'MC Inputs'!G400*'MC Usage'!F$5</f>
        <v>0</v>
      </c>
      <c r="G401" s="11">
        <f>'MC Inputs'!H400*'MC Usage'!G$5</f>
        <v>0</v>
      </c>
      <c r="H401" s="11">
        <f>'MC Inputs'!I400*'MC Usage'!H$5</f>
        <v>0</v>
      </c>
      <c r="I401" s="11">
        <f>'MC Inputs'!J400*'MC Usage'!I$5</f>
        <v>0</v>
      </c>
      <c r="J401" s="11">
        <f>'MC Inputs'!K400*'MC Usage'!J$5</f>
        <v>0</v>
      </c>
      <c r="K401" s="11">
        <f>'MC Inputs'!L400*'MC Usage'!K$5</f>
        <v>0</v>
      </c>
      <c r="L401" s="11">
        <f>'MC Inputs'!M400*'MC Usage'!L$5</f>
        <v>0</v>
      </c>
      <c r="M401" s="11">
        <f>'MC Inputs'!N400*'MC Usage'!M$5</f>
        <v>0</v>
      </c>
      <c r="N401" s="11">
        <f>'MC Inputs'!O400*'MC Usage'!N$5</f>
        <v>0</v>
      </c>
      <c r="O401" s="11">
        <f>'MC Inputs'!P400*'MC Usage'!O$5</f>
        <v>0</v>
      </c>
      <c r="P401" s="11">
        <f>'MC Inputs'!Q400*'MC Usage'!P$5</f>
        <v>0</v>
      </c>
      <c r="Q401" s="11">
        <f>'MC Inputs'!R400*'MC Usage'!Q$5</f>
        <v>0</v>
      </c>
      <c r="R401" s="11">
        <f>'MC Inputs'!S400*'MC Usage'!R$5</f>
        <v>0</v>
      </c>
      <c r="S401" s="11">
        <f>'MC Inputs'!T400*'MC Usage'!S$5</f>
        <v>0</v>
      </c>
      <c r="T401" s="11">
        <f>'MC Inputs'!U400*'MC Usage'!T$5</f>
        <v>0</v>
      </c>
      <c r="U401" s="11">
        <f>'MC Inputs'!V400*'MC Usage'!U$5</f>
        <v>0</v>
      </c>
      <c r="V401" s="11">
        <f>'MC Inputs'!W400*'MC Usage'!V$5</f>
        <v>0</v>
      </c>
      <c r="W401" s="11">
        <f>'MC Inputs'!X400*'MC Usage'!W$5</f>
        <v>0</v>
      </c>
      <c r="X401" s="11">
        <f>'MC Inputs'!Y400*'MC Usage'!X$5</f>
        <v>0</v>
      </c>
      <c r="Y401" s="11">
        <f>'MC Inputs'!Z400*'MC Usage'!Y$5</f>
        <v>0</v>
      </c>
      <c r="Z401" s="11">
        <f>'MC Inputs'!AA400*'MC Usage'!Z$5</f>
        <v>0</v>
      </c>
      <c r="AA401" s="11">
        <f>'MC Inputs'!AB400*'MC Usage'!AA$5</f>
        <v>0</v>
      </c>
      <c r="AB401" s="12">
        <f>'MC Inputs'!AC400*'MC Usage'!AB$5</f>
        <v>0</v>
      </c>
      <c r="AC401" s="12">
        <f>'MC Inputs'!AD400*'MC Usage'!AC$5</f>
        <v>0</v>
      </c>
      <c r="AD401" s="12">
        <f>'MC Inputs'!AE400*'MC Usage'!AD$5</f>
        <v>0</v>
      </c>
      <c r="AE401" s="12">
        <f>'MC Inputs'!AF400*'MC Usage'!AE$5</f>
        <v>0</v>
      </c>
    </row>
    <row r="402" spans="1:31" x14ac:dyDescent="0.3">
      <c r="A402" s="32" t="s">
        <v>67</v>
      </c>
      <c r="B402" s="18">
        <f t="shared" si="6"/>
        <v>48761</v>
      </c>
      <c r="C402" s="2">
        <f>'MC Inputs'!D401*'MC Usage'!C$5</f>
        <v>0</v>
      </c>
      <c r="D402" s="2">
        <f>'MC Inputs'!E401*'MC Usage'!D$5</f>
        <v>0</v>
      </c>
      <c r="E402" s="2">
        <f>'MC Inputs'!F401*'MC Usage'!E$5</f>
        <v>0</v>
      </c>
      <c r="F402" s="2">
        <f>'MC Inputs'!G401*'MC Usage'!F$5</f>
        <v>0</v>
      </c>
      <c r="G402" s="2">
        <f>'MC Inputs'!H401*'MC Usage'!G$5</f>
        <v>0</v>
      </c>
      <c r="H402" s="2">
        <f>'MC Inputs'!I401*'MC Usage'!H$5</f>
        <v>0</v>
      </c>
      <c r="I402" s="2">
        <f>'MC Inputs'!J401*'MC Usage'!I$5</f>
        <v>0</v>
      </c>
      <c r="J402" s="2">
        <f>'MC Inputs'!K401*'MC Usage'!J$5</f>
        <v>0</v>
      </c>
      <c r="K402" s="2">
        <f>'MC Inputs'!L401*'MC Usage'!K$5</f>
        <v>0</v>
      </c>
      <c r="L402" s="2">
        <f>'MC Inputs'!M401*'MC Usage'!L$5</f>
        <v>0</v>
      </c>
      <c r="M402" s="2">
        <f>'MC Inputs'!N401*'MC Usage'!M$5</f>
        <v>0</v>
      </c>
      <c r="N402" s="2">
        <f>'MC Inputs'!O401*'MC Usage'!N$5</f>
        <v>0</v>
      </c>
      <c r="O402" s="2">
        <f>'MC Inputs'!P401*'MC Usage'!O$5</f>
        <v>0</v>
      </c>
      <c r="P402" s="2">
        <f>'MC Inputs'!Q401*'MC Usage'!P$5</f>
        <v>0</v>
      </c>
      <c r="Q402" s="2">
        <f>'MC Inputs'!R401*'MC Usage'!Q$5</f>
        <v>0</v>
      </c>
      <c r="R402" s="2">
        <f>'MC Inputs'!S401*'MC Usage'!R$5</f>
        <v>0</v>
      </c>
      <c r="S402" s="2">
        <f>'MC Inputs'!T401*'MC Usage'!S$5</f>
        <v>0</v>
      </c>
      <c r="T402" s="2">
        <f>'MC Inputs'!U401*'MC Usage'!T$5</f>
        <v>0</v>
      </c>
      <c r="U402" s="2">
        <f>'MC Inputs'!V401*'MC Usage'!U$5</f>
        <v>0</v>
      </c>
      <c r="V402" s="2">
        <f>'MC Inputs'!W401*'MC Usage'!V$5</f>
        <v>0</v>
      </c>
      <c r="W402" s="2">
        <f>'MC Inputs'!X401*'MC Usage'!W$5</f>
        <v>0</v>
      </c>
      <c r="X402" s="2">
        <f>'MC Inputs'!Y401*'MC Usage'!X$5</f>
        <v>0</v>
      </c>
      <c r="Y402" s="2">
        <f>'MC Inputs'!Z401*'MC Usage'!Y$5</f>
        <v>0</v>
      </c>
      <c r="Z402" s="2">
        <f>'MC Inputs'!AA401*'MC Usage'!Z$5</f>
        <v>0</v>
      </c>
      <c r="AA402" s="2">
        <f>'MC Inputs'!AB401*'MC Usage'!AA$5</f>
        <v>0</v>
      </c>
      <c r="AB402">
        <f>'MC Inputs'!AC401*'MC Usage'!AB$5</f>
        <v>0</v>
      </c>
      <c r="AC402">
        <f>'MC Inputs'!AD401*'MC Usage'!AC$5</f>
        <v>0</v>
      </c>
      <c r="AD402">
        <f>'MC Inputs'!AE401*'MC Usage'!AD$5</f>
        <v>0</v>
      </c>
      <c r="AE402">
        <f>'MC Inputs'!AF401*'MC Usage'!AE$5</f>
        <v>0</v>
      </c>
    </row>
    <row r="403" spans="1:31" x14ac:dyDescent="0.3">
      <c r="A403" s="33" t="s">
        <v>67</v>
      </c>
      <c r="B403" s="18">
        <f t="shared" si="6"/>
        <v>48792</v>
      </c>
      <c r="C403" s="2">
        <f>'MC Inputs'!D402*'MC Usage'!C$5</f>
        <v>0</v>
      </c>
      <c r="D403" s="2">
        <f>'MC Inputs'!E402*'MC Usage'!D$5</f>
        <v>0</v>
      </c>
      <c r="E403" s="2">
        <f>'MC Inputs'!F402*'MC Usage'!E$5</f>
        <v>0</v>
      </c>
      <c r="F403" s="2">
        <f>'MC Inputs'!G402*'MC Usage'!F$5</f>
        <v>0</v>
      </c>
      <c r="G403" s="2">
        <f>'MC Inputs'!H402*'MC Usage'!G$5</f>
        <v>0</v>
      </c>
      <c r="H403" s="2">
        <f>'MC Inputs'!I402*'MC Usage'!H$5</f>
        <v>0</v>
      </c>
      <c r="I403" s="2">
        <f>'MC Inputs'!J402*'MC Usage'!I$5</f>
        <v>0</v>
      </c>
      <c r="J403" s="2">
        <f>'MC Inputs'!K402*'MC Usage'!J$5</f>
        <v>0</v>
      </c>
      <c r="K403" s="2">
        <f>'MC Inputs'!L402*'MC Usage'!K$5</f>
        <v>0</v>
      </c>
      <c r="L403" s="2">
        <f>'MC Inputs'!M402*'MC Usage'!L$5</f>
        <v>0</v>
      </c>
      <c r="M403" s="2">
        <f>'MC Inputs'!N402*'MC Usage'!M$5</f>
        <v>0</v>
      </c>
      <c r="N403" s="2">
        <f>'MC Inputs'!O402*'MC Usage'!N$5</f>
        <v>0</v>
      </c>
      <c r="O403" s="2">
        <f>'MC Inputs'!P402*'MC Usage'!O$5</f>
        <v>0</v>
      </c>
      <c r="P403" s="2">
        <f>'MC Inputs'!Q402*'MC Usage'!P$5</f>
        <v>0</v>
      </c>
      <c r="Q403" s="2">
        <f>'MC Inputs'!R402*'MC Usage'!Q$5</f>
        <v>0</v>
      </c>
      <c r="R403" s="2">
        <f>'MC Inputs'!S402*'MC Usage'!R$5</f>
        <v>0</v>
      </c>
      <c r="S403" s="2">
        <f>'MC Inputs'!T402*'MC Usage'!S$5</f>
        <v>0</v>
      </c>
      <c r="T403" s="2">
        <f>'MC Inputs'!U402*'MC Usage'!T$5</f>
        <v>0</v>
      </c>
      <c r="U403" s="2">
        <f>'MC Inputs'!V402*'MC Usage'!U$5</f>
        <v>0</v>
      </c>
      <c r="V403" s="2">
        <f>'MC Inputs'!W402*'MC Usage'!V$5</f>
        <v>0</v>
      </c>
      <c r="W403" s="2">
        <f>'MC Inputs'!X402*'MC Usage'!W$5</f>
        <v>0</v>
      </c>
      <c r="X403" s="2">
        <f>'MC Inputs'!Y402*'MC Usage'!X$5</f>
        <v>0</v>
      </c>
      <c r="Y403" s="2">
        <f>'MC Inputs'!Z402*'MC Usage'!Y$5</f>
        <v>0</v>
      </c>
      <c r="Z403" s="2">
        <f>'MC Inputs'!AA402*'MC Usage'!Z$5</f>
        <v>0</v>
      </c>
      <c r="AA403" s="2">
        <f>'MC Inputs'!AB402*'MC Usage'!AA$5</f>
        <v>0</v>
      </c>
      <c r="AB403">
        <f>'MC Inputs'!AC402*'MC Usage'!AB$5</f>
        <v>0</v>
      </c>
      <c r="AC403">
        <f>'MC Inputs'!AD402*'MC Usage'!AC$5</f>
        <v>0</v>
      </c>
      <c r="AD403">
        <f>'MC Inputs'!AE402*'MC Usage'!AD$5</f>
        <v>0</v>
      </c>
      <c r="AE403">
        <f>'MC Inputs'!AF402*'MC Usage'!AE$5</f>
        <v>0</v>
      </c>
    </row>
    <row r="404" spans="1:31" x14ac:dyDescent="0.3">
      <c r="A404" s="33" t="s">
        <v>67</v>
      </c>
      <c r="B404" s="18">
        <f t="shared" si="6"/>
        <v>48823</v>
      </c>
      <c r="C404" s="2">
        <f>'MC Inputs'!D403*'MC Usage'!C$5</f>
        <v>0</v>
      </c>
      <c r="D404" s="2">
        <f>'MC Inputs'!E403*'MC Usage'!D$5</f>
        <v>0</v>
      </c>
      <c r="E404" s="2">
        <f>'MC Inputs'!F403*'MC Usage'!E$5</f>
        <v>0</v>
      </c>
      <c r="F404" s="2">
        <f>'MC Inputs'!G403*'MC Usage'!F$5</f>
        <v>0</v>
      </c>
      <c r="G404" s="2">
        <f>'MC Inputs'!H403*'MC Usage'!G$5</f>
        <v>0</v>
      </c>
      <c r="H404" s="2">
        <f>'MC Inputs'!I403*'MC Usage'!H$5</f>
        <v>0</v>
      </c>
      <c r="I404" s="2">
        <f>'MC Inputs'!J403*'MC Usage'!I$5</f>
        <v>0</v>
      </c>
      <c r="J404" s="2">
        <f>'MC Inputs'!K403*'MC Usage'!J$5</f>
        <v>0</v>
      </c>
      <c r="K404" s="2">
        <f>'MC Inputs'!L403*'MC Usage'!K$5</f>
        <v>0</v>
      </c>
      <c r="L404" s="2">
        <f>'MC Inputs'!M403*'MC Usage'!L$5</f>
        <v>0</v>
      </c>
      <c r="M404" s="2">
        <f>'MC Inputs'!N403*'MC Usage'!M$5</f>
        <v>0</v>
      </c>
      <c r="N404" s="2">
        <f>'MC Inputs'!O403*'MC Usage'!N$5</f>
        <v>0</v>
      </c>
      <c r="O404" s="2">
        <f>'MC Inputs'!P403*'MC Usage'!O$5</f>
        <v>0</v>
      </c>
      <c r="P404" s="2">
        <f>'MC Inputs'!Q403*'MC Usage'!P$5</f>
        <v>0</v>
      </c>
      <c r="Q404" s="2">
        <f>'MC Inputs'!R403*'MC Usage'!Q$5</f>
        <v>0</v>
      </c>
      <c r="R404" s="2">
        <f>'MC Inputs'!S403*'MC Usage'!R$5</f>
        <v>0</v>
      </c>
      <c r="S404" s="2">
        <f>'MC Inputs'!T403*'MC Usage'!S$5</f>
        <v>0</v>
      </c>
      <c r="T404" s="2">
        <f>'MC Inputs'!U403*'MC Usage'!T$5</f>
        <v>0</v>
      </c>
      <c r="U404" s="2">
        <f>'MC Inputs'!V403*'MC Usage'!U$5</f>
        <v>0</v>
      </c>
      <c r="V404" s="2">
        <f>'MC Inputs'!W403*'MC Usage'!V$5</f>
        <v>0</v>
      </c>
      <c r="W404" s="2">
        <f>'MC Inputs'!X403*'MC Usage'!W$5</f>
        <v>0</v>
      </c>
      <c r="X404" s="2">
        <f>'MC Inputs'!Y403*'MC Usage'!X$5</f>
        <v>0</v>
      </c>
      <c r="Y404" s="2">
        <f>'MC Inputs'!Z403*'MC Usage'!Y$5</f>
        <v>0</v>
      </c>
      <c r="Z404" s="2">
        <f>'MC Inputs'!AA403*'MC Usage'!Z$5</f>
        <v>0</v>
      </c>
      <c r="AA404" s="2">
        <f>'MC Inputs'!AB403*'MC Usage'!AA$5</f>
        <v>0</v>
      </c>
      <c r="AB404">
        <f>'MC Inputs'!AC403*'MC Usage'!AB$5</f>
        <v>0</v>
      </c>
      <c r="AC404">
        <f>'MC Inputs'!AD403*'MC Usage'!AC$5</f>
        <v>0</v>
      </c>
      <c r="AD404">
        <f>'MC Inputs'!AE403*'MC Usage'!AD$5</f>
        <v>0</v>
      </c>
      <c r="AE404">
        <f>'MC Inputs'!AF403*'MC Usage'!AE$5</f>
        <v>0</v>
      </c>
    </row>
    <row r="405" spans="1:31" x14ac:dyDescent="0.3">
      <c r="A405" s="33" t="s">
        <v>67</v>
      </c>
      <c r="B405" s="18">
        <f t="shared" si="6"/>
        <v>48853</v>
      </c>
      <c r="C405" s="2">
        <f>'MC Inputs'!D404*'MC Usage'!C$5</f>
        <v>0</v>
      </c>
      <c r="D405" s="2">
        <f>'MC Inputs'!E404*'MC Usage'!D$5</f>
        <v>0</v>
      </c>
      <c r="E405" s="2">
        <f>'MC Inputs'!F404*'MC Usage'!E$5</f>
        <v>0</v>
      </c>
      <c r="F405" s="2">
        <f>'MC Inputs'!G404*'MC Usage'!F$5</f>
        <v>0</v>
      </c>
      <c r="G405" s="2">
        <f>'MC Inputs'!H404*'MC Usage'!G$5</f>
        <v>0</v>
      </c>
      <c r="H405" s="2">
        <f>'MC Inputs'!I404*'MC Usage'!H$5</f>
        <v>0</v>
      </c>
      <c r="I405" s="2">
        <f>'MC Inputs'!J404*'MC Usage'!I$5</f>
        <v>0</v>
      </c>
      <c r="J405" s="2">
        <f>'MC Inputs'!K404*'MC Usage'!J$5</f>
        <v>0</v>
      </c>
      <c r="K405" s="2">
        <f>'MC Inputs'!L404*'MC Usage'!K$5</f>
        <v>0</v>
      </c>
      <c r="L405" s="2">
        <f>'MC Inputs'!M404*'MC Usage'!L$5</f>
        <v>0</v>
      </c>
      <c r="M405" s="2">
        <f>'MC Inputs'!N404*'MC Usage'!M$5</f>
        <v>0</v>
      </c>
      <c r="N405" s="2">
        <f>'MC Inputs'!O404*'MC Usage'!N$5</f>
        <v>0</v>
      </c>
      <c r="O405" s="2">
        <f>'MC Inputs'!P404*'MC Usage'!O$5</f>
        <v>0</v>
      </c>
      <c r="P405" s="2">
        <f>'MC Inputs'!Q404*'MC Usage'!P$5</f>
        <v>0</v>
      </c>
      <c r="Q405" s="2">
        <f>'MC Inputs'!R404*'MC Usage'!Q$5</f>
        <v>0</v>
      </c>
      <c r="R405" s="2">
        <f>'MC Inputs'!S404*'MC Usage'!R$5</f>
        <v>0</v>
      </c>
      <c r="S405" s="2">
        <f>'MC Inputs'!T404*'MC Usage'!S$5</f>
        <v>0</v>
      </c>
      <c r="T405" s="2">
        <f>'MC Inputs'!U404*'MC Usage'!T$5</f>
        <v>0</v>
      </c>
      <c r="U405" s="2">
        <f>'MC Inputs'!V404*'MC Usage'!U$5</f>
        <v>0</v>
      </c>
      <c r="V405" s="2">
        <f>'MC Inputs'!W404*'MC Usage'!V$5</f>
        <v>0</v>
      </c>
      <c r="W405" s="2">
        <f>'MC Inputs'!X404*'MC Usage'!W$5</f>
        <v>0</v>
      </c>
      <c r="X405" s="2">
        <f>'MC Inputs'!Y404*'MC Usage'!X$5</f>
        <v>0</v>
      </c>
      <c r="Y405" s="2">
        <f>'MC Inputs'!Z404*'MC Usage'!Y$5</f>
        <v>0</v>
      </c>
      <c r="Z405" s="2">
        <f>'MC Inputs'!AA404*'MC Usage'!Z$5</f>
        <v>0</v>
      </c>
      <c r="AA405" s="2">
        <f>'MC Inputs'!AB404*'MC Usage'!AA$5</f>
        <v>0</v>
      </c>
      <c r="AB405">
        <f>'MC Inputs'!AC404*'MC Usage'!AB$5</f>
        <v>0</v>
      </c>
      <c r="AC405">
        <f>'MC Inputs'!AD404*'MC Usage'!AC$5</f>
        <v>0</v>
      </c>
      <c r="AD405">
        <f>'MC Inputs'!AE404*'MC Usage'!AD$5</f>
        <v>0</v>
      </c>
      <c r="AE405">
        <f>'MC Inputs'!AF404*'MC Usage'!AE$5</f>
        <v>0</v>
      </c>
    </row>
    <row r="406" spans="1:31" x14ac:dyDescent="0.3">
      <c r="A406" s="33" t="s">
        <v>67</v>
      </c>
      <c r="B406" s="18">
        <f t="shared" si="6"/>
        <v>48884</v>
      </c>
      <c r="C406" s="2">
        <f>'MC Inputs'!D405*'MC Usage'!C$5</f>
        <v>0</v>
      </c>
      <c r="D406" s="2">
        <f>'MC Inputs'!E405*'MC Usage'!D$5</f>
        <v>0</v>
      </c>
      <c r="E406" s="2">
        <f>'MC Inputs'!F405*'MC Usage'!E$5</f>
        <v>0</v>
      </c>
      <c r="F406" s="2">
        <f>'MC Inputs'!G405*'MC Usage'!F$5</f>
        <v>0</v>
      </c>
      <c r="G406" s="2">
        <f>'MC Inputs'!H405*'MC Usage'!G$5</f>
        <v>0</v>
      </c>
      <c r="H406" s="2">
        <f>'MC Inputs'!I405*'MC Usage'!H$5</f>
        <v>0</v>
      </c>
      <c r="I406" s="2">
        <f>'MC Inputs'!J405*'MC Usage'!I$5</f>
        <v>0</v>
      </c>
      <c r="J406" s="2">
        <f>'MC Inputs'!K405*'MC Usage'!J$5</f>
        <v>0</v>
      </c>
      <c r="K406" s="2">
        <f>'MC Inputs'!L405*'MC Usage'!K$5</f>
        <v>0</v>
      </c>
      <c r="L406" s="2">
        <f>'MC Inputs'!M405*'MC Usage'!L$5</f>
        <v>0</v>
      </c>
      <c r="M406" s="2">
        <f>'MC Inputs'!N405*'MC Usage'!M$5</f>
        <v>0</v>
      </c>
      <c r="N406" s="2">
        <f>'MC Inputs'!O405*'MC Usage'!N$5</f>
        <v>0</v>
      </c>
      <c r="O406" s="2">
        <f>'MC Inputs'!P405*'MC Usage'!O$5</f>
        <v>0</v>
      </c>
      <c r="P406" s="2">
        <f>'MC Inputs'!Q405*'MC Usage'!P$5</f>
        <v>0</v>
      </c>
      <c r="Q406" s="2">
        <f>'MC Inputs'!R405*'MC Usage'!Q$5</f>
        <v>0</v>
      </c>
      <c r="R406" s="2">
        <f>'MC Inputs'!S405*'MC Usage'!R$5</f>
        <v>0</v>
      </c>
      <c r="S406" s="2">
        <f>'MC Inputs'!T405*'MC Usage'!S$5</f>
        <v>0</v>
      </c>
      <c r="T406" s="2">
        <f>'MC Inputs'!U405*'MC Usage'!T$5</f>
        <v>0</v>
      </c>
      <c r="U406" s="2">
        <f>'MC Inputs'!V405*'MC Usage'!U$5</f>
        <v>0</v>
      </c>
      <c r="V406" s="2">
        <f>'MC Inputs'!W405*'MC Usage'!V$5</f>
        <v>0</v>
      </c>
      <c r="W406" s="2">
        <f>'MC Inputs'!X405*'MC Usage'!W$5</f>
        <v>0</v>
      </c>
      <c r="X406" s="2">
        <f>'MC Inputs'!Y405*'MC Usage'!X$5</f>
        <v>0</v>
      </c>
      <c r="Y406" s="2">
        <f>'MC Inputs'!Z405*'MC Usage'!Y$5</f>
        <v>0</v>
      </c>
      <c r="Z406" s="2">
        <f>'MC Inputs'!AA405*'MC Usage'!Z$5</f>
        <v>0</v>
      </c>
      <c r="AA406" s="2">
        <f>'MC Inputs'!AB405*'MC Usage'!AA$5</f>
        <v>0</v>
      </c>
      <c r="AB406">
        <f>'MC Inputs'!AC405*'MC Usage'!AB$5</f>
        <v>0</v>
      </c>
      <c r="AC406">
        <f>'MC Inputs'!AD405*'MC Usage'!AC$5</f>
        <v>0</v>
      </c>
      <c r="AD406">
        <f>'MC Inputs'!AE405*'MC Usage'!AD$5</f>
        <v>0</v>
      </c>
      <c r="AE406">
        <f>'MC Inputs'!AF405*'MC Usage'!AE$5</f>
        <v>0</v>
      </c>
    </row>
    <row r="407" spans="1:31" x14ac:dyDescent="0.3">
      <c r="A407" s="33" t="s">
        <v>67</v>
      </c>
      <c r="B407" s="18">
        <f t="shared" si="6"/>
        <v>48914</v>
      </c>
      <c r="C407" s="2">
        <f>'MC Inputs'!D406*'MC Usage'!C$5</f>
        <v>0</v>
      </c>
      <c r="D407" s="2">
        <f>'MC Inputs'!E406*'MC Usage'!D$5</f>
        <v>0</v>
      </c>
      <c r="E407" s="2">
        <f>'MC Inputs'!F406*'MC Usage'!E$5</f>
        <v>0</v>
      </c>
      <c r="F407" s="2">
        <f>'MC Inputs'!G406*'MC Usage'!F$5</f>
        <v>0</v>
      </c>
      <c r="G407" s="2">
        <f>'MC Inputs'!H406*'MC Usage'!G$5</f>
        <v>0</v>
      </c>
      <c r="H407" s="2">
        <f>'MC Inputs'!I406*'MC Usage'!H$5</f>
        <v>0</v>
      </c>
      <c r="I407" s="2">
        <f>'MC Inputs'!J406*'MC Usage'!I$5</f>
        <v>0</v>
      </c>
      <c r="J407" s="2">
        <f>'MC Inputs'!K406*'MC Usage'!J$5</f>
        <v>0</v>
      </c>
      <c r="K407" s="2">
        <f>'MC Inputs'!L406*'MC Usage'!K$5</f>
        <v>0</v>
      </c>
      <c r="L407" s="2">
        <f>'MC Inputs'!M406*'MC Usage'!L$5</f>
        <v>0</v>
      </c>
      <c r="M407" s="2">
        <f>'MC Inputs'!N406*'MC Usage'!M$5</f>
        <v>0</v>
      </c>
      <c r="N407" s="2">
        <f>'MC Inputs'!O406*'MC Usage'!N$5</f>
        <v>0</v>
      </c>
      <c r="O407" s="2">
        <f>'MC Inputs'!P406*'MC Usage'!O$5</f>
        <v>0</v>
      </c>
      <c r="P407" s="2">
        <f>'MC Inputs'!Q406*'MC Usage'!P$5</f>
        <v>0</v>
      </c>
      <c r="Q407" s="2">
        <f>'MC Inputs'!R406*'MC Usage'!Q$5</f>
        <v>0</v>
      </c>
      <c r="R407" s="2">
        <f>'MC Inputs'!S406*'MC Usage'!R$5</f>
        <v>0</v>
      </c>
      <c r="S407" s="2">
        <f>'MC Inputs'!T406*'MC Usage'!S$5</f>
        <v>0</v>
      </c>
      <c r="T407" s="2">
        <f>'MC Inputs'!U406*'MC Usage'!T$5</f>
        <v>0</v>
      </c>
      <c r="U407" s="2">
        <f>'MC Inputs'!V406*'MC Usage'!U$5</f>
        <v>0</v>
      </c>
      <c r="V407" s="2">
        <f>'MC Inputs'!W406*'MC Usage'!V$5</f>
        <v>0</v>
      </c>
      <c r="W407" s="2">
        <f>'MC Inputs'!X406*'MC Usage'!W$5</f>
        <v>0</v>
      </c>
      <c r="X407" s="2">
        <f>'MC Inputs'!Y406*'MC Usage'!X$5</f>
        <v>0</v>
      </c>
      <c r="Y407" s="2">
        <f>'MC Inputs'!Z406*'MC Usage'!Y$5</f>
        <v>0</v>
      </c>
      <c r="Z407" s="2">
        <f>'MC Inputs'!AA406*'MC Usage'!Z$5</f>
        <v>0</v>
      </c>
      <c r="AA407" s="2">
        <f>'MC Inputs'!AB406*'MC Usage'!AA$5</f>
        <v>0</v>
      </c>
      <c r="AB407">
        <f>'MC Inputs'!AC406*'MC Usage'!AB$5</f>
        <v>0</v>
      </c>
      <c r="AC407">
        <f>'MC Inputs'!AD406*'MC Usage'!AC$5</f>
        <v>0</v>
      </c>
      <c r="AD407">
        <f>'MC Inputs'!AE406*'MC Usage'!AD$5</f>
        <v>0</v>
      </c>
      <c r="AE407">
        <f>'MC Inputs'!AF406*'MC Usage'!AE$5</f>
        <v>0</v>
      </c>
    </row>
    <row r="408" spans="1:31" x14ac:dyDescent="0.3">
      <c r="A408" s="33" t="s">
        <v>67</v>
      </c>
      <c r="B408" s="18">
        <f t="shared" si="6"/>
        <v>48945</v>
      </c>
      <c r="C408" s="2">
        <f>'MC Inputs'!D407*'MC Usage'!C$5</f>
        <v>0</v>
      </c>
      <c r="D408" s="2">
        <f>'MC Inputs'!E407*'MC Usage'!D$5</f>
        <v>0</v>
      </c>
      <c r="E408" s="2">
        <f>'MC Inputs'!F407*'MC Usage'!E$5</f>
        <v>0</v>
      </c>
      <c r="F408" s="2">
        <f>'MC Inputs'!G407*'MC Usage'!F$5</f>
        <v>0</v>
      </c>
      <c r="G408" s="2">
        <f>'MC Inputs'!H407*'MC Usage'!G$5</f>
        <v>0</v>
      </c>
      <c r="H408" s="2">
        <f>'MC Inputs'!I407*'MC Usage'!H$5</f>
        <v>0</v>
      </c>
      <c r="I408" s="2">
        <f>'MC Inputs'!J407*'MC Usage'!I$5</f>
        <v>0</v>
      </c>
      <c r="J408" s="2">
        <f>'MC Inputs'!K407*'MC Usage'!J$5</f>
        <v>0</v>
      </c>
      <c r="K408" s="2">
        <f>'MC Inputs'!L407*'MC Usage'!K$5</f>
        <v>0</v>
      </c>
      <c r="L408" s="2">
        <f>'MC Inputs'!M407*'MC Usage'!L$5</f>
        <v>0</v>
      </c>
      <c r="M408" s="2">
        <f>'MC Inputs'!N407*'MC Usage'!M$5</f>
        <v>0</v>
      </c>
      <c r="N408" s="2">
        <f>'MC Inputs'!O407*'MC Usage'!N$5</f>
        <v>0</v>
      </c>
      <c r="O408" s="2">
        <f>'MC Inputs'!P407*'MC Usage'!O$5</f>
        <v>0</v>
      </c>
      <c r="P408" s="2">
        <f>'MC Inputs'!Q407*'MC Usage'!P$5</f>
        <v>0</v>
      </c>
      <c r="Q408" s="2">
        <f>'MC Inputs'!R407*'MC Usage'!Q$5</f>
        <v>0</v>
      </c>
      <c r="R408" s="2">
        <f>'MC Inputs'!S407*'MC Usage'!R$5</f>
        <v>0</v>
      </c>
      <c r="S408" s="2">
        <f>'MC Inputs'!T407*'MC Usage'!S$5</f>
        <v>0</v>
      </c>
      <c r="T408" s="2">
        <f>'MC Inputs'!U407*'MC Usage'!T$5</f>
        <v>0</v>
      </c>
      <c r="U408" s="2">
        <f>'MC Inputs'!V407*'MC Usage'!U$5</f>
        <v>0</v>
      </c>
      <c r="V408" s="2">
        <f>'MC Inputs'!W407*'MC Usage'!V$5</f>
        <v>0</v>
      </c>
      <c r="W408" s="2">
        <f>'MC Inputs'!X407*'MC Usage'!W$5</f>
        <v>0</v>
      </c>
      <c r="X408" s="2">
        <f>'MC Inputs'!Y407*'MC Usage'!X$5</f>
        <v>0</v>
      </c>
      <c r="Y408" s="2">
        <f>'MC Inputs'!Z407*'MC Usage'!Y$5</f>
        <v>0</v>
      </c>
      <c r="Z408" s="2">
        <f>'MC Inputs'!AA407*'MC Usage'!Z$5</f>
        <v>0</v>
      </c>
      <c r="AA408" s="2">
        <f>'MC Inputs'!AB407*'MC Usage'!AA$5</f>
        <v>0</v>
      </c>
      <c r="AB408">
        <f>'MC Inputs'!AC407*'MC Usage'!AB$5</f>
        <v>0</v>
      </c>
      <c r="AC408">
        <f>'MC Inputs'!AD407*'MC Usage'!AC$5</f>
        <v>0</v>
      </c>
      <c r="AD408">
        <f>'MC Inputs'!AE407*'MC Usage'!AD$5</f>
        <v>0</v>
      </c>
      <c r="AE408">
        <f>'MC Inputs'!AF407*'MC Usage'!AE$5</f>
        <v>0</v>
      </c>
    </row>
    <row r="409" spans="1:31" x14ac:dyDescent="0.3">
      <c r="A409" s="33" t="s">
        <v>67</v>
      </c>
      <c r="B409" s="18">
        <f t="shared" si="6"/>
        <v>48976</v>
      </c>
      <c r="C409" s="2">
        <f>'MC Inputs'!D408*'MC Usage'!C$5</f>
        <v>0</v>
      </c>
      <c r="D409" s="2">
        <f>'MC Inputs'!E408*'MC Usage'!D$5</f>
        <v>0</v>
      </c>
      <c r="E409" s="2">
        <f>'MC Inputs'!F408*'MC Usage'!E$5</f>
        <v>0</v>
      </c>
      <c r="F409" s="2">
        <f>'MC Inputs'!G408*'MC Usage'!F$5</f>
        <v>0</v>
      </c>
      <c r="G409" s="2">
        <f>'MC Inputs'!H408*'MC Usage'!G$5</f>
        <v>0</v>
      </c>
      <c r="H409" s="2">
        <f>'MC Inputs'!I408*'MC Usage'!H$5</f>
        <v>0</v>
      </c>
      <c r="I409" s="2">
        <f>'MC Inputs'!J408*'MC Usage'!I$5</f>
        <v>0</v>
      </c>
      <c r="J409" s="2">
        <f>'MC Inputs'!K408*'MC Usage'!J$5</f>
        <v>0</v>
      </c>
      <c r="K409" s="2">
        <f>'MC Inputs'!L408*'MC Usage'!K$5</f>
        <v>0</v>
      </c>
      <c r="L409" s="2">
        <f>'MC Inputs'!M408*'MC Usage'!L$5</f>
        <v>0</v>
      </c>
      <c r="M409" s="2">
        <f>'MC Inputs'!N408*'MC Usage'!M$5</f>
        <v>0</v>
      </c>
      <c r="N409" s="2">
        <f>'MC Inputs'!O408*'MC Usage'!N$5</f>
        <v>0</v>
      </c>
      <c r="O409" s="2">
        <f>'MC Inputs'!P408*'MC Usage'!O$5</f>
        <v>0</v>
      </c>
      <c r="P409" s="2">
        <f>'MC Inputs'!Q408*'MC Usage'!P$5</f>
        <v>0</v>
      </c>
      <c r="Q409" s="2">
        <f>'MC Inputs'!R408*'MC Usage'!Q$5</f>
        <v>0</v>
      </c>
      <c r="R409" s="2">
        <f>'MC Inputs'!S408*'MC Usage'!R$5</f>
        <v>0</v>
      </c>
      <c r="S409" s="2">
        <f>'MC Inputs'!T408*'MC Usage'!S$5</f>
        <v>0</v>
      </c>
      <c r="T409" s="2">
        <f>'MC Inputs'!U408*'MC Usage'!T$5</f>
        <v>0</v>
      </c>
      <c r="U409" s="2">
        <f>'MC Inputs'!V408*'MC Usage'!U$5</f>
        <v>0</v>
      </c>
      <c r="V409" s="2">
        <f>'MC Inputs'!W408*'MC Usage'!V$5</f>
        <v>0</v>
      </c>
      <c r="W409" s="2">
        <f>'MC Inputs'!X408*'MC Usage'!W$5</f>
        <v>0</v>
      </c>
      <c r="X409" s="2">
        <f>'MC Inputs'!Y408*'MC Usage'!X$5</f>
        <v>0</v>
      </c>
      <c r="Y409" s="2">
        <f>'MC Inputs'!Z408*'MC Usage'!Y$5</f>
        <v>0</v>
      </c>
      <c r="Z409" s="2">
        <f>'MC Inputs'!AA408*'MC Usage'!Z$5</f>
        <v>0</v>
      </c>
      <c r="AA409" s="2">
        <f>'MC Inputs'!AB408*'MC Usage'!AA$5</f>
        <v>0</v>
      </c>
      <c r="AB409">
        <f>'MC Inputs'!AC408*'MC Usage'!AB$5</f>
        <v>0</v>
      </c>
      <c r="AC409">
        <f>'MC Inputs'!AD408*'MC Usage'!AC$5</f>
        <v>0</v>
      </c>
      <c r="AD409">
        <f>'MC Inputs'!AE408*'MC Usage'!AD$5</f>
        <v>0</v>
      </c>
      <c r="AE409">
        <f>'MC Inputs'!AF408*'MC Usage'!AE$5</f>
        <v>0</v>
      </c>
    </row>
    <row r="410" spans="1:31" x14ac:dyDescent="0.3">
      <c r="A410" s="33" t="s">
        <v>67</v>
      </c>
      <c r="B410" s="18">
        <f t="shared" si="6"/>
        <v>49004</v>
      </c>
      <c r="C410" s="2">
        <f>'MC Inputs'!D409*'MC Usage'!C$5</f>
        <v>0</v>
      </c>
      <c r="D410" s="2">
        <f>'MC Inputs'!E409*'MC Usage'!D$5</f>
        <v>0</v>
      </c>
      <c r="E410" s="2">
        <f>'MC Inputs'!F409*'MC Usage'!E$5</f>
        <v>0</v>
      </c>
      <c r="F410" s="2">
        <f>'MC Inputs'!G409*'MC Usage'!F$5</f>
        <v>0</v>
      </c>
      <c r="G410" s="2">
        <f>'MC Inputs'!H409*'MC Usage'!G$5</f>
        <v>0</v>
      </c>
      <c r="H410" s="2">
        <f>'MC Inputs'!I409*'MC Usage'!H$5</f>
        <v>0</v>
      </c>
      <c r="I410" s="2">
        <f>'MC Inputs'!J409*'MC Usage'!I$5</f>
        <v>0</v>
      </c>
      <c r="J410" s="2">
        <f>'MC Inputs'!K409*'MC Usage'!J$5</f>
        <v>0</v>
      </c>
      <c r="K410" s="2">
        <f>'MC Inputs'!L409*'MC Usage'!K$5</f>
        <v>0</v>
      </c>
      <c r="L410" s="2">
        <f>'MC Inputs'!M409*'MC Usage'!L$5</f>
        <v>0</v>
      </c>
      <c r="M410" s="2">
        <f>'MC Inputs'!N409*'MC Usage'!M$5</f>
        <v>0</v>
      </c>
      <c r="N410" s="2">
        <f>'MC Inputs'!O409*'MC Usage'!N$5</f>
        <v>0</v>
      </c>
      <c r="O410" s="2">
        <f>'MC Inputs'!P409*'MC Usage'!O$5</f>
        <v>0</v>
      </c>
      <c r="P410" s="2">
        <f>'MC Inputs'!Q409*'MC Usage'!P$5</f>
        <v>0</v>
      </c>
      <c r="Q410" s="2">
        <f>'MC Inputs'!R409*'MC Usage'!Q$5</f>
        <v>0</v>
      </c>
      <c r="R410" s="2">
        <f>'MC Inputs'!S409*'MC Usage'!R$5</f>
        <v>0</v>
      </c>
      <c r="S410" s="2">
        <f>'MC Inputs'!T409*'MC Usage'!S$5</f>
        <v>0</v>
      </c>
      <c r="T410" s="2">
        <f>'MC Inputs'!U409*'MC Usage'!T$5</f>
        <v>0</v>
      </c>
      <c r="U410" s="2">
        <f>'MC Inputs'!V409*'MC Usage'!U$5</f>
        <v>0</v>
      </c>
      <c r="V410" s="2">
        <f>'MC Inputs'!W409*'MC Usage'!V$5</f>
        <v>0</v>
      </c>
      <c r="W410" s="2">
        <f>'MC Inputs'!X409*'MC Usage'!W$5</f>
        <v>0</v>
      </c>
      <c r="X410" s="2">
        <f>'MC Inputs'!Y409*'MC Usage'!X$5</f>
        <v>0</v>
      </c>
      <c r="Y410" s="2">
        <f>'MC Inputs'!Z409*'MC Usage'!Y$5</f>
        <v>0</v>
      </c>
      <c r="Z410" s="2">
        <f>'MC Inputs'!AA409*'MC Usage'!Z$5</f>
        <v>0</v>
      </c>
      <c r="AA410" s="2">
        <f>'MC Inputs'!AB409*'MC Usage'!AA$5</f>
        <v>0</v>
      </c>
      <c r="AB410">
        <f>'MC Inputs'!AC409*'MC Usage'!AB$5</f>
        <v>0</v>
      </c>
      <c r="AC410">
        <f>'MC Inputs'!AD409*'MC Usage'!AC$5</f>
        <v>0</v>
      </c>
      <c r="AD410">
        <f>'MC Inputs'!AE409*'MC Usage'!AD$5</f>
        <v>0</v>
      </c>
      <c r="AE410">
        <f>'MC Inputs'!AF409*'MC Usage'!AE$5</f>
        <v>0</v>
      </c>
    </row>
    <row r="411" spans="1:31" x14ac:dyDescent="0.3">
      <c r="A411" s="33" t="s">
        <v>67</v>
      </c>
      <c r="B411" s="18">
        <f t="shared" si="6"/>
        <v>49035</v>
      </c>
      <c r="C411" s="2">
        <f>'MC Inputs'!D410*'MC Usage'!C$5</f>
        <v>0</v>
      </c>
      <c r="D411" s="2">
        <f>'MC Inputs'!E410*'MC Usage'!D$5</f>
        <v>0</v>
      </c>
      <c r="E411" s="2">
        <f>'MC Inputs'!F410*'MC Usage'!E$5</f>
        <v>0</v>
      </c>
      <c r="F411" s="2">
        <f>'MC Inputs'!G410*'MC Usage'!F$5</f>
        <v>0</v>
      </c>
      <c r="G411" s="2">
        <f>'MC Inputs'!H410*'MC Usage'!G$5</f>
        <v>0</v>
      </c>
      <c r="H411" s="2">
        <f>'MC Inputs'!I410*'MC Usage'!H$5</f>
        <v>0</v>
      </c>
      <c r="I411" s="2">
        <f>'MC Inputs'!J410*'MC Usage'!I$5</f>
        <v>0</v>
      </c>
      <c r="J411" s="2">
        <f>'MC Inputs'!K410*'MC Usage'!J$5</f>
        <v>0</v>
      </c>
      <c r="K411" s="2">
        <f>'MC Inputs'!L410*'MC Usage'!K$5</f>
        <v>0</v>
      </c>
      <c r="L411" s="2">
        <f>'MC Inputs'!M410*'MC Usage'!L$5</f>
        <v>0</v>
      </c>
      <c r="M411" s="2">
        <f>'MC Inputs'!N410*'MC Usage'!M$5</f>
        <v>0</v>
      </c>
      <c r="N411" s="2">
        <f>'MC Inputs'!O410*'MC Usage'!N$5</f>
        <v>0</v>
      </c>
      <c r="O411" s="2">
        <f>'MC Inputs'!P410*'MC Usage'!O$5</f>
        <v>0</v>
      </c>
      <c r="P411" s="2">
        <f>'MC Inputs'!Q410*'MC Usage'!P$5</f>
        <v>0</v>
      </c>
      <c r="Q411" s="2">
        <f>'MC Inputs'!R410*'MC Usage'!Q$5</f>
        <v>0</v>
      </c>
      <c r="R411" s="2">
        <f>'MC Inputs'!S410*'MC Usage'!R$5</f>
        <v>0</v>
      </c>
      <c r="S411" s="2">
        <f>'MC Inputs'!T410*'MC Usage'!S$5</f>
        <v>0</v>
      </c>
      <c r="T411" s="2">
        <f>'MC Inputs'!U410*'MC Usage'!T$5</f>
        <v>0</v>
      </c>
      <c r="U411" s="2">
        <f>'MC Inputs'!V410*'MC Usage'!U$5</f>
        <v>0</v>
      </c>
      <c r="V411" s="2">
        <f>'MC Inputs'!W410*'MC Usage'!V$5</f>
        <v>0</v>
      </c>
      <c r="W411" s="2">
        <f>'MC Inputs'!X410*'MC Usage'!W$5</f>
        <v>0</v>
      </c>
      <c r="X411" s="2">
        <f>'MC Inputs'!Y410*'MC Usage'!X$5</f>
        <v>0</v>
      </c>
      <c r="Y411" s="2">
        <f>'MC Inputs'!Z410*'MC Usage'!Y$5</f>
        <v>0</v>
      </c>
      <c r="Z411" s="2">
        <f>'MC Inputs'!AA410*'MC Usage'!Z$5</f>
        <v>0</v>
      </c>
      <c r="AA411" s="2">
        <f>'MC Inputs'!AB410*'MC Usage'!AA$5</f>
        <v>0</v>
      </c>
      <c r="AB411">
        <f>'MC Inputs'!AC410*'MC Usage'!AB$5</f>
        <v>0</v>
      </c>
      <c r="AC411">
        <f>'MC Inputs'!AD410*'MC Usage'!AC$5</f>
        <v>0</v>
      </c>
      <c r="AD411">
        <f>'MC Inputs'!AE410*'MC Usage'!AD$5</f>
        <v>0</v>
      </c>
      <c r="AE411">
        <f>'MC Inputs'!AF410*'MC Usage'!AE$5</f>
        <v>0</v>
      </c>
    </row>
    <row r="412" spans="1:31" x14ac:dyDescent="0.3">
      <c r="A412" s="33" t="s">
        <v>67</v>
      </c>
      <c r="B412" s="18">
        <f t="shared" si="6"/>
        <v>49065</v>
      </c>
      <c r="C412" s="2">
        <f>'MC Inputs'!D411*'MC Usage'!C$5</f>
        <v>0</v>
      </c>
      <c r="D412" s="2">
        <f>'MC Inputs'!E411*'MC Usage'!D$5</f>
        <v>0</v>
      </c>
      <c r="E412" s="2">
        <f>'MC Inputs'!F411*'MC Usage'!E$5</f>
        <v>0</v>
      </c>
      <c r="F412" s="2">
        <f>'MC Inputs'!G411*'MC Usage'!F$5</f>
        <v>0</v>
      </c>
      <c r="G412" s="2">
        <f>'MC Inputs'!H411*'MC Usage'!G$5</f>
        <v>0</v>
      </c>
      <c r="H412" s="2">
        <f>'MC Inputs'!I411*'MC Usage'!H$5</f>
        <v>0</v>
      </c>
      <c r="I412" s="2">
        <f>'MC Inputs'!J411*'MC Usage'!I$5</f>
        <v>0</v>
      </c>
      <c r="J412" s="2">
        <f>'MC Inputs'!K411*'MC Usage'!J$5</f>
        <v>0</v>
      </c>
      <c r="K412" s="2">
        <f>'MC Inputs'!L411*'MC Usage'!K$5</f>
        <v>0</v>
      </c>
      <c r="L412" s="2">
        <f>'MC Inputs'!M411*'MC Usage'!L$5</f>
        <v>0</v>
      </c>
      <c r="M412" s="2">
        <f>'MC Inputs'!N411*'MC Usage'!M$5</f>
        <v>0</v>
      </c>
      <c r="N412" s="2">
        <f>'MC Inputs'!O411*'MC Usage'!N$5</f>
        <v>0</v>
      </c>
      <c r="O412" s="2">
        <f>'MC Inputs'!P411*'MC Usage'!O$5</f>
        <v>0</v>
      </c>
      <c r="P412" s="2">
        <f>'MC Inputs'!Q411*'MC Usage'!P$5</f>
        <v>0</v>
      </c>
      <c r="Q412" s="2">
        <f>'MC Inputs'!R411*'MC Usage'!Q$5</f>
        <v>0</v>
      </c>
      <c r="R412" s="2">
        <f>'MC Inputs'!S411*'MC Usage'!R$5</f>
        <v>0</v>
      </c>
      <c r="S412" s="2">
        <f>'MC Inputs'!T411*'MC Usage'!S$5</f>
        <v>0</v>
      </c>
      <c r="T412" s="2">
        <f>'MC Inputs'!U411*'MC Usage'!T$5</f>
        <v>0</v>
      </c>
      <c r="U412" s="2">
        <f>'MC Inputs'!V411*'MC Usage'!U$5</f>
        <v>0</v>
      </c>
      <c r="V412" s="2">
        <f>'MC Inputs'!W411*'MC Usage'!V$5</f>
        <v>0</v>
      </c>
      <c r="W412" s="2">
        <f>'MC Inputs'!X411*'MC Usage'!W$5</f>
        <v>0</v>
      </c>
      <c r="X412" s="2">
        <f>'MC Inputs'!Y411*'MC Usage'!X$5</f>
        <v>0</v>
      </c>
      <c r="Y412" s="2">
        <f>'MC Inputs'!Z411*'MC Usage'!Y$5</f>
        <v>0</v>
      </c>
      <c r="Z412" s="2">
        <f>'MC Inputs'!AA411*'MC Usage'!Z$5</f>
        <v>0</v>
      </c>
      <c r="AA412" s="2">
        <f>'MC Inputs'!AB411*'MC Usage'!AA$5</f>
        <v>0</v>
      </c>
      <c r="AB412">
        <f>'MC Inputs'!AC411*'MC Usage'!AB$5</f>
        <v>0</v>
      </c>
      <c r="AC412">
        <f>'MC Inputs'!AD411*'MC Usage'!AC$5</f>
        <v>0</v>
      </c>
      <c r="AD412">
        <f>'MC Inputs'!AE411*'MC Usage'!AD$5</f>
        <v>0</v>
      </c>
      <c r="AE412">
        <f>'MC Inputs'!AF411*'MC Usage'!AE$5</f>
        <v>0</v>
      </c>
    </row>
    <row r="413" spans="1:31" ht="15" thickBot="1" x14ac:dyDescent="0.35">
      <c r="A413" s="34" t="s">
        <v>67</v>
      </c>
      <c r="B413" s="18">
        <f t="shared" si="6"/>
        <v>49096</v>
      </c>
      <c r="C413" s="2">
        <f>'MC Inputs'!D412*'MC Usage'!C$5</f>
        <v>0</v>
      </c>
      <c r="D413" s="2">
        <f>'MC Inputs'!E412*'MC Usage'!D$5</f>
        <v>0</v>
      </c>
      <c r="E413" s="2">
        <f>'MC Inputs'!F412*'MC Usage'!E$5</f>
        <v>0</v>
      </c>
      <c r="F413" s="2">
        <f>'MC Inputs'!G412*'MC Usage'!F$5</f>
        <v>0</v>
      </c>
      <c r="G413" s="2">
        <f>'MC Inputs'!H412*'MC Usage'!G$5</f>
        <v>0</v>
      </c>
      <c r="H413" s="2">
        <f>'MC Inputs'!I412*'MC Usage'!H$5</f>
        <v>0</v>
      </c>
      <c r="I413" s="2">
        <f>'MC Inputs'!J412*'MC Usage'!I$5</f>
        <v>0</v>
      </c>
      <c r="J413" s="2">
        <f>'MC Inputs'!K412*'MC Usage'!J$5</f>
        <v>0</v>
      </c>
      <c r="K413" s="2">
        <f>'MC Inputs'!L412*'MC Usage'!K$5</f>
        <v>0</v>
      </c>
      <c r="L413" s="2">
        <f>'MC Inputs'!M412*'MC Usage'!L$5</f>
        <v>0</v>
      </c>
      <c r="M413" s="2">
        <f>'MC Inputs'!N412*'MC Usage'!M$5</f>
        <v>0</v>
      </c>
      <c r="N413" s="2">
        <f>'MC Inputs'!O412*'MC Usage'!N$5</f>
        <v>0</v>
      </c>
      <c r="O413" s="2">
        <f>'MC Inputs'!P412*'MC Usage'!O$5</f>
        <v>0</v>
      </c>
      <c r="P413" s="2">
        <f>'MC Inputs'!Q412*'MC Usage'!P$5</f>
        <v>0</v>
      </c>
      <c r="Q413" s="2">
        <f>'MC Inputs'!R412*'MC Usage'!Q$5</f>
        <v>0</v>
      </c>
      <c r="R413" s="2">
        <f>'MC Inputs'!S412*'MC Usage'!R$5</f>
        <v>0</v>
      </c>
      <c r="S413" s="2">
        <f>'MC Inputs'!T412*'MC Usage'!S$5</f>
        <v>0</v>
      </c>
      <c r="T413" s="2">
        <f>'MC Inputs'!U412*'MC Usage'!T$5</f>
        <v>0</v>
      </c>
      <c r="U413" s="2">
        <f>'MC Inputs'!V412*'MC Usage'!U$5</f>
        <v>0</v>
      </c>
      <c r="V413" s="2">
        <f>'MC Inputs'!W412*'MC Usage'!V$5</f>
        <v>0</v>
      </c>
      <c r="W413" s="2">
        <f>'MC Inputs'!X412*'MC Usage'!W$5</f>
        <v>0</v>
      </c>
      <c r="X413" s="2">
        <f>'MC Inputs'!Y412*'MC Usage'!X$5</f>
        <v>0</v>
      </c>
      <c r="Y413" s="2">
        <f>'MC Inputs'!Z412*'MC Usage'!Y$5</f>
        <v>0</v>
      </c>
      <c r="Z413" s="2">
        <f>'MC Inputs'!AA412*'MC Usage'!Z$5</f>
        <v>0</v>
      </c>
      <c r="AA413" s="2">
        <f>'MC Inputs'!AB412*'MC Usage'!AA$5</f>
        <v>0</v>
      </c>
      <c r="AB413">
        <f>'MC Inputs'!AC412*'MC Usage'!AB$5</f>
        <v>0</v>
      </c>
      <c r="AC413">
        <f>'MC Inputs'!AD412*'MC Usage'!AC$5</f>
        <v>0</v>
      </c>
      <c r="AD413">
        <f>'MC Inputs'!AE412*'MC Usage'!AD$5</f>
        <v>0</v>
      </c>
      <c r="AE413">
        <f>'MC Inputs'!AF412*'MC Usage'!AE$5</f>
        <v>0</v>
      </c>
    </row>
    <row r="414" spans="1:31" x14ac:dyDescent="0.3">
      <c r="A414" s="29" t="s">
        <v>68</v>
      </c>
      <c r="B414" s="15">
        <f t="shared" si="6"/>
        <v>49126</v>
      </c>
      <c r="C414" s="7">
        <f>'MC Inputs'!D413*'MC Usage'!C$5</f>
        <v>0</v>
      </c>
      <c r="D414" s="7">
        <f>'MC Inputs'!E413*'MC Usage'!D$5</f>
        <v>0</v>
      </c>
      <c r="E414" s="7">
        <f>'MC Inputs'!F413*'MC Usage'!E$5</f>
        <v>0</v>
      </c>
      <c r="F414" s="7">
        <f>'MC Inputs'!G413*'MC Usage'!F$5</f>
        <v>0</v>
      </c>
      <c r="G414" s="7">
        <f>'MC Inputs'!H413*'MC Usage'!G$5</f>
        <v>0</v>
      </c>
      <c r="H414" s="7">
        <f>'MC Inputs'!I413*'MC Usage'!H$5</f>
        <v>0</v>
      </c>
      <c r="I414" s="7">
        <f>'MC Inputs'!J413*'MC Usage'!I$5</f>
        <v>0</v>
      </c>
      <c r="J414" s="7">
        <f>'MC Inputs'!K413*'MC Usage'!J$5</f>
        <v>0</v>
      </c>
      <c r="K414" s="7">
        <f>'MC Inputs'!L413*'MC Usage'!K$5</f>
        <v>0</v>
      </c>
      <c r="L414" s="7">
        <f>'MC Inputs'!M413*'MC Usage'!L$5</f>
        <v>0</v>
      </c>
      <c r="M414" s="7">
        <f>'MC Inputs'!N413*'MC Usage'!M$5</f>
        <v>0</v>
      </c>
      <c r="N414" s="7">
        <f>'MC Inputs'!O413*'MC Usage'!N$5</f>
        <v>0</v>
      </c>
      <c r="O414" s="7">
        <f>'MC Inputs'!P413*'MC Usage'!O$5</f>
        <v>0</v>
      </c>
      <c r="P414" s="7">
        <f>'MC Inputs'!Q413*'MC Usage'!P$5</f>
        <v>0</v>
      </c>
      <c r="Q414" s="7">
        <f>'MC Inputs'!R413*'MC Usage'!Q$5</f>
        <v>0</v>
      </c>
      <c r="R414" s="7">
        <f>'MC Inputs'!S413*'MC Usage'!R$5</f>
        <v>0</v>
      </c>
      <c r="S414" s="7">
        <f>'MC Inputs'!T413*'MC Usage'!S$5</f>
        <v>0</v>
      </c>
      <c r="T414" s="7">
        <f>'MC Inputs'!U413*'MC Usage'!T$5</f>
        <v>0</v>
      </c>
      <c r="U414" s="7">
        <f>'MC Inputs'!V413*'MC Usage'!U$5</f>
        <v>0</v>
      </c>
      <c r="V414" s="7">
        <f>'MC Inputs'!W413*'MC Usage'!V$5</f>
        <v>0</v>
      </c>
      <c r="W414" s="7">
        <f>'MC Inputs'!X413*'MC Usage'!W$5</f>
        <v>0</v>
      </c>
      <c r="X414" s="7">
        <f>'MC Inputs'!Y413*'MC Usage'!X$5</f>
        <v>0</v>
      </c>
      <c r="Y414" s="7">
        <f>'MC Inputs'!Z413*'MC Usage'!Y$5</f>
        <v>0</v>
      </c>
      <c r="Z414" s="7">
        <f>'MC Inputs'!AA413*'MC Usage'!Z$5</f>
        <v>0</v>
      </c>
      <c r="AA414" s="7">
        <f>'MC Inputs'!AB413*'MC Usage'!AA$5</f>
        <v>0</v>
      </c>
      <c r="AB414" s="8">
        <f>'MC Inputs'!AC413*'MC Usage'!AB$5</f>
        <v>0</v>
      </c>
      <c r="AC414" s="8">
        <f>'MC Inputs'!AD413*'MC Usage'!AC$5</f>
        <v>0</v>
      </c>
      <c r="AD414" s="8">
        <f>'MC Inputs'!AE413*'MC Usage'!AD$5</f>
        <v>0</v>
      </c>
      <c r="AE414" s="8">
        <f>'MC Inputs'!AF413*'MC Usage'!AE$5</f>
        <v>0</v>
      </c>
    </row>
    <row r="415" spans="1:31" x14ac:dyDescent="0.3">
      <c r="A415" s="30" t="s">
        <v>68</v>
      </c>
      <c r="B415" s="16">
        <f t="shared" si="6"/>
        <v>49157</v>
      </c>
      <c r="C415" s="9">
        <f>'MC Inputs'!D414*'MC Usage'!C$5</f>
        <v>0</v>
      </c>
      <c r="D415" s="9">
        <f>'MC Inputs'!E414*'MC Usage'!D$5</f>
        <v>0</v>
      </c>
      <c r="E415" s="9">
        <f>'MC Inputs'!F414*'MC Usage'!E$5</f>
        <v>0</v>
      </c>
      <c r="F415" s="9">
        <f>'MC Inputs'!G414*'MC Usage'!F$5</f>
        <v>0</v>
      </c>
      <c r="G415" s="9">
        <f>'MC Inputs'!H414*'MC Usage'!G$5</f>
        <v>0</v>
      </c>
      <c r="H415" s="9">
        <f>'MC Inputs'!I414*'MC Usage'!H$5</f>
        <v>0</v>
      </c>
      <c r="I415" s="9">
        <f>'MC Inputs'!J414*'MC Usage'!I$5</f>
        <v>0</v>
      </c>
      <c r="J415" s="9">
        <f>'MC Inputs'!K414*'MC Usage'!J$5</f>
        <v>0</v>
      </c>
      <c r="K415" s="9">
        <f>'MC Inputs'!L414*'MC Usage'!K$5</f>
        <v>0</v>
      </c>
      <c r="L415" s="9">
        <f>'MC Inputs'!M414*'MC Usage'!L$5</f>
        <v>0</v>
      </c>
      <c r="M415" s="9">
        <f>'MC Inputs'!N414*'MC Usage'!M$5</f>
        <v>0</v>
      </c>
      <c r="N415" s="9">
        <f>'MC Inputs'!O414*'MC Usage'!N$5</f>
        <v>0</v>
      </c>
      <c r="O415" s="9">
        <f>'MC Inputs'!P414*'MC Usage'!O$5</f>
        <v>0</v>
      </c>
      <c r="P415" s="9">
        <f>'MC Inputs'!Q414*'MC Usage'!P$5</f>
        <v>0</v>
      </c>
      <c r="Q415" s="9">
        <f>'MC Inputs'!R414*'MC Usage'!Q$5</f>
        <v>0</v>
      </c>
      <c r="R415" s="9">
        <f>'MC Inputs'!S414*'MC Usage'!R$5</f>
        <v>0</v>
      </c>
      <c r="S415" s="9">
        <f>'MC Inputs'!T414*'MC Usage'!S$5</f>
        <v>0</v>
      </c>
      <c r="T415" s="9">
        <f>'MC Inputs'!U414*'MC Usage'!T$5</f>
        <v>0</v>
      </c>
      <c r="U415" s="9">
        <f>'MC Inputs'!V414*'MC Usage'!U$5</f>
        <v>0</v>
      </c>
      <c r="V415" s="9">
        <f>'MC Inputs'!W414*'MC Usage'!V$5</f>
        <v>0</v>
      </c>
      <c r="W415" s="9">
        <f>'MC Inputs'!X414*'MC Usage'!W$5</f>
        <v>0</v>
      </c>
      <c r="X415" s="9">
        <f>'MC Inputs'!Y414*'MC Usage'!X$5</f>
        <v>0</v>
      </c>
      <c r="Y415" s="9">
        <f>'MC Inputs'!Z414*'MC Usage'!Y$5</f>
        <v>0</v>
      </c>
      <c r="Z415" s="9">
        <f>'MC Inputs'!AA414*'MC Usage'!Z$5</f>
        <v>0</v>
      </c>
      <c r="AA415" s="9">
        <f>'MC Inputs'!AB414*'MC Usage'!AA$5</f>
        <v>0</v>
      </c>
      <c r="AB415" s="10">
        <f>'MC Inputs'!AC414*'MC Usage'!AB$5</f>
        <v>0</v>
      </c>
      <c r="AC415" s="10">
        <f>'MC Inputs'!AD414*'MC Usage'!AC$5</f>
        <v>0</v>
      </c>
      <c r="AD415" s="10">
        <f>'MC Inputs'!AE414*'MC Usage'!AD$5</f>
        <v>0</v>
      </c>
      <c r="AE415" s="10">
        <f>'MC Inputs'!AF414*'MC Usage'!AE$5</f>
        <v>0</v>
      </c>
    </row>
    <row r="416" spans="1:31" x14ac:dyDescent="0.3">
      <c r="A416" s="30" t="s">
        <v>68</v>
      </c>
      <c r="B416" s="16">
        <f t="shared" si="6"/>
        <v>49188</v>
      </c>
      <c r="C416" s="9">
        <f>'MC Inputs'!D415*'MC Usage'!C$5</f>
        <v>0</v>
      </c>
      <c r="D416" s="9">
        <f>'MC Inputs'!E415*'MC Usage'!D$5</f>
        <v>0</v>
      </c>
      <c r="E416" s="9">
        <f>'MC Inputs'!F415*'MC Usage'!E$5</f>
        <v>0</v>
      </c>
      <c r="F416" s="9">
        <f>'MC Inputs'!G415*'MC Usage'!F$5</f>
        <v>0</v>
      </c>
      <c r="G416" s="9">
        <f>'MC Inputs'!H415*'MC Usage'!G$5</f>
        <v>0</v>
      </c>
      <c r="H416" s="9">
        <f>'MC Inputs'!I415*'MC Usage'!H$5</f>
        <v>0</v>
      </c>
      <c r="I416" s="9">
        <f>'MC Inputs'!J415*'MC Usage'!I$5</f>
        <v>0</v>
      </c>
      <c r="J416" s="9">
        <f>'MC Inputs'!K415*'MC Usage'!J$5</f>
        <v>0</v>
      </c>
      <c r="K416" s="9">
        <f>'MC Inputs'!L415*'MC Usage'!K$5</f>
        <v>0</v>
      </c>
      <c r="L416" s="9">
        <f>'MC Inputs'!M415*'MC Usage'!L$5</f>
        <v>0</v>
      </c>
      <c r="M416" s="9">
        <f>'MC Inputs'!N415*'MC Usage'!M$5</f>
        <v>0</v>
      </c>
      <c r="N416" s="9">
        <f>'MC Inputs'!O415*'MC Usage'!N$5</f>
        <v>0</v>
      </c>
      <c r="O416" s="9">
        <f>'MC Inputs'!P415*'MC Usage'!O$5</f>
        <v>0</v>
      </c>
      <c r="P416" s="9">
        <f>'MC Inputs'!Q415*'MC Usage'!P$5</f>
        <v>0</v>
      </c>
      <c r="Q416" s="9">
        <f>'MC Inputs'!R415*'MC Usage'!Q$5</f>
        <v>0</v>
      </c>
      <c r="R416" s="9">
        <f>'MC Inputs'!S415*'MC Usage'!R$5</f>
        <v>0</v>
      </c>
      <c r="S416" s="9">
        <f>'MC Inputs'!T415*'MC Usage'!S$5</f>
        <v>0</v>
      </c>
      <c r="T416" s="9">
        <f>'MC Inputs'!U415*'MC Usage'!T$5</f>
        <v>0</v>
      </c>
      <c r="U416" s="9">
        <f>'MC Inputs'!V415*'MC Usage'!U$5</f>
        <v>0</v>
      </c>
      <c r="V416" s="9">
        <f>'MC Inputs'!W415*'MC Usage'!V$5</f>
        <v>0</v>
      </c>
      <c r="W416" s="9">
        <f>'MC Inputs'!X415*'MC Usage'!W$5</f>
        <v>0</v>
      </c>
      <c r="X416" s="9">
        <f>'MC Inputs'!Y415*'MC Usage'!X$5</f>
        <v>0</v>
      </c>
      <c r="Y416" s="9">
        <f>'MC Inputs'!Z415*'MC Usage'!Y$5</f>
        <v>0</v>
      </c>
      <c r="Z416" s="9">
        <f>'MC Inputs'!AA415*'MC Usage'!Z$5</f>
        <v>0</v>
      </c>
      <c r="AA416" s="9">
        <f>'MC Inputs'!AB415*'MC Usage'!AA$5</f>
        <v>0</v>
      </c>
      <c r="AB416" s="10">
        <f>'MC Inputs'!AC415*'MC Usage'!AB$5</f>
        <v>0</v>
      </c>
      <c r="AC416" s="10">
        <f>'MC Inputs'!AD415*'MC Usage'!AC$5</f>
        <v>0</v>
      </c>
      <c r="AD416" s="10">
        <f>'MC Inputs'!AE415*'MC Usage'!AD$5</f>
        <v>0</v>
      </c>
      <c r="AE416" s="10">
        <f>'MC Inputs'!AF415*'MC Usage'!AE$5</f>
        <v>0</v>
      </c>
    </row>
    <row r="417" spans="1:31" x14ac:dyDescent="0.3">
      <c r="A417" s="30" t="s">
        <v>68</v>
      </c>
      <c r="B417" s="16">
        <f t="shared" si="6"/>
        <v>49218</v>
      </c>
      <c r="C417" s="9">
        <f>'MC Inputs'!D416*'MC Usage'!C$5</f>
        <v>0</v>
      </c>
      <c r="D417" s="9">
        <f>'MC Inputs'!E416*'MC Usage'!D$5</f>
        <v>0</v>
      </c>
      <c r="E417" s="9">
        <f>'MC Inputs'!F416*'MC Usage'!E$5</f>
        <v>0</v>
      </c>
      <c r="F417" s="9">
        <f>'MC Inputs'!G416*'MC Usage'!F$5</f>
        <v>0</v>
      </c>
      <c r="G417" s="9">
        <f>'MC Inputs'!H416*'MC Usage'!G$5</f>
        <v>0</v>
      </c>
      <c r="H417" s="9">
        <f>'MC Inputs'!I416*'MC Usage'!H$5</f>
        <v>0</v>
      </c>
      <c r="I417" s="9">
        <f>'MC Inputs'!J416*'MC Usage'!I$5</f>
        <v>0</v>
      </c>
      <c r="J417" s="9">
        <f>'MC Inputs'!K416*'MC Usage'!J$5</f>
        <v>0</v>
      </c>
      <c r="K417" s="9">
        <f>'MC Inputs'!L416*'MC Usage'!K$5</f>
        <v>0</v>
      </c>
      <c r="L417" s="9">
        <f>'MC Inputs'!M416*'MC Usage'!L$5</f>
        <v>0</v>
      </c>
      <c r="M417" s="9">
        <f>'MC Inputs'!N416*'MC Usage'!M$5</f>
        <v>0</v>
      </c>
      <c r="N417" s="9">
        <f>'MC Inputs'!O416*'MC Usage'!N$5</f>
        <v>0</v>
      </c>
      <c r="O417" s="9">
        <f>'MC Inputs'!P416*'MC Usage'!O$5</f>
        <v>0</v>
      </c>
      <c r="P417" s="9">
        <f>'MC Inputs'!Q416*'MC Usage'!P$5</f>
        <v>0</v>
      </c>
      <c r="Q417" s="9">
        <f>'MC Inputs'!R416*'MC Usage'!Q$5</f>
        <v>0</v>
      </c>
      <c r="R417" s="9">
        <f>'MC Inputs'!S416*'MC Usage'!R$5</f>
        <v>0</v>
      </c>
      <c r="S417" s="9">
        <f>'MC Inputs'!T416*'MC Usage'!S$5</f>
        <v>0</v>
      </c>
      <c r="T417" s="9">
        <f>'MC Inputs'!U416*'MC Usage'!T$5</f>
        <v>0</v>
      </c>
      <c r="U417" s="9">
        <f>'MC Inputs'!V416*'MC Usage'!U$5</f>
        <v>0</v>
      </c>
      <c r="V417" s="9">
        <f>'MC Inputs'!W416*'MC Usage'!V$5</f>
        <v>0</v>
      </c>
      <c r="W417" s="9">
        <f>'MC Inputs'!X416*'MC Usage'!W$5</f>
        <v>0</v>
      </c>
      <c r="X417" s="9">
        <f>'MC Inputs'!Y416*'MC Usage'!X$5</f>
        <v>0</v>
      </c>
      <c r="Y417" s="9">
        <f>'MC Inputs'!Z416*'MC Usage'!Y$5</f>
        <v>0</v>
      </c>
      <c r="Z417" s="9">
        <f>'MC Inputs'!AA416*'MC Usage'!Z$5</f>
        <v>0</v>
      </c>
      <c r="AA417" s="9">
        <f>'MC Inputs'!AB416*'MC Usage'!AA$5</f>
        <v>0</v>
      </c>
      <c r="AB417" s="10">
        <f>'MC Inputs'!AC416*'MC Usage'!AB$5</f>
        <v>0</v>
      </c>
      <c r="AC417" s="10">
        <f>'MC Inputs'!AD416*'MC Usage'!AC$5</f>
        <v>0</v>
      </c>
      <c r="AD417" s="10">
        <f>'MC Inputs'!AE416*'MC Usage'!AD$5</f>
        <v>0</v>
      </c>
      <c r="AE417" s="10">
        <f>'MC Inputs'!AF416*'MC Usage'!AE$5</f>
        <v>0</v>
      </c>
    </row>
    <row r="418" spans="1:31" x14ac:dyDescent="0.3">
      <c r="A418" s="30" t="s">
        <v>68</v>
      </c>
      <c r="B418" s="16">
        <f t="shared" si="6"/>
        <v>49249</v>
      </c>
      <c r="C418" s="9">
        <f>'MC Inputs'!D417*'MC Usage'!C$5</f>
        <v>0</v>
      </c>
      <c r="D418" s="9">
        <f>'MC Inputs'!E417*'MC Usage'!D$5</f>
        <v>0</v>
      </c>
      <c r="E418" s="9">
        <f>'MC Inputs'!F417*'MC Usage'!E$5</f>
        <v>0</v>
      </c>
      <c r="F418" s="9">
        <f>'MC Inputs'!G417*'MC Usage'!F$5</f>
        <v>0</v>
      </c>
      <c r="G418" s="9">
        <f>'MC Inputs'!H417*'MC Usage'!G$5</f>
        <v>0</v>
      </c>
      <c r="H418" s="9">
        <f>'MC Inputs'!I417*'MC Usage'!H$5</f>
        <v>0</v>
      </c>
      <c r="I418" s="9">
        <f>'MC Inputs'!J417*'MC Usage'!I$5</f>
        <v>0</v>
      </c>
      <c r="J418" s="9">
        <f>'MC Inputs'!K417*'MC Usage'!J$5</f>
        <v>0</v>
      </c>
      <c r="K418" s="9">
        <f>'MC Inputs'!L417*'MC Usage'!K$5</f>
        <v>0</v>
      </c>
      <c r="L418" s="9">
        <f>'MC Inputs'!M417*'MC Usage'!L$5</f>
        <v>0</v>
      </c>
      <c r="M418" s="9">
        <f>'MC Inputs'!N417*'MC Usage'!M$5</f>
        <v>0</v>
      </c>
      <c r="N418" s="9">
        <f>'MC Inputs'!O417*'MC Usage'!N$5</f>
        <v>0</v>
      </c>
      <c r="O418" s="9">
        <f>'MC Inputs'!P417*'MC Usage'!O$5</f>
        <v>0</v>
      </c>
      <c r="P418" s="9">
        <f>'MC Inputs'!Q417*'MC Usage'!P$5</f>
        <v>0</v>
      </c>
      <c r="Q418" s="9">
        <f>'MC Inputs'!R417*'MC Usage'!Q$5</f>
        <v>0</v>
      </c>
      <c r="R418" s="9">
        <f>'MC Inputs'!S417*'MC Usage'!R$5</f>
        <v>0</v>
      </c>
      <c r="S418" s="9">
        <f>'MC Inputs'!T417*'MC Usage'!S$5</f>
        <v>0</v>
      </c>
      <c r="T418" s="9">
        <f>'MC Inputs'!U417*'MC Usage'!T$5</f>
        <v>0</v>
      </c>
      <c r="U418" s="9">
        <f>'MC Inputs'!V417*'MC Usage'!U$5</f>
        <v>0</v>
      </c>
      <c r="V418" s="9">
        <f>'MC Inputs'!W417*'MC Usage'!V$5</f>
        <v>0</v>
      </c>
      <c r="W418" s="9">
        <f>'MC Inputs'!X417*'MC Usage'!W$5</f>
        <v>0</v>
      </c>
      <c r="X418" s="9">
        <f>'MC Inputs'!Y417*'MC Usage'!X$5</f>
        <v>0</v>
      </c>
      <c r="Y418" s="9">
        <f>'MC Inputs'!Z417*'MC Usage'!Y$5</f>
        <v>0</v>
      </c>
      <c r="Z418" s="9">
        <f>'MC Inputs'!AA417*'MC Usage'!Z$5</f>
        <v>0</v>
      </c>
      <c r="AA418" s="9">
        <f>'MC Inputs'!AB417*'MC Usage'!AA$5</f>
        <v>0</v>
      </c>
      <c r="AB418" s="10">
        <f>'MC Inputs'!AC417*'MC Usage'!AB$5</f>
        <v>0</v>
      </c>
      <c r="AC418" s="10">
        <f>'MC Inputs'!AD417*'MC Usage'!AC$5</f>
        <v>0</v>
      </c>
      <c r="AD418" s="10">
        <f>'MC Inputs'!AE417*'MC Usage'!AD$5</f>
        <v>0</v>
      </c>
      <c r="AE418" s="10">
        <f>'MC Inputs'!AF417*'MC Usage'!AE$5</f>
        <v>0</v>
      </c>
    </row>
    <row r="419" spans="1:31" x14ac:dyDescent="0.3">
      <c r="A419" s="30" t="s">
        <v>68</v>
      </c>
      <c r="B419" s="16">
        <f t="shared" si="6"/>
        <v>49279</v>
      </c>
      <c r="C419" s="9">
        <f>'MC Inputs'!D418*'MC Usage'!C$5</f>
        <v>0</v>
      </c>
      <c r="D419" s="9">
        <f>'MC Inputs'!E418*'MC Usage'!D$5</f>
        <v>0</v>
      </c>
      <c r="E419" s="9">
        <f>'MC Inputs'!F418*'MC Usage'!E$5</f>
        <v>0</v>
      </c>
      <c r="F419" s="9">
        <f>'MC Inputs'!G418*'MC Usage'!F$5</f>
        <v>0</v>
      </c>
      <c r="G419" s="9">
        <f>'MC Inputs'!H418*'MC Usage'!G$5</f>
        <v>0</v>
      </c>
      <c r="H419" s="9">
        <f>'MC Inputs'!I418*'MC Usage'!H$5</f>
        <v>0</v>
      </c>
      <c r="I419" s="9">
        <f>'MC Inputs'!J418*'MC Usage'!I$5</f>
        <v>0</v>
      </c>
      <c r="J419" s="9">
        <f>'MC Inputs'!K418*'MC Usage'!J$5</f>
        <v>0</v>
      </c>
      <c r="K419" s="9">
        <f>'MC Inputs'!L418*'MC Usage'!K$5</f>
        <v>0</v>
      </c>
      <c r="L419" s="9">
        <f>'MC Inputs'!M418*'MC Usage'!L$5</f>
        <v>0</v>
      </c>
      <c r="M419" s="9">
        <f>'MC Inputs'!N418*'MC Usage'!M$5</f>
        <v>0</v>
      </c>
      <c r="N419" s="9">
        <f>'MC Inputs'!O418*'MC Usage'!N$5</f>
        <v>0</v>
      </c>
      <c r="O419" s="9">
        <f>'MC Inputs'!P418*'MC Usage'!O$5</f>
        <v>0</v>
      </c>
      <c r="P419" s="9">
        <f>'MC Inputs'!Q418*'MC Usage'!P$5</f>
        <v>0</v>
      </c>
      <c r="Q419" s="9">
        <f>'MC Inputs'!R418*'MC Usage'!Q$5</f>
        <v>0</v>
      </c>
      <c r="R419" s="9">
        <f>'MC Inputs'!S418*'MC Usage'!R$5</f>
        <v>0</v>
      </c>
      <c r="S419" s="9">
        <f>'MC Inputs'!T418*'MC Usage'!S$5</f>
        <v>0</v>
      </c>
      <c r="T419" s="9">
        <f>'MC Inputs'!U418*'MC Usage'!T$5</f>
        <v>0</v>
      </c>
      <c r="U419" s="9">
        <f>'MC Inputs'!V418*'MC Usage'!U$5</f>
        <v>0</v>
      </c>
      <c r="V419" s="9">
        <f>'MC Inputs'!W418*'MC Usage'!V$5</f>
        <v>0</v>
      </c>
      <c r="W419" s="9">
        <f>'MC Inputs'!X418*'MC Usage'!W$5</f>
        <v>0</v>
      </c>
      <c r="X419" s="9">
        <f>'MC Inputs'!Y418*'MC Usage'!X$5</f>
        <v>0</v>
      </c>
      <c r="Y419" s="9">
        <f>'MC Inputs'!Z418*'MC Usage'!Y$5</f>
        <v>0</v>
      </c>
      <c r="Z419" s="9">
        <f>'MC Inputs'!AA418*'MC Usage'!Z$5</f>
        <v>0</v>
      </c>
      <c r="AA419" s="9">
        <f>'MC Inputs'!AB418*'MC Usage'!AA$5</f>
        <v>0</v>
      </c>
      <c r="AB419" s="10">
        <f>'MC Inputs'!AC418*'MC Usage'!AB$5</f>
        <v>0</v>
      </c>
      <c r="AC419" s="10">
        <f>'MC Inputs'!AD418*'MC Usage'!AC$5</f>
        <v>0</v>
      </c>
      <c r="AD419" s="10">
        <f>'MC Inputs'!AE418*'MC Usage'!AD$5</f>
        <v>0</v>
      </c>
      <c r="AE419" s="10">
        <f>'MC Inputs'!AF418*'MC Usage'!AE$5</f>
        <v>0</v>
      </c>
    </row>
    <row r="420" spans="1:31" x14ac:dyDescent="0.3">
      <c r="A420" s="30" t="s">
        <v>68</v>
      </c>
      <c r="B420" s="16">
        <f t="shared" si="6"/>
        <v>49310</v>
      </c>
      <c r="C420" s="9">
        <f>'MC Inputs'!D419*'MC Usage'!C$5</f>
        <v>0</v>
      </c>
      <c r="D420" s="9">
        <f>'MC Inputs'!E419*'MC Usage'!D$5</f>
        <v>0</v>
      </c>
      <c r="E420" s="9">
        <f>'MC Inputs'!F419*'MC Usage'!E$5</f>
        <v>0</v>
      </c>
      <c r="F420" s="9">
        <f>'MC Inputs'!G419*'MC Usage'!F$5</f>
        <v>0</v>
      </c>
      <c r="G420" s="9">
        <f>'MC Inputs'!H419*'MC Usage'!G$5</f>
        <v>0</v>
      </c>
      <c r="H420" s="9">
        <f>'MC Inputs'!I419*'MC Usage'!H$5</f>
        <v>0</v>
      </c>
      <c r="I420" s="9">
        <f>'MC Inputs'!J419*'MC Usage'!I$5</f>
        <v>0</v>
      </c>
      <c r="J420" s="9">
        <f>'MC Inputs'!K419*'MC Usage'!J$5</f>
        <v>0</v>
      </c>
      <c r="K420" s="9">
        <f>'MC Inputs'!L419*'MC Usage'!K$5</f>
        <v>0</v>
      </c>
      <c r="L420" s="9">
        <f>'MC Inputs'!M419*'MC Usage'!L$5</f>
        <v>0</v>
      </c>
      <c r="M420" s="9">
        <f>'MC Inputs'!N419*'MC Usage'!M$5</f>
        <v>0</v>
      </c>
      <c r="N420" s="9">
        <f>'MC Inputs'!O419*'MC Usage'!N$5</f>
        <v>0</v>
      </c>
      <c r="O420" s="9">
        <f>'MC Inputs'!P419*'MC Usage'!O$5</f>
        <v>0</v>
      </c>
      <c r="P420" s="9">
        <f>'MC Inputs'!Q419*'MC Usage'!P$5</f>
        <v>0</v>
      </c>
      <c r="Q420" s="9">
        <f>'MC Inputs'!R419*'MC Usage'!Q$5</f>
        <v>0</v>
      </c>
      <c r="R420" s="9">
        <f>'MC Inputs'!S419*'MC Usage'!R$5</f>
        <v>0</v>
      </c>
      <c r="S420" s="9">
        <f>'MC Inputs'!T419*'MC Usage'!S$5</f>
        <v>0</v>
      </c>
      <c r="T420" s="9">
        <f>'MC Inputs'!U419*'MC Usage'!T$5</f>
        <v>0</v>
      </c>
      <c r="U420" s="9">
        <f>'MC Inputs'!V419*'MC Usage'!U$5</f>
        <v>0</v>
      </c>
      <c r="V420" s="9">
        <f>'MC Inputs'!W419*'MC Usage'!V$5</f>
        <v>0</v>
      </c>
      <c r="W420" s="9">
        <f>'MC Inputs'!X419*'MC Usage'!W$5</f>
        <v>0</v>
      </c>
      <c r="X420" s="9">
        <f>'MC Inputs'!Y419*'MC Usage'!X$5</f>
        <v>0</v>
      </c>
      <c r="Y420" s="9">
        <f>'MC Inputs'!Z419*'MC Usage'!Y$5</f>
        <v>0</v>
      </c>
      <c r="Z420" s="9">
        <f>'MC Inputs'!AA419*'MC Usage'!Z$5</f>
        <v>0</v>
      </c>
      <c r="AA420" s="9">
        <f>'MC Inputs'!AB419*'MC Usage'!AA$5</f>
        <v>0</v>
      </c>
      <c r="AB420" s="10">
        <f>'MC Inputs'!AC419*'MC Usage'!AB$5</f>
        <v>0</v>
      </c>
      <c r="AC420" s="10">
        <f>'MC Inputs'!AD419*'MC Usage'!AC$5</f>
        <v>0</v>
      </c>
      <c r="AD420" s="10">
        <f>'MC Inputs'!AE419*'MC Usage'!AD$5</f>
        <v>0</v>
      </c>
      <c r="AE420" s="10">
        <f>'MC Inputs'!AF419*'MC Usage'!AE$5</f>
        <v>0</v>
      </c>
    </row>
    <row r="421" spans="1:31" x14ac:dyDescent="0.3">
      <c r="A421" s="30" t="s">
        <v>68</v>
      </c>
      <c r="B421" s="16">
        <f t="shared" si="6"/>
        <v>49341</v>
      </c>
      <c r="C421" s="9">
        <f>'MC Inputs'!D420*'MC Usage'!C$5</f>
        <v>0</v>
      </c>
      <c r="D421" s="9">
        <f>'MC Inputs'!E420*'MC Usage'!D$5</f>
        <v>0</v>
      </c>
      <c r="E421" s="9">
        <f>'MC Inputs'!F420*'MC Usage'!E$5</f>
        <v>0</v>
      </c>
      <c r="F421" s="9">
        <f>'MC Inputs'!G420*'MC Usage'!F$5</f>
        <v>0</v>
      </c>
      <c r="G421" s="9">
        <f>'MC Inputs'!H420*'MC Usage'!G$5</f>
        <v>0</v>
      </c>
      <c r="H421" s="9">
        <f>'MC Inputs'!I420*'MC Usage'!H$5</f>
        <v>0</v>
      </c>
      <c r="I421" s="9">
        <f>'MC Inputs'!J420*'MC Usage'!I$5</f>
        <v>0</v>
      </c>
      <c r="J421" s="9">
        <f>'MC Inputs'!K420*'MC Usage'!J$5</f>
        <v>0</v>
      </c>
      <c r="K421" s="9">
        <f>'MC Inputs'!L420*'MC Usage'!K$5</f>
        <v>0</v>
      </c>
      <c r="L421" s="9">
        <f>'MC Inputs'!M420*'MC Usage'!L$5</f>
        <v>0</v>
      </c>
      <c r="M421" s="9">
        <f>'MC Inputs'!N420*'MC Usage'!M$5</f>
        <v>0</v>
      </c>
      <c r="N421" s="9">
        <f>'MC Inputs'!O420*'MC Usage'!N$5</f>
        <v>0</v>
      </c>
      <c r="O421" s="9">
        <f>'MC Inputs'!P420*'MC Usage'!O$5</f>
        <v>0</v>
      </c>
      <c r="P421" s="9">
        <f>'MC Inputs'!Q420*'MC Usage'!P$5</f>
        <v>0</v>
      </c>
      <c r="Q421" s="9">
        <f>'MC Inputs'!R420*'MC Usage'!Q$5</f>
        <v>0</v>
      </c>
      <c r="R421" s="9">
        <f>'MC Inputs'!S420*'MC Usage'!R$5</f>
        <v>0</v>
      </c>
      <c r="S421" s="9">
        <f>'MC Inputs'!T420*'MC Usage'!S$5</f>
        <v>0</v>
      </c>
      <c r="T421" s="9">
        <f>'MC Inputs'!U420*'MC Usage'!T$5</f>
        <v>0</v>
      </c>
      <c r="U421" s="9">
        <f>'MC Inputs'!V420*'MC Usage'!U$5</f>
        <v>0</v>
      </c>
      <c r="V421" s="9">
        <f>'MC Inputs'!W420*'MC Usage'!V$5</f>
        <v>0</v>
      </c>
      <c r="W421" s="9">
        <f>'MC Inputs'!X420*'MC Usage'!W$5</f>
        <v>0</v>
      </c>
      <c r="X421" s="9">
        <f>'MC Inputs'!Y420*'MC Usage'!X$5</f>
        <v>0</v>
      </c>
      <c r="Y421" s="9">
        <f>'MC Inputs'!Z420*'MC Usage'!Y$5</f>
        <v>0</v>
      </c>
      <c r="Z421" s="9">
        <f>'MC Inputs'!AA420*'MC Usage'!Z$5</f>
        <v>0</v>
      </c>
      <c r="AA421" s="9">
        <f>'MC Inputs'!AB420*'MC Usage'!AA$5</f>
        <v>0</v>
      </c>
      <c r="AB421" s="10">
        <f>'MC Inputs'!AC420*'MC Usage'!AB$5</f>
        <v>0</v>
      </c>
      <c r="AC421" s="10">
        <f>'MC Inputs'!AD420*'MC Usage'!AC$5</f>
        <v>0</v>
      </c>
      <c r="AD421" s="10">
        <f>'MC Inputs'!AE420*'MC Usage'!AD$5</f>
        <v>0</v>
      </c>
      <c r="AE421" s="10">
        <f>'MC Inputs'!AF420*'MC Usage'!AE$5</f>
        <v>0</v>
      </c>
    </row>
    <row r="422" spans="1:31" x14ac:dyDescent="0.3">
      <c r="A422" s="30" t="s">
        <v>68</v>
      </c>
      <c r="B422" s="16">
        <f t="shared" si="6"/>
        <v>49369</v>
      </c>
      <c r="C422" s="9">
        <f>'MC Inputs'!D421*'MC Usage'!C$5</f>
        <v>0</v>
      </c>
      <c r="D422" s="9">
        <f>'MC Inputs'!E421*'MC Usage'!D$5</f>
        <v>0</v>
      </c>
      <c r="E422" s="9">
        <f>'MC Inputs'!F421*'MC Usage'!E$5</f>
        <v>0</v>
      </c>
      <c r="F422" s="9">
        <f>'MC Inputs'!G421*'MC Usage'!F$5</f>
        <v>0</v>
      </c>
      <c r="G422" s="9">
        <f>'MC Inputs'!H421*'MC Usage'!G$5</f>
        <v>0</v>
      </c>
      <c r="H422" s="9">
        <f>'MC Inputs'!I421*'MC Usage'!H$5</f>
        <v>0</v>
      </c>
      <c r="I422" s="9">
        <f>'MC Inputs'!J421*'MC Usage'!I$5</f>
        <v>0</v>
      </c>
      <c r="J422" s="9">
        <f>'MC Inputs'!K421*'MC Usage'!J$5</f>
        <v>0</v>
      </c>
      <c r="K422" s="9">
        <f>'MC Inputs'!L421*'MC Usage'!K$5</f>
        <v>0</v>
      </c>
      <c r="L422" s="9">
        <f>'MC Inputs'!M421*'MC Usage'!L$5</f>
        <v>0</v>
      </c>
      <c r="M422" s="9">
        <f>'MC Inputs'!N421*'MC Usage'!M$5</f>
        <v>0</v>
      </c>
      <c r="N422" s="9">
        <f>'MC Inputs'!O421*'MC Usage'!N$5</f>
        <v>0</v>
      </c>
      <c r="O422" s="9">
        <f>'MC Inputs'!P421*'MC Usage'!O$5</f>
        <v>0</v>
      </c>
      <c r="P422" s="9">
        <f>'MC Inputs'!Q421*'MC Usage'!P$5</f>
        <v>0</v>
      </c>
      <c r="Q422" s="9">
        <f>'MC Inputs'!R421*'MC Usage'!Q$5</f>
        <v>0</v>
      </c>
      <c r="R422" s="9">
        <f>'MC Inputs'!S421*'MC Usage'!R$5</f>
        <v>0</v>
      </c>
      <c r="S422" s="9">
        <f>'MC Inputs'!T421*'MC Usage'!S$5</f>
        <v>0</v>
      </c>
      <c r="T422" s="9">
        <f>'MC Inputs'!U421*'MC Usage'!T$5</f>
        <v>0</v>
      </c>
      <c r="U422" s="9">
        <f>'MC Inputs'!V421*'MC Usage'!U$5</f>
        <v>0</v>
      </c>
      <c r="V422" s="9">
        <f>'MC Inputs'!W421*'MC Usage'!V$5</f>
        <v>0</v>
      </c>
      <c r="W422" s="9">
        <f>'MC Inputs'!X421*'MC Usage'!W$5</f>
        <v>0</v>
      </c>
      <c r="X422" s="9">
        <f>'MC Inputs'!Y421*'MC Usage'!X$5</f>
        <v>0</v>
      </c>
      <c r="Y422" s="9">
        <f>'MC Inputs'!Z421*'MC Usage'!Y$5</f>
        <v>0</v>
      </c>
      <c r="Z422" s="9">
        <f>'MC Inputs'!AA421*'MC Usage'!Z$5</f>
        <v>0</v>
      </c>
      <c r="AA422" s="9">
        <f>'MC Inputs'!AB421*'MC Usage'!AA$5</f>
        <v>0</v>
      </c>
      <c r="AB422" s="10">
        <f>'MC Inputs'!AC421*'MC Usage'!AB$5</f>
        <v>0</v>
      </c>
      <c r="AC422" s="10">
        <f>'MC Inputs'!AD421*'MC Usage'!AC$5</f>
        <v>0</v>
      </c>
      <c r="AD422" s="10">
        <f>'MC Inputs'!AE421*'MC Usage'!AD$5</f>
        <v>0</v>
      </c>
      <c r="AE422" s="10">
        <f>'MC Inputs'!AF421*'MC Usage'!AE$5</f>
        <v>0</v>
      </c>
    </row>
    <row r="423" spans="1:31" x14ac:dyDescent="0.3">
      <c r="A423" s="30" t="s">
        <v>68</v>
      </c>
      <c r="B423" s="16">
        <f t="shared" si="6"/>
        <v>49400</v>
      </c>
      <c r="C423" s="9">
        <f>'MC Inputs'!D422*'MC Usage'!C$5</f>
        <v>0</v>
      </c>
      <c r="D423" s="9">
        <f>'MC Inputs'!E422*'MC Usage'!D$5</f>
        <v>0</v>
      </c>
      <c r="E423" s="9">
        <f>'MC Inputs'!F422*'MC Usage'!E$5</f>
        <v>0</v>
      </c>
      <c r="F423" s="9">
        <f>'MC Inputs'!G422*'MC Usage'!F$5</f>
        <v>0</v>
      </c>
      <c r="G423" s="9">
        <f>'MC Inputs'!H422*'MC Usage'!G$5</f>
        <v>0</v>
      </c>
      <c r="H423" s="9">
        <f>'MC Inputs'!I422*'MC Usage'!H$5</f>
        <v>0</v>
      </c>
      <c r="I423" s="9">
        <f>'MC Inputs'!J422*'MC Usage'!I$5</f>
        <v>0</v>
      </c>
      <c r="J423" s="9">
        <f>'MC Inputs'!K422*'MC Usage'!J$5</f>
        <v>0</v>
      </c>
      <c r="K423" s="9">
        <f>'MC Inputs'!L422*'MC Usage'!K$5</f>
        <v>0</v>
      </c>
      <c r="L423" s="9">
        <f>'MC Inputs'!M422*'MC Usage'!L$5</f>
        <v>0</v>
      </c>
      <c r="M423" s="9">
        <f>'MC Inputs'!N422*'MC Usage'!M$5</f>
        <v>0</v>
      </c>
      <c r="N423" s="9">
        <f>'MC Inputs'!O422*'MC Usage'!N$5</f>
        <v>0</v>
      </c>
      <c r="O423" s="9">
        <f>'MC Inputs'!P422*'MC Usage'!O$5</f>
        <v>0</v>
      </c>
      <c r="P423" s="9">
        <f>'MC Inputs'!Q422*'MC Usage'!P$5</f>
        <v>0</v>
      </c>
      <c r="Q423" s="9">
        <f>'MC Inputs'!R422*'MC Usage'!Q$5</f>
        <v>0</v>
      </c>
      <c r="R423" s="9">
        <f>'MC Inputs'!S422*'MC Usage'!R$5</f>
        <v>0</v>
      </c>
      <c r="S423" s="9">
        <f>'MC Inputs'!T422*'MC Usage'!S$5</f>
        <v>0</v>
      </c>
      <c r="T423" s="9">
        <f>'MC Inputs'!U422*'MC Usage'!T$5</f>
        <v>0</v>
      </c>
      <c r="U423" s="9">
        <f>'MC Inputs'!V422*'MC Usage'!U$5</f>
        <v>0</v>
      </c>
      <c r="V423" s="9">
        <f>'MC Inputs'!W422*'MC Usage'!V$5</f>
        <v>0</v>
      </c>
      <c r="W423" s="9">
        <f>'MC Inputs'!X422*'MC Usage'!W$5</f>
        <v>0</v>
      </c>
      <c r="X423" s="9">
        <f>'MC Inputs'!Y422*'MC Usage'!X$5</f>
        <v>0</v>
      </c>
      <c r="Y423" s="9">
        <f>'MC Inputs'!Z422*'MC Usage'!Y$5</f>
        <v>0</v>
      </c>
      <c r="Z423" s="9">
        <f>'MC Inputs'!AA422*'MC Usage'!Z$5</f>
        <v>0</v>
      </c>
      <c r="AA423" s="9">
        <f>'MC Inputs'!AB422*'MC Usage'!AA$5</f>
        <v>0</v>
      </c>
      <c r="AB423" s="10">
        <f>'MC Inputs'!AC422*'MC Usage'!AB$5</f>
        <v>0</v>
      </c>
      <c r="AC423" s="10">
        <f>'MC Inputs'!AD422*'MC Usage'!AC$5</f>
        <v>0</v>
      </c>
      <c r="AD423" s="10">
        <f>'MC Inputs'!AE422*'MC Usage'!AD$5</f>
        <v>0</v>
      </c>
      <c r="AE423" s="10">
        <f>'MC Inputs'!AF422*'MC Usage'!AE$5</f>
        <v>0</v>
      </c>
    </row>
    <row r="424" spans="1:31" x14ac:dyDescent="0.3">
      <c r="A424" s="30" t="s">
        <v>68</v>
      </c>
      <c r="B424" s="16">
        <f t="shared" si="6"/>
        <v>49430</v>
      </c>
      <c r="C424" s="9">
        <f>'MC Inputs'!D423*'MC Usage'!C$5</f>
        <v>0</v>
      </c>
      <c r="D424" s="9">
        <f>'MC Inputs'!E423*'MC Usage'!D$5</f>
        <v>0</v>
      </c>
      <c r="E424" s="9">
        <f>'MC Inputs'!F423*'MC Usage'!E$5</f>
        <v>0</v>
      </c>
      <c r="F424" s="9">
        <f>'MC Inputs'!G423*'MC Usage'!F$5</f>
        <v>0</v>
      </c>
      <c r="G424" s="9">
        <f>'MC Inputs'!H423*'MC Usage'!G$5</f>
        <v>0</v>
      </c>
      <c r="H424" s="9">
        <f>'MC Inputs'!I423*'MC Usage'!H$5</f>
        <v>0</v>
      </c>
      <c r="I424" s="9">
        <f>'MC Inputs'!J423*'MC Usage'!I$5</f>
        <v>0</v>
      </c>
      <c r="J424" s="9">
        <f>'MC Inputs'!K423*'MC Usage'!J$5</f>
        <v>0</v>
      </c>
      <c r="K424" s="9">
        <f>'MC Inputs'!L423*'MC Usage'!K$5</f>
        <v>0</v>
      </c>
      <c r="L424" s="9">
        <f>'MC Inputs'!M423*'MC Usage'!L$5</f>
        <v>0</v>
      </c>
      <c r="M424" s="9">
        <f>'MC Inputs'!N423*'MC Usage'!M$5</f>
        <v>0</v>
      </c>
      <c r="N424" s="9">
        <f>'MC Inputs'!O423*'MC Usage'!N$5</f>
        <v>0</v>
      </c>
      <c r="O424" s="9">
        <f>'MC Inputs'!P423*'MC Usage'!O$5</f>
        <v>0</v>
      </c>
      <c r="P424" s="9">
        <f>'MC Inputs'!Q423*'MC Usage'!P$5</f>
        <v>0</v>
      </c>
      <c r="Q424" s="9">
        <f>'MC Inputs'!R423*'MC Usage'!Q$5</f>
        <v>0</v>
      </c>
      <c r="R424" s="9">
        <f>'MC Inputs'!S423*'MC Usage'!R$5</f>
        <v>0</v>
      </c>
      <c r="S424" s="9">
        <f>'MC Inputs'!T423*'MC Usage'!S$5</f>
        <v>0</v>
      </c>
      <c r="T424" s="9">
        <f>'MC Inputs'!U423*'MC Usage'!T$5</f>
        <v>0</v>
      </c>
      <c r="U424" s="9">
        <f>'MC Inputs'!V423*'MC Usage'!U$5</f>
        <v>0</v>
      </c>
      <c r="V424" s="9">
        <f>'MC Inputs'!W423*'MC Usage'!V$5</f>
        <v>0</v>
      </c>
      <c r="W424" s="9">
        <f>'MC Inputs'!X423*'MC Usage'!W$5</f>
        <v>0</v>
      </c>
      <c r="X424" s="9">
        <f>'MC Inputs'!Y423*'MC Usage'!X$5</f>
        <v>0</v>
      </c>
      <c r="Y424" s="9">
        <f>'MC Inputs'!Z423*'MC Usage'!Y$5</f>
        <v>0</v>
      </c>
      <c r="Z424" s="9">
        <f>'MC Inputs'!AA423*'MC Usage'!Z$5</f>
        <v>0</v>
      </c>
      <c r="AA424" s="9">
        <f>'MC Inputs'!AB423*'MC Usage'!AA$5</f>
        <v>0</v>
      </c>
      <c r="AB424" s="10">
        <f>'MC Inputs'!AC423*'MC Usage'!AB$5</f>
        <v>0</v>
      </c>
      <c r="AC424" s="10">
        <f>'MC Inputs'!AD423*'MC Usage'!AC$5</f>
        <v>0</v>
      </c>
      <c r="AD424" s="10">
        <f>'MC Inputs'!AE423*'MC Usage'!AD$5</f>
        <v>0</v>
      </c>
      <c r="AE424" s="10">
        <f>'MC Inputs'!AF423*'MC Usage'!AE$5</f>
        <v>0</v>
      </c>
    </row>
    <row r="425" spans="1:31" ht="15" thickBot="1" x14ac:dyDescent="0.35">
      <c r="A425" s="31" t="s">
        <v>68</v>
      </c>
      <c r="B425" s="17">
        <f t="shared" si="6"/>
        <v>49461</v>
      </c>
      <c r="C425" s="11">
        <f>'MC Inputs'!D424*'MC Usage'!C$5</f>
        <v>0</v>
      </c>
      <c r="D425" s="11">
        <f>'MC Inputs'!E424*'MC Usage'!D$5</f>
        <v>0</v>
      </c>
      <c r="E425" s="11">
        <f>'MC Inputs'!F424*'MC Usage'!E$5</f>
        <v>0</v>
      </c>
      <c r="F425" s="11">
        <f>'MC Inputs'!G424*'MC Usage'!F$5</f>
        <v>0</v>
      </c>
      <c r="G425" s="11">
        <f>'MC Inputs'!H424*'MC Usage'!G$5</f>
        <v>0</v>
      </c>
      <c r="H425" s="11">
        <f>'MC Inputs'!I424*'MC Usage'!H$5</f>
        <v>0</v>
      </c>
      <c r="I425" s="11">
        <f>'MC Inputs'!J424*'MC Usage'!I$5</f>
        <v>0</v>
      </c>
      <c r="J425" s="11">
        <f>'MC Inputs'!K424*'MC Usage'!J$5</f>
        <v>0</v>
      </c>
      <c r="K425" s="11">
        <f>'MC Inputs'!L424*'MC Usage'!K$5</f>
        <v>0</v>
      </c>
      <c r="L425" s="11">
        <f>'MC Inputs'!M424*'MC Usage'!L$5</f>
        <v>0</v>
      </c>
      <c r="M425" s="11">
        <f>'MC Inputs'!N424*'MC Usage'!M$5</f>
        <v>0</v>
      </c>
      <c r="N425" s="11">
        <f>'MC Inputs'!O424*'MC Usage'!N$5</f>
        <v>0</v>
      </c>
      <c r="O425" s="11">
        <f>'MC Inputs'!P424*'MC Usage'!O$5</f>
        <v>0</v>
      </c>
      <c r="P425" s="11">
        <f>'MC Inputs'!Q424*'MC Usage'!P$5</f>
        <v>0</v>
      </c>
      <c r="Q425" s="11">
        <f>'MC Inputs'!R424*'MC Usage'!Q$5</f>
        <v>0</v>
      </c>
      <c r="R425" s="11">
        <f>'MC Inputs'!S424*'MC Usage'!R$5</f>
        <v>0</v>
      </c>
      <c r="S425" s="11">
        <f>'MC Inputs'!T424*'MC Usage'!S$5</f>
        <v>0</v>
      </c>
      <c r="T425" s="11">
        <f>'MC Inputs'!U424*'MC Usage'!T$5</f>
        <v>0</v>
      </c>
      <c r="U425" s="11">
        <f>'MC Inputs'!V424*'MC Usage'!U$5</f>
        <v>0</v>
      </c>
      <c r="V425" s="11">
        <f>'MC Inputs'!W424*'MC Usage'!V$5</f>
        <v>0</v>
      </c>
      <c r="W425" s="11">
        <f>'MC Inputs'!X424*'MC Usage'!W$5</f>
        <v>0</v>
      </c>
      <c r="X425" s="11">
        <f>'MC Inputs'!Y424*'MC Usage'!X$5</f>
        <v>0</v>
      </c>
      <c r="Y425" s="11">
        <f>'MC Inputs'!Z424*'MC Usage'!Y$5</f>
        <v>0</v>
      </c>
      <c r="Z425" s="11">
        <f>'MC Inputs'!AA424*'MC Usage'!Z$5</f>
        <v>0</v>
      </c>
      <c r="AA425" s="11">
        <f>'MC Inputs'!AB424*'MC Usage'!AA$5</f>
        <v>0</v>
      </c>
      <c r="AB425" s="12">
        <f>'MC Inputs'!AC424*'MC Usage'!AB$5</f>
        <v>0</v>
      </c>
      <c r="AC425" s="12">
        <f>'MC Inputs'!AD424*'MC Usage'!AC$5</f>
        <v>0</v>
      </c>
      <c r="AD425" s="12">
        <f>'MC Inputs'!AE424*'MC Usage'!AD$5</f>
        <v>0</v>
      </c>
      <c r="AE425" s="12">
        <f>'MC Inputs'!AF424*'MC Usage'!AE$5</f>
        <v>0</v>
      </c>
    </row>
    <row r="426" spans="1:31" x14ac:dyDescent="0.3">
      <c r="A426" s="32" t="s">
        <v>69</v>
      </c>
      <c r="B426" s="18">
        <f t="shared" si="6"/>
        <v>49491</v>
      </c>
      <c r="C426" s="2">
        <f>'MC Inputs'!D425*'MC Usage'!C$5</f>
        <v>0</v>
      </c>
      <c r="D426" s="2">
        <f>'MC Inputs'!E425*'MC Usage'!D$5</f>
        <v>0</v>
      </c>
      <c r="E426" s="2">
        <f>'MC Inputs'!F425*'MC Usage'!E$5</f>
        <v>0</v>
      </c>
      <c r="F426" s="2">
        <f>'MC Inputs'!G425*'MC Usage'!F$5</f>
        <v>0</v>
      </c>
      <c r="G426" s="2">
        <f>'MC Inputs'!H425*'MC Usage'!G$5</f>
        <v>0</v>
      </c>
      <c r="H426" s="2">
        <f>'MC Inputs'!I425*'MC Usage'!H$5</f>
        <v>0</v>
      </c>
      <c r="I426" s="2">
        <f>'MC Inputs'!J425*'MC Usage'!I$5</f>
        <v>0</v>
      </c>
      <c r="J426" s="2">
        <f>'MC Inputs'!K425*'MC Usage'!J$5</f>
        <v>0</v>
      </c>
      <c r="K426" s="2">
        <f>'MC Inputs'!L425*'MC Usage'!K$5</f>
        <v>0</v>
      </c>
      <c r="L426" s="2">
        <f>'MC Inputs'!M425*'MC Usage'!L$5</f>
        <v>0</v>
      </c>
      <c r="M426" s="2">
        <f>'MC Inputs'!N425*'MC Usage'!M$5</f>
        <v>0</v>
      </c>
      <c r="N426" s="2">
        <f>'MC Inputs'!O425*'MC Usage'!N$5</f>
        <v>0</v>
      </c>
      <c r="O426" s="2">
        <f>'MC Inputs'!P425*'MC Usage'!O$5</f>
        <v>0</v>
      </c>
      <c r="P426" s="2">
        <f>'MC Inputs'!Q425*'MC Usage'!P$5</f>
        <v>0</v>
      </c>
      <c r="Q426" s="2">
        <f>'MC Inputs'!R425*'MC Usage'!Q$5</f>
        <v>0</v>
      </c>
      <c r="R426" s="2">
        <f>'MC Inputs'!S425*'MC Usage'!R$5</f>
        <v>0</v>
      </c>
      <c r="S426" s="2">
        <f>'MC Inputs'!T425*'MC Usage'!S$5</f>
        <v>0</v>
      </c>
      <c r="T426" s="2">
        <f>'MC Inputs'!U425*'MC Usage'!T$5</f>
        <v>0</v>
      </c>
      <c r="U426" s="2">
        <f>'MC Inputs'!V425*'MC Usage'!U$5</f>
        <v>0</v>
      </c>
      <c r="V426" s="2">
        <f>'MC Inputs'!W425*'MC Usage'!V$5</f>
        <v>0</v>
      </c>
      <c r="W426" s="2">
        <f>'MC Inputs'!X425*'MC Usage'!W$5</f>
        <v>0</v>
      </c>
      <c r="X426" s="2">
        <f>'MC Inputs'!Y425*'MC Usage'!X$5</f>
        <v>0</v>
      </c>
      <c r="Y426" s="2">
        <f>'MC Inputs'!Z425*'MC Usage'!Y$5</f>
        <v>0</v>
      </c>
      <c r="Z426" s="2">
        <f>'MC Inputs'!AA425*'MC Usage'!Z$5</f>
        <v>0</v>
      </c>
      <c r="AA426" s="2">
        <f>'MC Inputs'!AB425*'MC Usage'!AA$5</f>
        <v>0</v>
      </c>
      <c r="AB426">
        <f>'MC Inputs'!AC425*'MC Usage'!AB$5</f>
        <v>0</v>
      </c>
      <c r="AC426">
        <f>'MC Inputs'!AD425*'MC Usage'!AC$5</f>
        <v>0</v>
      </c>
      <c r="AD426">
        <f>'MC Inputs'!AE425*'MC Usage'!AD$5</f>
        <v>0</v>
      </c>
      <c r="AE426">
        <f>'MC Inputs'!AF425*'MC Usage'!AE$5</f>
        <v>0</v>
      </c>
    </row>
    <row r="427" spans="1:31" x14ac:dyDescent="0.3">
      <c r="A427" s="33" t="s">
        <v>69</v>
      </c>
      <c r="B427" s="18">
        <f t="shared" si="6"/>
        <v>49522</v>
      </c>
      <c r="C427" s="2">
        <f>'MC Inputs'!D426*'MC Usage'!C$5</f>
        <v>0</v>
      </c>
      <c r="D427" s="2">
        <f>'MC Inputs'!E426*'MC Usage'!D$5</f>
        <v>0</v>
      </c>
      <c r="E427" s="2">
        <f>'MC Inputs'!F426*'MC Usage'!E$5</f>
        <v>0</v>
      </c>
      <c r="F427" s="2">
        <f>'MC Inputs'!G426*'MC Usage'!F$5</f>
        <v>0</v>
      </c>
      <c r="G427" s="2">
        <f>'MC Inputs'!H426*'MC Usage'!G$5</f>
        <v>0</v>
      </c>
      <c r="H427" s="2">
        <f>'MC Inputs'!I426*'MC Usage'!H$5</f>
        <v>0</v>
      </c>
      <c r="I427" s="2">
        <f>'MC Inputs'!J426*'MC Usage'!I$5</f>
        <v>0</v>
      </c>
      <c r="J427" s="2">
        <f>'MC Inputs'!K426*'MC Usage'!J$5</f>
        <v>0</v>
      </c>
      <c r="K427" s="2">
        <f>'MC Inputs'!L426*'MC Usage'!K$5</f>
        <v>0</v>
      </c>
      <c r="L427" s="2">
        <f>'MC Inputs'!M426*'MC Usage'!L$5</f>
        <v>0</v>
      </c>
      <c r="M427" s="2">
        <f>'MC Inputs'!N426*'MC Usage'!M$5</f>
        <v>0</v>
      </c>
      <c r="N427" s="2">
        <f>'MC Inputs'!O426*'MC Usage'!N$5</f>
        <v>0</v>
      </c>
      <c r="O427" s="2">
        <f>'MC Inputs'!P426*'MC Usage'!O$5</f>
        <v>0</v>
      </c>
      <c r="P427" s="2">
        <f>'MC Inputs'!Q426*'MC Usage'!P$5</f>
        <v>0</v>
      </c>
      <c r="Q427" s="2">
        <f>'MC Inputs'!R426*'MC Usage'!Q$5</f>
        <v>0</v>
      </c>
      <c r="R427" s="2">
        <f>'MC Inputs'!S426*'MC Usage'!R$5</f>
        <v>0</v>
      </c>
      <c r="S427" s="2">
        <f>'MC Inputs'!T426*'MC Usage'!S$5</f>
        <v>0</v>
      </c>
      <c r="T427" s="2">
        <f>'MC Inputs'!U426*'MC Usage'!T$5</f>
        <v>0</v>
      </c>
      <c r="U427" s="2">
        <f>'MC Inputs'!V426*'MC Usage'!U$5</f>
        <v>0</v>
      </c>
      <c r="V427" s="2">
        <f>'MC Inputs'!W426*'MC Usage'!V$5</f>
        <v>0</v>
      </c>
      <c r="W427" s="2">
        <f>'MC Inputs'!X426*'MC Usage'!W$5</f>
        <v>0</v>
      </c>
      <c r="X427" s="2">
        <f>'MC Inputs'!Y426*'MC Usage'!X$5</f>
        <v>0</v>
      </c>
      <c r="Y427" s="2">
        <f>'MC Inputs'!Z426*'MC Usage'!Y$5</f>
        <v>0</v>
      </c>
      <c r="Z427" s="2">
        <f>'MC Inputs'!AA426*'MC Usage'!Z$5</f>
        <v>0</v>
      </c>
      <c r="AA427" s="2">
        <f>'MC Inputs'!AB426*'MC Usage'!AA$5</f>
        <v>0</v>
      </c>
      <c r="AB427">
        <f>'MC Inputs'!AC426*'MC Usage'!AB$5</f>
        <v>0</v>
      </c>
      <c r="AC427">
        <f>'MC Inputs'!AD426*'MC Usage'!AC$5</f>
        <v>0</v>
      </c>
      <c r="AD427">
        <f>'MC Inputs'!AE426*'MC Usage'!AD$5</f>
        <v>0</v>
      </c>
      <c r="AE427">
        <f>'MC Inputs'!AF426*'MC Usage'!AE$5</f>
        <v>0</v>
      </c>
    </row>
    <row r="428" spans="1:31" x14ac:dyDescent="0.3">
      <c r="A428" s="33" t="s">
        <v>69</v>
      </c>
      <c r="B428" s="18">
        <f t="shared" si="6"/>
        <v>49553</v>
      </c>
      <c r="C428" s="2">
        <f>'MC Inputs'!D427*'MC Usage'!C$5</f>
        <v>0</v>
      </c>
      <c r="D428" s="2">
        <f>'MC Inputs'!E427*'MC Usage'!D$5</f>
        <v>0</v>
      </c>
      <c r="E428" s="2">
        <f>'MC Inputs'!F427*'MC Usage'!E$5</f>
        <v>0</v>
      </c>
      <c r="F428" s="2">
        <f>'MC Inputs'!G427*'MC Usage'!F$5</f>
        <v>0</v>
      </c>
      <c r="G428" s="2">
        <f>'MC Inputs'!H427*'MC Usage'!G$5</f>
        <v>0</v>
      </c>
      <c r="H428" s="2">
        <f>'MC Inputs'!I427*'MC Usage'!H$5</f>
        <v>0</v>
      </c>
      <c r="I428" s="2">
        <f>'MC Inputs'!J427*'MC Usage'!I$5</f>
        <v>0</v>
      </c>
      <c r="J428" s="2">
        <f>'MC Inputs'!K427*'MC Usage'!J$5</f>
        <v>0</v>
      </c>
      <c r="K428" s="2">
        <f>'MC Inputs'!L427*'MC Usage'!K$5</f>
        <v>0</v>
      </c>
      <c r="L428" s="2">
        <f>'MC Inputs'!M427*'MC Usage'!L$5</f>
        <v>0</v>
      </c>
      <c r="M428" s="2">
        <f>'MC Inputs'!N427*'MC Usage'!M$5</f>
        <v>0</v>
      </c>
      <c r="N428" s="2">
        <f>'MC Inputs'!O427*'MC Usage'!N$5</f>
        <v>0</v>
      </c>
      <c r="O428" s="2">
        <f>'MC Inputs'!P427*'MC Usage'!O$5</f>
        <v>0</v>
      </c>
      <c r="P428" s="2">
        <f>'MC Inputs'!Q427*'MC Usage'!P$5</f>
        <v>0</v>
      </c>
      <c r="Q428" s="2">
        <f>'MC Inputs'!R427*'MC Usage'!Q$5</f>
        <v>0</v>
      </c>
      <c r="R428" s="2">
        <f>'MC Inputs'!S427*'MC Usage'!R$5</f>
        <v>0</v>
      </c>
      <c r="S428" s="2">
        <f>'MC Inputs'!T427*'MC Usage'!S$5</f>
        <v>0</v>
      </c>
      <c r="T428" s="2">
        <f>'MC Inputs'!U427*'MC Usage'!T$5</f>
        <v>0</v>
      </c>
      <c r="U428" s="2">
        <f>'MC Inputs'!V427*'MC Usage'!U$5</f>
        <v>0</v>
      </c>
      <c r="V428" s="2">
        <f>'MC Inputs'!W427*'MC Usage'!V$5</f>
        <v>0</v>
      </c>
      <c r="W428" s="2">
        <f>'MC Inputs'!X427*'MC Usage'!W$5</f>
        <v>0</v>
      </c>
      <c r="X428" s="2">
        <f>'MC Inputs'!Y427*'MC Usage'!X$5</f>
        <v>0</v>
      </c>
      <c r="Y428" s="2">
        <f>'MC Inputs'!Z427*'MC Usage'!Y$5</f>
        <v>0</v>
      </c>
      <c r="Z428" s="2">
        <f>'MC Inputs'!AA427*'MC Usage'!Z$5</f>
        <v>0</v>
      </c>
      <c r="AA428" s="2">
        <f>'MC Inputs'!AB427*'MC Usage'!AA$5</f>
        <v>0</v>
      </c>
      <c r="AB428">
        <f>'MC Inputs'!AC427*'MC Usage'!AB$5</f>
        <v>0</v>
      </c>
      <c r="AC428">
        <f>'MC Inputs'!AD427*'MC Usage'!AC$5</f>
        <v>0</v>
      </c>
      <c r="AD428">
        <f>'MC Inputs'!AE427*'MC Usage'!AD$5</f>
        <v>0</v>
      </c>
      <c r="AE428">
        <f>'MC Inputs'!AF427*'MC Usage'!AE$5</f>
        <v>0</v>
      </c>
    </row>
    <row r="429" spans="1:31" x14ac:dyDescent="0.3">
      <c r="A429" s="33" t="s">
        <v>69</v>
      </c>
      <c r="B429" s="18">
        <f t="shared" si="6"/>
        <v>49583</v>
      </c>
      <c r="C429" s="2">
        <f>'MC Inputs'!D428*'MC Usage'!C$5</f>
        <v>0</v>
      </c>
      <c r="D429" s="2">
        <f>'MC Inputs'!E428*'MC Usage'!D$5</f>
        <v>0</v>
      </c>
      <c r="E429" s="2">
        <f>'MC Inputs'!F428*'MC Usage'!E$5</f>
        <v>0</v>
      </c>
      <c r="F429" s="2">
        <f>'MC Inputs'!G428*'MC Usage'!F$5</f>
        <v>0</v>
      </c>
      <c r="G429" s="2">
        <f>'MC Inputs'!H428*'MC Usage'!G$5</f>
        <v>0</v>
      </c>
      <c r="H429" s="2">
        <f>'MC Inputs'!I428*'MC Usage'!H$5</f>
        <v>0</v>
      </c>
      <c r="I429" s="2">
        <f>'MC Inputs'!J428*'MC Usage'!I$5</f>
        <v>0</v>
      </c>
      <c r="J429" s="2">
        <f>'MC Inputs'!K428*'MC Usage'!J$5</f>
        <v>0</v>
      </c>
      <c r="K429" s="2">
        <f>'MC Inputs'!L428*'MC Usage'!K$5</f>
        <v>0</v>
      </c>
      <c r="L429" s="2">
        <f>'MC Inputs'!M428*'MC Usage'!L$5</f>
        <v>0</v>
      </c>
      <c r="M429" s="2">
        <f>'MC Inputs'!N428*'MC Usage'!M$5</f>
        <v>0</v>
      </c>
      <c r="N429" s="2">
        <f>'MC Inputs'!O428*'MC Usage'!N$5</f>
        <v>0</v>
      </c>
      <c r="O429" s="2">
        <f>'MC Inputs'!P428*'MC Usage'!O$5</f>
        <v>0</v>
      </c>
      <c r="P429" s="2">
        <f>'MC Inputs'!Q428*'MC Usage'!P$5</f>
        <v>0</v>
      </c>
      <c r="Q429" s="2">
        <f>'MC Inputs'!R428*'MC Usage'!Q$5</f>
        <v>0</v>
      </c>
      <c r="R429" s="2">
        <f>'MC Inputs'!S428*'MC Usage'!R$5</f>
        <v>0</v>
      </c>
      <c r="S429" s="2">
        <f>'MC Inputs'!T428*'MC Usage'!S$5</f>
        <v>0</v>
      </c>
      <c r="T429" s="2">
        <f>'MC Inputs'!U428*'MC Usage'!T$5</f>
        <v>0</v>
      </c>
      <c r="U429" s="2">
        <f>'MC Inputs'!V428*'MC Usage'!U$5</f>
        <v>0</v>
      </c>
      <c r="V429" s="2">
        <f>'MC Inputs'!W428*'MC Usage'!V$5</f>
        <v>0</v>
      </c>
      <c r="W429" s="2">
        <f>'MC Inputs'!X428*'MC Usage'!W$5</f>
        <v>0</v>
      </c>
      <c r="X429" s="2">
        <f>'MC Inputs'!Y428*'MC Usage'!X$5</f>
        <v>0</v>
      </c>
      <c r="Y429" s="2">
        <f>'MC Inputs'!Z428*'MC Usage'!Y$5</f>
        <v>0</v>
      </c>
      <c r="Z429" s="2">
        <f>'MC Inputs'!AA428*'MC Usage'!Z$5</f>
        <v>0</v>
      </c>
      <c r="AA429" s="2">
        <f>'MC Inputs'!AB428*'MC Usage'!AA$5</f>
        <v>0</v>
      </c>
      <c r="AB429">
        <f>'MC Inputs'!AC428*'MC Usage'!AB$5</f>
        <v>0</v>
      </c>
      <c r="AC429">
        <f>'MC Inputs'!AD428*'MC Usage'!AC$5</f>
        <v>0</v>
      </c>
      <c r="AD429">
        <f>'MC Inputs'!AE428*'MC Usage'!AD$5</f>
        <v>0</v>
      </c>
      <c r="AE429">
        <f>'MC Inputs'!AF428*'MC Usage'!AE$5</f>
        <v>0</v>
      </c>
    </row>
    <row r="430" spans="1:31" x14ac:dyDescent="0.3">
      <c r="A430" s="33" t="s">
        <v>69</v>
      </c>
      <c r="B430" s="18">
        <f t="shared" si="6"/>
        <v>49614</v>
      </c>
      <c r="C430" s="2">
        <f>'MC Inputs'!D429*'MC Usage'!C$5</f>
        <v>0</v>
      </c>
      <c r="D430" s="2">
        <f>'MC Inputs'!E429*'MC Usage'!D$5</f>
        <v>0</v>
      </c>
      <c r="E430" s="2">
        <f>'MC Inputs'!F429*'MC Usage'!E$5</f>
        <v>0</v>
      </c>
      <c r="F430" s="2">
        <f>'MC Inputs'!G429*'MC Usage'!F$5</f>
        <v>0</v>
      </c>
      <c r="G430" s="2">
        <f>'MC Inputs'!H429*'MC Usage'!G$5</f>
        <v>0</v>
      </c>
      <c r="H430" s="2">
        <f>'MC Inputs'!I429*'MC Usage'!H$5</f>
        <v>0</v>
      </c>
      <c r="I430" s="2">
        <f>'MC Inputs'!J429*'MC Usage'!I$5</f>
        <v>0</v>
      </c>
      <c r="J430" s="2">
        <f>'MC Inputs'!K429*'MC Usage'!J$5</f>
        <v>0</v>
      </c>
      <c r="K430" s="2">
        <f>'MC Inputs'!L429*'MC Usage'!K$5</f>
        <v>0</v>
      </c>
      <c r="L430" s="2">
        <f>'MC Inputs'!M429*'MC Usage'!L$5</f>
        <v>0</v>
      </c>
      <c r="M430" s="2">
        <f>'MC Inputs'!N429*'MC Usage'!M$5</f>
        <v>0</v>
      </c>
      <c r="N430" s="2">
        <f>'MC Inputs'!O429*'MC Usage'!N$5</f>
        <v>0</v>
      </c>
      <c r="O430" s="2">
        <f>'MC Inputs'!P429*'MC Usage'!O$5</f>
        <v>0</v>
      </c>
      <c r="P430" s="2">
        <f>'MC Inputs'!Q429*'MC Usage'!P$5</f>
        <v>0</v>
      </c>
      <c r="Q430" s="2">
        <f>'MC Inputs'!R429*'MC Usage'!Q$5</f>
        <v>0</v>
      </c>
      <c r="R430" s="2">
        <f>'MC Inputs'!S429*'MC Usage'!R$5</f>
        <v>0</v>
      </c>
      <c r="S430" s="2">
        <f>'MC Inputs'!T429*'MC Usage'!S$5</f>
        <v>0</v>
      </c>
      <c r="T430" s="2">
        <f>'MC Inputs'!U429*'MC Usage'!T$5</f>
        <v>0</v>
      </c>
      <c r="U430" s="2">
        <f>'MC Inputs'!V429*'MC Usage'!U$5</f>
        <v>0</v>
      </c>
      <c r="V430" s="2">
        <f>'MC Inputs'!W429*'MC Usage'!V$5</f>
        <v>0</v>
      </c>
      <c r="W430" s="2">
        <f>'MC Inputs'!X429*'MC Usage'!W$5</f>
        <v>0</v>
      </c>
      <c r="X430" s="2">
        <f>'MC Inputs'!Y429*'MC Usage'!X$5</f>
        <v>0</v>
      </c>
      <c r="Y430" s="2">
        <f>'MC Inputs'!Z429*'MC Usage'!Y$5</f>
        <v>0</v>
      </c>
      <c r="Z430" s="2">
        <f>'MC Inputs'!AA429*'MC Usage'!Z$5</f>
        <v>0</v>
      </c>
      <c r="AA430" s="2">
        <f>'MC Inputs'!AB429*'MC Usage'!AA$5</f>
        <v>0</v>
      </c>
      <c r="AB430">
        <f>'MC Inputs'!AC429*'MC Usage'!AB$5</f>
        <v>0</v>
      </c>
      <c r="AC430">
        <f>'MC Inputs'!AD429*'MC Usage'!AC$5</f>
        <v>0</v>
      </c>
      <c r="AD430">
        <f>'MC Inputs'!AE429*'MC Usage'!AD$5</f>
        <v>0</v>
      </c>
      <c r="AE430">
        <f>'MC Inputs'!AF429*'MC Usage'!AE$5</f>
        <v>0</v>
      </c>
    </row>
    <row r="431" spans="1:31" x14ac:dyDescent="0.3">
      <c r="A431" s="33" t="s">
        <v>69</v>
      </c>
      <c r="B431" s="18">
        <f t="shared" si="6"/>
        <v>49644</v>
      </c>
      <c r="C431" s="2">
        <f>'MC Inputs'!D430*'MC Usage'!C$5</f>
        <v>0</v>
      </c>
      <c r="D431" s="2">
        <f>'MC Inputs'!E430*'MC Usage'!D$5</f>
        <v>0</v>
      </c>
      <c r="E431" s="2">
        <f>'MC Inputs'!F430*'MC Usage'!E$5</f>
        <v>0</v>
      </c>
      <c r="F431" s="2">
        <f>'MC Inputs'!G430*'MC Usage'!F$5</f>
        <v>0</v>
      </c>
      <c r="G431" s="2">
        <f>'MC Inputs'!H430*'MC Usage'!G$5</f>
        <v>0</v>
      </c>
      <c r="H431" s="2">
        <f>'MC Inputs'!I430*'MC Usage'!H$5</f>
        <v>0</v>
      </c>
      <c r="I431" s="2">
        <f>'MC Inputs'!J430*'MC Usage'!I$5</f>
        <v>0</v>
      </c>
      <c r="J431" s="2">
        <f>'MC Inputs'!K430*'MC Usage'!J$5</f>
        <v>0</v>
      </c>
      <c r="K431" s="2">
        <f>'MC Inputs'!L430*'MC Usage'!K$5</f>
        <v>0</v>
      </c>
      <c r="L431" s="2">
        <f>'MC Inputs'!M430*'MC Usage'!L$5</f>
        <v>0</v>
      </c>
      <c r="M431" s="2">
        <f>'MC Inputs'!N430*'MC Usage'!M$5</f>
        <v>0</v>
      </c>
      <c r="N431" s="2">
        <f>'MC Inputs'!O430*'MC Usage'!N$5</f>
        <v>0</v>
      </c>
      <c r="O431" s="2">
        <f>'MC Inputs'!P430*'MC Usage'!O$5</f>
        <v>0</v>
      </c>
      <c r="P431" s="2">
        <f>'MC Inputs'!Q430*'MC Usage'!P$5</f>
        <v>0</v>
      </c>
      <c r="Q431" s="2">
        <f>'MC Inputs'!R430*'MC Usage'!Q$5</f>
        <v>0</v>
      </c>
      <c r="R431" s="2">
        <f>'MC Inputs'!S430*'MC Usage'!R$5</f>
        <v>0</v>
      </c>
      <c r="S431" s="2">
        <f>'MC Inputs'!T430*'MC Usage'!S$5</f>
        <v>0</v>
      </c>
      <c r="T431" s="2">
        <f>'MC Inputs'!U430*'MC Usage'!T$5</f>
        <v>0</v>
      </c>
      <c r="U431" s="2">
        <f>'MC Inputs'!V430*'MC Usage'!U$5</f>
        <v>0</v>
      </c>
      <c r="V431" s="2">
        <f>'MC Inputs'!W430*'MC Usage'!V$5</f>
        <v>0</v>
      </c>
      <c r="W431" s="2">
        <f>'MC Inputs'!X430*'MC Usage'!W$5</f>
        <v>0</v>
      </c>
      <c r="X431" s="2">
        <f>'MC Inputs'!Y430*'MC Usage'!X$5</f>
        <v>0</v>
      </c>
      <c r="Y431" s="2">
        <f>'MC Inputs'!Z430*'MC Usage'!Y$5</f>
        <v>0</v>
      </c>
      <c r="Z431" s="2">
        <f>'MC Inputs'!AA430*'MC Usage'!Z$5</f>
        <v>0</v>
      </c>
      <c r="AA431" s="2">
        <f>'MC Inputs'!AB430*'MC Usage'!AA$5</f>
        <v>0</v>
      </c>
      <c r="AB431">
        <f>'MC Inputs'!AC430*'MC Usage'!AB$5</f>
        <v>0</v>
      </c>
      <c r="AC431">
        <f>'MC Inputs'!AD430*'MC Usage'!AC$5</f>
        <v>0</v>
      </c>
      <c r="AD431">
        <f>'MC Inputs'!AE430*'MC Usage'!AD$5</f>
        <v>0</v>
      </c>
      <c r="AE431">
        <f>'MC Inputs'!AF430*'MC Usage'!AE$5</f>
        <v>0</v>
      </c>
    </row>
    <row r="432" spans="1:31" x14ac:dyDescent="0.3">
      <c r="A432" s="33" t="s">
        <v>69</v>
      </c>
      <c r="B432" s="18">
        <f t="shared" si="6"/>
        <v>49675</v>
      </c>
      <c r="C432" s="2">
        <f>'MC Inputs'!D431*'MC Usage'!C$5</f>
        <v>0</v>
      </c>
      <c r="D432" s="2">
        <f>'MC Inputs'!E431*'MC Usage'!D$5</f>
        <v>0</v>
      </c>
      <c r="E432" s="2">
        <f>'MC Inputs'!F431*'MC Usage'!E$5</f>
        <v>0</v>
      </c>
      <c r="F432" s="2">
        <f>'MC Inputs'!G431*'MC Usage'!F$5</f>
        <v>0</v>
      </c>
      <c r="G432" s="2">
        <f>'MC Inputs'!H431*'MC Usage'!G$5</f>
        <v>0</v>
      </c>
      <c r="H432" s="2">
        <f>'MC Inputs'!I431*'MC Usage'!H$5</f>
        <v>0</v>
      </c>
      <c r="I432" s="2">
        <f>'MC Inputs'!J431*'MC Usage'!I$5</f>
        <v>0</v>
      </c>
      <c r="J432" s="2">
        <f>'MC Inputs'!K431*'MC Usage'!J$5</f>
        <v>0</v>
      </c>
      <c r="K432" s="2">
        <f>'MC Inputs'!L431*'MC Usage'!K$5</f>
        <v>0</v>
      </c>
      <c r="L432" s="2">
        <f>'MC Inputs'!M431*'MC Usage'!L$5</f>
        <v>0</v>
      </c>
      <c r="M432" s="2">
        <f>'MC Inputs'!N431*'MC Usage'!M$5</f>
        <v>0</v>
      </c>
      <c r="N432" s="2">
        <f>'MC Inputs'!O431*'MC Usage'!N$5</f>
        <v>0</v>
      </c>
      <c r="O432" s="2">
        <f>'MC Inputs'!P431*'MC Usage'!O$5</f>
        <v>0</v>
      </c>
      <c r="P432" s="2">
        <f>'MC Inputs'!Q431*'MC Usage'!P$5</f>
        <v>0</v>
      </c>
      <c r="Q432" s="2">
        <f>'MC Inputs'!R431*'MC Usage'!Q$5</f>
        <v>0</v>
      </c>
      <c r="R432" s="2">
        <f>'MC Inputs'!S431*'MC Usage'!R$5</f>
        <v>0</v>
      </c>
      <c r="S432" s="2">
        <f>'MC Inputs'!T431*'MC Usage'!S$5</f>
        <v>0</v>
      </c>
      <c r="T432" s="2">
        <f>'MC Inputs'!U431*'MC Usage'!T$5</f>
        <v>0</v>
      </c>
      <c r="U432" s="2">
        <f>'MC Inputs'!V431*'MC Usage'!U$5</f>
        <v>0</v>
      </c>
      <c r="V432" s="2">
        <f>'MC Inputs'!W431*'MC Usage'!V$5</f>
        <v>0</v>
      </c>
      <c r="W432" s="2">
        <f>'MC Inputs'!X431*'MC Usage'!W$5</f>
        <v>0</v>
      </c>
      <c r="X432" s="2">
        <f>'MC Inputs'!Y431*'MC Usage'!X$5</f>
        <v>0</v>
      </c>
      <c r="Y432" s="2">
        <f>'MC Inputs'!Z431*'MC Usage'!Y$5</f>
        <v>0</v>
      </c>
      <c r="Z432" s="2">
        <f>'MC Inputs'!AA431*'MC Usage'!Z$5</f>
        <v>0</v>
      </c>
      <c r="AA432" s="2">
        <f>'MC Inputs'!AB431*'MC Usage'!AA$5</f>
        <v>0</v>
      </c>
      <c r="AB432">
        <f>'MC Inputs'!AC431*'MC Usage'!AB$5</f>
        <v>0</v>
      </c>
      <c r="AC432">
        <f>'MC Inputs'!AD431*'MC Usage'!AC$5</f>
        <v>0</v>
      </c>
      <c r="AD432">
        <f>'MC Inputs'!AE431*'MC Usage'!AD$5</f>
        <v>0</v>
      </c>
      <c r="AE432">
        <f>'MC Inputs'!AF431*'MC Usage'!AE$5</f>
        <v>0</v>
      </c>
    </row>
    <row r="433" spans="1:31" x14ac:dyDescent="0.3">
      <c r="A433" s="33" t="s">
        <v>69</v>
      </c>
      <c r="B433" s="18">
        <f t="shared" si="6"/>
        <v>49706</v>
      </c>
      <c r="C433" s="2">
        <f>'MC Inputs'!D432*'MC Usage'!C$5</f>
        <v>0</v>
      </c>
      <c r="D433" s="2">
        <f>'MC Inputs'!E432*'MC Usage'!D$5</f>
        <v>0</v>
      </c>
      <c r="E433" s="2">
        <f>'MC Inputs'!F432*'MC Usage'!E$5</f>
        <v>0</v>
      </c>
      <c r="F433" s="2">
        <f>'MC Inputs'!G432*'MC Usage'!F$5</f>
        <v>0</v>
      </c>
      <c r="G433" s="2">
        <f>'MC Inputs'!H432*'MC Usage'!G$5</f>
        <v>0</v>
      </c>
      <c r="H433" s="2">
        <f>'MC Inputs'!I432*'MC Usage'!H$5</f>
        <v>0</v>
      </c>
      <c r="I433" s="2">
        <f>'MC Inputs'!J432*'MC Usage'!I$5</f>
        <v>0</v>
      </c>
      <c r="J433" s="2">
        <f>'MC Inputs'!K432*'MC Usage'!J$5</f>
        <v>0</v>
      </c>
      <c r="K433" s="2">
        <f>'MC Inputs'!L432*'MC Usage'!K$5</f>
        <v>0</v>
      </c>
      <c r="L433" s="2">
        <f>'MC Inputs'!M432*'MC Usage'!L$5</f>
        <v>0</v>
      </c>
      <c r="M433" s="2">
        <f>'MC Inputs'!N432*'MC Usage'!M$5</f>
        <v>0</v>
      </c>
      <c r="N433" s="2">
        <f>'MC Inputs'!O432*'MC Usage'!N$5</f>
        <v>0</v>
      </c>
      <c r="O433" s="2">
        <f>'MC Inputs'!P432*'MC Usage'!O$5</f>
        <v>0</v>
      </c>
      <c r="P433" s="2">
        <f>'MC Inputs'!Q432*'MC Usage'!P$5</f>
        <v>0</v>
      </c>
      <c r="Q433" s="2">
        <f>'MC Inputs'!R432*'MC Usage'!Q$5</f>
        <v>0</v>
      </c>
      <c r="R433" s="2">
        <f>'MC Inputs'!S432*'MC Usage'!R$5</f>
        <v>0</v>
      </c>
      <c r="S433" s="2">
        <f>'MC Inputs'!T432*'MC Usage'!S$5</f>
        <v>0</v>
      </c>
      <c r="T433" s="2">
        <f>'MC Inputs'!U432*'MC Usage'!T$5</f>
        <v>0</v>
      </c>
      <c r="U433" s="2">
        <f>'MC Inputs'!V432*'MC Usage'!U$5</f>
        <v>0</v>
      </c>
      <c r="V433" s="2">
        <f>'MC Inputs'!W432*'MC Usage'!V$5</f>
        <v>0</v>
      </c>
      <c r="W433" s="2">
        <f>'MC Inputs'!X432*'MC Usage'!W$5</f>
        <v>0</v>
      </c>
      <c r="X433" s="2">
        <f>'MC Inputs'!Y432*'MC Usage'!X$5</f>
        <v>0</v>
      </c>
      <c r="Y433" s="2">
        <f>'MC Inputs'!Z432*'MC Usage'!Y$5</f>
        <v>0</v>
      </c>
      <c r="Z433" s="2">
        <f>'MC Inputs'!AA432*'MC Usage'!Z$5</f>
        <v>0</v>
      </c>
      <c r="AA433" s="2">
        <f>'MC Inputs'!AB432*'MC Usage'!AA$5</f>
        <v>0</v>
      </c>
      <c r="AB433">
        <f>'MC Inputs'!AC432*'MC Usage'!AB$5</f>
        <v>0</v>
      </c>
      <c r="AC433">
        <f>'MC Inputs'!AD432*'MC Usage'!AC$5</f>
        <v>0</v>
      </c>
      <c r="AD433">
        <f>'MC Inputs'!AE432*'MC Usage'!AD$5</f>
        <v>0</v>
      </c>
      <c r="AE433">
        <f>'MC Inputs'!AF432*'MC Usage'!AE$5</f>
        <v>0</v>
      </c>
    </row>
    <row r="434" spans="1:31" x14ac:dyDescent="0.3">
      <c r="A434" s="33" t="s">
        <v>69</v>
      </c>
      <c r="B434" s="18">
        <f t="shared" si="6"/>
        <v>49735</v>
      </c>
      <c r="C434" s="2">
        <f>'MC Inputs'!D433*'MC Usage'!C$5</f>
        <v>0</v>
      </c>
      <c r="D434" s="2">
        <f>'MC Inputs'!E433*'MC Usage'!D$5</f>
        <v>0</v>
      </c>
      <c r="E434" s="2">
        <f>'MC Inputs'!F433*'MC Usage'!E$5</f>
        <v>0</v>
      </c>
      <c r="F434" s="2">
        <f>'MC Inputs'!G433*'MC Usage'!F$5</f>
        <v>0</v>
      </c>
      <c r="G434" s="2">
        <f>'MC Inputs'!H433*'MC Usage'!G$5</f>
        <v>0</v>
      </c>
      <c r="H434" s="2">
        <f>'MC Inputs'!I433*'MC Usage'!H$5</f>
        <v>0</v>
      </c>
      <c r="I434" s="2">
        <f>'MC Inputs'!J433*'MC Usage'!I$5</f>
        <v>0</v>
      </c>
      <c r="J434" s="2">
        <f>'MC Inputs'!K433*'MC Usage'!J$5</f>
        <v>0</v>
      </c>
      <c r="K434" s="2">
        <f>'MC Inputs'!L433*'MC Usage'!K$5</f>
        <v>0</v>
      </c>
      <c r="L434" s="2">
        <f>'MC Inputs'!M433*'MC Usage'!L$5</f>
        <v>0</v>
      </c>
      <c r="M434" s="2">
        <f>'MC Inputs'!N433*'MC Usage'!M$5</f>
        <v>0</v>
      </c>
      <c r="N434" s="2">
        <f>'MC Inputs'!O433*'MC Usage'!N$5</f>
        <v>0</v>
      </c>
      <c r="O434" s="2">
        <f>'MC Inputs'!P433*'MC Usage'!O$5</f>
        <v>0</v>
      </c>
      <c r="P434" s="2">
        <f>'MC Inputs'!Q433*'MC Usage'!P$5</f>
        <v>0</v>
      </c>
      <c r="Q434" s="2">
        <f>'MC Inputs'!R433*'MC Usage'!Q$5</f>
        <v>0</v>
      </c>
      <c r="R434" s="2">
        <f>'MC Inputs'!S433*'MC Usage'!R$5</f>
        <v>0</v>
      </c>
      <c r="S434" s="2">
        <f>'MC Inputs'!T433*'MC Usage'!S$5</f>
        <v>0</v>
      </c>
      <c r="T434" s="2">
        <f>'MC Inputs'!U433*'MC Usage'!T$5</f>
        <v>0</v>
      </c>
      <c r="U434" s="2">
        <f>'MC Inputs'!V433*'MC Usage'!U$5</f>
        <v>0</v>
      </c>
      <c r="V434" s="2">
        <f>'MC Inputs'!W433*'MC Usage'!V$5</f>
        <v>0</v>
      </c>
      <c r="W434" s="2">
        <f>'MC Inputs'!X433*'MC Usage'!W$5</f>
        <v>0</v>
      </c>
      <c r="X434" s="2">
        <f>'MC Inputs'!Y433*'MC Usage'!X$5</f>
        <v>0</v>
      </c>
      <c r="Y434" s="2">
        <f>'MC Inputs'!Z433*'MC Usage'!Y$5</f>
        <v>0</v>
      </c>
      <c r="Z434" s="2">
        <f>'MC Inputs'!AA433*'MC Usage'!Z$5</f>
        <v>0</v>
      </c>
      <c r="AA434" s="2">
        <f>'MC Inputs'!AB433*'MC Usage'!AA$5</f>
        <v>0</v>
      </c>
      <c r="AB434">
        <f>'MC Inputs'!AC433*'MC Usage'!AB$5</f>
        <v>0</v>
      </c>
      <c r="AC434">
        <f>'MC Inputs'!AD433*'MC Usage'!AC$5</f>
        <v>0</v>
      </c>
      <c r="AD434">
        <f>'MC Inputs'!AE433*'MC Usage'!AD$5</f>
        <v>0</v>
      </c>
      <c r="AE434">
        <f>'MC Inputs'!AF433*'MC Usage'!AE$5</f>
        <v>0</v>
      </c>
    </row>
    <row r="435" spans="1:31" x14ac:dyDescent="0.3">
      <c r="A435" s="33" t="s">
        <v>69</v>
      </c>
      <c r="B435" s="18">
        <f t="shared" si="6"/>
        <v>49766</v>
      </c>
      <c r="C435" s="2">
        <f>'MC Inputs'!D434*'MC Usage'!C$5</f>
        <v>0</v>
      </c>
      <c r="D435" s="2">
        <f>'MC Inputs'!E434*'MC Usage'!D$5</f>
        <v>0</v>
      </c>
      <c r="E435" s="2">
        <f>'MC Inputs'!F434*'MC Usage'!E$5</f>
        <v>0</v>
      </c>
      <c r="F435" s="2">
        <f>'MC Inputs'!G434*'MC Usage'!F$5</f>
        <v>0</v>
      </c>
      <c r="G435" s="2">
        <f>'MC Inputs'!H434*'MC Usage'!G$5</f>
        <v>0</v>
      </c>
      <c r="H435" s="2">
        <f>'MC Inputs'!I434*'MC Usage'!H$5</f>
        <v>0</v>
      </c>
      <c r="I435" s="2">
        <f>'MC Inputs'!J434*'MC Usage'!I$5</f>
        <v>0</v>
      </c>
      <c r="J435" s="2">
        <f>'MC Inputs'!K434*'MC Usage'!J$5</f>
        <v>0</v>
      </c>
      <c r="K435" s="2">
        <f>'MC Inputs'!L434*'MC Usage'!K$5</f>
        <v>0</v>
      </c>
      <c r="L435" s="2">
        <f>'MC Inputs'!M434*'MC Usage'!L$5</f>
        <v>0</v>
      </c>
      <c r="M435" s="2">
        <f>'MC Inputs'!N434*'MC Usage'!M$5</f>
        <v>0</v>
      </c>
      <c r="N435" s="2">
        <f>'MC Inputs'!O434*'MC Usage'!N$5</f>
        <v>0</v>
      </c>
      <c r="O435" s="2">
        <f>'MC Inputs'!P434*'MC Usage'!O$5</f>
        <v>0</v>
      </c>
      <c r="P435" s="2">
        <f>'MC Inputs'!Q434*'MC Usage'!P$5</f>
        <v>0</v>
      </c>
      <c r="Q435" s="2">
        <f>'MC Inputs'!R434*'MC Usage'!Q$5</f>
        <v>0</v>
      </c>
      <c r="R435" s="2">
        <f>'MC Inputs'!S434*'MC Usage'!R$5</f>
        <v>0</v>
      </c>
      <c r="S435" s="2">
        <f>'MC Inputs'!T434*'MC Usage'!S$5</f>
        <v>0</v>
      </c>
      <c r="T435" s="2">
        <f>'MC Inputs'!U434*'MC Usage'!T$5</f>
        <v>0</v>
      </c>
      <c r="U435" s="2">
        <f>'MC Inputs'!V434*'MC Usage'!U$5</f>
        <v>0</v>
      </c>
      <c r="V435" s="2">
        <f>'MC Inputs'!W434*'MC Usage'!V$5</f>
        <v>0</v>
      </c>
      <c r="W435" s="2">
        <f>'MC Inputs'!X434*'MC Usage'!W$5</f>
        <v>0</v>
      </c>
      <c r="X435" s="2">
        <f>'MC Inputs'!Y434*'MC Usage'!X$5</f>
        <v>0</v>
      </c>
      <c r="Y435" s="2">
        <f>'MC Inputs'!Z434*'MC Usage'!Y$5</f>
        <v>0</v>
      </c>
      <c r="Z435" s="2">
        <f>'MC Inputs'!AA434*'MC Usage'!Z$5</f>
        <v>0</v>
      </c>
      <c r="AA435" s="2">
        <f>'MC Inputs'!AB434*'MC Usage'!AA$5</f>
        <v>0</v>
      </c>
      <c r="AB435">
        <f>'MC Inputs'!AC434*'MC Usage'!AB$5</f>
        <v>0</v>
      </c>
      <c r="AC435">
        <f>'MC Inputs'!AD434*'MC Usage'!AC$5</f>
        <v>0</v>
      </c>
      <c r="AD435">
        <f>'MC Inputs'!AE434*'MC Usage'!AD$5</f>
        <v>0</v>
      </c>
      <c r="AE435">
        <f>'MC Inputs'!AF434*'MC Usage'!AE$5</f>
        <v>0</v>
      </c>
    </row>
    <row r="436" spans="1:31" x14ac:dyDescent="0.3">
      <c r="A436" s="33" t="s">
        <v>69</v>
      </c>
      <c r="B436" s="18">
        <f t="shared" si="6"/>
        <v>49796</v>
      </c>
      <c r="C436" s="2">
        <f>'MC Inputs'!D435*'MC Usage'!C$5</f>
        <v>0</v>
      </c>
      <c r="D436" s="2">
        <f>'MC Inputs'!E435*'MC Usage'!D$5</f>
        <v>0</v>
      </c>
      <c r="E436" s="2">
        <f>'MC Inputs'!F435*'MC Usage'!E$5</f>
        <v>0</v>
      </c>
      <c r="F436" s="2">
        <f>'MC Inputs'!G435*'MC Usage'!F$5</f>
        <v>0</v>
      </c>
      <c r="G436" s="2">
        <f>'MC Inputs'!H435*'MC Usage'!G$5</f>
        <v>0</v>
      </c>
      <c r="H436" s="2">
        <f>'MC Inputs'!I435*'MC Usage'!H$5</f>
        <v>0</v>
      </c>
      <c r="I436" s="2">
        <f>'MC Inputs'!J435*'MC Usage'!I$5</f>
        <v>0</v>
      </c>
      <c r="J436" s="2">
        <f>'MC Inputs'!K435*'MC Usage'!J$5</f>
        <v>0</v>
      </c>
      <c r="K436" s="2">
        <f>'MC Inputs'!L435*'MC Usage'!K$5</f>
        <v>0</v>
      </c>
      <c r="L436" s="2">
        <f>'MC Inputs'!M435*'MC Usage'!L$5</f>
        <v>0</v>
      </c>
      <c r="M436" s="2">
        <f>'MC Inputs'!N435*'MC Usage'!M$5</f>
        <v>0</v>
      </c>
      <c r="N436" s="2">
        <f>'MC Inputs'!O435*'MC Usage'!N$5</f>
        <v>0</v>
      </c>
      <c r="O436" s="2">
        <f>'MC Inputs'!P435*'MC Usage'!O$5</f>
        <v>0</v>
      </c>
      <c r="P436" s="2">
        <f>'MC Inputs'!Q435*'MC Usage'!P$5</f>
        <v>0</v>
      </c>
      <c r="Q436" s="2">
        <f>'MC Inputs'!R435*'MC Usage'!Q$5</f>
        <v>0</v>
      </c>
      <c r="R436" s="2">
        <f>'MC Inputs'!S435*'MC Usage'!R$5</f>
        <v>0</v>
      </c>
      <c r="S436" s="2">
        <f>'MC Inputs'!T435*'MC Usage'!S$5</f>
        <v>0</v>
      </c>
      <c r="T436" s="2">
        <f>'MC Inputs'!U435*'MC Usage'!T$5</f>
        <v>0</v>
      </c>
      <c r="U436" s="2">
        <f>'MC Inputs'!V435*'MC Usage'!U$5</f>
        <v>0</v>
      </c>
      <c r="V436" s="2">
        <f>'MC Inputs'!W435*'MC Usage'!V$5</f>
        <v>0</v>
      </c>
      <c r="W436" s="2">
        <f>'MC Inputs'!X435*'MC Usage'!W$5</f>
        <v>0</v>
      </c>
      <c r="X436" s="2">
        <f>'MC Inputs'!Y435*'MC Usage'!X$5</f>
        <v>0</v>
      </c>
      <c r="Y436" s="2">
        <f>'MC Inputs'!Z435*'MC Usage'!Y$5</f>
        <v>0</v>
      </c>
      <c r="Z436" s="2">
        <f>'MC Inputs'!AA435*'MC Usage'!Z$5</f>
        <v>0</v>
      </c>
      <c r="AA436" s="2">
        <f>'MC Inputs'!AB435*'MC Usage'!AA$5</f>
        <v>0</v>
      </c>
      <c r="AB436">
        <f>'MC Inputs'!AC435*'MC Usage'!AB$5</f>
        <v>0</v>
      </c>
      <c r="AC436">
        <f>'MC Inputs'!AD435*'MC Usage'!AC$5</f>
        <v>0</v>
      </c>
      <c r="AD436">
        <f>'MC Inputs'!AE435*'MC Usage'!AD$5</f>
        <v>0</v>
      </c>
      <c r="AE436">
        <f>'MC Inputs'!AF435*'MC Usage'!AE$5</f>
        <v>0</v>
      </c>
    </row>
    <row r="437" spans="1:31" ht="15" thickBot="1" x14ac:dyDescent="0.35">
      <c r="A437" s="34" t="s">
        <v>69</v>
      </c>
      <c r="B437" s="18">
        <f t="shared" si="6"/>
        <v>49827</v>
      </c>
      <c r="C437" s="2">
        <f>'MC Inputs'!D436*'MC Usage'!C$5</f>
        <v>0</v>
      </c>
      <c r="D437" s="2">
        <f>'MC Inputs'!E436*'MC Usage'!D$5</f>
        <v>0</v>
      </c>
      <c r="E437" s="2">
        <f>'MC Inputs'!F436*'MC Usage'!E$5</f>
        <v>0</v>
      </c>
      <c r="F437" s="2">
        <f>'MC Inputs'!G436*'MC Usage'!F$5</f>
        <v>0</v>
      </c>
      <c r="G437" s="2">
        <f>'MC Inputs'!H436*'MC Usage'!G$5</f>
        <v>0</v>
      </c>
      <c r="H437" s="2">
        <f>'MC Inputs'!I436*'MC Usage'!H$5</f>
        <v>0</v>
      </c>
      <c r="I437" s="2">
        <f>'MC Inputs'!J436*'MC Usage'!I$5</f>
        <v>0</v>
      </c>
      <c r="J437" s="2">
        <f>'MC Inputs'!K436*'MC Usage'!J$5</f>
        <v>0</v>
      </c>
      <c r="K437" s="2">
        <f>'MC Inputs'!L436*'MC Usage'!K$5</f>
        <v>0</v>
      </c>
      <c r="L437" s="2">
        <f>'MC Inputs'!M436*'MC Usage'!L$5</f>
        <v>0</v>
      </c>
      <c r="M437" s="2">
        <f>'MC Inputs'!N436*'MC Usage'!M$5</f>
        <v>0</v>
      </c>
      <c r="N437" s="2">
        <f>'MC Inputs'!O436*'MC Usage'!N$5</f>
        <v>0</v>
      </c>
      <c r="O437" s="2">
        <f>'MC Inputs'!P436*'MC Usage'!O$5</f>
        <v>0</v>
      </c>
      <c r="P437" s="2">
        <f>'MC Inputs'!Q436*'MC Usage'!P$5</f>
        <v>0</v>
      </c>
      <c r="Q437" s="2">
        <f>'MC Inputs'!R436*'MC Usage'!Q$5</f>
        <v>0</v>
      </c>
      <c r="R437" s="2">
        <f>'MC Inputs'!S436*'MC Usage'!R$5</f>
        <v>0</v>
      </c>
      <c r="S437" s="2">
        <f>'MC Inputs'!T436*'MC Usage'!S$5</f>
        <v>0</v>
      </c>
      <c r="T437" s="2">
        <f>'MC Inputs'!U436*'MC Usage'!T$5</f>
        <v>0</v>
      </c>
      <c r="U437" s="2">
        <f>'MC Inputs'!V436*'MC Usage'!U$5</f>
        <v>0</v>
      </c>
      <c r="V437" s="2">
        <f>'MC Inputs'!W436*'MC Usage'!V$5</f>
        <v>0</v>
      </c>
      <c r="W437" s="2">
        <f>'MC Inputs'!X436*'MC Usage'!W$5</f>
        <v>0</v>
      </c>
      <c r="X437" s="2">
        <f>'MC Inputs'!Y436*'MC Usage'!X$5</f>
        <v>0</v>
      </c>
      <c r="Y437" s="2">
        <f>'MC Inputs'!Z436*'MC Usage'!Y$5</f>
        <v>0</v>
      </c>
      <c r="Z437" s="2">
        <f>'MC Inputs'!AA436*'MC Usage'!Z$5</f>
        <v>0</v>
      </c>
      <c r="AA437" s="2">
        <f>'MC Inputs'!AB436*'MC Usage'!AA$5</f>
        <v>0</v>
      </c>
      <c r="AB437">
        <f>'MC Inputs'!AC436*'MC Usage'!AB$5</f>
        <v>0</v>
      </c>
      <c r="AC437">
        <f>'MC Inputs'!AD436*'MC Usage'!AC$5</f>
        <v>0</v>
      </c>
      <c r="AD437">
        <f>'MC Inputs'!AE436*'MC Usage'!AD$5</f>
        <v>0</v>
      </c>
      <c r="AE437">
        <f>'MC Inputs'!AF436*'MC Usage'!AE$5</f>
        <v>0</v>
      </c>
    </row>
    <row r="438" spans="1:31" x14ac:dyDescent="0.3">
      <c r="A438" s="29" t="s">
        <v>70</v>
      </c>
      <c r="B438" s="15">
        <f t="shared" si="6"/>
        <v>49857</v>
      </c>
      <c r="C438" s="7">
        <f>'MC Inputs'!D437*'MC Usage'!C$5</f>
        <v>0</v>
      </c>
      <c r="D438" s="7">
        <f>'MC Inputs'!E437*'MC Usage'!D$5</f>
        <v>0</v>
      </c>
      <c r="E438" s="7">
        <f>'MC Inputs'!F437*'MC Usage'!E$5</f>
        <v>0</v>
      </c>
      <c r="F438" s="7">
        <f>'MC Inputs'!G437*'MC Usage'!F$5</f>
        <v>0</v>
      </c>
      <c r="G438" s="7">
        <f>'MC Inputs'!H437*'MC Usage'!G$5</f>
        <v>0</v>
      </c>
      <c r="H438" s="7">
        <f>'MC Inputs'!I437*'MC Usage'!H$5</f>
        <v>0</v>
      </c>
      <c r="I438" s="7">
        <f>'MC Inputs'!J437*'MC Usage'!I$5</f>
        <v>0</v>
      </c>
      <c r="J438" s="7">
        <f>'MC Inputs'!K437*'MC Usage'!J$5</f>
        <v>0</v>
      </c>
      <c r="K438" s="7">
        <f>'MC Inputs'!L437*'MC Usage'!K$5</f>
        <v>0</v>
      </c>
      <c r="L438" s="7">
        <f>'MC Inputs'!M437*'MC Usage'!L$5</f>
        <v>0</v>
      </c>
      <c r="M438" s="7">
        <f>'MC Inputs'!N437*'MC Usage'!M$5</f>
        <v>0</v>
      </c>
      <c r="N438" s="7">
        <f>'MC Inputs'!O437*'MC Usage'!N$5</f>
        <v>0</v>
      </c>
      <c r="O438" s="7">
        <f>'MC Inputs'!P437*'MC Usage'!O$5</f>
        <v>0</v>
      </c>
      <c r="P438" s="7">
        <f>'MC Inputs'!Q437*'MC Usage'!P$5</f>
        <v>0</v>
      </c>
      <c r="Q438" s="7">
        <f>'MC Inputs'!R437*'MC Usage'!Q$5</f>
        <v>0</v>
      </c>
      <c r="R438" s="7">
        <f>'MC Inputs'!S437*'MC Usage'!R$5</f>
        <v>0</v>
      </c>
      <c r="S438" s="7">
        <f>'MC Inputs'!T437*'MC Usage'!S$5</f>
        <v>0</v>
      </c>
      <c r="T438" s="7">
        <f>'MC Inputs'!U437*'MC Usage'!T$5</f>
        <v>0</v>
      </c>
      <c r="U438" s="7">
        <f>'MC Inputs'!V437*'MC Usage'!U$5</f>
        <v>0</v>
      </c>
      <c r="V438" s="7">
        <f>'MC Inputs'!W437*'MC Usage'!V$5</f>
        <v>0</v>
      </c>
      <c r="W438" s="7">
        <f>'MC Inputs'!X437*'MC Usage'!W$5</f>
        <v>0</v>
      </c>
      <c r="X438" s="7">
        <f>'MC Inputs'!Y437*'MC Usage'!X$5</f>
        <v>0</v>
      </c>
      <c r="Y438" s="7">
        <f>'MC Inputs'!Z437*'MC Usage'!Y$5</f>
        <v>0</v>
      </c>
      <c r="Z438" s="7">
        <f>'MC Inputs'!AA437*'MC Usage'!Z$5</f>
        <v>0</v>
      </c>
      <c r="AA438" s="7">
        <f>'MC Inputs'!AB437*'MC Usage'!AA$5</f>
        <v>0</v>
      </c>
      <c r="AB438" s="8">
        <f>'MC Inputs'!AC437*'MC Usage'!AB$5</f>
        <v>0</v>
      </c>
      <c r="AC438" s="8">
        <f>'MC Inputs'!AD437*'MC Usage'!AC$5</f>
        <v>0</v>
      </c>
      <c r="AD438" s="8">
        <f>'MC Inputs'!AE437*'MC Usage'!AD$5</f>
        <v>0</v>
      </c>
      <c r="AE438" s="8">
        <f>'MC Inputs'!AF437*'MC Usage'!AE$5</f>
        <v>0</v>
      </c>
    </row>
    <row r="439" spans="1:31" x14ac:dyDescent="0.3">
      <c r="A439" s="30" t="s">
        <v>70</v>
      </c>
      <c r="B439" s="16">
        <f t="shared" si="6"/>
        <v>49888</v>
      </c>
      <c r="C439" s="9">
        <f>'MC Inputs'!D438*'MC Usage'!C$5</f>
        <v>0</v>
      </c>
      <c r="D439" s="9">
        <f>'MC Inputs'!E438*'MC Usage'!D$5</f>
        <v>0</v>
      </c>
      <c r="E439" s="9">
        <f>'MC Inputs'!F438*'MC Usage'!E$5</f>
        <v>0</v>
      </c>
      <c r="F439" s="9">
        <f>'MC Inputs'!G438*'MC Usage'!F$5</f>
        <v>0</v>
      </c>
      <c r="G439" s="9">
        <f>'MC Inputs'!H438*'MC Usage'!G$5</f>
        <v>0</v>
      </c>
      <c r="H439" s="9">
        <f>'MC Inputs'!I438*'MC Usage'!H$5</f>
        <v>0</v>
      </c>
      <c r="I439" s="9">
        <f>'MC Inputs'!J438*'MC Usage'!I$5</f>
        <v>0</v>
      </c>
      <c r="J439" s="9">
        <f>'MC Inputs'!K438*'MC Usage'!J$5</f>
        <v>0</v>
      </c>
      <c r="K439" s="9">
        <f>'MC Inputs'!L438*'MC Usage'!K$5</f>
        <v>0</v>
      </c>
      <c r="L439" s="9">
        <f>'MC Inputs'!M438*'MC Usage'!L$5</f>
        <v>0</v>
      </c>
      <c r="M439" s="9">
        <f>'MC Inputs'!N438*'MC Usage'!M$5</f>
        <v>0</v>
      </c>
      <c r="N439" s="9">
        <f>'MC Inputs'!O438*'MC Usage'!N$5</f>
        <v>0</v>
      </c>
      <c r="O439" s="9">
        <f>'MC Inputs'!P438*'MC Usage'!O$5</f>
        <v>0</v>
      </c>
      <c r="P439" s="9">
        <f>'MC Inputs'!Q438*'MC Usage'!P$5</f>
        <v>0</v>
      </c>
      <c r="Q439" s="9">
        <f>'MC Inputs'!R438*'MC Usage'!Q$5</f>
        <v>0</v>
      </c>
      <c r="R439" s="9">
        <f>'MC Inputs'!S438*'MC Usage'!R$5</f>
        <v>0</v>
      </c>
      <c r="S439" s="9">
        <f>'MC Inputs'!T438*'MC Usage'!S$5</f>
        <v>0</v>
      </c>
      <c r="T439" s="9">
        <f>'MC Inputs'!U438*'MC Usage'!T$5</f>
        <v>0</v>
      </c>
      <c r="U439" s="9">
        <f>'MC Inputs'!V438*'MC Usage'!U$5</f>
        <v>0</v>
      </c>
      <c r="V439" s="9">
        <f>'MC Inputs'!W438*'MC Usage'!V$5</f>
        <v>0</v>
      </c>
      <c r="W439" s="9">
        <f>'MC Inputs'!X438*'MC Usage'!W$5</f>
        <v>0</v>
      </c>
      <c r="X439" s="9">
        <f>'MC Inputs'!Y438*'MC Usage'!X$5</f>
        <v>0</v>
      </c>
      <c r="Y439" s="9">
        <f>'MC Inputs'!Z438*'MC Usage'!Y$5</f>
        <v>0</v>
      </c>
      <c r="Z439" s="9">
        <f>'MC Inputs'!AA438*'MC Usage'!Z$5</f>
        <v>0</v>
      </c>
      <c r="AA439" s="9">
        <f>'MC Inputs'!AB438*'MC Usage'!AA$5</f>
        <v>0</v>
      </c>
      <c r="AB439" s="10">
        <f>'MC Inputs'!AC438*'MC Usage'!AB$5</f>
        <v>0</v>
      </c>
      <c r="AC439" s="10">
        <f>'MC Inputs'!AD438*'MC Usage'!AC$5</f>
        <v>0</v>
      </c>
      <c r="AD439" s="10">
        <f>'MC Inputs'!AE438*'MC Usage'!AD$5</f>
        <v>0</v>
      </c>
      <c r="AE439" s="10">
        <f>'MC Inputs'!AF438*'MC Usage'!AE$5</f>
        <v>0</v>
      </c>
    </row>
    <row r="440" spans="1:31" x14ac:dyDescent="0.3">
      <c r="A440" s="30" t="s">
        <v>70</v>
      </c>
      <c r="B440" s="16">
        <f t="shared" si="6"/>
        <v>49919</v>
      </c>
      <c r="C440" s="9">
        <f>'MC Inputs'!D439*'MC Usage'!C$5</f>
        <v>0</v>
      </c>
      <c r="D440" s="9">
        <f>'MC Inputs'!E439*'MC Usage'!D$5</f>
        <v>0</v>
      </c>
      <c r="E440" s="9">
        <f>'MC Inputs'!F439*'MC Usage'!E$5</f>
        <v>0</v>
      </c>
      <c r="F440" s="9">
        <f>'MC Inputs'!G439*'MC Usage'!F$5</f>
        <v>0</v>
      </c>
      <c r="G440" s="9">
        <f>'MC Inputs'!H439*'MC Usage'!G$5</f>
        <v>0</v>
      </c>
      <c r="H440" s="9">
        <f>'MC Inputs'!I439*'MC Usage'!H$5</f>
        <v>0</v>
      </c>
      <c r="I440" s="9">
        <f>'MC Inputs'!J439*'MC Usage'!I$5</f>
        <v>0</v>
      </c>
      <c r="J440" s="9">
        <f>'MC Inputs'!K439*'MC Usage'!J$5</f>
        <v>0</v>
      </c>
      <c r="K440" s="9">
        <f>'MC Inputs'!L439*'MC Usage'!K$5</f>
        <v>0</v>
      </c>
      <c r="L440" s="9">
        <f>'MC Inputs'!M439*'MC Usage'!L$5</f>
        <v>0</v>
      </c>
      <c r="M440" s="9">
        <f>'MC Inputs'!N439*'MC Usage'!M$5</f>
        <v>0</v>
      </c>
      <c r="N440" s="9">
        <f>'MC Inputs'!O439*'MC Usage'!N$5</f>
        <v>0</v>
      </c>
      <c r="O440" s="9">
        <f>'MC Inputs'!P439*'MC Usage'!O$5</f>
        <v>0</v>
      </c>
      <c r="P440" s="9">
        <f>'MC Inputs'!Q439*'MC Usage'!P$5</f>
        <v>0</v>
      </c>
      <c r="Q440" s="9">
        <f>'MC Inputs'!R439*'MC Usage'!Q$5</f>
        <v>0</v>
      </c>
      <c r="R440" s="9">
        <f>'MC Inputs'!S439*'MC Usage'!R$5</f>
        <v>0</v>
      </c>
      <c r="S440" s="9">
        <f>'MC Inputs'!T439*'MC Usage'!S$5</f>
        <v>0</v>
      </c>
      <c r="T440" s="9">
        <f>'MC Inputs'!U439*'MC Usage'!T$5</f>
        <v>0</v>
      </c>
      <c r="U440" s="9">
        <f>'MC Inputs'!V439*'MC Usage'!U$5</f>
        <v>0</v>
      </c>
      <c r="V440" s="9">
        <f>'MC Inputs'!W439*'MC Usage'!V$5</f>
        <v>0</v>
      </c>
      <c r="W440" s="9">
        <f>'MC Inputs'!X439*'MC Usage'!W$5</f>
        <v>0</v>
      </c>
      <c r="X440" s="9">
        <f>'MC Inputs'!Y439*'MC Usage'!X$5</f>
        <v>0</v>
      </c>
      <c r="Y440" s="9">
        <f>'MC Inputs'!Z439*'MC Usage'!Y$5</f>
        <v>0</v>
      </c>
      <c r="Z440" s="9">
        <f>'MC Inputs'!AA439*'MC Usage'!Z$5</f>
        <v>0</v>
      </c>
      <c r="AA440" s="9">
        <f>'MC Inputs'!AB439*'MC Usage'!AA$5</f>
        <v>0</v>
      </c>
      <c r="AB440" s="10">
        <f>'MC Inputs'!AC439*'MC Usage'!AB$5</f>
        <v>0</v>
      </c>
      <c r="AC440" s="10">
        <f>'MC Inputs'!AD439*'MC Usage'!AC$5</f>
        <v>0</v>
      </c>
      <c r="AD440" s="10">
        <f>'MC Inputs'!AE439*'MC Usage'!AD$5</f>
        <v>0</v>
      </c>
      <c r="AE440" s="10">
        <f>'MC Inputs'!AF439*'MC Usage'!AE$5</f>
        <v>0</v>
      </c>
    </row>
    <row r="441" spans="1:31" x14ac:dyDescent="0.3">
      <c r="A441" s="30" t="s">
        <v>70</v>
      </c>
      <c r="B441" s="16">
        <f t="shared" si="6"/>
        <v>49949</v>
      </c>
      <c r="C441" s="9">
        <f>'MC Inputs'!D440*'MC Usage'!C$5</f>
        <v>0</v>
      </c>
      <c r="D441" s="9">
        <f>'MC Inputs'!E440*'MC Usage'!D$5</f>
        <v>0</v>
      </c>
      <c r="E441" s="9">
        <f>'MC Inputs'!F440*'MC Usage'!E$5</f>
        <v>0</v>
      </c>
      <c r="F441" s="9">
        <f>'MC Inputs'!G440*'MC Usage'!F$5</f>
        <v>0</v>
      </c>
      <c r="G441" s="9">
        <f>'MC Inputs'!H440*'MC Usage'!G$5</f>
        <v>0</v>
      </c>
      <c r="H441" s="9">
        <f>'MC Inputs'!I440*'MC Usage'!H$5</f>
        <v>0</v>
      </c>
      <c r="I441" s="9">
        <f>'MC Inputs'!J440*'MC Usage'!I$5</f>
        <v>0</v>
      </c>
      <c r="J441" s="9">
        <f>'MC Inputs'!K440*'MC Usage'!J$5</f>
        <v>0</v>
      </c>
      <c r="K441" s="9">
        <f>'MC Inputs'!L440*'MC Usage'!K$5</f>
        <v>0</v>
      </c>
      <c r="L441" s="9">
        <f>'MC Inputs'!M440*'MC Usage'!L$5</f>
        <v>0</v>
      </c>
      <c r="M441" s="9">
        <f>'MC Inputs'!N440*'MC Usage'!M$5</f>
        <v>0</v>
      </c>
      <c r="N441" s="9">
        <f>'MC Inputs'!O440*'MC Usage'!N$5</f>
        <v>0</v>
      </c>
      <c r="O441" s="9">
        <f>'MC Inputs'!P440*'MC Usage'!O$5</f>
        <v>0</v>
      </c>
      <c r="P441" s="9">
        <f>'MC Inputs'!Q440*'MC Usage'!P$5</f>
        <v>0</v>
      </c>
      <c r="Q441" s="9">
        <f>'MC Inputs'!R440*'MC Usage'!Q$5</f>
        <v>0</v>
      </c>
      <c r="R441" s="9">
        <f>'MC Inputs'!S440*'MC Usage'!R$5</f>
        <v>0</v>
      </c>
      <c r="S441" s="9">
        <f>'MC Inputs'!T440*'MC Usage'!S$5</f>
        <v>0</v>
      </c>
      <c r="T441" s="9">
        <f>'MC Inputs'!U440*'MC Usage'!T$5</f>
        <v>0</v>
      </c>
      <c r="U441" s="9">
        <f>'MC Inputs'!V440*'MC Usage'!U$5</f>
        <v>0</v>
      </c>
      <c r="V441" s="9">
        <f>'MC Inputs'!W440*'MC Usage'!V$5</f>
        <v>0</v>
      </c>
      <c r="W441" s="9">
        <f>'MC Inputs'!X440*'MC Usage'!W$5</f>
        <v>0</v>
      </c>
      <c r="X441" s="9">
        <f>'MC Inputs'!Y440*'MC Usage'!X$5</f>
        <v>0</v>
      </c>
      <c r="Y441" s="9">
        <f>'MC Inputs'!Z440*'MC Usage'!Y$5</f>
        <v>0</v>
      </c>
      <c r="Z441" s="9">
        <f>'MC Inputs'!AA440*'MC Usage'!Z$5</f>
        <v>0</v>
      </c>
      <c r="AA441" s="9">
        <f>'MC Inputs'!AB440*'MC Usage'!AA$5</f>
        <v>0</v>
      </c>
      <c r="AB441" s="10">
        <f>'MC Inputs'!AC440*'MC Usage'!AB$5</f>
        <v>0</v>
      </c>
      <c r="AC441" s="10">
        <f>'MC Inputs'!AD440*'MC Usage'!AC$5</f>
        <v>0</v>
      </c>
      <c r="AD441" s="10">
        <f>'MC Inputs'!AE440*'MC Usage'!AD$5</f>
        <v>0</v>
      </c>
      <c r="AE441" s="10">
        <f>'MC Inputs'!AF440*'MC Usage'!AE$5</f>
        <v>0</v>
      </c>
    </row>
    <row r="442" spans="1:31" x14ac:dyDescent="0.3">
      <c r="A442" s="30" t="s">
        <v>70</v>
      </c>
      <c r="B442" s="16">
        <f t="shared" si="6"/>
        <v>49980</v>
      </c>
      <c r="C442" s="9">
        <f>'MC Inputs'!D441*'MC Usage'!C$5</f>
        <v>0</v>
      </c>
      <c r="D442" s="9">
        <f>'MC Inputs'!E441*'MC Usage'!D$5</f>
        <v>0</v>
      </c>
      <c r="E442" s="9">
        <f>'MC Inputs'!F441*'MC Usage'!E$5</f>
        <v>0</v>
      </c>
      <c r="F442" s="9">
        <f>'MC Inputs'!G441*'MC Usage'!F$5</f>
        <v>0</v>
      </c>
      <c r="G442" s="9">
        <f>'MC Inputs'!H441*'MC Usage'!G$5</f>
        <v>0</v>
      </c>
      <c r="H442" s="9">
        <f>'MC Inputs'!I441*'MC Usage'!H$5</f>
        <v>0</v>
      </c>
      <c r="I442" s="9">
        <f>'MC Inputs'!J441*'MC Usage'!I$5</f>
        <v>0</v>
      </c>
      <c r="J442" s="9">
        <f>'MC Inputs'!K441*'MC Usage'!J$5</f>
        <v>0</v>
      </c>
      <c r="K442" s="9">
        <f>'MC Inputs'!L441*'MC Usage'!K$5</f>
        <v>0</v>
      </c>
      <c r="L442" s="9">
        <f>'MC Inputs'!M441*'MC Usage'!L$5</f>
        <v>0</v>
      </c>
      <c r="M442" s="9">
        <f>'MC Inputs'!N441*'MC Usage'!M$5</f>
        <v>0</v>
      </c>
      <c r="N442" s="9">
        <f>'MC Inputs'!O441*'MC Usage'!N$5</f>
        <v>0</v>
      </c>
      <c r="O442" s="9">
        <f>'MC Inputs'!P441*'MC Usage'!O$5</f>
        <v>0</v>
      </c>
      <c r="P442" s="9">
        <f>'MC Inputs'!Q441*'MC Usage'!P$5</f>
        <v>0</v>
      </c>
      <c r="Q442" s="9">
        <f>'MC Inputs'!R441*'MC Usage'!Q$5</f>
        <v>0</v>
      </c>
      <c r="R442" s="9">
        <f>'MC Inputs'!S441*'MC Usage'!R$5</f>
        <v>0</v>
      </c>
      <c r="S442" s="9">
        <f>'MC Inputs'!T441*'MC Usage'!S$5</f>
        <v>0</v>
      </c>
      <c r="T442" s="9">
        <f>'MC Inputs'!U441*'MC Usage'!T$5</f>
        <v>0</v>
      </c>
      <c r="U442" s="9">
        <f>'MC Inputs'!V441*'MC Usage'!U$5</f>
        <v>0</v>
      </c>
      <c r="V442" s="9">
        <f>'MC Inputs'!W441*'MC Usage'!V$5</f>
        <v>0</v>
      </c>
      <c r="W442" s="9">
        <f>'MC Inputs'!X441*'MC Usage'!W$5</f>
        <v>0</v>
      </c>
      <c r="X442" s="9">
        <f>'MC Inputs'!Y441*'MC Usage'!X$5</f>
        <v>0</v>
      </c>
      <c r="Y442" s="9">
        <f>'MC Inputs'!Z441*'MC Usage'!Y$5</f>
        <v>0</v>
      </c>
      <c r="Z442" s="9">
        <f>'MC Inputs'!AA441*'MC Usage'!Z$5</f>
        <v>0</v>
      </c>
      <c r="AA442" s="9">
        <f>'MC Inputs'!AB441*'MC Usage'!AA$5</f>
        <v>0</v>
      </c>
      <c r="AB442" s="10">
        <f>'MC Inputs'!AC441*'MC Usage'!AB$5</f>
        <v>0</v>
      </c>
      <c r="AC442" s="10">
        <f>'MC Inputs'!AD441*'MC Usage'!AC$5</f>
        <v>0</v>
      </c>
      <c r="AD442" s="10">
        <f>'MC Inputs'!AE441*'MC Usage'!AD$5</f>
        <v>0</v>
      </c>
      <c r="AE442" s="10">
        <f>'MC Inputs'!AF441*'MC Usage'!AE$5</f>
        <v>0</v>
      </c>
    </row>
    <row r="443" spans="1:31" x14ac:dyDescent="0.3">
      <c r="A443" s="30" t="s">
        <v>70</v>
      </c>
      <c r="B443" s="16">
        <f t="shared" si="6"/>
        <v>50010</v>
      </c>
      <c r="C443" s="9">
        <f>'MC Inputs'!D442*'MC Usage'!C$5</f>
        <v>0</v>
      </c>
      <c r="D443" s="9">
        <f>'MC Inputs'!E442*'MC Usage'!D$5</f>
        <v>0</v>
      </c>
      <c r="E443" s="9">
        <f>'MC Inputs'!F442*'MC Usage'!E$5</f>
        <v>0</v>
      </c>
      <c r="F443" s="9">
        <f>'MC Inputs'!G442*'MC Usage'!F$5</f>
        <v>0</v>
      </c>
      <c r="G443" s="9">
        <f>'MC Inputs'!H442*'MC Usage'!G$5</f>
        <v>0</v>
      </c>
      <c r="H443" s="9">
        <f>'MC Inputs'!I442*'MC Usage'!H$5</f>
        <v>0</v>
      </c>
      <c r="I443" s="9">
        <f>'MC Inputs'!J442*'MC Usage'!I$5</f>
        <v>0</v>
      </c>
      <c r="J443" s="9">
        <f>'MC Inputs'!K442*'MC Usage'!J$5</f>
        <v>0</v>
      </c>
      <c r="K443" s="9">
        <f>'MC Inputs'!L442*'MC Usage'!K$5</f>
        <v>0</v>
      </c>
      <c r="L443" s="9">
        <f>'MC Inputs'!M442*'MC Usage'!L$5</f>
        <v>0</v>
      </c>
      <c r="M443" s="9">
        <f>'MC Inputs'!N442*'MC Usage'!M$5</f>
        <v>0</v>
      </c>
      <c r="N443" s="9">
        <f>'MC Inputs'!O442*'MC Usage'!N$5</f>
        <v>0</v>
      </c>
      <c r="O443" s="9">
        <f>'MC Inputs'!P442*'MC Usage'!O$5</f>
        <v>0</v>
      </c>
      <c r="P443" s="9">
        <f>'MC Inputs'!Q442*'MC Usage'!P$5</f>
        <v>0</v>
      </c>
      <c r="Q443" s="9">
        <f>'MC Inputs'!R442*'MC Usage'!Q$5</f>
        <v>0</v>
      </c>
      <c r="R443" s="9">
        <f>'MC Inputs'!S442*'MC Usage'!R$5</f>
        <v>0</v>
      </c>
      <c r="S443" s="9">
        <f>'MC Inputs'!T442*'MC Usage'!S$5</f>
        <v>0</v>
      </c>
      <c r="T443" s="9">
        <f>'MC Inputs'!U442*'MC Usage'!T$5</f>
        <v>0</v>
      </c>
      <c r="U443" s="9">
        <f>'MC Inputs'!V442*'MC Usage'!U$5</f>
        <v>0</v>
      </c>
      <c r="V443" s="9">
        <f>'MC Inputs'!W442*'MC Usage'!V$5</f>
        <v>0</v>
      </c>
      <c r="W443" s="9">
        <f>'MC Inputs'!X442*'MC Usage'!W$5</f>
        <v>0</v>
      </c>
      <c r="X443" s="9">
        <f>'MC Inputs'!Y442*'MC Usage'!X$5</f>
        <v>0</v>
      </c>
      <c r="Y443" s="9">
        <f>'MC Inputs'!Z442*'MC Usage'!Y$5</f>
        <v>0</v>
      </c>
      <c r="Z443" s="9">
        <f>'MC Inputs'!AA442*'MC Usage'!Z$5</f>
        <v>0</v>
      </c>
      <c r="AA443" s="9">
        <f>'MC Inputs'!AB442*'MC Usage'!AA$5</f>
        <v>0</v>
      </c>
      <c r="AB443" s="10">
        <f>'MC Inputs'!AC442*'MC Usage'!AB$5</f>
        <v>0</v>
      </c>
      <c r="AC443" s="10">
        <f>'MC Inputs'!AD442*'MC Usage'!AC$5</f>
        <v>0</v>
      </c>
      <c r="AD443" s="10">
        <f>'MC Inputs'!AE442*'MC Usage'!AD$5</f>
        <v>0</v>
      </c>
      <c r="AE443" s="10">
        <f>'MC Inputs'!AF442*'MC Usage'!AE$5</f>
        <v>0</v>
      </c>
    </row>
    <row r="444" spans="1:31" x14ac:dyDescent="0.3">
      <c r="A444" s="30" t="s">
        <v>70</v>
      </c>
      <c r="B444" s="16">
        <f t="shared" si="6"/>
        <v>50041</v>
      </c>
      <c r="C444" s="9">
        <f>'MC Inputs'!D443*'MC Usage'!C$5</f>
        <v>0</v>
      </c>
      <c r="D444" s="9">
        <f>'MC Inputs'!E443*'MC Usage'!D$5</f>
        <v>0</v>
      </c>
      <c r="E444" s="9">
        <f>'MC Inputs'!F443*'MC Usage'!E$5</f>
        <v>0</v>
      </c>
      <c r="F444" s="9">
        <f>'MC Inputs'!G443*'MC Usage'!F$5</f>
        <v>0</v>
      </c>
      <c r="G444" s="9">
        <f>'MC Inputs'!H443*'MC Usage'!G$5</f>
        <v>0</v>
      </c>
      <c r="H444" s="9">
        <f>'MC Inputs'!I443*'MC Usage'!H$5</f>
        <v>0</v>
      </c>
      <c r="I444" s="9">
        <f>'MC Inputs'!J443*'MC Usage'!I$5</f>
        <v>0</v>
      </c>
      <c r="J444" s="9">
        <f>'MC Inputs'!K443*'MC Usage'!J$5</f>
        <v>0</v>
      </c>
      <c r="K444" s="9">
        <f>'MC Inputs'!L443*'MC Usage'!K$5</f>
        <v>0</v>
      </c>
      <c r="L444" s="9">
        <f>'MC Inputs'!M443*'MC Usage'!L$5</f>
        <v>0</v>
      </c>
      <c r="M444" s="9">
        <f>'MC Inputs'!N443*'MC Usage'!M$5</f>
        <v>0</v>
      </c>
      <c r="N444" s="9">
        <f>'MC Inputs'!O443*'MC Usage'!N$5</f>
        <v>0</v>
      </c>
      <c r="O444" s="9">
        <f>'MC Inputs'!P443*'MC Usage'!O$5</f>
        <v>0</v>
      </c>
      <c r="P444" s="9">
        <f>'MC Inputs'!Q443*'MC Usage'!P$5</f>
        <v>0</v>
      </c>
      <c r="Q444" s="9">
        <f>'MC Inputs'!R443*'MC Usage'!Q$5</f>
        <v>0</v>
      </c>
      <c r="R444" s="9">
        <f>'MC Inputs'!S443*'MC Usage'!R$5</f>
        <v>0</v>
      </c>
      <c r="S444" s="9">
        <f>'MC Inputs'!T443*'MC Usage'!S$5</f>
        <v>0</v>
      </c>
      <c r="T444" s="9">
        <f>'MC Inputs'!U443*'MC Usage'!T$5</f>
        <v>0</v>
      </c>
      <c r="U444" s="9">
        <f>'MC Inputs'!V443*'MC Usage'!U$5</f>
        <v>0</v>
      </c>
      <c r="V444" s="9">
        <f>'MC Inputs'!W443*'MC Usage'!V$5</f>
        <v>0</v>
      </c>
      <c r="W444" s="9">
        <f>'MC Inputs'!X443*'MC Usage'!W$5</f>
        <v>0</v>
      </c>
      <c r="X444" s="9">
        <f>'MC Inputs'!Y443*'MC Usage'!X$5</f>
        <v>0</v>
      </c>
      <c r="Y444" s="9">
        <f>'MC Inputs'!Z443*'MC Usage'!Y$5</f>
        <v>0</v>
      </c>
      <c r="Z444" s="9">
        <f>'MC Inputs'!AA443*'MC Usage'!Z$5</f>
        <v>0</v>
      </c>
      <c r="AA444" s="9">
        <f>'MC Inputs'!AB443*'MC Usage'!AA$5</f>
        <v>0</v>
      </c>
      <c r="AB444" s="10">
        <f>'MC Inputs'!AC443*'MC Usage'!AB$5</f>
        <v>0</v>
      </c>
      <c r="AC444" s="10">
        <f>'MC Inputs'!AD443*'MC Usage'!AC$5</f>
        <v>0</v>
      </c>
      <c r="AD444" s="10">
        <f>'MC Inputs'!AE443*'MC Usage'!AD$5</f>
        <v>0</v>
      </c>
      <c r="AE444" s="10">
        <f>'MC Inputs'!AF443*'MC Usage'!AE$5</f>
        <v>0</v>
      </c>
    </row>
    <row r="445" spans="1:31" x14ac:dyDescent="0.3">
      <c r="A445" s="30" t="s">
        <v>70</v>
      </c>
      <c r="B445" s="16">
        <f t="shared" si="6"/>
        <v>50072</v>
      </c>
      <c r="C445" s="9">
        <f>'MC Inputs'!D444*'MC Usage'!C$5</f>
        <v>0</v>
      </c>
      <c r="D445" s="9">
        <f>'MC Inputs'!E444*'MC Usage'!D$5</f>
        <v>0</v>
      </c>
      <c r="E445" s="9">
        <f>'MC Inputs'!F444*'MC Usage'!E$5</f>
        <v>0</v>
      </c>
      <c r="F445" s="9">
        <f>'MC Inputs'!G444*'MC Usage'!F$5</f>
        <v>0</v>
      </c>
      <c r="G445" s="9">
        <f>'MC Inputs'!H444*'MC Usage'!G$5</f>
        <v>0</v>
      </c>
      <c r="H445" s="9">
        <f>'MC Inputs'!I444*'MC Usage'!H$5</f>
        <v>0</v>
      </c>
      <c r="I445" s="9">
        <f>'MC Inputs'!J444*'MC Usage'!I$5</f>
        <v>0</v>
      </c>
      <c r="J445" s="9">
        <f>'MC Inputs'!K444*'MC Usage'!J$5</f>
        <v>0</v>
      </c>
      <c r="K445" s="9">
        <f>'MC Inputs'!L444*'MC Usage'!K$5</f>
        <v>0</v>
      </c>
      <c r="L445" s="9">
        <f>'MC Inputs'!M444*'MC Usage'!L$5</f>
        <v>0</v>
      </c>
      <c r="M445" s="9">
        <f>'MC Inputs'!N444*'MC Usage'!M$5</f>
        <v>0</v>
      </c>
      <c r="N445" s="9">
        <f>'MC Inputs'!O444*'MC Usage'!N$5</f>
        <v>0</v>
      </c>
      <c r="O445" s="9">
        <f>'MC Inputs'!P444*'MC Usage'!O$5</f>
        <v>0</v>
      </c>
      <c r="P445" s="9">
        <f>'MC Inputs'!Q444*'MC Usage'!P$5</f>
        <v>0</v>
      </c>
      <c r="Q445" s="9">
        <f>'MC Inputs'!R444*'MC Usage'!Q$5</f>
        <v>0</v>
      </c>
      <c r="R445" s="9">
        <f>'MC Inputs'!S444*'MC Usage'!R$5</f>
        <v>0</v>
      </c>
      <c r="S445" s="9">
        <f>'MC Inputs'!T444*'MC Usage'!S$5</f>
        <v>0</v>
      </c>
      <c r="T445" s="9">
        <f>'MC Inputs'!U444*'MC Usage'!T$5</f>
        <v>0</v>
      </c>
      <c r="U445" s="9">
        <f>'MC Inputs'!V444*'MC Usage'!U$5</f>
        <v>0</v>
      </c>
      <c r="V445" s="9">
        <f>'MC Inputs'!W444*'MC Usage'!V$5</f>
        <v>0</v>
      </c>
      <c r="W445" s="9">
        <f>'MC Inputs'!X444*'MC Usage'!W$5</f>
        <v>0</v>
      </c>
      <c r="X445" s="9">
        <f>'MC Inputs'!Y444*'MC Usage'!X$5</f>
        <v>0</v>
      </c>
      <c r="Y445" s="9">
        <f>'MC Inputs'!Z444*'MC Usage'!Y$5</f>
        <v>0</v>
      </c>
      <c r="Z445" s="9">
        <f>'MC Inputs'!AA444*'MC Usage'!Z$5</f>
        <v>0</v>
      </c>
      <c r="AA445" s="9">
        <f>'MC Inputs'!AB444*'MC Usage'!AA$5</f>
        <v>0</v>
      </c>
      <c r="AB445" s="10">
        <f>'MC Inputs'!AC444*'MC Usage'!AB$5</f>
        <v>0</v>
      </c>
      <c r="AC445" s="10">
        <f>'MC Inputs'!AD444*'MC Usage'!AC$5</f>
        <v>0</v>
      </c>
      <c r="AD445" s="10">
        <f>'MC Inputs'!AE444*'MC Usage'!AD$5</f>
        <v>0</v>
      </c>
      <c r="AE445" s="10">
        <f>'MC Inputs'!AF444*'MC Usage'!AE$5</f>
        <v>0</v>
      </c>
    </row>
    <row r="446" spans="1:31" x14ac:dyDescent="0.3">
      <c r="A446" s="30" t="s">
        <v>70</v>
      </c>
      <c r="B446" s="16">
        <f t="shared" si="6"/>
        <v>50100</v>
      </c>
      <c r="C446" s="9">
        <f>'MC Inputs'!D445*'MC Usage'!C$5</f>
        <v>0</v>
      </c>
      <c r="D446" s="9">
        <f>'MC Inputs'!E445*'MC Usage'!D$5</f>
        <v>0</v>
      </c>
      <c r="E446" s="9">
        <f>'MC Inputs'!F445*'MC Usage'!E$5</f>
        <v>0</v>
      </c>
      <c r="F446" s="9">
        <f>'MC Inputs'!G445*'MC Usage'!F$5</f>
        <v>0</v>
      </c>
      <c r="G446" s="9">
        <f>'MC Inputs'!H445*'MC Usage'!G$5</f>
        <v>0</v>
      </c>
      <c r="H446" s="9">
        <f>'MC Inputs'!I445*'MC Usage'!H$5</f>
        <v>0</v>
      </c>
      <c r="I446" s="9">
        <f>'MC Inputs'!J445*'MC Usage'!I$5</f>
        <v>0</v>
      </c>
      <c r="J446" s="9">
        <f>'MC Inputs'!K445*'MC Usage'!J$5</f>
        <v>0</v>
      </c>
      <c r="K446" s="9">
        <f>'MC Inputs'!L445*'MC Usage'!K$5</f>
        <v>0</v>
      </c>
      <c r="L446" s="9">
        <f>'MC Inputs'!M445*'MC Usage'!L$5</f>
        <v>0</v>
      </c>
      <c r="M446" s="9">
        <f>'MC Inputs'!N445*'MC Usage'!M$5</f>
        <v>0</v>
      </c>
      <c r="N446" s="9">
        <f>'MC Inputs'!O445*'MC Usage'!N$5</f>
        <v>0</v>
      </c>
      <c r="O446" s="9">
        <f>'MC Inputs'!P445*'MC Usage'!O$5</f>
        <v>0</v>
      </c>
      <c r="P446" s="9">
        <f>'MC Inputs'!Q445*'MC Usage'!P$5</f>
        <v>0</v>
      </c>
      <c r="Q446" s="9">
        <f>'MC Inputs'!R445*'MC Usage'!Q$5</f>
        <v>0</v>
      </c>
      <c r="R446" s="9">
        <f>'MC Inputs'!S445*'MC Usage'!R$5</f>
        <v>0</v>
      </c>
      <c r="S446" s="9">
        <f>'MC Inputs'!T445*'MC Usage'!S$5</f>
        <v>0</v>
      </c>
      <c r="T446" s="9">
        <f>'MC Inputs'!U445*'MC Usage'!T$5</f>
        <v>0</v>
      </c>
      <c r="U446" s="9">
        <f>'MC Inputs'!V445*'MC Usage'!U$5</f>
        <v>0</v>
      </c>
      <c r="V446" s="9">
        <f>'MC Inputs'!W445*'MC Usage'!V$5</f>
        <v>0</v>
      </c>
      <c r="W446" s="9">
        <f>'MC Inputs'!X445*'MC Usage'!W$5</f>
        <v>0</v>
      </c>
      <c r="X446" s="9">
        <f>'MC Inputs'!Y445*'MC Usage'!X$5</f>
        <v>0</v>
      </c>
      <c r="Y446" s="9">
        <f>'MC Inputs'!Z445*'MC Usage'!Y$5</f>
        <v>0</v>
      </c>
      <c r="Z446" s="9">
        <f>'MC Inputs'!AA445*'MC Usage'!Z$5</f>
        <v>0</v>
      </c>
      <c r="AA446" s="9">
        <f>'MC Inputs'!AB445*'MC Usage'!AA$5</f>
        <v>0</v>
      </c>
      <c r="AB446" s="10">
        <f>'MC Inputs'!AC445*'MC Usage'!AB$5</f>
        <v>0</v>
      </c>
      <c r="AC446" s="10">
        <f>'MC Inputs'!AD445*'MC Usage'!AC$5</f>
        <v>0</v>
      </c>
      <c r="AD446" s="10">
        <f>'MC Inputs'!AE445*'MC Usage'!AD$5</f>
        <v>0</v>
      </c>
      <c r="AE446" s="10">
        <f>'MC Inputs'!AF445*'MC Usage'!AE$5</f>
        <v>0</v>
      </c>
    </row>
    <row r="447" spans="1:31" x14ac:dyDescent="0.3">
      <c r="A447" s="30" t="s">
        <v>70</v>
      </c>
      <c r="B447" s="16">
        <f t="shared" si="6"/>
        <v>50131</v>
      </c>
      <c r="C447" s="9">
        <f>'MC Inputs'!D446*'MC Usage'!C$5</f>
        <v>0</v>
      </c>
      <c r="D447" s="9">
        <f>'MC Inputs'!E446*'MC Usage'!D$5</f>
        <v>0</v>
      </c>
      <c r="E447" s="9">
        <f>'MC Inputs'!F446*'MC Usage'!E$5</f>
        <v>0</v>
      </c>
      <c r="F447" s="9">
        <f>'MC Inputs'!G446*'MC Usage'!F$5</f>
        <v>0</v>
      </c>
      <c r="G447" s="9">
        <f>'MC Inputs'!H446*'MC Usage'!G$5</f>
        <v>0</v>
      </c>
      <c r="H447" s="9">
        <f>'MC Inputs'!I446*'MC Usage'!H$5</f>
        <v>0</v>
      </c>
      <c r="I447" s="9">
        <f>'MC Inputs'!J446*'MC Usage'!I$5</f>
        <v>0</v>
      </c>
      <c r="J447" s="9">
        <f>'MC Inputs'!K446*'MC Usage'!J$5</f>
        <v>0</v>
      </c>
      <c r="K447" s="9">
        <f>'MC Inputs'!L446*'MC Usage'!K$5</f>
        <v>0</v>
      </c>
      <c r="L447" s="9">
        <f>'MC Inputs'!M446*'MC Usage'!L$5</f>
        <v>0</v>
      </c>
      <c r="M447" s="9">
        <f>'MC Inputs'!N446*'MC Usage'!M$5</f>
        <v>0</v>
      </c>
      <c r="N447" s="9">
        <f>'MC Inputs'!O446*'MC Usage'!N$5</f>
        <v>0</v>
      </c>
      <c r="O447" s="9">
        <f>'MC Inputs'!P446*'MC Usage'!O$5</f>
        <v>0</v>
      </c>
      <c r="P447" s="9">
        <f>'MC Inputs'!Q446*'MC Usage'!P$5</f>
        <v>0</v>
      </c>
      <c r="Q447" s="9">
        <f>'MC Inputs'!R446*'MC Usage'!Q$5</f>
        <v>0</v>
      </c>
      <c r="R447" s="9">
        <f>'MC Inputs'!S446*'MC Usage'!R$5</f>
        <v>0</v>
      </c>
      <c r="S447" s="9">
        <f>'MC Inputs'!T446*'MC Usage'!S$5</f>
        <v>0</v>
      </c>
      <c r="T447" s="9">
        <f>'MC Inputs'!U446*'MC Usage'!T$5</f>
        <v>0</v>
      </c>
      <c r="U447" s="9">
        <f>'MC Inputs'!V446*'MC Usage'!U$5</f>
        <v>0</v>
      </c>
      <c r="V447" s="9">
        <f>'MC Inputs'!W446*'MC Usage'!V$5</f>
        <v>0</v>
      </c>
      <c r="W447" s="9">
        <f>'MC Inputs'!X446*'MC Usage'!W$5</f>
        <v>0</v>
      </c>
      <c r="X447" s="9">
        <f>'MC Inputs'!Y446*'MC Usage'!X$5</f>
        <v>0</v>
      </c>
      <c r="Y447" s="9">
        <f>'MC Inputs'!Z446*'MC Usage'!Y$5</f>
        <v>0</v>
      </c>
      <c r="Z447" s="9">
        <f>'MC Inputs'!AA446*'MC Usage'!Z$5</f>
        <v>0</v>
      </c>
      <c r="AA447" s="9">
        <f>'MC Inputs'!AB446*'MC Usage'!AA$5</f>
        <v>0</v>
      </c>
      <c r="AB447" s="10">
        <f>'MC Inputs'!AC446*'MC Usage'!AB$5</f>
        <v>0</v>
      </c>
      <c r="AC447" s="10">
        <f>'MC Inputs'!AD446*'MC Usage'!AC$5</f>
        <v>0</v>
      </c>
      <c r="AD447" s="10">
        <f>'MC Inputs'!AE446*'MC Usage'!AD$5</f>
        <v>0</v>
      </c>
      <c r="AE447" s="10">
        <f>'MC Inputs'!AF446*'MC Usage'!AE$5</f>
        <v>0</v>
      </c>
    </row>
    <row r="448" spans="1:31" x14ac:dyDescent="0.3">
      <c r="A448" s="30" t="s">
        <v>70</v>
      </c>
      <c r="B448" s="16">
        <f t="shared" si="6"/>
        <v>50161</v>
      </c>
      <c r="C448" s="9">
        <f>'MC Inputs'!D447*'MC Usage'!C$5</f>
        <v>0</v>
      </c>
      <c r="D448" s="9">
        <f>'MC Inputs'!E447*'MC Usage'!D$5</f>
        <v>0</v>
      </c>
      <c r="E448" s="9">
        <f>'MC Inputs'!F447*'MC Usage'!E$5</f>
        <v>0</v>
      </c>
      <c r="F448" s="9">
        <f>'MC Inputs'!G447*'MC Usage'!F$5</f>
        <v>0</v>
      </c>
      <c r="G448" s="9">
        <f>'MC Inputs'!H447*'MC Usage'!G$5</f>
        <v>0</v>
      </c>
      <c r="H448" s="9">
        <f>'MC Inputs'!I447*'MC Usage'!H$5</f>
        <v>0</v>
      </c>
      <c r="I448" s="9">
        <f>'MC Inputs'!J447*'MC Usage'!I$5</f>
        <v>0</v>
      </c>
      <c r="J448" s="9">
        <f>'MC Inputs'!K447*'MC Usage'!J$5</f>
        <v>0</v>
      </c>
      <c r="K448" s="9">
        <f>'MC Inputs'!L447*'MC Usage'!K$5</f>
        <v>0</v>
      </c>
      <c r="L448" s="9">
        <f>'MC Inputs'!M447*'MC Usage'!L$5</f>
        <v>0</v>
      </c>
      <c r="M448" s="9">
        <f>'MC Inputs'!N447*'MC Usage'!M$5</f>
        <v>0</v>
      </c>
      <c r="N448" s="9">
        <f>'MC Inputs'!O447*'MC Usage'!N$5</f>
        <v>0</v>
      </c>
      <c r="O448" s="9">
        <f>'MC Inputs'!P447*'MC Usage'!O$5</f>
        <v>0</v>
      </c>
      <c r="P448" s="9">
        <f>'MC Inputs'!Q447*'MC Usage'!P$5</f>
        <v>0</v>
      </c>
      <c r="Q448" s="9">
        <f>'MC Inputs'!R447*'MC Usage'!Q$5</f>
        <v>0</v>
      </c>
      <c r="R448" s="9">
        <f>'MC Inputs'!S447*'MC Usage'!R$5</f>
        <v>0</v>
      </c>
      <c r="S448" s="9">
        <f>'MC Inputs'!T447*'MC Usage'!S$5</f>
        <v>0</v>
      </c>
      <c r="T448" s="9">
        <f>'MC Inputs'!U447*'MC Usage'!T$5</f>
        <v>0</v>
      </c>
      <c r="U448" s="9">
        <f>'MC Inputs'!V447*'MC Usage'!U$5</f>
        <v>0</v>
      </c>
      <c r="V448" s="9">
        <f>'MC Inputs'!W447*'MC Usage'!V$5</f>
        <v>0</v>
      </c>
      <c r="W448" s="9">
        <f>'MC Inputs'!X447*'MC Usage'!W$5</f>
        <v>0</v>
      </c>
      <c r="X448" s="9">
        <f>'MC Inputs'!Y447*'MC Usage'!X$5</f>
        <v>0</v>
      </c>
      <c r="Y448" s="9">
        <f>'MC Inputs'!Z447*'MC Usage'!Y$5</f>
        <v>0</v>
      </c>
      <c r="Z448" s="9">
        <f>'MC Inputs'!AA447*'MC Usage'!Z$5</f>
        <v>0</v>
      </c>
      <c r="AA448" s="9">
        <f>'MC Inputs'!AB447*'MC Usage'!AA$5</f>
        <v>0</v>
      </c>
      <c r="AB448" s="10">
        <f>'MC Inputs'!AC447*'MC Usage'!AB$5</f>
        <v>0</v>
      </c>
      <c r="AC448" s="10">
        <f>'MC Inputs'!AD447*'MC Usage'!AC$5</f>
        <v>0</v>
      </c>
      <c r="AD448" s="10">
        <f>'MC Inputs'!AE447*'MC Usage'!AD$5</f>
        <v>0</v>
      </c>
      <c r="AE448" s="10">
        <f>'MC Inputs'!AF447*'MC Usage'!AE$5</f>
        <v>0</v>
      </c>
    </row>
    <row r="449" spans="1:31" ht="15" thickBot="1" x14ac:dyDescent="0.35">
      <c r="A449" s="31" t="s">
        <v>70</v>
      </c>
      <c r="B449" s="17">
        <f t="shared" si="6"/>
        <v>50192</v>
      </c>
      <c r="C449" s="11">
        <f>'MC Inputs'!D448*'MC Usage'!C$5</f>
        <v>0</v>
      </c>
      <c r="D449" s="11">
        <f>'MC Inputs'!E448*'MC Usage'!D$5</f>
        <v>0</v>
      </c>
      <c r="E449" s="11">
        <f>'MC Inputs'!F448*'MC Usage'!E$5</f>
        <v>0</v>
      </c>
      <c r="F449" s="11">
        <f>'MC Inputs'!G448*'MC Usage'!F$5</f>
        <v>0</v>
      </c>
      <c r="G449" s="11">
        <f>'MC Inputs'!H448*'MC Usage'!G$5</f>
        <v>0</v>
      </c>
      <c r="H449" s="11">
        <f>'MC Inputs'!I448*'MC Usage'!H$5</f>
        <v>0</v>
      </c>
      <c r="I449" s="11">
        <f>'MC Inputs'!J448*'MC Usage'!I$5</f>
        <v>0</v>
      </c>
      <c r="J449" s="11">
        <f>'MC Inputs'!K448*'MC Usage'!J$5</f>
        <v>0</v>
      </c>
      <c r="K449" s="11">
        <f>'MC Inputs'!L448*'MC Usage'!K$5</f>
        <v>0</v>
      </c>
      <c r="L449" s="11">
        <f>'MC Inputs'!M448*'MC Usage'!L$5</f>
        <v>0</v>
      </c>
      <c r="M449" s="11">
        <f>'MC Inputs'!N448*'MC Usage'!M$5</f>
        <v>0</v>
      </c>
      <c r="N449" s="11">
        <f>'MC Inputs'!O448*'MC Usage'!N$5</f>
        <v>0</v>
      </c>
      <c r="O449" s="11">
        <f>'MC Inputs'!P448*'MC Usage'!O$5</f>
        <v>0</v>
      </c>
      <c r="P449" s="11">
        <f>'MC Inputs'!Q448*'MC Usage'!P$5</f>
        <v>0</v>
      </c>
      <c r="Q449" s="11">
        <f>'MC Inputs'!R448*'MC Usage'!Q$5</f>
        <v>0</v>
      </c>
      <c r="R449" s="11">
        <f>'MC Inputs'!S448*'MC Usage'!R$5</f>
        <v>0</v>
      </c>
      <c r="S449" s="11">
        <f>'MC Inputs'!T448*'MC Usage'!S$5</f>
        <v>0</v>
      </c>
      <c r="T449" s="11">
        <f>'MC Inputs'!U448*'MC Usage'!T$5</f>
        <v>0</v>
      </c>
      <c r="U449" s="11">
        <f>'MC Inputs'!V448*'MC Usage'!U$5</f>
        <v>0</v>
      </c>
      <c r="V449" s="11">
        <f>'MC Inputs'!W448*'MC Usage'!V$5</f>
        <v>0</v>
      </c>
      <c r="W449" s="11">
        <f>'MC Inputs'!X448*'MC Usage'!W$5</f>
        <v>0</v>
      </c>
      <c r="X449" s="11">
        <f>'MC Inputs'!Y448*'MC Usage'!X$5</f>
        <v>0</v>
      </c>
      <c r="Y449" s="11">
        <f>'MC Inputs'!Z448*'MC Usage'!Y$5</f>
        <v>0</v>
      </c>
      <c r="Z449" s="11">
        <f>'MC Inputs'!AA448*'MC Usage'!Z$5</f>
        <v>0</v>
      </c>
      <c r="AA449" s="11">
        <f>'MC Inputs'!AB448*'MC Usage'!AA$5</f>
        <v>0</v>
      </c>
      <c r="AB449" s="12">
        <f>'MC Inputs'!AC448*'MC Usage'!AB$5</f>
        <v>0</v>
      </c>
      <c r="AC449" s="12">
        <f>'MC Inputs'!AD448*'MC Usage'!AC$5</f>
        <v>0</v>
      </c>
      <c r="AD449" s="12">
        <f>'MC Inputs'!AE448*'MC Usage'!AD$5</f>
        <v>0</v>
      </c>
      <c r="AE449" s="12">
        <f>'MC Inputs'!AF448*'MC Usage'!AE$5</f>
        <v>0</v>
      </c>
    </row>
    <row r="450" spans="1:31" x14ac:dyDescent="0.3">
      <c r="A450" s="32" t="s">
        <v>71</v>
      </c>
      <c r="B450" s="18">
        <f t="shared" si="6"/>
        <v>50222</v>
      </c>
      <c r="C450" s="2">
        <f>'MC Inputs'!D449*'MC Usage'!C$5</f>
        <v>0</v>
      </c>
      <c r="D450" s="2">
        <f>'MC Inputs'!E449*'MC Usage'!D$5</f>
        <v>0</v>
      </c>
      <c r="E450" s="2">
        <f>'MC Inputs'!F449*'MC Usage'!E$5</f>
        <v>0</v>
      </c>
      <c r="F450" s="2">
        <f>'MC Inputs'!G449*'MC Usage'!F$5</f>
        <v>0</v>
      </c>
      <c r="G450" s="2">
        <f>'MC Inputs'!H449*'MC Usage'!G$5</f>
        <v>0</v>
      </c>
      <c r="H450" s="2">
        <f>'MC Inputs'!I449*'MC Usage'!H$5</f>
        <v>0</v>
      </c>
      <c r="I450" s="2">
        <f>'MC Inputs'!J449*'MC Usage'!I$5</f>
        <v>0</v>
      </c>
      <c r="J450" s="2">
        <f>'MC Inputs'!K449*'MC Usage'!J$5</f>
        <v>0</v>
      </c>
      <c r="K450" s="2">
        <f>'MC Inputs'!L449*'MC Usage'!K$5</f>
        <v>0</v>
      </c>
      <c r="L450" s="2">
        <f>'MC Inputs'!M449*'MC Usage'!L$5</f>
        <v>0</v>
      </c>
      <c r="M450" s="2">
        <f>'MC Inputs'!N449*'MC Usage'!M$5</f>
        <v>0</v>
      </c>
      <c r="N450" s="2">
        <f>'MC Inputs'!O449*'MC Usage'!N$5</f>
        <v>0</v>
      </c>
      <c r="O450" s="2">
        <f>'MC Inputs'!P449*'MC Usage'!O$5</f>
        <v>0</v>
      </c>
      <c r="P450" s="2">
        <f>'MC Inputs'!Q449*'MC Usage'!P$5</f>
        <v>0</v>
      </c>
      <c r="Q450" s="2">
        <f>'MC Inputs'!R449*'MC Usage'!Q$5</f>
        <v>0</v>
      </c>
      <c r="R450" s="2">
        <f>'MC Inputs'!S449*'MC Usage'!R$5</f>
        <v>0</v>
      </c>
      <c r="S450" s="2">
        <f>'MC Inputs'!T449*'MC Usage'!S$5</f>
        <v>0</v>
      </c>
      <c r="T450" s="2">
        <f>'MC Inputs'!U449*'MC Usage'!T$5</f>
        <v>0</v>
      </c>
      <c r="U450" s="2">
        <f>'MC Inputs'!V449*'MC Usage'!U$5</f>
        <v>0</v>
      </c>
      <c r="V450" s="2">
        <f>'MC Inputs'!W449*'MC Usage'!V$5</f>
        <v>0</v>
      </c>
      <c r="W450" s="2">
        <f>'MC Inputs'!X449*'MC Usage'!W$5</f>
        <v>0</v>
      </c>
      <c r="X450" s="2">
        <f>'MC Inputs'!Y449*'MC Usage'!X$5</f>
        <v>0</v>
      </c>
      <c r="Y450" s="2">
        <f>'MC Inputs'!Z449*'MC Usage'!Y$5</f>
        <v>0</v>
      </c>
      <c r="Z450" s="2">
        <f>'MC Inputs'!AA449*'MC Usage'!Z$5</f>
        <v>0</v>
      </c>
      <c r="AA450" s="2">
        <f>'MC Inputs'!AB449*'MC Usage'!AA$5</f>
        <v>0</v>
      </c>
      <c r="AB450">
        <f>'MC Inputs'!AC449*'MC Usage'!AB$5</f>
        <v>0</v>
      </c>
      <c r="AC450">
        <f>'MC Inputs'!AD449*'MC Usage'!AC$5</f>
        <v>0</v>
      </c>
      <c r="AD450">
        <f>'MC Inputs'!AE449*'MC Usage'!AD$5</f>
        <v>0</v>
      </c>
      <c r="AE450">
        <f>'MC Inputs'!AF449*'MC Usage'!AE$5</f>
        <v>0</v>
      </c>
    </row>
    <row r="451" spans="1:31" x14ac:dyDescent="0.3">
      <c r="A451" s="33" t="s">
        <v>71</v>
      </c>
      <c r="B451" s="18">
        <f t="shared" si="6"/>
        <v>50253</v>
      </c>
      <c r="C451" s="2">
        <f>'MC Inputs'!D450*'MC Usage'!C$5</f>
        <v>0</v>
      </c>
      <c r="D451" s="2">
        <f>'MC Inputs'!E450*'MC Usage'!D$5</f>
        <v>0</v>
      </c>
      <c r="E451" s="2">
        <f>'MC Inputs'!F450*'MC Usage'!E$5</f>
        <v>0</v>
      </c>
      <c r="F451" s="2">
        <f>'MC Inputs'!G450*'MC Usage'!F$5</f>
        <v>0</v>
      </c>
      <c r="G451" s="2">
        <f>'MC Inputs'!H450*'MC Usage'!G$5</f>
        <v>0</v>
      </c>
      <c r="H451" s="2">
        <f>'MC Inputs'!I450*'MC Usage'!H$5</f>
        <v>0</v>
      </c>
      <c r="I451" s="2">
        <f>'MC Inputs'!J450*'MC Usage'!I$5</f>
        <v>0</v>
      </c>
      <c r="J451" s="2">
        <f>'MC Inputs'!K450*'MC Usage'!J$5</f>
        <v>0</v>
      </c>
      <c r="K451" s="2">
        <f>'MC Inputs'!L450*'MC Usage'!K$5</f>
        <v>0</v>
      </c>
      <c r="L451" s="2">
        <f>'MC Inputs'!M450*'MC Usage'!L$5</f>
        <v>0</v>
      </c>
      <c r="M451" s="2">
        <f>'MC Inputs'!N450*'MC Usage'!M$5</f>
        <v>0</v>
      </c>
      <c r="N451" s="2">
        <f>'MC Inputs'!O450*'MC Usage'!N$5</f>
        <v>0</v>
      </c>
      <c r="O451" s="2">
        <f>'MC Inputs'!P450*'MC Usage'!O$5</f>
        <v>0</v>
      </c>
      <c r="P451" s="2">
        <f>'MC Inputs'!Q450*'MC Usage'!P$5</f>
        <v>0</v>
      </c>
      <c r="Q451" s="2">
        <f>'MC Inputs'!R450*'MC Usage'!Q$5</f>
        <v>0</v>
      </c>
      <c r="R451" s="2">
        <f>'MC Inputs'!S450*'MC Usage'!R$5</f>
        <v>0</v>
      </c>
      <c r="S451" s="2">
        <f>'MC Inputs'!T450*'MC Usage'!S$5</f>
        <v>0</v>
      </c>
      <c r="T451" s="2">
        <f>'MC Inputs'!U450*'MC Usage'!T$5</f>
        <v>0</v>
      </c>
      <c r="U451" s="2">
        <f>'MC Inputs'!V450*'MC Usage'!U$5</f>
        <v>0</v>
      </c>
      <c r="V451" s="2">
        <f>'MC Inputs'!W450*'MC Usage'!V$5</f>
        <v>0</v>
      </c>
      <c r="W451" s="2">
        <f>'MC Inputs'!X450*'MC Usage'!W$5</f>
        <v>0</v>
      </c>
      <c r="X451" s="2">
        <f>'MC Inputs'!Y450*'MC Usage'!X$5</f>
        <v>0</v>
      </c>
      <c r="Y451" s="2">
        <f>'MC Inputs'!Z450*'MC Usage'!Y$5</f>
        <v>0</v>
      </c>
      <c r="Z451" s="2">
        <f>'MC Inputs'!AA450*'MC Usage'!Z$5</f>
        <v>0</v>
      </c>
      <c r="AA451" s="2">
        <f>'MC Inputs'!AB450*'MC Usage'!AA$5</f>
        <v>0</v>
      </c>
      <c r="AB451">
        <f>'MC Inputs'!AC450*'MC Usage'!AB$5</f>
        <v>0</v>
      </c>
      <c r="AC451">
        <f>'MC Inputs'!AD450*'MC Usage'!AC$5</f>
        <v>0</v>
      </c>
      <c r="AD451">
        <f>'MC Inputs'!AE450*'MC Usage'!AD$5</f>
        <v>0</v>
      </c>
      <c r="AE451">
        <f>'MC Inputs'!AF450*'MC Usage'!AE$5</f>
        <v>0</v>
      </c>
    </row>
    <row r="452" spans="1:31" x14ac:dyDescent="0.3">
      <c r="A452" s="33" t="s">
        <v>71</v>
      </c>
      <c r="B452" s="18">
        <f t="shared" si="6"/>
        <v>50284</v>
      </c>
      <c r="C452" s="2">
        <f>'MC Inputs'!D451*'MC Usage'!C$5</f>
        <v>0</v>
      </c>
      <c r="D452" s="2">
        <f>'MC Inputs'!E451*'MC Usage'!D$5</f>
        <v>0</v>
      </c>
      <c r="E452" s="2">
        <f>'MC Inputs'!F451*'MC Usage'!E$5</f>
        <v>0</v>
      </c>
      <c r="F452" s="2">
        <f>'MC Inputs'!G451*'MC Usage'!F$5</f>
        <v>0</v>
      </c>
      <c r="G452" s="2">
        <f>'MC Inputs'!H451*'MC Usage'!G$5</f>
        <v>0</v>
      </c>
      <c r="H452" s="2">
        <f>'MC Inputs'!I451*'MC Usage'!H$5</f>
        <v>0</v>
      </c>
      <c r="I452" s="2">
        <f>'MC Inputs'!J451*'MC Usage'!I$5</f>
        <v>0</v>
      </c>
      <c r="J452" s="2">
        <f>'MC Inputs'!K451*'MC Usage'!J$5</f>
        <v>0</v>
      </c>
      <c r="K452" s="2">
        <f>'MC Inputs'!L451*'MC Usage'!K$5</f>
        <v>0</v>
      </c>
      <c r="L452" s="2">
        <f>'MC Inputs'!M451*'MC Usage'!L$5</f>
        <v>0</v>
      </c>
      <c r="M452" s="2">
        <f>'MC Inputs'!N451*'MC Usage'!M$5</f>
        <v>0</v>
      </c>
      <c r="N452" s="2">
        <f>'MC Inputs'!O451*'MC Usage'!N$5</f>
        <v>0</v>
      </c>
      <c r="O452" s="2">
        <f>'MC Inputs'!P451*'MC Usage'!O$5</f>
        <v>0</v>
      </c>
      <c r="P452" s="2">
        <f>'MC Inputs'!Q451*'MC Usage'!P$5</f>
        <v>0</v>
      </c>
      <c r="Q452" s="2">
        <f>'MC Inputs'!R451*'MC Usage'!Q$5</f>
        <v>0</v>
      </c>
      <c r="R452" s="2">
        <f>'MC Inputs'!S451*'MC Usage'!R$5</f>
        <v>0</v>
      </c>
      <c r="S452" s="2">
        <f>'MC Inputs'!T451*'MC Usage'!S$5</f>
        <v>0</v>
      </c>
      <c r="T452" s="2">
        <f>'MC Inputs'!U451*'MC Usage'!T$5</f>
        <v>0</v>
      </c>
      <c r="U452" s="2">
        <f>'MC Inputs'!V451*'MC Usage'!U$5</f>
        <v>0</v>
      </c>
      <c r="V452" s="2">
        <f>'MC Inputs'!W451*'MC Usage'!V$5</f>
        <v>0</v>
      </c>
      <c r="W452" s="2">
        <f>'MC Inputs'!X451*'MC Usage'!W$5</f>
        <v>0</v>
      </c>
      <c r="X452" s="2">
        <f>'MC Inputs'!Y451*'MC Usage'!X$5</f>
        <v>0</v>
      </c>
      <c r="Y452" s="2">
        <f>'MC Inputs'!Z451*'MC Usage'!Y$5</f>
        <v>0</v>
      </c>
      <c r="Z452" s="2">
        <f>'MC Inputs'!AA451*'MC Usage'!Z$5</f>
        <v>0</v>
      </c>
      <c r="AA452" s="2">
        <f>'MC Inputs'!AB451*'MC Usage'!AA$5</f>
        <v>0</v>
      </c>
      <c r="AB452">
        <f>'MC Inputs'!AC451*'MC Usage'!AB$5</f>
        <v>0</v>
      </c>
      <c r="AC452">
        <f>'MC Inputs'!AD451*'MC Usage'!AC$5</f>
        <v>0</v>
      </c>
      <c r="AD452">
        <f>'MC Inputs'!AE451*'MC Usage'!AD$5</f>
        <v>0</v>
      </c>
      <c r="AE452">
        <f>'MC Inputs'!AF451*'MC Usage'!AE$5</f>
        <v>0</v>
      </c>
    </row>
    <row r="453" spans="1:31" x14ac:dyDescent="0.3">
      <c r="A453" s="33" t="s">
        <v>71</v>
      </c>
      <c r="B453" s="18">
        <f t="shared" si="6"/>
        <v>50314</v>
      </c>
      <c r="C453" s="2">
        <f>'MC Inputs'!D452*'MC Usage'!C$5</f>
        <v>0</v>
      </c>
      <c r="D453" s="2">
        <f>'MC Inputs'!E452*'MC Usage'!D$5</f>
        <v>0</v>
      </c>
      <c r="E453" s="2">
        <f>'MC Inputs'!F452*'MC Usage'!E$5</f>
        <v>0</v>
      </c>
      <c r="F453" s="2">
        <f>'MC Inputs'!G452*'MC Usage'!F$5</f>
        <v>0</v>
      </c>
      <c r="G453" s="2">
        <f>'MC Inputs'!H452*'MC Usage'!G$5</f>
        <v>0</v>
      </c>
      <c r="H453" s="2">
        <f>'MC Inputs'!I452*'MC Usage'!H$5</f>
        <v>0</v>
      </c>
      <c r="I453" s="2">
        <f>'MC Inputs'!J452*'MC Usage'!I$5</f>
        <v>0</v>
      </c>
      <c r="J453" s="2">
        <f>'MC Inputs'!K452*'MC Usage'!J$5</f>
        <v>0</v>
      </c>
      <c r="K453" s="2">
        <f>'MC Inputs'!L452*'MC Usage'!K$5</f>
        <v>0</v>
      </c>
      <c r="L453" s="2">
        <f>'MC Inputs'!M452*'MC Usage'!L$5</f>
        <v>0</v>
      </c>
      <c r="M453" s="2">
        <f>'MC Inputs'!N452*'MC Usage'!M$5</f>
        <v>0</v>
      </c>
      <c r="N453" s="2">
        <f>'MC Inputs'!O452*'MC Usage'!N$5</f>
        <v>0</v>
      </c>
      <c r="O453" s="2">
        <f>'MC Inputs'!P452*'MC Usage'!O$5</f>
        <v>0</v>
      </c>
      <c r="P453" s="2">
        <f>'MC Inputs'!Q452*'MC Usage'!P$5</f>
        <v>0</v>
      </c>
      <c r="Q453" s="2">
        <f>'MC Inputs'!R452*'MC Usage'!Q$5</f>
        <v>0</v>
      </c>
      <c r="R453" s="2">
        <f>'MC Inputs'!S452*'MC Usage'!R$5</f>
        <v>0</v>
      </c>
      <c r="S453" s="2">
        <f>'MC Inputs'!T452*'MC Usage'!S$5</f>
        <v>0</v>
      </c>
      <c r="T453" s="2">
        <f>'MC Inputs'!U452*'MC Usage'!T$5</f>
        <v>0</v>
      </c>
      <c r="U453" s="2">
        <f>'MC Inputs'!V452*'MC Usage'!U$5</f>
        <v>0</v>
      </c>
      <c r="V453" s="2">
        <f>'MC Inputs'!W452*'MC Usage'!V$5</f>
        <v>0</v>
      </c>
      <c r="W453" s="2">
        <f>'MC Inputs'!X452*'MC Usage'!W$5</f>
        <v>0</v>
      </c>
      <c r="X453" s="2">
        <f>'MC Inputs'!Y452*'MC Usage'!X$5</f>
        <v>0</v>
      </c>
      <c r="Y453" s="2">
        <f>'MC Inputs'!Z452*'MC Usage'!Y$5</f>
        <v>0</v>
      </c>
      <c r="Z453" s="2">
        <f>'MC Inputs'!AA452*'MC Usage'!Z$5</f>
        <v>0</v>
      </c>
      <c r="AA453" s="2">
        <f>'MC Inputs'!AB452*'MC Usage'!AA$5</f>
        <v>0</v>
      </c>
      <c r="AB453">
        <f>'MC Inputs'!AC452*'MC Usage'!AB$5</f>
        <v>0</v>
      </c>
      <c r="AC453">
        <f>'MC Inputs'!AD452*'MC Usage'!AC$5</f>
        <v>0</v>
      </c>
      <c r="AD453">
        <f>'MC Inputs'!AE452*'MC Usage'!AD$5</f>
        <v>0</v>
      </c>
      <c r="AE453">
        <f>'MC Inputs'!AF452*'MC Usage'!AE$5</f>
        <v>0</v>
      </c>
    </row>
    <row r="454" spans="1:31" x14ac:dyDescent="0.3">
      <c r="A454" s="33" t="s">
        <v>71</v>
      </c>
      <c r="B454" s="18">
        <f t="shared" si="6"/>
        <v>50345</v>
      </c>
      <c r="C454" s="2">
        <f>'MC Inputs'!D453*'MC Usage'!C$5</f>
        <v>0</v>
      </c>
      <c r="D454" s="2">
        <f>'MC Inputs'!E453*'MC Usage'!D$5</f>
        <v>0</v>
      </c>
      <c r="E454" s="2">
        <f>'MC Inputs'!F453*'MC Usage'!E$5</f>
        <v>0</v>
      </c>
      <c r="F454" s="2">
        <f>'MC Inputs'!G453*'MC Usage'!F$5</f>
        <v>0</v>
      </c>
      <c r="G454" s="2">
        <f>'MC Inputs'!H453*'MC Usage'!G$5</f>
        <v>0</v>
      </c>
      <c r="H454" s="2">
        <f>'MC Inputs'!I453*'MC Usage'!H$5</f>
        <v>0</v>
      </c>
      <c r="I454" s="2">
        <f>'MC Inputs'!J453*'MC Usage'!I$5</f>
        <v>0</v>
      </c>
      <c r="J454" s="2">
        <f>'MC Inputs'!K453*'MC Usage'!J$5</f>
        <v>0</v>
      </c>
      <c r="K454" s="2">
        <f>'MC Inputs'!L453*'MC Usage'!K$5</f>
        <v>0</v>
      </c>
      <c r="L454" s="2">
        <f>'MC Inputs'!M453*'MC Usage'!L$5</f>
        <v>0</v>
      </c>
      <c r="M454" s="2">
        <f>'MC Inputs'!N453*'MC Usage'!M$5</f>
        <v>0</v>
      </c>
      <c r="N454" s="2">
        <f>'MC Inputs'!O453*'MC Usage'!N$5</f>
        <v>0</v>
      </c>
      <c r="O454" s="2">
        <f>'MC Inputs'!P453*'MC Usage'!O$5</f>
        <v>0</v>
      </c>
      <c r="P454" s="2">
        <f>'MC Inputs'!Q453*'MC Usage'!P$5</f>
        <v>0</v>
      </c>
      <c r="Q454" s="2">
        <f>'MC Inputs'!R453*'MC Usage'!Q$5</f>
        <v>0</v>
      </c>
      <c r="R454" s="2">
        <f>'MC Inputs'!S453*'MC Usage'!R$5</f>
        <v>0</v>
      </c>
      <c r="S454" s="2">
        <f>'MC Inputs'!T453*'MC Usage'!S$5</f>
        <v>0</v>
      </c>
      <c r="T454" s="2">
        <f>'MC Inputs'!U453*'MC Usage'!T$5</f>
        <v>0</v>
      </c>
      <c r="U454" s="2">
        <f>'MC Inputs'!V453*'MC Usage'!U$5</f>
        <v>0</v>
      </c>
      <c r="V454" s="2">
        <f>'MC Inputs'!W453*'MC Usage'!V$5</f>
        <v>0</v>
      </c>
      <c r="W454" s="2">
        <f>'MC Inputs'!X453*'MC Usage'!W$5</f>
        <v>0</v>
      </c>
      <c r="X454" s="2">
        <f>'MC Inputs'!Y453*'MC Usage'!X$5</f>
        <v>0</v>
      </c>
      <c r="Y454" s="2">
        <f>'MC Inputs'!Z453*'MC Usage'!Y$5</f>
        <v>0</v>
      </c>
      <c r="Z454" s="2">
        <f>'MC Inputs'!AA453*'MC Usage'!Z$5</f>
        <v>0</v>
      </c>
      <c r="AA454" s="2">
        <f>'MC Inputs'!AB453*'MC Usage'!AA$5</f>
        <v>0</v>
      </c>
      <c r="AB454">
        <f>'MC Inputs'!AC453*'MC Usage'!AB$5</f>
        <v>0</v>
      </c>
      <c r="AC454">
        <f>'MC Inputs'!AD453*'MC Usage'!AC$5</f>
        <v>0</v>
      </c>
      <c r="AD454">
        <f>'MC Inputs'!AE453*'MC Usage'!AD$5</f>
        <v>0</v>
      </c>
      <c r="AE454">
        <f>'MC Inputs'!AF453*'MC Usage'!AE$5</f>
        <v>0</v>
      </c>
    </row>
    <row r="455" spans="1:31" x14ac:dyDescent="0.3">
      <c r="A455" s="33" t="s">
        <v>71</v>
      </c>
      <c r="B455" s="18">
        <f t="shared" si="6"/>
        <v>50375</v>
      </c>
      <c r="C455" s="2">
        <f>'MC Inputs'!D454*'MC Usage'!C$5</f>
        <v>0</v>
      </c>
      <c r="D455" s="2">
        <f>'MC Inputs'!E454*'MC Usage'!D$5</f>
        <v>0</v>
      </c>
      <c r="E455" s="2">
        <f>'MC Inputs'!F454*'MC Usage'!E$5</f>
        <v>0</v>
      </c>
      <c r="F455" s="2">
        <f>'MC Inputs'!G454*'MC Usage'!F$5</f>
        <v>0</v>
      </c>
      <c r="G455" s="2">
        <f>'MC Inputs'!H454*'MC Usage'!G$5</f>
        <v>0</v>
      </c>
      <c r="H455" s="2">
        <f>'MC Inputs'!I454*'MC Usage'!H$5</f>
        <v>0</v>
      </c>
      <c r="I455" s="2">
        <f>'MC Inputs'!J454*'MC Usage'!I$5</f>
        <v>0</v>
      </c>
      <c r="J455" s="2">
        <f>'MC Inputs'!K454*'MC Usage'!J$5</f>
        <v>0</v>
      </c>
      <c r="K455" s="2">
        <f>'MC Inputs'!L454*'MC Usage'!K$5</f>
        <v>0</v>
      </c>
      <c r="L455" s="2">
        <f>'MC Inputs'!M454*'MC Usage'!L$5</f>
        <v>0</v>
      </c>
      <c r="M455" s="2">
        <f>'MC Inputs'!N454*'MC Usage'!M$5</f>
        <v>0</v>
      </c>
      <c r="N455" s="2">
        <f>'MC Inputs'!O454*'MC Usage'!N$5</f>
        <v>0</v>
      </c>
      <c r="O455" s="2">
        <f>'MC Inputs'!P454*'MC Usage'!O$5</f>
        <v>0</v>
      </c>
      <c r="P455" s="2">
        <f>'MC Inputs'!Q454*'MC Usage'!P$5</f>
        <v>0</v>
      </c>
      <c r="Q455" s="2">
        <f>'MC Inputs'!R454*'MC Usage'!Q$5</f>
        <v>0</v>
      </c>
      <c r="R455" s="2">
        <f>'MC Inputs'!S454*'MC Usage'!R$5</f>
        <v>0</v>
      </c>
      <c r="S455" s="2">
        <f>'MC Inputs'!T454*'MC Usage'!S$5</f>
        <v>0</v>
      </c>
      <c r="T455" s="2">
        <f>'MC Inputs'!U454*'MC Usage'!T$5</f>
        <v>0</v>
      </c>
      <c r="U455" s="2">
        <f>'MC Inputs'!V454*'MC Usage'!U$5</f>
        <v>0</v>
      </c>
      <c r="V455" s="2">
        <f>'MC Inputs'!W454*'MC Usage'!V$5</f>
        <v>0</v>
      </c>
      <c r="W455" s="2">
        <f>'MC Inputs'!X454*'MC Usage'!W$5</f>
        <v>0</v>
      </c>
      <c r="X455" s="2">
        <f>'MC Inputs'!Y454*'MC Usage'!X$5</f>
        <v>0</v>
      </c>
      <c r="Y455" s="2">
        <f>'MC Inputs'!Z454*'MC Usage'!Y$5</f>
        <v>0</v>
      </c>
      <c r="Z455" s="2">
        <f>'MC Inputs'!AA454*'MC Usage'!Z$5</f>
        <v>0</v>
      </c>
      <c r="AA455" s="2">
        <f>'MC Inputs'!AB454*'MC Usage'!AA$5</f>
        <v>0</v>
      </c>
      <c r="AB455">
        <f>'MC Inputs'!AC454*'MC Usage'!AB$5</f>
        <v>0</v>
      </c>
      <c r="AC455">
        <f>'MC Inputs'!AD454*'MC Usage'!AC$5</f>
        <v>0</v>
      </c>
      <c r="AD455">
        <f>'MC Inputs'!AE454*'MC Usage'!AD$5</f>
        <v>0</v>
      </c>
      <c r="AE455">
        <f>'MC Inputs'!AF454*'MC Usage'!AE$5</f>
        <v>0</v>
      </c>
    </row>
    <row r="456" spans="1:31" x14ac:dyDescent="0.3">
      <c r="A456" s="33" t="s">
        <v>71</v>
      </c>
      <c r="B456" s="18">
        <f t="shared" ref="B456:B509" si="7">DATE(YEAR(B455),MONTH(B455)+1,DAY(B455))</f>
        <v>50406</v>
      </c>
      <c r="C456" s="2">
        <f>'MC Inputs'!D455*'MC Usage'!C$5</f>
        <v>0</v>
      </c>
      <c r="D456" s="2">
        <f>'MC Inputs'!E455*'MC Usage'!D$5</f>
        <v>0</v>
      </c>
      <c r="E456" s="2">
        <f>'MC Inputs'!F455*'MC Usage'!E$5</f>
        <v>0</v>
      </c>
      <c r="F456" s="2">
        <f>'MC Inputs'!G455*'MC Usage'!F$5</f>
        <v>0</v>
      </c>
      <c r="G456" s="2">
        <f>'MC Inputs'!H455*'MC Usage'!G$5</f>
        <v>0</v>
      </c>
      <c r="H456" s="2">
        <f>'MC Inputs'!I455*'MC Usage'!H$5</f>
        <v>0</v>
      </c>
      <c r="I456" s="2">
        <f>'MC Inputs'!J455*'MC Usage'!I$5</f>
        <v>0</v>
      </c>
      <c r="J456" s="2">
        <f>'MC Inputs'!K455*'MC Usage'!J$5</f>
        <v>0</v>
      </c>
      <c r="K456" s="2">
        <f>'MC Inputs'!L455*'MC Usage'!K$5</f>
        <v>0</v>
      </c>
      <c r="L456" s="2">
        <f>'MC Inputs'!M455*'MC Usage'!L$5</f>
        <v>0</v>
      </c>
      <c r="M456" s="2">
        <f>'MC Inputs'!N455*'MC Usage'!M$5</f>
        <v>0</v>
      </c>
      <c r="N456" s="2">
        <f>'MC Inputs'!O455*'MC Usage'!N$5</f>
        <v>0</v>
      </c>
      <c r="O456" s="2">
        <f>'MC Inputs'!P455*'MC Usage'!O$5</f>
        <v>0</v>
      </c>
      <c r="P456" s="2">
        <f>'MC Inputs'!Q455*'MC Usage'!P$5</f>
        <v>0</v>
      </c>
      <c r="Q456" s="2">
        <f>'MC Inputs'!R455*'MC Usage'!Q$5</f>
        <v>0</v>
      </c>
      <c r="R456" s="2">
        <f>'MC Inputs'!S455*'MC Usage'!R$5</f>
        <v>0</v>
      </c>
      <c r="S456" s="2">
        <f>'MC Inputs'!T455*'MC Usage'!S$5</f>
        <v>0</v>
      </c>
      <c r="T456" s="2">
        <f>'MC Inputs'!U455*'MC Usage'!T$5</f>
        <v>0</v>
      </c>
      <c r="U456" s="2">
        <f>'MC Inputs'!V455*'MC Usage'!U$5</f>
        <v>0</v>
      </c>
      <c r="V456" s="2">
        <f>'MC Inputs'!W455*'MC Usage'!V$5</f>
        <v>0</v>
      </c>
      <c r="W456" s="2">
        <f>'MC Inputs'!X455*'MC Usage'!W$5</f>
        <v>0</v>
      </c>
      <c r="X456" s="2">
        <f>'MC Inputs'!Y455*'MC Usage'!X$5</f>
        <v>0</v>
      </c>
      <c r="Y456" s="2">
        <f>'MC Inputs'!Z455*'MC Usage'!Y$5</f>
        <v>0</v>
      </c>
      <c r="Z456" s="2">
        <f>'MC Inputs'!AA455*'MC Usage'!Z$5</f>
        <v>0</v>
      </c>
      <c r="AA456" s="2">
        <f>'MC Inputs'!AB455*'MC Usage'!AA$5</f>
        <v>0</v>
      </c>
      <c r="AB456">
        <f>'MC Inputs'!AC455*'MC Usage'!AB$5</f>
        <v>0</v>
      </c>
      <c r="AC456">
        <f>'MC Inputs'!AD455*'MC Usage'!AC$5</f>
        <v>0</v>
      </c>
      <c r="AD456">
        <f>'MC Inputs'!AE455*'MC Usage'!AD$5</f>
        <v>0</v>
      </c>
      <c r="AE456">
        <f>'MC Inputs'!AF455*'MC Usage'!AE$5</f>
        <v>0</v>
      </c>
    </row>
    <row r="457" spans="1:31" x14ac:dyDescent="0.3">
      <c r="A457" s="33" t="s">
        <v>71</v>
      </c>
      <c r="B457" s="18">
        <f t="shared" si="7"/>
        <v>50437</v>
      </c>
      <c r="C457" s="2">
        <f>'MC Inputs'!D456*'MC Usage'!C$5</f>
        <v>0</v>
      </c>
      <c r="D457" s="2">
        <f>'MC Inputs'!E456*'MC Usage'!D$5</f>
        <v>0</v>
      </c>
      <c r="E457" s="2">
        <f>'MC Inputs'!F456*'MC Usage'!E$5</f>
        <v>0</v>
      </c>
      <c r="F457" s="2">
        <f>'MC Inputs'!G456*'MC Usage'!F$5</f>
        <v>0</v>
      </c>
      <c r="G457" s="2">
        <f>'MC Inputs'!H456*'MC Usage'!G$5</f>
        <v>0</v>
      </c>
      <c r="H457" s="2">
        <f>'MC Inputs'!I456*'MC Usage'!H$5</f>
        <v>0</v>
      </c>
      <c r="I457" s="2">
        <f>'MC Inputs'!J456*'MC Usage'!I$5</f>
        <v>0</v>
      </c>
      <c r="J457" s="2">
        <f>'MC Inputs'!K456*'MC Usage'!J$5</f>
        <v>0</v>
      </c>
      <c r="K457" s="2">
        <f>'MC Inputs'!L456*'MC Usage'!K$5</f>
        <v>0</v>
      </c>
      <c r="L457" s="2">
        <f>'MC Inputs'!M456*'MC Usage'!L$5</f>
        <v>0</v>
      </c>
      <c r="M457" s="2">
        <f>'MC Inputs'!N456*'MC Usage'!M$5</f>
        <v>0</v>
      </c>
      <c r="N457" s="2">
        <f>'MC Inputs'!O456*'MC Usage'!N$5</f>
        <v>0</v>
      </c>
      <c r="O457" s="2">
        <f>'MC Inputs'!P456*'MC Usage'!O$5</f>
        <v>0</v>
      </c>
      <c r="P457" s="2">
        <f>'MC Inputs'!Q456*'MC Usage'!P$5</f>
        <v>0</v>
      </c>
      <c r="Q457" s="2">
        <f>'MC Inputs'!R456*'MC Usage'!Q$5</f>
        <v>0</v>
      </c>
      <c r="R457" s="2">
        <f>'MC Inputs'!S456*'MC Usage'!R$5</f>
        <v>0</v>
      </c>
      <c r="S457" s="2">
        <f>'MC Inputs'!T456*'MC Usage'!S$5</f>
        <v>0</v>
      </c>
      <c r="T457" s="2">
        <f>'MC Inputs'!U456*'MC Usage'!T$5</f>
        <v>0</v>
      </c>
      <c r="U457" s="2">
        <f>'MC Inputs'!V456*'MC Usage'!U$5</f>
        <v>0</v>
      </c>
      <c r="V457" s="2">
        <f>'MC Inputs'!W456*'MC Usage'!V$5</f>
        <v>0</v>
      </c>
      <c r="W457" s="2">
        <f>'MC Inputs'!X456*'MC Usage'!W$5</f>
        <v>0</v>
      </c>
      <c r="X457" s="2">
        <f>'MC Inputs'!Y456*'MC Usage'!X$5</f>
        <v>0</v>
      </c>
      <c r="Y457" s="2">
        <f>'MC Inputs'!Z456*'MC Usage'!Y$5</f>
        <v>0</v>
      </c>
      <c r="Z457" s="2">
        <f>'MC Inputs'!AA456*'MC Usage'!Z$5</f>
        <v>0</v>
      </c>
      <c r="AA457" s="2">
        <f>'MC Inputs'!AB456*'MC Usage'!AA$5</f>
        <v>0</v>
      </c>
      <c r="AB457">
        <f>'MC Inputs'!AC456*'MC Usage'!AB$5</f>
        <v>0</v>
      </c>
      <c r="AC457">
        <f>'MC Inputs'!AD456*'MC Usage'!AC$5</f>
        <v>0</v>
      </c>
      <c r="AD457">
        <f>'MC Inputs'!AE456*'MC Usage'!AD$5</f>
        <v>0</v>
      </c>
      <c r="AE457">
        <f>'MC Inputs'!AF456*'MC Usage'!AE$5</f>
        <v>0</v>
      </c>
    </row>
    <row r="458" spans="1:31" x14ac:dyDescent="0.3">
      <c r="A458" s="33" t="s">
        <v>71</v>
      </c>
      <c r="B458" s="18">
        <f t="shared" si="7"/>
        <v>50465</v>
      </c>
      <c r="C458" s="2">
        <f>'MC Inputs'!D457*'MC Usage'!C$5</f>
        <v>0</v>
      </c>
      <c r="D458" s="2">
        <f>'MC Inputs'!E457*'MC Usage'!D$5</f>
        <v>0</v>
      </c>
      <c r="E458" s="2">
        <f>'MC Inputs'!F457*'MC Usage'!E$5</f>
        <v>0</v>
      </c>
      <c r="F458" s="2">
        <f>'MC Inputs'!G457*'MC Usage'!F$5</f>
        <v>0</v>
      </c>
      <c r="G458" s="2">
        <f>'MC Inputs'!H457*'MC Usage'!G$5</f>
        <v>0</v>
      </c>
      <c r="H458" s="2">
        <f>'MC Inputs'!I457*'MC Usage'!H$5</f>
        <v>0</v>
      </c>
      <c r="I458" s="2">
        <f>'MC Inputs'!J457*'MC Usage'!I$5</f>
        <v>0</v>
      </c>
      <c r="J458" s="2">
        <f>'MC Inputs'!K457*'MC Usage'!J$5</f>
        <v>0</v>
      </c>
      <c r="K458" s="2">
        <f>'MC Inputs'!L457*'MC Usage'!K$5</f>
        <v>0</v>
      </c>
      <c r="L458" s="2">
        <f>'MC Inputs'!M457*'MC Usage'!L$5</f>
        <v>0</v>
      </c>
      <c r="M458" s="2">
        <f>'MC Inputs'!N457*'MC Usage'!M$5</f>
        <v>0</v>
      </c>
      <c r="N458" s="2">
        <f>'MC Inputs'!O457*'MC Usage'!N$5</f>
        <v>0</v>
      </c>
      <c r="O458" s="2">
        <f>'MC Inputs'!P457*'MC Usage'!O$5</f>
        <v>0</v>
      </c>
      <c r="P458" s="2">
        <f>'MC Inputs'!Q457*'MC Usage'!P$5</f>
        <v>0</v>
      </c>
      <c r="Q458" s="2">
        <f>'MC Inputs'!R457*'MC Usage'!Q$5</f>
        <v>0</v>
      </c>
      <c r="R458" s="2">
        <f>'MC Inputs'!S457*'MC Usage'!R$5</f>
        <v>0</v>
      </c>
      <c r="S458" s="2">
        <f>'MC Inputs'!T457*'MC Usage'!S$5</f>
        <v>0</v>
      </c>
      <c r="T458" s="2">
        <f>'MC Inputs'!U457*'MC Usage'!T$5</f>
        <v>0</v>
      </c>
      <c r="U458" s="2">
        <f>'MC Inputs'!V457*'MC Usage'!U$5</f>
        <v>0</v>
      </c>
      <c r="V458" s="2">
        <f>'MC Inputs'!W457*'MC Usage'!V$5</f>
        <v>0</v>
      </c>
      <c r="W458" s="2">
        <f>'MC Inputs'!X457*'MC Usage'!W$5</f>
        <v>0</v>
      </c>
      <c r="X458" s="2">
        <f>'MC Inputs'!Y457*'MC Usage'!X$5</f>
        <v>0</v>
      </c>
      <c r="Y458" s="2">
        <f>'MC Inputs'!Z457*'MC Usage'!Y$5</f>
        <v>0</v>
      </c>
      <c r="Z458" s="2">
        <f>'MC Inputs'!AA457*'MC Usage'!Z$5</f>
        <v>0</v>
      </c>
      <c r="AA458" s="2">
        <f>'MC Inputs'!AB457*'MC Usage'!AA$5</f>
        <v>0</v>
      </c>
      <c r="AB458">
        <f>'MC Inputs'!AC457*'MC Usage'!AB$5</f>
        <v>0</v>
      </c>
      <c r="AC458">
        <f>'MC Inputs'!AD457*'MC Usage'!AC$5</f>
        <v>0</v>
      </c>
      <c r="AD458">
        <f>'MC Inputs'!AE457*'MC Usage'!AD$5</f>
        <v>0</v>
      </c>
      <c r="AE458">
        <f>'MC Inputs'!AF457*'MC Usage'!AE$5</f>
        <v>0</v>
      </c>
    </row>
    <row r="459" spans="1:31" x14ac:dyDescent="0.3">
      <c r="A459" s="33" t="s">
        <v>71</v>
      </c>
      <c r="B459" s="18">
        <f t="shared" si="7"/>
        <v>50496</v>
      </c>
      <c r="C459" s="2">
        <f>'MC Inputs'!D458*'MC Usage'!C$5</f>
        <v>0</v>
      </c>
      <c r="D459" s="2">
        <f>'MC Inputs'!E458*'MC Usage'!D$5</f>
        <v>0</v>
      </c>
      <c r="E459" s="2">
        <f>'MC Inputs'!F458*'MC Usage'!E$5</f>
        <v>0</v>
      </c>
      <c r="F459" s="2">
        <f>'MC Inputs'!G458*'MC Usage'!F$5</f>
        <v>0</v>
      </c>
      <c r="G459" s="2">
        <f>'MC Inputs'!H458*'MC Usage'!G$5</f>
        <v>0</v>
      </c>
      <c r="H459" s="2">
        <f>'MC Inputs'!I458*'MC Usage'!H$5</f>
        <v>0</v>
      </c>
      <c r="I459" s="2">
        <f>'MC Inputs'!J458*'MC Usage'!I$5</f>
        <v>0</v>
      </c>
      <c r="J459" s="2">
        <f>'MC Inputs'!K458*'MC Usage'!J$5</f>
        <v>0</v>
      </c>
      <c r="K459" s="2">
        <f>'MC Inputs'!L458*'MC Usage'!K$5</f>
        <v>0</v>
      </c>
      <c r="L459" s="2">
        <f>'MC Inputs'!M458*'MC Usage'!L$5</f>
        <v>0</v>
      </c>
      <c r="M459" s="2">
        <f>'MC Inputs'!N458*'MC Usage'!M$5</f>
        <v>0</v>
      </c>
      <c r="N459" s="2">
        <f>'MC Inputs'!O458*'MC Usage'!N$5</f>
        <v>0</v>
      </c>
      <c r="O459" s="2">
        <f>'MC Inputs'!P458*'MC Usage'!O$5</f>
        <v>0</v>
      </c>
      <c r="P459" s="2">
        <f>'MC Inputs'!Q458*'MC Usage'!P$5</f>
        <v>0</v>
      </c>
      <c r="Q459" s="2">
        <f>'MC Inputs'!R458*'MC Usage'!Q$5</f>
        <v>0</v>
      </c>
      <c r="R459" s="2">
        <f>'MC Inputs'!S458*'MC Usage'!R$5</f>
        <v>0</v>
      </c>
      <c r="S459" s="2">
        <f>'MC Inputs'!T458*'MC Usage'!S$5</f>
        <v>0</v>
      </c>
      <c r="T459" s="2">
        <f>'MC Inputs'!U458*'MC Usage'!T$5</f>
        <v>0</v>
      </c>
      <c r="U459" s="2">
        <f>'MC Inputs'!V458*'MC Usage'!U$5</f>
        <v>0</v>
      </c>
      <c r="V459" s="2">
        <f>'MC Inputs'!W458*'MC Usage'!V$5</f>
        <v>0</v>
      </c>
      <c r="W459" s="2">
        <f>'MC Inputs'!X458*'MC Usage'!W$5</f>
        <v>0</v>
      </c>
      <c r="X459" s="2">
        <f>'MC Inputs'!Y458*'MC Usage'!X$5</f>
        <v>0</v>
      </c>
      <c r="Y459" s="2">
        <f>'MC Inputs'!Z458*'MC Usage'!Y$5</f>
        <v>0</v>
      </c>
      <c r="Z459" s="2">
        <f>'MC Inputs'!AA458*'MC Usage'!Z$5</f>
        <v>0</v>
      </c>
      <c r="AA459" s="2">
        <f>'MC Inputs'!AB458*'MC Usage'!AA$5</f>
        <v>0</v>
      </c>
      <c r="AB459">
        <f>'MC Inputs'!AC458*'MC Usage'!AB$5</f>
        <v>0</v>
      </c>
      <c r="AC459">
        <f>'MC Inputs'!AD458*'MC Usage'!AC$5</f>
        <v>0</v>
      </c>
      <c r="AD459">
        <f>'MC Inputs'!AE458*'MC Usage'!AD$5</f>
        <v>0</v>
      </c>
      <c r="AE459">
        <f>'MC Inputs'!AF458*'MC Usage'!AE$5</f>
        <v>0</v>
      </c>
    </row>
    <row r="460" spans="1:31" x14ac:dyDescent="0.3">
      <c r="A460" s="33" t="s">
        <v>71</v>
      </c>
      <c r="B460" s="18">
        <f t="shared" si="7"/>
        <v>50526</v>
      </c>
      <c r="C460" s="2">
        <f>'MC Inputs'!D459*'MC Usage'!C$5</f>
        <v>0</v>
      </c>
      <c r="D460" s="2">
        <f>'MC Inputs'!E459*'MC Usage'!D$5</f>
        <v>0</v>
      </c>
      <c r="E460" s="2">
        <f>'MC Inputs'!F459*'MC Usage'!E$5</f>
        <v>0</v>
      </c>
      <c r="F460" s="2">
        <f>'MC Inputs'!G459*'MC Usage'!F$5</f>
        <v>0</v>
      </c>
      <c r="G460" s="2">
        <f>'MC Inputs'!H459*'MC Usage'!G$5</f>
        <v>0</v>
      </c>
      <c r="H460" s="2">
        <f>'MC Inputs'!I459*'MC Usage'!H$5</f>
        <v>0</v>
      </c>
      <c r="I460" s="2">
        <f>'MC Inputs'!J459*'MC Usage'!I$5</f>
        <v>0</v>
      </c>
      <c r="J460" s="2">
        <f>'MC Inputs'!K459*'MC Usage'!J$5</f>
        <v>0</v>
      </c>
      <c r="K460" s="2">
        <f>'MC Inputs'!L459*'MC Usage'!K$5</f>
        <v>0</v>
      </c>
      <c r="L460" s="2">
        <f>'MC Inputs'!M459*'MC Usage'!L$5</f>
        <v>0</v>
      </c>
      <c r="M460" s="2">
        <f>'MC Inputs'!N459*'MC Usage'!M$5</f>
        <v>0</v>
      </c>
      <c r="N460" s="2">
        <f>'MC Inputs'!O459*'MC Usage'!N$5</f>
        <v>0</v>
      </c>
      <c r="O460" s="2">
        <f>'MC Inputs'!P459*'MC Usage'!O$5</f>
        <v>0</v>
      </c>
      <c r="P460" s="2">
        <f>'MC Inputs'!Q459*'MC Usage'!P$5</f>
        <v>0</v>
      </c>
      <c r="Q460" s="2">
        <f>'MC Inputs'!R459*'MC Usage'!Q$5</f>
        <v>0</v>
      </c>
      <c r="R460" s="2">
        <f>'MC Inputs'!S459*'MC Usage'!R$5</f>
        <v>0</v>
      </c>
      <c r="S460" s="2">
        <f>'MC Inputs'!T459*'MC Usage'!S$5</f>
        <v>0</v>
      </c>
      <c r="T460" s="2">
        <f>'MC Inputs'!U459*'MC Usage'!T$5</f>
        <v>0</v>
      </c>
      <c r="U460" s="2">
        <f>'MC Inputs'!V459*'MC Usage'!U$5</f>
        <v>0</v>
      </c>
      <c r="V460" s="2">
        <f>'MC Inputs'!W459*'MC Usage'!V$5</f>
        <v>0</v>
      </c>
      <c r="W460" s="2">
        <f>'MC Inputs'!X459*'MC Usage'!W$5</f>
        <v>0</v>
      </c>
      <c r="X460" s="2">
        <f>'MC Inputs'!Y459*'MC Usage'!X$5</f>
        <v>0</v>
      </c>
      <c r="Y460" s="2">
        <f>'MC Inputs'!Z459*'MC Usage'!Y$5</f>
        <v>0</v>
      </c>
      <c r="Z460" s="2">
        <f>'MC Inputs'!AA459*'MC Usage'!Z$5</f>
        <v>0</v>
      </c>
      <c r="AA460" s="2">
        <f>'MC Inputs'!AB459*'MC Usage'!AA$5</f>
        <v>0</v>
      </c>
      <c r="AB460">
        <f>'MC Inputs'!AC459*'MC Usage'!AB$5</f>
        <v>0</v>
      </c>
      <c r="AC460">
        <f>'MC Inputs'!AD459*'MC Usage'!AC$5</f>
        <v>0</v>
      </c>
      <c r="AD460">
        <f>'MC Inputs'!AE459*'MC Usage'!AD$5</f>
        <v>0</v>
      </c>
      <c r="AE460">
        <f>'MC Inputs'!AF459*'MC Usage'!AE$5</f>
        <v>0</v>
      </c>
    </row>
    <row r="461" spans="1:31" ht="15" thickBot="1" x14ac:dyDescent="0.35">
      <c r="A461" s="34" t="s">
        <v>71</v>
      </c>
      <c r="B461" s="18">
        <f t="shared" si="7"/>
        <v>50557</v>
      </c>
      <c r="C461" s="2">
        <f>'MC Inputs'!D460*'MC Usage'!C$5</f>
        <v>0</v>
      </c>
      <c r="D461" s="2">
        <f>'MC Inputs'!E460*'MC Usage'!D$5</f>
        <v>0</v>
      </c>
      <c r="E461" s="2">
        <f>'MC Inputs'!F460*'MC Usage'!E$5</f>
        <v>0</v>
      </c>
      <c r="F461" s="2">
        <f>'MC Inputs'!G460*'MC Usage'!F$5</f>
        <v>0</v>
      </c>
      <c r="G461" s="2">
        <f>'MC Inputs'!H460*'MC Usage'!G$5</f>
        <v>0</v>
      </c>
      <c r="H461" s="2">
        <f>'MC Inputs'!I460*'MC Usage'!H$5</f>
        <v>0</v>
      </c>
      <c r="I461" s="2">
        <f>'MC Inputs'!J460*'MC Usage'!I$5</f>
        <v>0</v>
      </c>
      <c r="J461" s="2">
        <f>'MC Inputs'!K460*'MC Usage'!J$5</f>
        <v>0</v>
      </c>
      <c r="K461" s="2">
        <f>'MC Inputs'!L460*'MC Usage'!K$5</f>
        <v>0</v>
      </c>
      <c r="L461" s="2">
        <f>'MC Inputs'!M460*'MC Usage'!L$5</f>
        <v>0</v>
      </c>
      <c r="M461" s="2">
        <f>'MC Inputs'!N460*'MC Usage'!M$5</f>
        <v>0</v>
      </c>
      <c r="N461" s="2">
        <f>'MC Inputs'!O460*'MC Usage'!N$5</f>
        <v>0</v>
      </c>
      <c r="O461" s="2">
        <f>'MC Inputs'!P460*'MC Usage'!O$5</f>
        <v>0</v>
      </c>
      <c r="P461" s="2">
        <f>'MC Inputs'!Q460*'MC Usage'!P$5</f>
        <v>0</v>
      </c>
      <c r="Q461" s="2">
        <f>'MC Inputs'!R460*'MC Usage'!Q$5</f>
        <v>0</v>
      </c>
      <c r="R461" s="2">
        <f>'MC Inputs'!S460*'MC Usage'!R$5</f>
        <v>0</v>
      </c>
      <c r="S461" s="2">
        <f>'MC Inputs'!T460*'MC Usage'!S$5</f>
        <v>0</v>
      </c>
      <c r="T461" s="2">
        <f>'MC Inputs'!U460*'MC Usage'!T$5</f>
        <v>0</v>
      </c>
      <c r="U461" s="2">
        <f>'MC Inputs'!V460*'MC Usage'!U$5</f>
        <v>0</v>
      </c>
      <c r="V461" s="2">
        <f>'MC Inputs'!W460*'MC Usage'!V$5</f>
        <v>0</v>
      </c>
      <c r="W461" s="2">
        <f>'MC Inputs'!X460*'MC Usage'!W$5</f>
        <v>0</v>
      </c>
      <c r="X461" s="2">
        <f>'MC Inputs'!Y460*'MC Usage'!X$5</f>
        <v>0</v>
      </c>
      <c r="Y461" s="2">
        <f>'MC Inputs'!Z460*'MC Usage'!Y$5</f>
        <v>0</v>
      </c>
      <c r="Z461" s="2">
        <f>'MC Inputs'!AA460*'MC Usage'!Z$5</f>
        <v>0</v>
      </c>
      <c r="AA461" s="2">
        <f>'MC Inputs'!AB460*'MC Usage'!AA$5</f>
        <v>0</v>
      </c>
      <c r="AB461">
        <f>'MC Inputs'!AC460*'MC Usage'!AB$5</f>
        <v>0</v>
      </c>
      <c r="AC461">
        <f>'MC Inputs'!AD460*'MC Usage'!AC$5</f>
        <v>0</v>
      </c>
      <c r="AD461">
        <f>'MC Inputs'!AE460*'MC Usage'!AD$5</f>
        <v>0</v>
      </c>
      <c r="AE461">
        <f>'MC Inputs'!AF460*'MC Usage'!AE$5</f>
        <v>0</v>
      </c>
    </row>
    <row r="462" spans="1:31" x14ac:dyDescent="0.3">
      <c r="A462" s="29" t="s">
        <v>72</v>
      </c>
      <c r="B462" s="15">
        <f t="shared" si="7"/>
        <v>50587</v>
      </c>
      <c r="C462" s="7">
        <f>'MC Inputs'!D461*'MC Usage'!C$5</f>
        <v>0</v>
      </c>
      <c r="D462" s="7">
        <f>'MC Inputs'!E461*'MC Usage'!D$5</f>
        <v>0</v>
      </c>
      <c r="E462" s="7">
        <f>'MC Inputs'!F461*'MC Usage'!E$5</f>
        <v>0</v>
      </c>
      <c r="F462" s="7">
        <f>'MC Inputs'!G461*'MC Usage'!F$5</f>
        <v>0</v>
      </c>
      <c r="G462" s="7">
        <f>'MC Inputs'!H461*'MC Usage'!G$5</f>
        <v>0</v>
      </c>
      <c r="H462" s="7">
        <f>'MC Inputs'!I461*'MC Usage'!H$5</f>
        <v>0</v>
      </c>
      <c r="I462" s="7">
        <f>'MC Inputs'!J461*'MC Usage'!I$5</f>
        <v>0</v>
      </c>
      <c r="J462" s="7">
        <f>'MC Inputs'!K461*'MC Usage'!J$5</f>
        <v>0</v>
      </c>
      <c r="K462" s="7">
        <f>'MC Inputs'!L461*'MC Usage'!K$5</f>
        <v>0</v>
      </c>
      <c r="L462" s="7">
        <f>'MC Inputs'!M461*'MC Usage'!L$5</f>
        <v>0</v>
      </c>
      <c r="M462" s="7">
        <f>'MC Inputs'!N461*'MC Usage'!M$5</f>
        <v>0</v>
      </c>
      <c r="N462" s="7">
        <f>'MC Inputs'!O461*'MC Usage'!N$5</f>
        <v>0</v>
      </c>
      <c r="O462" s="7">
        <f>'MC Inputs'!P461*'MC Usage'!O$5</f>
        <v>0</v>
      </c>
      <c r="P462" s="7">
        <f>'MC Inputs'!Q461*'MC Usage'!P$5</f>
        <v>0</v>
      </c>
      <c r="Q462" s="7">
        <f>'MC Inputs'!R461*'MC Usage'!Q$5</f>
        <v>0</v>
      </c>
      <c r="R462" s="7">
        <f>'MC Inputs'!S461*'MC Usage'!R$5</f>
        <v>0</v>
      </c>
      <c r="S462" s="7">
        <f>'MC Inputs'!T461*'MC Usage'!S$5</f>
        <v>0</v>
      </c>
      <c r="T462" s="7">
        <f>'MC Inputs'!U461*'MC Usage'!T$5</f>
        <v>0</v>
      </c>
      <c r="U462" s="7">
        <f>'MC Inputs'!V461*'MC Usage'!U$5</f>
        <v>0</v>
      </c>
      <c r="V462" s="7">
        <f>'MC Inputs'!W461*'MC Usage'!V$5</f>
        <v>0</v>
      </c>
      <c r="W462" s="7">
        <f>'MC Inputs'!X461*'MC Usage'!W$5</f>
        <v>0</v>
      </c>
      <c r="X462" s="7">
        <f>'MC Inputs'!Y461*'MC Usage'!X$5</f>
        <v>0</v>
      </c>
      <c r="Y462" s="7">
        <f>'MC Inputs'!Z461*'MC Usage'!Y$5</f>
        <v>0</v>
      </c>
      <c r="Z462" s="7">
        <f>'MC Inputs'!AA461*'MC Usage'!Z$5</f>
        <v>0</v>
      </c>
      <c r="AA462" s="7">
        <f>'MC Inputs'!AB461*'MC Usage'!AA$5</f>
        <v>0</v>
      </c>
      <c r="AB462" s="8">
        <f>'MC Inputs'!AC461*'MC Usage'!AB$5</f>
        <v>0</v>
      </c>
      <c r="AC462" s="8">
        <f>'MC Inputs'!AD461*'MC Usage'!AC$5</f>
        <v>0</v>
      </c>
      <c r="AD462" s="8">
        <f>'MC Inputs'!AE461*'MC Usage'!AD$5</f>
        <v>0</v>
      </c>
      <c r="AE462" s="8">
        <f>'MC Inputs'!AF461*'MC Usage'!AE$5</f>
        <v>0</v>
      </c>
    </row>
    <row r="463" spans="1:31" x14ac:dyDescent="0.3">
      <c r="A463" s="30" t="s">
        <v>72</v>
      </c>
      <c r="B463" s="16">
        <f t="shared" si="7"/>
        <v>50618</v>
      </c>
      <c r="C463" s="9">
        <f>'MC Inputs'!D462*'MC Usage'!C$5</f>
        <v>0</v>
      </c>
      <c r="D463" s="9">
        <f>'MC Inputs'!E462*'MC Usage'!D$5</f>
        <v>0</v>
      </c>
      <c r="E463" s="9">
        <f>'MC Inputs'!F462*'MC Usage'!E$5</f>
        <v>0</v>
      </c>
      <c r="F463" s="9">
        <f>'MC Inputs'!G462*'MC Usage'!F$5</f>
        <v>0</v>
      </c>
      <c r="G463" s="9">
        <f>'MC Inputs'!H462*'MC Usage'!G$5</f>
        <v>0</v>
      </c>
      <c r="H463" s="9">
        <f>'MC Inputs'!I462*'MC Usage'!H$5</f>
        <v>0</v>
      </c>
      <c r="I463" s="9">
        <f>'MC Inputs'!J462*'MC Usage'!I$5</f>
        <v>0</v>
      </c>
      <c r="J463" s="9">
        <f>'MC Inputs'!K462*'MC Usage'!J$5</f>
        <v>0</v>
      </c>
      <c r="K463" s="9">
        <f>'MC Inputs'!L462*'MC Usage'!K$5</f>
        <v>0</v>
      </c>
      <c r="L463" s="9">
        <f>'MC Inputs'!M462*'MC Usage'!L$5</f>
        <v>0</v>
      </c>
      <c r="M463" s="9">
        <f>'MC Inputs'!N462*'MC Usage'!M$5</f>
        <v>0</v>
      </c>
      <c r="N463" s="9">
        <f>'MC Inputs'!O462*'MC Usage'!N$5</f>
        <v>0</v>
      </c>
      <c r="O463" s="9">
        <f>'MC Inputs'!P462*'MC Usage'!O$5</f>
        <v>0</v>
      </c>
      <c r="P463" s="9">
        <f>'MC Inputs'!Q462*'MC Usage'!P$5</f>
        <v>0</v>
      </c>
      <c r="Q463" s="9">
        <f>'MC Inputs'!R462*'MC Usage'!Q$5</f>
        <v>0</v>
      </c>
      <c r="R463" s="9">
        <f>'MC Inputs'!S462*'MC Usage'!R$5</f>
        <v>0</v>
      </c>
      <c r="S463" s="9">
        <f>'MC Inputs'!T462*'MC Usage'!S$5</f>
        <v>0</v>
      </c>
      <c r="T463" s="9">
        <f>'MC Inputs'!U462*'MC Usage'!T$5</f>
        <v>0</v>
      </c>
      <c r="U463" s="9">
        <f>'MC Inputs'!V462*'MC Usage'!U$5</f>
        <v>0</v>
      </c>
      <c r="V463" s="9">
        <f>'MC Inputs'!W462*'MC Usage'!V$5</f>
        <v>0</v>
      </c>
      <c r="W463" s="9">
        <f>'MC Inputs'!X462*'MC Usage'!W$5</f>
        <v>0</v>
      </c>
      <c r="X463" s="9">
        <f>'MC Inputs'!Y462*'MC Usage'!X$5</f>
        <v>0</v>
      </c>
      <c r="Y463" s="9">
        <f>'MC Inputs'!Z462*'MC Usage'!Y$5</f>
        <v>0</v>
      </c>
      <c r="Z463" s="9">
        <f>'MC Inputs'!AA462*'MC Usage'!Z$5</f>
        <v>0</v>
      </c>
      <c r="AA463" s="9">
        <f>'MC Inputs'!AB462*'MC Usage'!AA$5</f>
        <v>0</v>
      </c>
      <c r="AB463" s="10">
        <f>'MC Inputs'!AC462*'MC Usage'!AB$5</f>
        <v>0</v>
      </c>
      <c r="AC463" s="10">
        <f>'MC Inputs'!AD462*'MC Usage'!AC$5</f>
        <v>0</v>
      </c>
      <c r="AD463" s="10">
        <f>'MC Inputs'!AE462*'MC Usage'!AD$5</f>
        <v>0</v>
      </c>
      <c r="AE463" s="10">
        <f>'MC Inputs'!AF462*'MC Usage'!AE$5</f>
        <v>0</v>
      </c>
    </row>
    <row r="464" spans="1:31" x14ac:dyDescent="0.3">
      <c r="A464" s="30" t="s">
        <v>72</v>
      </c>
      <c r="B464" s="16">
        <f t="shared" si="7"/>
        <v>50649</v>
      </c>
      <c r="C464" s="9">
        <f>'MC Inputs'!D463*'MC Usage'!C$5</f>
        <v>0</v>
      </c>
      <c r="D464" s="9">
        <f>'MC Inputs'!E463*'MC Usage'!D$5</f>
        <v>0</v>
      </c>
      <c r="E464" s="9">
        <f>'MC Inputs'!F463*'MC Usage'!E$5</f>
        <v>0</v>
      </c>
      <c r="F464" s="9">
        <f>'MC Inputs'!G463*'MC Usage'!F$5</f>
        <v>0</v>
      </c>
      <c r="G464" s="9">
        <f>'MC Inputs'!H463*'MC Usage'!G$5</f>
        <v>0</v>
      </c>
      <c r="H464" s="9">
        <f>'MC Inputs'!I463*'MC Usage'!H$5</f>
        <v>0</v>
      </c>
      <c r="I464" s="9">
        <f>'MC Inputs'!J463*'MC Usage'!I$5</f>
        <v>0</v>
      </c>
      <c r="J464" s="9">
        <f>'MC Inputs'!K463*'MC Usage'!J$5</f>
        <v>0</v>
      </c>
      <c r="K464" s="9">
        <f>'MC Inputs'!L463*'MC Usage'!K$5</f>
        <v>0</v>
      </c>
      <c r="L464" s="9">
        <f>'MC Inputs'!M463*'MC Usage'!L$5</f>
        <v>0</v>
      </c>
      <c r="M464" s="9">
        <f>'MC Inputs'!N463*'MC Usage'!M$5</f>
        <v>0</v>
      </c>
      <c r="N464" s="9">
        <f>'MC Inputs'!O463*'MC Usage'!N$5</f>
        <v>0</v>
      </c>
      <c r="O464" s="9">
        <f>'MC Inputs'!P463*'MC Usage'!O$5</f>
        <v>0</v>
      </c>
      <c r="P464" s="9">
        <f>'MC Inputs'!Q463*'MC Usage'!P$5</f>
        <v>0</v>
      </c>
      <c r="Q464" s="9">
        <f>'MC Inputs'!R463*'MC Usage'!Q$5</f>
        <v>0</v>
      </c>
      <c r="R464" s="9">
        <f>'MC Inputs'!S463*'MC Usage'!R$5</f>
        <v>0</v>
      </c>
      <c r="S464" s="9">
        <f>'MC Inputs'!T463*'MC Usage'!S$5</f>
        <v>0</v>
      </c>
      <c r="T464" s="9">
        <f>'MC Inputs'!U463*'MC Usage'!T$5</f>
        <v>0</v>
      </c>
      <c r="U464" s="9">
        <f>'MC Inputs'!V463*'MC Usage'!U$5</f>
        <v>0</v>
      </c>
      <c r="V464" s="9">
        <f>'MC Inputs'!W463*'MC Usage'!V$5</f>
        <v>0</v>
      </c>
      <c r="W464" s="9">
        <f>'MC Inputs'!X463*'MC Usage'!W$5</f>
        <v>0</v>
      </c>
      <c r="X464" s="9">
        <f>'MC Inputs'!Y463*'MC Usage'!X$5</f>
        <v>0</v>
      </c>
      <c r="Y464" s="9">
        <f>'MC Inputs'!Z463*'MC Usage'!Y$5</f>
        <v>0</v>
      </c>
      <c r="Z464" s="9">
        <f>'MC Inputs'!AA463*'MC Usage'!Z$5</f>
        <v>0</v>
      </c>
      <c r="AA464" s="9">
        <f>'MC Inputs'!AB463*'MC Usage'!AA$5</f>
        <v>0</v>
      </c>
      <c r="AB464" s="10">
        <f>'MC Inputs'!AC463*'MC Usage'!AB$5</f>
        <v>0</v>
      </c>
      <c r="AC464" s="10">
        <f>'MC Inputs'!AD463*'MC Usage'!AC$5</f>
        <v>0</v>
      </c>
      <c r="AD464" s="10">
        <f>'MC Inputs'!AE463*'MC Usage'!AD$5</f>
        <v>0</v>
      </c>
      <c r="AE464" s="10">
        <f>'MC Inputs'!AF463*'MC Usage'!AE$5</f>
        <v>0</v>
      </c>
    </row>
    <row r="465" spans="1:31" x14ac:dyDescent="0.3">
      <c r="A465" s="30" t="s">
        <v>72</v>
      </c>
      <c r="B465" s="16">
        <f t="shared" si="7"/>
        <v>50679</v>
      </c>
      <c r="C465" s="9">
        <f>'MC Inputs'!D464*'MC Usage'!C$5</f>
        <v>0</v>
      </c>
      <c r="D465" s="9">
        <f>'MC Inputs'!E464*'MC Usage'!D$5</f>
        <v>0</v>
      </c>
      <c r="E465" s="9">
        <f>'MC Inputs'!F464*'MC Usage'!E$5</f>
        <v>0</v>
      </c>
      <c r="F465" s="9">
        <f>'MC Inputs'!G464*'MC Usage'!F$5</f>
        <v>0</v>
      </c>
      <c r="G465" s="9">
        <f>'MC Inputs'!H464*'MC Usage'!G$5</f>
        <v>0</v>
      </c>
      <c r="H465" s="9">
        <f>'MC Inputs'!I464*'MC Usage'!H$5</f>
        <v>0</v>
      </c>
      <c r="I465" s="9">
        <f>'MC Inputs'!J464*'MC Usage'!I$5</f>
        <v>0</v>
      </c>
      <c r="J465" s="9">
        <f>'MC Inputs'!K464*'MC Usage'!J$5</f>
        <v>0</v>
      </c>
      <c r="K465" s="9">
        <f>'MC Inputs'!L464*'MC Usage'!K$5</f>
        <v>0</v>
      </c>
      <c r="L465" s="9">
        <f>'MC Inputs'!M464*'MC Usage'!L$5</f>
        <v>0</v>
      </c>
      <c r="M465" s="9">
        <f>'MC Inputs'!N464*'MC Usage'!M$5</f>
        <v>0</v>
      </c>
      <c r="N465" s="9">
        <f>'MC Inputs'!O464*'MC Usage'!N$5</f>
        <v>0</v>
      </c>
      <c r="O465" s="9">
        <f>'MC Inputs'!P464*'MC Usage'!O$5</f>
        <v>0</v>
      </c>
      <c r="P465" s="9">
        <f>'MC Inputs'!Q464*'MC Usage'!P$5</f>
        <v>0</v>
      </c>
      <c r="Q465" s="9">
        <f>'MC Inputs'!R464*'MC Usage'!Q$5</f>
        <v>0</v>
      </c>
      <c r="R465" s="9">
        <f>'MC Inputs'!S464*'MC Usage'!R$5</f>
        <v>0</v>
      </c>
      <c r="S465" s="9">
        <f>'MC Inputs'!T464*'MC Usage'!S$5</f>
        <v>0</v>
      </c>
      <c r="T465" s="9">
        <f>'MC Inputs'!U464*'MC Usage'!T$5</f>
        <v>0</v>
      </c>
      <c r="U465" s="9">
        <f>'MC Inputs'!V464*'MC Usage'!U$5</f>
        <v>0</v>
      </c>
      <c r="V465" s="9">
        <f>'MC Inputs'!W464*'MC Usage'!V$5</f>
        <v>0</v>
      </c>
      <c r="W465" s="9">
        <f>'MC Inputs'!X464*'MC Usage'!W$5</f>
        <v>0</v>
      </c>
      <c r="X465" s="9">
        <f>'MC Inputs'!Y464*'MC Usage'!X$5</f>
        <v>0</v>
      </c>
      <c r="Y465" s="9">
        <f>'MC Inputs'!Z464*'MC Usage'!Y$5</f>
        <v>0</v>
      </c>
      <c r="Z465" s="9">
        <f>'MC Inputs'!AA464*'MC Usage'!Z$5</f>
        <v>0</v>
      </c>
      <c r="AA465" s="9">
        <f>'MC Inputs'!AB464*'MC Usage'!AA$5</f>
        <v>0</v>
      </c>
      <c r="AB465" s="10">
        <f>'MC Inputs'!AC464*'MC Usage'!AB$5</f>
        <v>0</v>
      </c>
      <c r="AC465" s="10">
        <f>'MC Inputs'!AD464*'MC Usage'!AC$5</f>
        <v>0</v>
      </c>
      <c r="AD465" s="10">
        <f>'MC Inputs'!AE464*'MC Usage'!AD$5</f>
        <v>0</v>
      </c>
      <c r="AE465" s="10">
        <f>'MC Inputs'!AF464*'MC Usage'!AE$5</f>
        <v>0</v>
      </c>
    </row>
    <row r="466" spans="1:31" x14ac:dyDescent="0.3">
      <c r="A466" s="30" t="s">
        <v>72</v>
      </c>
      <c r="B466" s="16">
        <f t="shared" si="7"/>
        <v>50710</v>
      </c>
      <c r="C466" s="9">
        <f>'MC Inputs'!D465*'MC Usage'!C$5</f>
        <v>0</v>
      </c>
      <c r="D466" s="9">
        <f>'MC Inputs'!E465*'MC Usage'!D$5</f>
        <v>0</v>
      </c>
      <c r="E466" s="9">
        <f>'MC Inputs'!F465*'MC Usage'!E$5</f>
        <v>0</v>
      </c>
      <c r="F466" s="9">
        <f>'MC Inputs'!G465*'MC Usage'!F$5</f>
        <v>0</v>
      </c>
      <c r="G466" s="9">
        <f>'MC Inputs'!H465*'MC Usage'!G$5</f>
        <v>0</v>
      </c>
      <c r="H466" s="9">
        <f>'MC Inputs'!I465*'MC Usage'!H$5</f>
        <v>0</v>
      </c>
      <c r="I466" s="9">
        <f>'MC Inputs'!J465*'MC Usage'!I$5</f>
        <v>0</v>
      </c>
      <c r="J466" s="9">
        <f>'MC Inputs'!K465*'MC Usage'!J$5</f>
        <v>0</v>
      </c>
      <c r="K466" s="9">
        <f>'MC Inputs'!L465*'MC Usage'!K$5</f>
        <v>0</v>
      </c>
      <c r="L466" s="9">
        <f>'MC Inputs'!M465*'MC Usage'!L$5</f>
        <v>0</v>
      </c>
      <c r="M466" s="9">
        <f>'MC Inputs'!N465*'MC Usage'!M$5</f>
        <v>0</v>
      </c>
      <c r="N466" s="9">
        <f>'MC Inputs'!O465*'MC Usage'!N$5</f>
        <v>0</v>
      </c>
      <c r="O466" s="9">
        <f>'MC Inputs'!P465*'MC Usage'!O$5</f>
        <v>0</v>
      </c>
      <c r="P466" s="9">
        <f>'MC Inputs'!Q465*'MC Usage'!P$5</f>
        <v>0</v>
      </c>
      <c r="Q466" s="9">
        <f>'MC Inputs'!R465*'MC Usage'!Q$5</f>
        <v>0</v>
      </c>
      <c r="R466" s="9">
        <f>'MC Inputs'!S465*'MC Usage'!R$5</f>
        <v>0</v>
      </c>
      <c r="S466" s="9">
        <f>'MC Inputs'!T465*'MC Usage'!S$5</f>
        <v>0</v>
      </c>
      <c r="T466" s="9">
        <f>'MC Inputs'!U465*'MC Usage'!T$5</f>
        <v>0</v>
      </c>
      <c r="U466" s="9">
        <f>'MC Inputs'!V465*'MC Usage'!U$5</f>
        <v>0</v>
      </c>
      <c r="V466" s="9">
        <f>'MC Inputs'!W465*'MC Usage'!V$5</f>
        <v>0</v>
      </c>
      <c r="W466" s="9">
        <f>'MC Inputs'!X465*'MC Usage'!W$5</f>
        <v>0</v>
      </c>
      <c r="X466" s="9">
        <f>'MC Inputs'!Y465*'MC Usage'!X$5</f>
        <v>0</v>
      </c>
      <c r="Y466" s="9">
        <f>'MC Inputs'!Z465*'MC Usage'!Y$5</f>
        <v>0</v>
      </c>
      <c r="Z466" s="9">
        <f>'MC Inputs'!AA465*'MC Usage'!Z$5</f>
        <v>0</v>
      </c>
      <c r="AA466" s="9">
        <f>'MC Inputs'!AB465*'MC Usage'!AA$5</f>
        <v>0</v>
      </c>
      <c r="AB466" s="10">
        <f>'MC Inputs'!AC465*'MC Usage'!AB$5</f>
        <v>0</v>
      </c>
      <c r="AC466" s="10">
        <f>'MC Inputs'!AD465*'MC Usage'!AC$5</f>
        <v>0</v>
      </c>
      <c r="AD466" s="10">
        <f>'MC Inputs'!AE465*'MC Usage'!AD$5</f>
        <v>0</v>
      </c>
      <c r="AE466" s="10">
        <f>'MC Inputs'!AF465*'MC Usage'!AE$5</f>
        <v>0</v>
      </c>
    </row>
    <row r="467" spans="1:31" x14ac:dyDescent="0.3">
      <c r="A467" s="30" t="s">
        <v>72</v>
      </c>
      <c r="B467" s="16">
        <f t="shared" si="7"/>
        <v>50740</v>
      </c>
      <c r="C467" s="9">
        <f>'MC Inputs'!D466*'MC Usage'!C$5</f>
        <v>0</v>
      </c>
      <c r="D467" s="9">
        <f>'MC Inputs'!E466*'MC Usage'!D$5</f>
        <v>0</v>
      </c>
      <c r="E467" s="9">
        <f>'MC Inputs'!F466*'MC Usage'!E$5</f>
        <v>0</v>
      </c>
      <c r="F467" s="9">
        <f>'MC Inputs'!G466*'MC Usage'!F$5</f>
        <v>0</v>
      </c>
      <c r="G467" s="9">
        <f>'MC Inputs'!H466*'MC Usage'!G$5</f>
        <v>0</v>
      </c>
      <c r="H467" s="9">
        <f>'MC Inputs'!I466*'MC Usage'!H$5</f>
        <v>0</v>
      </c>
      <c r="I467" s="9">
        <f>'MC Inputs'!J466*'MC Usage'!I$5</f>
        <v>0</v>
      </c>
      <c r="J467" s="9">
        <f>'MC Inputs'!K466*'MC Usage'!J$5</f>
        <v>0</v>
      </c>
      <c r="K467" s="9">
        <f>'MC Inputs'!L466*'MC Usage'!K$5</f>
        <v>0</v>
      </c>
      <c r="L467" s="9">
        <f>'MC Inputs'!M466*'MC Usage'!L$5</f>
        <v>0</v>
      </c>
      <c r="M467" s="9">
        <f>'MC Inputs'!N466*'MC Usage'!M$5</f>
        <v>0</v>
      </c>
      <c r="N467" s="9">
        <f>'MC Inputs'!O466*'MC Usage'!N$5</f>
        <v>0</v>
      </c>
      <c r="O467" s="9">
        <f>'MC Inputs'!P466*'MC Usage'!O$5</f>
        <v>0</v>
      </c>
      <c r="P467" s="9">
        <f>'MC Inputs'!Q466*'MC Usage'!P$5</f>
        <v>0</v>
      </c>
      <c r="Q467" s="9">
        <f>'MC Inputs'!R466*'MC Usage'!Q$5</f>
        <v>0</v>
      </c>
      <c r="R467" s="9">
        <f>'MC Inputs'!S466*'MC Usage'!R$5</f>
        <v>0</v>
      </c>
      <c r="S467" s="9">
        <f>'MC Inputs'!T466*'MC Usage'!S$5</f>
        <v>0</v>
      </c>
      <c r="T467" s="9">
        <f>'MC Inputs'!U466*'MC Usage'!T$5</f>
        <v>0</v>
      </c>
      <c r="U467" s="9">
        <f>'MC Inputs'!V466*'MC Usage'!U$5</f>
        <v>0</v>
      </c>
      <c r="V467" s="9">
        <f>'MC Inputs'!W466*'MC Usage'!V$5</f>
        <v>0</v>
      </c>
      <c r="W467" s="9">
        <f>'MC Inputs'!X466*'MC Usage'!W$5</f>
        <v>0</v>
      </c>
      <c r="X467" s="9">
        <f>'MC Inputs'!Y466*'MC Usage'!X$5</f>
        <v>0</v>
      </c>
      <c r="Y467" s="9">
        <f>'MC Inputs'!Z466*'MC Usage'!Y$5</f>
        <v>0</v>
      </c>
      <c r="Z467" s="9">
        <f>'MC Inputs'!AA466*'MC Usage'!Z$5</f>
        <v>0</v>
      </c>
      <c r="AA467" s="9">
        <f>'MC Inputs'!AB466*'MC Usage'!AA$5</f>
        <v>0</v>
      </c>
      <c r="AB467" s="10">
        <f>'MC Inputs'!AC466*'MC Usage'!AB$5</f>
        <v>0</v>
      </c>
      <c r="AC467" s="10">
        <f>'MC Inputs'!AD466*'MC Usage'!AC$5</f>
        <v>0</v>
      </c>
      <c r="AD467" s="10">
        <f>'MC Inputs'!AE466*'MC Usage'!AD$5</f>
        <v>0</v>
      </c>
      <c r="AE467" s="10">
        <f>'MC Inputs'!AF466*'MC Usage'!AE$5</f>
        <v>0</v>
      </c>
    </row>
    <row r="468" spans="1:31" x14ac:dyDescent="0.3">
      <c r="A468" s="30" t="s">
        <v>72</v>
      </c>
      <c r="B468" s="16">
        <f t="shared" si="7"/>
        <v>50771</v>
      </c>
      <c r="C468" s="9">
        <f>'MC Inputs'!D467*'MC Usage'!C$5</f>
        <v>0</v>
      </c>
      <c r="D468" s="9">
        <f>'MC Inputs'!E467*'MC Usage'!D$5</f>
        <v>0</v>
      </c>
      <c r="E468" s="9">
        <f>'MC Inputs'!F467*'MC Usage'!E$5</f>
        <v>0</v>
      </c>
      <c r="F468" s="9">
        <f>'MC Inputs'!G467*'MC Usage'!F$5</f>
        <v>0</v>
      </c>
      <c r="G468" s="9">
        <f>'MC Inputs'!H467*'MC Usage'!G$5</f>
        <v>0</v>
      </c>
      <c r="H468" s="9">
        <f>'MC Inputs'!I467*'MC Usage'!H$5</f>
        <v>0</v>
      </c>
      <c r="I468" s="9">
        <f>'MC Inputs'!J467*'MC Usage'!I$5</f>
        <v>0</v>
      </c>
      <c r="J468" s="9">
        <f>'MC Inputs'!K467*'MC Usage'!J$5</f>
        <v>0</v>
      </c>
      <c r="K468" s="9">
        <f>'MC Inputs'!L467*'MC Usage'!K$5</f>
        <v>0</v>
      </c>
      <c r="L468" s="9">
        <f>'MC Inputs'!M467*'MC Usage'!L$5</f>
        <v>0</v>
      </c>
      <c r="M468" s="9">
        <f>'MC Inputs'!N467*'MC Usage'!M$5</f>
        <v>0</v>
      </c>
      <c r="N468" s="9">
        <f>'MC Inputs'!O467*'MC Usage'!N$5</f>
        <v>0</v>
      </c>
      <c r="O468" s="9">
        <f>'MC Inputs'!P467*'MC Usage'!O$5</f>
        <v>0</v>
      </c>
      <c r="P468" s="9">
        <f>'MC Inputs'!Q467*'MC Usage'!P$5</f>
        <v>0</v>
      </c>
      <c r="Q468" s="9">
        <f>'MC Inputs'!R467*'MC Usage'!Q$5</f>
        <v>0</v>
      </c>
      <c r="R468" s="9">
        <f>'MC Inputs'!S467*'MC Usage'!R$5</f>
        <v>0</v>
      </c>
      <c r="S468" s="9">
        <f>'MC Inputs'!T467*'MC Usage'!S$5</f>
        <v>0</v>
      </c>
      <c r="T468" s="9">
        <f>'MC Inputs'!U467*'MC Usage'!T$5</f>
        <v>0</v>
      </c>
      <c r="U468" s="9">
        <f>'MC Inputs'!V467*'MC Usage'!U$5</f>
        <v>0</v>
      </c>
      <c r="V468" s="9">
        <f>'MC Inputs'!W467*'MC Usage'!V$5</f>
        <v>0</v>
      </c>
      <c r="W468" s="9">
        <f>'MC Inputs'!X467*'MC Usage'!W$5</f>
        <v>0</v>
      </c>
      <c r="X468" s="9">
        <f>'MC Inputs'!Y467*'MC Usage'!X$5</f>
        <v>0</v>
      </c>
      <c r="Y468" s="9">
        <f>'MC Inputs'!Z467*'MC Usage'!Y$5</f>
        <v>0</v>
      </c>
      <c r="Z468" s="9">
        <f>'MC Inputs'!AA467*'MC Usage'!Z$5</f>
        <v>0</v>
      </c>
      <c r="AA468" s="9">
        <f>'MC Inputs'!AB467*'MC Usage'!AA$5</f>
        <v>0</v>
      </c>
      <c r="AB468" s="10">
        <f>'MC Inputs'!AC467*'MC Usage'!AB$5</f>
        <v>0</v>
      </c>
      <c r="AC468" s="10">
        <f>'MC Inputs'!AD467*'MC Usage'!AC$5</f>
        <v>0</v>
      </c>
      <c r="AD468" s="10">
        <f>'MC Inputs'!AE467*'MC Usage'!AD$5</f>
        <v>0</v>
      </c>
      <c r="AE468" s="10">
        <f>'MC Inputs'!AF467*'MC Usage'!AE$5</f>
        <v>0</v>
      </c>
    </row>
    <row r="469" spans="1:31" x14ac:dyDescent="0.3">
      <c r="A469" s="30" t="s">
        <v>72</v>
      </c>
      <c r="B469" s="16">
        <f t="shared" si="7"/>
        <v>50802</v>
      </c>
      <c r="C469" s="9">
        <f>'MC Inputs'!D468*'MC Usage'!C$5</f>
        <v>0</v>
      </c>
      <c r="D469" s="9">
        <f>'MC Inputs'!E468*'MC Usage'!D$5</f>
        <v>0</v>
      </c>
      <c r="E469" s="9">
        <f>'MC Inputs'!F468*'MC Usage'!E$5</f>
        <v>0</v>
      </c>
      <c r="F469" s="9">
        <f>'MC Inputs'!G468*'MC Usage'!F$5</f>
        <v>0</v>
      </c>
      <c r="G469" s="9">
        <f>'MC Inputs'!H468*'MC Usage'!G$5</f>
        <v>0</v>
      </c>
      <c r="H469" s="9">
        <f>'MC Inputs'!I468*'MC Usage'!H$5</f>
        <v>0</v>
      </c>
      <c r="I469" s="9">
        <f>'MC Inputs'!J468*'MC Usage'!I$5</f>
        <v>0</v>
      </c>
      <c r="J469" s="9">
        <f>'MC Inputs'!K468*'MC Usage'!J$5</f>
        <v>0</v>
      </c>
      <c r="K469" s="9">
        <f>'MC Inputs'!L468*'MC Usage'!K$5</f>
        <v>0</v>
      </c>
      <c r="L469" s="9">
        <f>'MC Inputs'!M468*'MC Usage'!L$5</f>
        <v>0</v>
      </c>
      <c r="M469" s="9">
        <f>'MC Inputs'!N468*'MC Usage'!M$5</f>
        <v>0</v>
      </c>
      <c r="N469" s="9">
        <f>'MC Inputs'!O468*'MC Usage'!N$5</f>
        <v>0</v>
      </c>
      <c r="O469" s="9">
        <f>'MC Inputs'!P468*'MC Usage'!O$5</f>
        <v>0</v>
      </c>
      <c r="P469" s="9">
        <f>'MC Inputs'!Q468*'MC Usage'!P$5</f>
        <v>0</v>
      </c>
      <c r="Q469" s="9">
        <f>'MC Inputs'!R468*'MC Usage'!Q$5</f>
        <v>0</v>
      </c>
      <c r="R469" s="9">
        <f>'MC Inputs'!S468*'MC Usage'!R$5</f>
        <v>0</v>
      </c>
      <c r="S469" s="9">
        <f>'MC Inputs'!T468*'MC Usage'!S$5</f>
        <v>0</v>
      </c>
      <c r="T469" s="9">
        <f>'MC Inputs'!U468*'MC Usage'!T$5</f>
        <v>0</v>
      </c>
      <c r="U469" s="9">
        <f>'MC Inputs'!V468*'MC Usage'!U$5</f>
        <v>0</v>
      </c>
      <c r="V469" s="9">
        <f>'MC Inputs'!W468*'MC Usage'!V$5</f>
        <v>0</v>
      </c>
      <c r="W469" s="9">
        <f>'MC Inputs'!X468*'MC Usage'!W$5</f>
        <v>0</v>
      </c>
      <c r="X469" s="9">
        <f>'MC Inputs'!Y468*'MC Usage'!X$5</f>
        <v>0</v>
      </c>
      <c r="Y469" s="9">
        <f>'MC Inputs'!Z468*'MC Usage'!Y$5</f>
        <v>0</v>
      </c>
      <c r="Z469" s="9">
        <f>'MC Inputs'!AA468*'MC Usage'!Z$5</f>
        <v>0</v>
      </c>
      <c r="AA469" s="9">
        <f>'MC Inputs'!AB468*'MC Usage'!AA$5</f>
        <v>0</v>
      </c>
      <c r="AB469" s="10">
        <f>'MC Inputs'!AC468*'MC Usage'!AB$5</f>
        <v>0</v>
      </c>
      <c r="AC469" s="10">
        <f>'MC Inputs'!AD468*'MC Usage'!AC$5</f>
        <v>0</v>
      </c>
      <c r="AD469" s="10">
        <f>'MC Inputs'!AE468*'MC Usage'!AD$5</f>
        <v>0</v>
      </c>
      <c r="AE469" s="10">
        <f>'MC Inputs'!AF468*'MC Usage'!AE$5</f>
        <v>0</v>
      </c>
    </row>
    <row r="470" spans="1:31" x14ac:dyDescent="0.3">
      <c r="A470" s="30" t="s">
        <v>72</v>
      </c>
      <c r="B470" s="16">
        <f t="shared" si="7"/>
        <v>50830</v>
      </c>
      <c r="C470" s="9">
        <f>'MC Inputs'!D469*'MC Usage'!C$5</f>
        <v>0</v>
      </c>
      <c r="D470" s="9">
        <f>'MC Inputs'!E469*'MC Usage'!D$5</f>
        <v>0</v>
      </c>
      <c r="E470" s="9">
        <f>'MC Inputs'!F469*'MC Usage'!E$5</f>
        <v>0</v>
      </c>
      <c r="F470" s="9">
        <f>'MC Inputs'!G469*'MC Usage'!F$5</f>
        <v>0</v>
      </c>
      <c r="G470" s="9">
        <f>'MC Inputs'!H469*'MC Usage'!G$5</f>
        <v>0</v>
      </c>
      <c r="H470" s="9">
        <f>'MC Inputs'!I469*'MC Usage'!H$5</f>
        <v>0</v>
      </c>
      <c r="I470" s="9">
        <f>'MC Inputs'!J469*'MC Usage'!I$5</f>
        <v>0</v>
      </c>
      <c r="J470" s="9">
        <f>'MC Inputs'!K469*'MC Usage'!J$5</f>
        <v>0</v>
      </c>
      <c r="K470" s="9">
        <f>'MC Inputs'!L469*'MC Usage'!K$5</f>
        <v>0</v>
      </c>
      <c r="L470" s="9">
        <f>'MC Inputs'!M469*'MC Usage'!L$5</f>
        <v>0</v>
      </c>
      <c r="M470" s="9">
        <f>'MC Inputs'!N469*'MC Usage'!M$5</f>
        <v>0</v>
      </c>
      <c r="N470" s="9">
        <f>'MC Inputs'!O469*'MC Usage'!N$5</f>
        <v>0</v>
      </c>
      <c r="O470" s="9">
        <f>'MC Inputs'!P469*'MC Usage'!O$5</f>
        <v>0</v>
      </c>
      <c r="P470" s="9">
        <f>'MC Inputs'!Q469*'MC Usage'!P$5</f>
        <v>0</v>
      </c>
      <c r="Q470" s="9">
        <f>'MC Inputs'!R469*'MC Usage'!Q$5</f>
        <v>0</v>
      </c>
      <c r="R470" s="9">
        <f>'MC Inputs'!S469*'MC Usage'!R$5</f>
        <v>0</v>
      </c>
      <c r="S470" s="9">
        <f>'MC Inputs'!T469*'MC Usage'!S$5</f>
        <v>0</v>
      </c>
      <c r="T470" s="9">
        <f>'MC Inputs'!U469*'MC Usage'!T$5</f>
        <v>0</v>
      </c>
      <c r="U470" s="9">
        <f>'MC Inputs'!V469*'MC Usage'!U$5</f>
        <v>0</v>
      </c>
      <c r="V470" s="9">
        <f>'MC Inputs'!W469*'MC Usage'!V$5</f>
        <v>0</v>
      </c>
      <c r="W470" s="9">
        <f>'MC Inputs'!X469*'MC Usage'!W$5</f>
        <v>0</v>
      </c>
      <c r="X470" s="9">
        <f>'MC Inputs'!Y469*'MC Usage'!X$5</f>
        <v>0</v>
      </c>
      <c r="Y470" s="9">
        <f>'MC Inputs'!Z469*'MC Usage'!Y$5</f>
        <v>0</v>
      </c>
      <c r="Z470" s="9">
        <f>'MC Inputs'!AA469*'MC Usage'!Z$5</f>
        <v>0</v>
      </c>
      <c r="AA470" s="9">
        <f>'MC Inputs'!AB469*'MC Usage'!AA$5</f>
        <v>0</v>
      </c>
      <c r="AB470" s="10">
        <f>'MC Inputs'!AC469*'MC Usage'!AB$5</f>
        <v>0</v>
      </c>
      <c r="AC470" s="10">
        <f>'MC Inputs'!AD469*'MC Usage'!AC$5</f>
        <v>0</v>
      </c>
      <c r="AD470" s="10">
        <f>'MC Inputs'!AE469*'MC Usage'!AD$5</f>
        <v>0</v>
      </c>
      <c r="AE470" s="10">
        <f>'MC Inputs'!AF469*'MC Usage'!AE$5</f>
        <v>0</v>
      </c>
    </row>
    <row r="471" spans="1:31" x14ac:dyDescent="0.3">
      <c r="A471" s="30" t="s">
        <v>72</v>
      </c>
      <c r="B471" s="16">
        <f t="shared" si="7"/>
        <v>50861</v>
      </c>
      <c r="C471" s="9">
        <f>'MC Inputs'!D470*'MC Usage'!C$5</f>
        <v>0</v>
      </c>
      <c r="D471" s="9">
        <f>'MC Inputs'!E470*'MC Usage'!D$5</f>
        <v>0</v>
      </c>
      <c r="E471" s="9">
        <f>'MC Inputs'!F470*'MC Usage'!E$5</f>
        <v>0</v>
      </c>
      <c r="F471" s="9">
        <f>'MC Inputs'!G470*'MC Usage'!F$5</f>
        <v>0</v>
      </c>
      <c r="G471" s="9">
        <f>'MC Inputs'!H470*'MC Usage'!G$5</f>
        <v>0</v>
      </c>
      <c r="H471" s="9">
        <f>'MC Inputs'!I470*'MC Usage'!H$5</f>
        <v>0</v>
      </c>
      <c r="I471" s="9">
        <f>'MC Inputs'!J470*'MC Usage'!I$5</f>
        <v>0</v>
      </c>
      <c r="J471" s="9">
        <f>'MC Inputs'!K470*'MC Usage'!J$5</f>
        <v>0</v>
      </c>
      <c r="K471" s="9">
        <f>'MC Inputs'!L470*'MC Usage'!K$5</f>
        <v>0</v>
      </c>
      <c r="L471" s="9">
        <f>'MC Inputs'!M470*'MC Usage'!L$5</f>
        <v>0</v>
      </c>
      <c r="M471" s="9">
        <f>'MC Inputs'!N470*'MC Usage'!M$5</f>
        <v>0</v>
      </c>
      <c r="N471" s="9">
        <f>'MC Inputs'!O470*'MC Usage'!N$5</f>
        <v>0</v>
      </c>
      <c r="O471" s="9">
        <f>'MC Inputs'!P470*'MC Usage'!O$5</f>
        <v>0</v>
      </c>
      <c r="P471" s="9">
        <f>'MC Inputs'!Q470*'MC Usage'!P$5</f>
        <v>0</v>
      </c>
      <c r="Q471" s="9">
        <f>'MC Inputs'!R470*'MC Usage'!Q$5</f>
        <v>0</v>
      </c>
      <c r="R471" s="9">
        <f>'MC Inputs'!S470*'MC Usage'!R$5</f>
        <v>0</v>
      </c>
      <c r="S471" s="9">
        <f>'MC Inputs'!T470*'MC Usage'!S$5</f>
        <v>0</v>
      </c>
      <c r="T471" s="9">
        <f>'MC Inputs'!U470*'MC Usage'!T$5</f>
        <v>0</v>
      </c>
      <c r="U471" s="9">
        <f>'MC Inputs'!V470*'MC Usage'!U$5</f>
        <v>0</v>
      </c>
      <c r="V471" s="9">
        <f>'MC Inputs'!W470*'MC Usage'!V$5</f>
        <v>0</v>
      </c>
      <c r="W471" s="9">
        <f>'MC Inputs'!X470*'MC Usage'!W$5</f>
        <v>0</v>
      </c>
      <c r="X471" s="9">
        <f>'MC Inputs'!Y470*'MC Usage'!X$5</f>
        <v>0</v>
      </c>
      <c r="Y471" s="9">
        <f>'MC Inputs'!Z470*'MC Usage'!Y$5</f>
        <v>0</v>
      </c>
      <c r="Z471" s="9">
        <f>'MC Inputs'!AA470*'MC Usage'!Z$5</f>
        <v>0</v>
      </c>
      <c r="AA471" s="9">
        <f>'MC Inputs'!AB470*'MC Usage'!AA$5</f>
        <v>0</v>
      </c>
      <c r="AB471" s="10">
        <f>'MC Inputs'!AC470*'MC Usage'!AB$5</f>
        <v>0</v>
      </c>
      <c r="AC471" s="10">
        <f>'MC Inputs'!AD470*'MC Usage'!AC$5</f>
        <v>0</v>
      </c>
      <c r="AD471" s="10">
        <f>'MC Inputs'!AE470*'MC Usage'!AD$5</f>
        <v>0</v>
      </c>
      <c r="AE471" s="10">
        <f>'MC Inputs'!AF470*'MC Usage'!AE$5</f>
        <v>0</v>
      </c>
    </row>
    <row r="472" spans="1:31" x14ac:dyDescent="0.3">
      <c r="A472" s="30" t="s">
        <v>72</v>
      </c>
      <c r="B472" s="16">
        <f t="shared" si="7"/>
        <v>50891</v>
      </c>
      <c r="C472" s="9">
        <f>'MC Inputs'!D471*'MC Usage'!C$5</f>
        <v>0</v>
      </c>
      <c r="D472" s="9">
        <f>'MC Inputs'!E471*'MC Usage'!D$5</f>
        <v>0</v>
      </c>
      <c r="E472" s="9">
        <f>'MC Inputs'!F471*'MC Usage'!E$5</f>
        <v>0</v>
      </c>
      <c r="F472" s="9">
        <f>'MC Inputs'!G471*'MC Usage'!F$5</f>
        <v>0</v>
      </c>
      <c r="G472" s="9">
        <f>'MC Inputs'!H471*'MC Usage'!G$5</f>
        <v>0</v>
      </c>
      <c r="H472" s="9">
        <f>'MC Inputs'!I471*'MC Usage'!H$5</f>
        <v>0</v>
      </c>
      <c r="I472" s="9">
        <f>'MC Inputs'!J471*'MC Usage'!I$5</f>
        <v>0</v>
      </c>
      <c r="J472" s="9">
        <f>'MC Inputs'!K471*'MC Usage'!J$5</f>
        <v>0</v>
      </c>
      <c r="K472" s="9">
        <f>'MC Inputs'!L471*'MC Usage'!K$5</f>
        <v>0</v>
      </c>
      <c r="L472" s="9">
        <f>'MC Inputs'!M471*'MC Usage'!L$5</f>
        <v>0</v>
      </c>
      <c r="M472" s="9">
        <f>'MC Inputs'!N471*'MC Usage'!M$5</f>
        <v>0</v>
      </c>
      <c r="N472" s="9">
        <f>'MC Inputs'!O471*'MC Usage'!N$5</f>
        <v>0</v>
      </c>
      <c r="O472" s="9">
        <f>'MC Inputs'!P471*'MC Usage'!O$5</f>
        <v>0</v>
      </c>
      <c r="P472" s="9">
        <f>'MC Inputs'!Q471*'MC Usage'!P$5</f>
        <v>0</v>
      </c>
      <c r="Q472" s="9">
        <f>'MC Inputs'!R471*'MC Usage'!Q$5</f>
        <v>0</v>
      </c>
      <c r="R472" s="9">
        <f>'MC Inputs'!S471*'MC Usage'!R$5</f>
        <v>0</v>
      </c>
      <c r="S472" s="9">
        <f>'MC Inputs'!T471*'MC Usage'!S$5</f>
        <v>0</v>
      </c>
      <c r="T472" s="9">
        <f>'MC Inputs'!U471*'MC Usage'!T$5</f>
        <v>0</v>
      </c>
      <c r="U472" s="9">
        <f>'MC Inputs'!V471*'MC Usage'!U$5</f>
        <v>0</v>
      </c>
      <c r="V472" s="9">
        <f>'MC Inputs'!W471*'MC Usage'!V$5</f>
        <v>0</v>
      </c>
      <c r="W472" s="9">
        <f>'MC Inputs'!X471*'MC Usage'!W$5</f>
        <v>0</v>
      </c>
      <c r="X472" s="9">
        <f>'MC Inputs'!Y471*'MC Usage'!X$5</f>
        <v>0</v>
      </c>
      <c r="Y472" s="9">
        <f>'MC Inputs'!Z471*'MC Usage'!Y$5</f>
        <v>0</v>
      </c>
      <c r="Z472" s="9">
        <f>'MC Inputs'!AA471*'MC Usage'!Z$5</f>
        <v>0</v>
      </c>
      <c r="AA472" s="9">
        <f>'MC Inputs'!AB471*'MC Usage'!AA$5</f>
        <v>0</v>
      </c>
      <c r="AB472" s="10">
        <f>'MC Inputs'!AC471*'MC Usage'!AB$5</f>
        <v>0</v>
      </c>
      <c r="AC472" s="10">
        <f>'MC Inputs'!AD471*'MC Usage'!AC$5</f>
        <v>0</v>
      </c>
      <c r="AD472" s="10">
        <f>'MC Inputs'!AE471*'MC Usage'!AD$5</f>
        <v>0</v>
      </c>
      <c r="AE472" s="10">
        <f>'MC Inputs'!AF471*'MC Usage'!AE$5</f>
        <v>0</v>
      </c>
    </row>
    <row r="473" spans="1:31" ht="15" thickBot="1" x14ac:dyDescent="0.35">
      <c r="A473" s="31" t="s">
        <v>72</v>
      </c>
      <c r="B473" s="17">
        <f t="shared" si="7"/>
        <v>50922</v>
      </c>
      <c r="C473" s="11">
        <f>'MC Inputs'!D472*'MC Usage'!C$5</f>
        <v>0</v>
      </c>
      <c r="D473" s="11">
        <f>'MC Inputs'!E472*'MC Usage'!D$5</f>
        <v>0</v>
      </c>
      <c r="E473" s="11">
        <f>'MC Inputs'!F472*'MC Usage'!E$5</f>
        <v>0</v>
      </c>
      <c r="F473" s="11">
        <f>'MC Inputs'!G472*'MC Usage'!F$5</f>
        <v>0</v>
      </c>
      <c r="G473" s="11">
        <f>'MC Inputs'!H472*'MC Usage'!G$5</f>
        <v>0</v>
      </c>
      <c r="H473" s="11">
        <f>'MC Inputs'!I472*'MC Usage'!H$5</f>
        <v>0</v>
      </c>
      <c r="I473" s="11">
        <f>'MC Inputs'!J472*'MC Usage'!I$5</f>
        <v>0</v>
      </c>
      <c r="J473" s="11">
        <f>'MC Inputs'!K472*'MC Usage'!J$5</f>
        <v>0</v>
      </c>
      <c r="K473" s="11">
        <f>'MC Inputs'!L472*'MC Usage'!K$5</f>
        <v>0</v>
      </c>
      <c r="L473" s="11">
        <f>'MC Inputs'!M472*'MC Usage'!L$5</f>
        <v>0</v>
      </c>
      <c r="M473" s="11">
        <f>'MC Inputs'!N472*'MC Usage'!M$5</f>
        <v>0</v>
      </c>
      <c r="N473" s="11">
        <f>'MC Inputs'!O472*'MC Usage'!N$5</f>
        <v>0</v>
      </c>
      <c r="O473" s="11">
        <f>'MC Inputs'!P472*'MC Usage'!O$5</f>
        <v>0</v>
      </c>
      <c r="P473" s="11">
        <f>'MC Inputs'!Q472*'MC Usage'!P$5</f>
        <v>0</v>
      </c>
      <c r="Q473" s="11">
        <f>'MC Inputs'!R472*'MC Usage'!Q$5</f>
        <v>0</v>
      </c>
      <c r="R473" s="11">
        <f>'MC Inputs'!S472*'MC Usage'!R$5</f>
        <v>0</v>
      </c>
      <c r="S473" s="11">
        <f>'MC Inputs'!T472*'MC Usage'!S$5</f>
        <v>0</v>
      </c>
      <c r="T473" s="11">
        <f>'MC Inputs'!U472*'MC Usage'!T$5</f>
        <v>0</v>
      </c>
      <c r="U473" s="11">
        <f>'MC Inputs'!V472*'MC Usage'!U$5</f>
        <v>0</v>
      </c>
      <c r="V473" s="11">
        <f>'MC Inputs'!W472*'MC Usage'!V$5</f>
        <v>0</v>
      </c>
      <c r="W473" s="11">
        <f>'MC Inputs'!X472*'MC Usage'!W$5</f>
        <v>0</v>
      </c>
      <c r="X473" s="11">
        <f>'MC Inputs'!Y472*'MC Usage'!X$5</f>
        <v>0</v>
      </c>
      <c r="Y473" s="11">
        <f>'MC Inputs'!Z472*'MC Usage'!Y$5</f>
        <v>0</v>
      </c>
      <c r="Z473" s="11">
        <f>'MC Inputs'!AA472*'MC Usage'!Z$5</f>
        <v>0</v>
      </c>
      <c r="AA473" s="11">
        <f>'MC Inputs'!AB472*'MC Usage'!AA$5</f>
        <v>0</v>
      </c>
      <c r="AB473" s="12">
        <f>'MC Inputs'!AC472*'MC Usage'!AB$5</f>
        <v>0</v>
      </c>
      <c r="AC473" s="12">
        <f>'MC Inputs'!AD472*'MC Usage'!AC$5</f>
        <v>0</v>
      </c>
      <c r="AD473" s="12">
        <f>'MC Inputs'!AE472*'MC Usage'!AD$5</f>
        <v>0</v>
      </c>
      <c r="AE473" s="12">
        <f>'MC Inputs'!AF472*'MC Usage'!AE$5</f>
        <v>0</v>
      </c>
    </row>
    <row r="474" spans="1:31" x14ac:dyDescent="0.3">
      <c r="A474" s="32" t="s">
        <v>73</v>
      </c>
      <c r="B474" s="18">
        <f t="shared" si="7"/>
        <v>50952</v>
      </c>
      <c r="C474" s="2">
        <f>'MC Inputs'!D473*'MC Usage'!C$5</f>
        <v>0</v>
      </c>
      <c r="D474" s="2">
        <f>'MC Inputs'!E473*'MC Usage'!D$5</f>
        <v>0</v>
      </c>
      <c r="E474" s="2">
        <f>'MC Inputs'!F473*'MC Usage'!E$5</f>
        <v>0</v>
      </c>
      <c r="F474" s="2">
        <f>'MC Inputs'!G473*'MC Usage'!F$5</f>
        <v>0</v>
      </c>
      <c r="G474" s="2">
        <f>'MC Inputs'!H473*'MC Usage'!G$5</f>
        <v>0</v>
      </c>
      <c r="H474" s="2">
        <f>'MC Inputs'!I473*'MC Usage'!H$5</f>
        <v>0</v>
      </c>
      <c r="I474" s="2">
        <f>'MC Inputs'!J473*'MC Usage'!I$5</f>
        <v>0</v>
      </c>
      <c r="J474" s="2">
        <f>'MC Inputs'!K473*'MC Usage'!J$5</f>
        <v>0</v>
      </c>
      <c r="K474" s="2">
        <f>'MC Inputs'!L473*'MC Usage'!K$5</f>
        <v>0</v>
      </c>
      <c r="L474" s="2">
        <f>'MC Inputs'!M473*'MC Usage'!L$5</f>
        <v>0</v>
      </c>
      <c r="M474" s="2">
        <f>'MC Inputs'!N473*'MC Usage'!M$5</f>
        <v>0</v>
      </c>
      <c r="N474" s="2">
        <f>'MC Inputs'!O473*'MC Usage'!N$5</f>
        <v>0</v>
      </c>
      <c r="O474" s="2">
        <f>'MC Inputs'!P473*'MC Usage'!O$5</f>
        <v>0</v>
      </c>
      <c r="P474" s="2">
        <f>'MC Inputs'!Q473*'MC Usage'!P$5</f>
        <v>0</v>
      </c>
      <c r="Q474" s="2">
        <f>'MC Inputs'!R473*'MC Usage'!Q$5</f>
        <v>0</v>
      </c>
      <c r="R474" s="2">
        <f>'MC Inputs'!S473*'MC Usage'!R$5</f>
        <v>0</v>
      </c>
      <c r="S474" s="2">
        <f>'MC Inputs'!T473*'MC Usage'!S$5</f>
        <v>0</v>
      </c>
      <c r="T474" s="2">
        <f>'MC Inputs'!U473*'MC Usage'!T$5</f>
        <v>0</v>
      </c>
      <c r="U474" s="2">
        <f>'MC Inputs'!V473*'MC Usage'!U$5</f>
        <v>0</v>
      </c>
      <c r="V474" s="2">
        <f>'MC Inputs'!W473*'MC Usage'!V$5</f>
        <v>0</v>
      </c>
      <c r="W474" s="2">
        <f>'MC Inputs'!X473*'MC Usage'!W$5</f>
        <v>0</v>
      </c>
      <c r="X474" s="2">
        <f>'MC Inputs'!Y473*'MC Usage'!X$5</f>
        <v>0</v>
      </c>
      <c r="Y474" s="2">
        <f>'MC Inputs'!Z473*'MC Usage'!Y$5</f>
        <v>0</v>
      </c>
      <c r="Z474" s="2">
        <f>'MC Inputs'!AA473*'MC Usage'!Z$5</f>
        <v>0</v>
      </c>
      <c r="AA474" s="2">
        <f>'MC Inputs'!AB473*'MC Usage'!AA$5</f>
        <v>0</v>
      </c>
      <c r="AB474">
        <f>'MC Inputs'!AC473*'MC Usage'!AB$5</f>
        <v>0</v>
      </c>
      <c r="AC474">
        <f>'MC Inputs'!AD473*'MC Usage'!AC$5</f>
        <v>0</v>
      </c>
      <c r="AD474">
        <f>'MC Inputs'!AE473*'MC Usage'!AD$5</f>
        <v>0</v>
      </c>
      <c r="AE474">
        <f>'MC Inputs'!AF473*'MC Usage'!AE$5</f>
        <v>0</v>
      </c>
    </row>
    <row r="475" spans="1:31" x14ac:dyDescent="0.3">
      <c r="A475" s="33" t="s">
        <v>73</v>
      </c>
      <c r="B475" s="18">
        <f t="shared" si="7"/>
        <v>50983</v>
      </c>
      <c r="C475" s="2">
        <f>'MC Inputs'!D474*'MC Usage'!C$5</f>
        <v>0</v>
      </c>
      <c r="D475" s="2">
        <f>'MC Inputs'!E474*'MC Usage'!D$5</f>
        <v>0</v>
      </c>
      <c r="E475" s="2">
        <f>'MC Inputs'!F474*'MC Usage'!E$5</f>
        <v>0</v>
      </c>
      <c r="F475" s="2">
        <f>'MC Inputs'!G474*'MC Usage'!F$5</f>
        <v>0</v>
      </c>
      <c r="G475" s="2">
        <f>'MC Inputs'!H474*'MC Usage'!G$5</f>
        <v>0</v>
      </c>
      <c r="H475" s="2">
        <f>'MC Inputs'!I474*'MC Usage'!H$5</f>
        <v>0</v>
      </c>
      <c r="I475" s="2">
        <f>'MC Inputs'!J474*'MC Usage'!I$5</f>
        <v>0</v>
      </c>
      <c r="J475" s="2">
        <f>'MC Inputs'!K474*'MC Usage'!J$5</f>
        <v>0</v>
      </c>
      <c r="K475" s="2">
        <f>'MC Inputs'!L474*'MC Usage'!K$5</f>
        <v>0</v>
      </c>
      <c r="L475" s="2">
        <f>'MC Inputs'!M474*'MC Usage'!L$5</f>
        <v>0</v>
      </c>
      <c r="M475" s="2">
        <f>'MC Inputs'!N474*'MC Usage'!M$5</f>
        <v>0</v>
      </c>
      <c r="N475" s="2">
        <f>'MC Inputs'!O474*'MC Usage'!N$5</f>
        <v>0</v>
      </c>
      <c r="O475" s="2">
        <f>'MC Inputs'!P474*'MC Usage'!O$5</f>
        <v>0</v>
      </c>
      <c r="P475" s="2">
        <f>'MC Inputs'!Q474*'MC Usage'!P$5</f>
        <v>0</v>
      </c>
      <c r="Q475" s="2">
        <f>'MC Inputs'!R474*'MC Usage'!Q$5</f>
        <v>0</v>
      </c>
      <c r="R475" s="2">
        <f>'MC Inputs'!S474*'MC Usage'!R$5</f>
        <v>0</v>
      </c>
      <c r="S475" s="2">
        <f>'MC Inputs'!T474*'MC Usage'!S$5</f>
        <v>0</v>
      </c>
      <c r="T475" s="2">
        <f>'MC Inputs'!U474*'MC Usage'!T$5</f>
        <v>0</v>
      </c>
      <c r="U475" s="2">
        <f>'MC Inputs'!V474*'MC Usage'!U$5</f>
        <v>0</v>
      </c>
      <c r="V475" s="2">
        <f>'MC Inputs'!W474*'MC Usage'!V$5</f>
        <v>0</v>
      </c>
      <c r="W475" s="2">
        <f>'MC Inputs'!X474*'MC Usage'!W$5</f>
        <v>0</v>
      </c>
      <c r="X475" s="2">
        <f>'MC Inputs'!Y474*'MC Usage'!X$5</f>
        <v>0</v>
      </c>
      <c r="Y475" s="2">
        <f>'MC Inputs'!Z474*'MC Usage'!Y$5</f>
        <v>0</v>
      </c>
      <c r="Z475" s="2">
        <f>'MC Inputs'!AA474*'MC Usage'!Z$5</f>
        <v>0</v>
      </c>
      <c r="AA475" s="2">
        <f>'MC Inputs'!AB474*'MC Usage'!AA$5</f>
        <v>0</v>
      </c>
      <c r="AB475">
        <f>'MC Inputs'!AC474*'MC Usage'!AB$5</f>
        <v>0</v>
      </c>
      <c r="AC475">
        <f>'MC Inputs'!AD474*'MC Usage'!AC$5</f>
        <v>0</v>
      </c>
      <c r="AD475">
        <f>'MC Inputs'!AE474*'MC Usage'!AD$5</f>
        <v>0</v>
      </c>
      <c r="AE475">
        <f>'MC Inputs'!AF474*'MC Usage'!AE$5</f>
        <v>0</v>
      </c>
    </row>
    <row r="476" spans="1:31" x14ac:dyDescent="0.3">
      <c r="A476" s="33" t="s">
        <v>73</v>
      </c>
      <c r="B476" s="18">
        <f t="shared" si="7"/>
        <v>51014</v>
      </c>
      <c r="C476" s="2">
        <f>'MC Inputs'!D475*'MC Usage'!C$5</f>
        <v>0</v>
      </c>
      <c r="D476" s="2">
        <f>'MC Inputs'!E475*'MC Usage'!D$5</f>
        <v>0</v>
      </c>
      <c r="E476" s="2">
        <f>'MC Inputs'!F475*'MC Usage'!E$5</f>
        <v>0</v>
      </c>
      <c r="F476" s="2">
        <f>'MC Inputs'!G475*'MC Usage'!F$5</f>
        <v>0</v>
      </c>
      <c r="G476" s="2">
        <f>'MC Inputs'!H475*'MC Usage'!G$5</f>
        <v>0</v>
      </c>
      <c r="H476" s="2">
        <f>'MC Inputs'!I475*'MC Usage'!H$5</f>
        <v>0</v>
      </c>
      <c r="I476" s="2">
        <f>'MC Inputs'!J475*'MC Usage'!I$5</f>
        <v>0</v>
      </c>
      <c r="J476" s="2">
        <f>'MC Inputs'!K475*'MC Usage'!J$5</f>
        <v>0</v>
      </c>
      <c r="K476" s="2">
        <f>'MC Inputs'!L475*'MC Usage'!K$5</f>
        <v>0</v>
      </c>
      <c r="L476" s="2">
        <f>'MC Inputs'!M475*'MC Usage'!L$5</f>
        <v>0</v>
      </c>
      <c r="M476" s="2">
        <f>'MC Inputs'!N475*'MC Usage'!M$5</f>
        <v>0</v>
      </c>
      <c r="N476" s="2">
        <f>'MC Inputs'!O475*'MC Usage'!N$5</f>
        <v>0</v>
      </c>
      <c r="O476" s="2">
        <f>'MC Inputs'!P475*'MC Usage'!O$5</f>
        <v>0</v>
      </c>
      <c r="P476" s="2">
        <f>'MC Inputs'!Q475*'MC Usage'!P$5</f>
        <v>0</v>
      </c>
      <c r="Q476" s="2">
        <f>'MC Inputs'!R475*'MC Usage'!Q$5</f>
        <v>0</v>
      </c>
      <c r="R476" s="2">
        <f>'MC Inputs'!S475*'MC Usage'!R$5</f>
        <v>0</v>
      </c>
      <c r="S476" s="2">
        <f>'MC Inputs'!T475*'MC Usage'!S$5</f>
        <v>0</v>
      </c>
      <c r="T476" s="2">
        <f>'MC Inputs'!U475*'MC Usage'!T$5</f>
        <v>0</v>
      </c>
      <c r="U476" s="2">
        <f>'MC Inputs'!V475*'MC Usage'!U$5</f>
        <v>0</v>
      </c>
      <c r="V476" s="2">
        <f>'MC Inputs'!W475*'MC Usage'!V$5</f>
        <v>0</v>
      </c>
      <c r="W476" s="2">
        <f>'MC Inputs'!X475*'MC Usage'!W$5</f>
        <v>0</v>
      </c>
      <c r="X476" s="2">
        <f>'MC Inputs'!Y475*'MC Usage'!X$5</f>
        <v>0</v>
      </c>
      <c r="Y476" s="2">
        <f>'MC Inputs'!Z475*'MC Usage'!Y$5</f>
        <v>0</v>
      </c>
      <c r="Z476" s="2">
        <f>'MC Inputs'!AA475*'MC Usage'!Z$5</f>
        <v>0</v>
      </c>
      <c r="AA476" s="2">
        <f>'MC Inputs'!AB475*'MC Usage'!AA$5</f>
        <v>0</v>
      </c>
      <c r="AB476">
        <f>'MC Inputs'!AC475*'MC Usage'!AB$5</f>
        <v>0</v>
      </c>
      <c r="AC476">
        <f>'MC Inputs'!AD475*'MC Usage'!AC$5</f>
        <v>0</v>
      </c>
      <c r="AD476">
        <f>'MC Inputs'!AE475*'MC Usage'!AD$5</f>
        <v>0</v>
      </c>
      <c r="AE476">
        <f>'MC Inputs'!AF475*'MC Usage'!AE$5</f>
        <v>0</v>
      </c>
    </row>
    <row r="477" spans="1:31" x14ac:dyDescent="0.3">
      <c r="A477" s="33" t="s">
        <v>73</v>
      </c>
      <c r="B477" s="18">
        <f t="shared" si="7"/>
        <v>51044</v>
      </c>
      <c r="C477" s="2">
        <f>'MC Inputs'!D476*'MC Usage'!C$5</f>
        <v>0</v>
      </c>
      <c r="D477" s="2">
        <f>'MC Inputs'!E476*'MC Usage'!D$5</f>
        <v>0</v>
      </c>
      <c r="E477" s="2">
        <f>'MC Inputs'!F476*'MC Usage'!E$5</f>
        <v>0</v>
      </c>
      <c r="F477" s="2">
        <f>'MC Inputs'!G476*'MC Usage'!F$5</f>
        <v>0</v>
      </c>
      <c r="G477" s="2">
        <f>'MC Inputs'!H476*'MC Usage'!G$5</f>
        <v>0</v>
      </c>
      <c r="H477" s="2">
        <f>'MC Inputs'!I476*'MC Usage'!H$5</f>
        <v>0</v>
      </c>
      <c r="I477" s="2">
        <f>'MC Inputs'!J476*'MC Usage'!I$5</f>
        <v>0</v>
      </c>
      <c r="J477" s="2">
        <f>'MC Inputs'!K476*'MC Usage'!J$5</f>
        <v>0</v>
      </c>
      <c r="K477" s="2">
        <f>'MC Inputs'!L476*'MC Usage'!K$5</f>
        <v>0</v>
      </c>
      <c r="L477" s="2">
        <f>'MC Inputs'!M476*'MC Usage'!L$5</f>
        <v>0</v>
      </c>
      <c r="M477" s="2">
        <f>'MC Inputs'!N476*'MC Usage'!M$5</f>
        <v>0</v>
      </c>
      <c r="N477" s="2">
        <f>'MC Inputs'!O476*'MC Usage'!N$5</f>
        <v>0</v>
      </c>
      <c r="O477" s="2">
        <f>'MC Inputs'!P476*'MC Usage'!O$5</f>
        <v>0</v>
      </c>
      <c r="P477" s="2">
        <f>'MC Inputs'!Q476*'MC Usage'!P$5</f>
        <v>0</v>
      </c>
      <c r="Q477" s="2">
        <f>'MC Inputs'!R476*'MC Usage'!Q$5</f>
        <v>0</v>
      </c>
      <c r="R477" s="2">
        <f>'MC Inputs'!S476*'MC Usage'!R$5</f>
        <v>0</v>
      </c>
      <c r="S477" s="2">
        <f>'MC Inputs'!T476*'MC Usage'!S$5</f>
        <v>0</v>
      </c>
      <c r="T477" s="2">
        <f>'MC Inputs'!U476*'MC Usage'!T$5</f>
        <v>0</v>
      </c>
      <c r="U477" s="2">
        <f>'MC Inputs'!V476*'MC Usage'!U$5</f>
        <v>0</v>
      </c>
      <c r="V477" s="2">
        <f>'MC Inputs'!W476*'MC Usage'!V$5</f>
        <v>0</v>
      </c>
      <c r="W477" s="2">
        <f>'MC Inputs'!X476*'MC Usage'!W$5</f>
        <v>0</v>
      </c>
      <c r="X477" s="2">
        <f>'MC Inputs'!Y476*'MC Usage'!X$5</f>
        <v>0</v>
      </c>
      <c r="Y477" s="2">
        <f>'MC Inputs'!Z476*'MC Usage'!Y$5</f>
        <v>0</v>
      </c>
      <c r="Z477" s="2">
        <f>'MC Inputs'!AA476*'MC Usage'!Z$5</f>
        <v>0</v>
      </c>
      <c r="AA477" s="2">
        <f>'MC Inputs'!AB476*'MC Usage'!AA$5</f>
        <v>0</v>
      </c>
      <c r="AB477">
        <f>'MC Inputs'!AC476*'MC Usage'!AB$5</f>
        <v>0</v>
      </c>
      <c r="AC477">
        <f>'MC Inputs'!AD476*'MC Usage'!AC$5</f>
        <v>0</v>
      </c>
      <c r="AD477">
        <f>'MC Inputs'!AE476*'MC Usage'!AD$5</f>
        <v>0</v>
      </c>
      <c r="AE477">
        <f>'MC Inputs'!AF476*'MC Usage'!AE$5</f>
        <v>0</v>
      </c>
    </row>
    <row r="478" spans="1:31" x14ac:dyDescent="0.3">
      <c r="A478" s="33" t="s">
        <v>73</v>
      </c>
      <c r="B478" s="18">
        <f t="shared" si="7"/>
        <v>51075</v>
      </c>
      <c r="C478" s="2">
        <f>'MC Inputs'!D477*'MC Usage'!C$5</f>
        <v>0</v>
      </c>
      <c r="D478" s="2">
        <f>'MC Inputs'!E477*'MC Usage'!D$5</f>
        <v>0</v>
      </c>
      <c r="E478" s="2">
        <f>'MC Inputs'!F477*'MC Usage'!E$5</f>
        <v>0</v>
      </c>
      <c r="F478" s="2">
        <f>'MC Inputs'!G477*'MC Usage'!F$5</f>
        <v>0</v>
      </c>
      <c r="G478" s="2">
        <f>'MC Inputs'!H477*'MC Usage'!G$5</f>
        <v>0</v>
      </c>
      <c r="H478" s="2">
        <f>'MC Inputs'!I477*'MC Usage'!H$5</f>
        <v>0</v>
      </c>
      <c r="I478" s="2">
        <f>'MC Inputs'!J477*'MC Usage'!I$5</f>
        <v>0</v>
      </c>
      <c r="J478" s="2">
        <f>'MC Inputs'!K477*'MC Usage'!J$5</f>
        <v>0</v>
      </c>
      <c r="K478" s="2">
        <f>'MC Inputs'!L477*'MC Usage'!K$5</f>
        <v>0</v>
      </c>
      <c r="L478" s="2">
        <f>'MC Inputs'!M477*'MC Usage'!L$5</f>
        <v>0</v>
      </c>
      <c r="M478" s="2">
        <f>'MC Inputs'!N477*'MC Usage'!M$5</f>
        <v>0</v>
      </c>
      <c r="N478" s="2">
        <f>'MC Inputs'!O477*'MC Usage'!N$5</f>
        <v>0</v>
      </c>
      <c r="O478" s="2">
        <f>'MC Inputs'!P477*'MC Usage'!O$5</f>
        <v>0</v>
      </c>
      <c r="P478" s="2">
        <f>'MC Inputs'!Q477*'MC Usage'!P$5</f>
        <v>0</v>
      </c>
      <c r="Q478" s="2">
        <f>'MC Inputs'!R477*'MC Usage'!Q$5</f>
        <v>0</v>
      </c>
      <c r="R478" s="2">
        <f>'MC Inputs'!S477*'MC Usage'!R$5</f>
        <v>0</v>
      </c>
      <c r="S478" s="2">
        <f>'MC Inputs'!T477*'MC Usage'!S$5</f>
        <v>0</v>
      </c>
      <c r="T478" s="2">
        <f>'MC Inputs'!U477*'MC Usage'!T$5</f>
        <v>0</v>
      </c>
      <c r="U478" s="2">
        <f>'MC Inputs'!V477*'MC Usage'!U$5</f>
        <v>0</v>
      </c>
      <c r="V478" s="2">
        <f>'MC Inputs'!W477*'MC Usage'!V$5</f>
        <v>0</v>
      </c>
      <c r="W478" s="2">
        <f>'MC Inputs'!X477*'MC Usage'!W$5</f>
        <v>0</v>
      </c>
      <c r="X478" s="2">
        <f>'MC Inputs'!Y477*'MC Usage'!X$5</f>
        <v>0</v>
      </c>
      <c r="Y478" s="2">
        <f>'MC Inputs'!Z477*'MC Usage'!Y$5</f>
        <v>0</v>
      </c>
      <c r="Z478" s="2">
        <f>'MC Inputs'!AA477*'MC Usage'!Z$5</f>
        <v>0</v>
      </c>
      <c r="AA478" s="2">
        <f>'MC Inputs'!AB477*'MC Usage'!AA$5</f>
        <v>0</v>
      </c>
      <c r="AB478">
        <f>'MC Inputs'!AC477*'MC Usage'!AB$5</f>
        <v>0</v>
      </c>
      <c r="AC478">
        <f>'MC Inputs'!AD477*'MC Usage'!AC$5</f>
        <v>0</v>
      </c>
      <c r="AD478">
        <f>'MC Inputs'!AE477*'MC Usage'!AD$5</f>
        <v>0</v>
      </c>
      <c r="AE478">
        <f>'MC Inputs'!AF477*'MC Usage'!AE$5</f>
        <v>0</v>
      </c>
    </row>
    <row r="479" spans="1:31" x14ac:dyDescent="0.3">
      <c r="A479" s="33" t="s">
        <v>73</v>
      </c>
      <c r="B479" s="18">
        <f t="shared" si="7"/>
        <v>51105</v>
      </c>
      <c r="C479" s="2">
        <f>'MC Inputs'!D478*'MC Usage'!C$5</f>
        <v>0</v>
      </c>
      <c r="D479" s="2">
        <f>'MC Inputs'!E478*'MC Usage'!D$5</f>
        <v>0</v>
      </c>
      <c r="E479" s="2">
        <f>'MC Inputs'!F478*'MC Usage'!E$5</f>
        <v>0</v>
      </c>
      <c r="F479" s="2">
        <f>'MC Inputs'!G478*'MC Usage'!F$5</f>
        <v>0</v>
      </c>
      <c r="G479" s="2">
        <f>'MC Inputs'!H478*'MC Usage'!G$5</f>
        <v>0</v>
      </c>
      <c r="H479" s="2">
        <f>'MC Inputs'!I478*'MC Usage'!H$5</f>
        <v>0</v>
      </c>
      <c r="I479" s="2">
        <f>'MC Inputs'!J478*'MC Usage'!I$5</f>
        <v>0</v>
      </c>
      <c r="J479" s="2">
        <f>'MC Inputs'!K478*'MC Usage'!J$5</f>
        <v>0</v>
      </c>
      <c r="K479" s="2">
        <f>'MC Inputs'!L478*'MC Usage'!K$5</f>
        <v>0</v>
      </c>
      <c r="L479" s="2">
        <f>'MC Inputs'!M478*'MC Usage'!L$5</f>
        <v>0</v>
      </c>
      <c r="M479" s="2">
        <f>'MC Inputs'!N478*'MC Usage'!M$5</f>
        <v>0</v>
      </c>
      <c r="N479" s="2">
        <f>'MC Inputs'!O478*'MC Usage'!N$5</f>
        <v>0</v>
      </c>
      <c r="O479" s="2">
        <f>'MC Inputs'!P478*'MC Usage'!O$5</f>
        <v>0</v>
      </c>
      <c r="P479" s="2">
        <f>'MC Inputs'!Q478*'MC Usage'!P$5</f>
        <v>0</v>
      </c>
      <c r="Q479" s="2">
        <f>'MC Inputs'!R478*'MC Usage'!Q$5</f>
        <v>0</v>
      </c>
      <c r="R479" s="2">
        <f>'MC Inputs'!S478*'MC Usage'!R$5</f>
        <v>0</v>
      </c>
      <c r="S479" s="2">
        <f>'MC Inputs'!T478*'MC Usage'!S$5</f>
        <v>0</v>
      </c>
      <c r="T479" s="2">
        <f>'MC Inputs'!U478*'MC Usage'!T$5</f>
        <v>0</v>
      </c>
      <c r="U479" s="2">
        <f>'MC Inputs'!V478*'MC Usage'!U$5</f>
        <v>0</v>
      </c>
      <c r="V479" s="2">
        <f>'MC Inputs'!W478*'MC Usage'!V$5</f>
        <v>0</v>
      </c>
      <c r="W479" s="2">
        <f>'MC Inputs'!X478*'MC Usage'!W$5</f>
        <v>0</v>
      </c>
      <c r="X479" s="2">
        <f>'MC Inputs'!Y478*'MC Usage'!X$5</f>
        <v>0</v>
      </c>
      <c r="Y479" s="2">
        <f>'MC Inputs'!Z478*'MC Usage'!Y$5</f>
        <v>0</v>
      </c>
      <c r="Z479" s="2">
        <f>'MC Inputs'!AA478*'MC Usage'!Z$5</f>
        <v>0</v>
      </c>
      <c r="AA479" s="2">
        <f>'MC Inputs'!AB478*'MC Usage'!AA$5</f>
        <v>0</v>
      </c>
      <c r="AB479">
        <f>'MC Inputs'!AC478*'MC Usage'!AB$5</f>
        <v>0</v>
      </c>
      <c r="AC479">
        <f>'MC Inputs'!AD478*'MC Usage'!AC$5</f>
        <v>0</v>
      </c>
      <c r="AD479">
        <f>'MC Inputs'!AE478*'MC Usage'!AD$5</f>
        <v>0</v>
      </c>
      <c r="AE479">
        <f>'MC Inputs'!AF478*'MC Usage'!AE$5</f>
        <v>0</v>
      </c>
    </row>
    <row r="480" spans="1:31" x14ac:dyDescent="0.3">
      <c r="A480" s="33" t="s">
        <v>73</v>
      </c>
      <c r="B480" s="18">
        <f t="shared" si="7"/>
        <v>51136</v>
      </c>
      <c r="C480" s="2">
        <f>'MC Inputs'!D479*'MC Usage'!C$5</f>
        <v>0</v>
      </c>
      <c r="D480" s="2">
        <f>'MC Inputs'!E479*'MC Usage'!D$5</f>
        <v>0</v>
      </c>
      <c r="E480" s="2">
        <f>'MC Inputs'!F479*'MC Usage'!E$5</f>
        <v>0</v>
      </c>
      <c r="F480" s="2">
        <f>'MC Inputs'!G479*'MC Usage'!F$5</f>
        <v>0</v>
      </c>
      <c r="G480" s="2">
        <f>'MC Inputs'!H479*'MC Usage'!G$5</f>
        <v>0</v>
      </c>
      <c r="H480" s="2">
        <f>'MC Inputs'!I479*'MC Usage'!H$5</f>
        <v>0</v>
      </c>
      <c r="I480" s="2">
        <f>'MC Inputs'!J479*'MC Usage'!I$5</f>
        <v>0</v>
      </c>
      <c r="J480" s="2">
        <f>'MC Inputs'!K479*'MC Usage'!J$5</f>
        <v>0</v>
      </c>
      <c r="K480" s="2">
        <f>'MC Inputs'!L479*'MC Usage'!K$5</f>
        <v>0</v>
      </c>
      <c r="L480" s="2">
        <f>'MC Inputs'!M479*'MC Usage'!L$5</f>
        <v>0</v>
      </c>
      <c r="M480" s="2">
        <f>'MC Inputs'!N479*'MC Usage'!M$5</f>
        <v>0</v>
      </c>
      <c r="N480" s="2">
        <f>'MC Inputs'!O479*'MC Usage'!N$5</f>
        <v>0</v>
      </c>
      <c r="O480" s="2">
        <f>'MC Inputs'!P479*'MC Usage'!O$5</f>
        <v>0</v>
      </c>
      <c r="P480" s="2">
        <f>'MC Inputs'!Q479*'MC Usage'!P$5</f>
        <v>0</v>
      </c>
      <c r="Q480" s="2">
        <f>'MC Inputs'!R479*'MC Usage'!Q$5</f>
        <v>0</v>
      </c>
      <c r="R480" s="2">
        <f>'MC Inputs'!S479*'MC Usage'!R$5</f>
        <v>0</v>
      </c>
      <c r="S480" s="2">
        <f>'MC Inputs'!T479*'MC Usage'!S$5</f>
        <v>0</v>
      </c>
      <c r="T480" s="2">
        <f>'MC Inputs'!U479*'MC Usage'!T$5</f>
        <v>0</v>
      </c>
      <c r="U480" s="2">
        <f>'MC Inputs'!V479*'MC Usage'!U$5</f>
        <v>0</v>
      </c>
      <c r="V480" s="2">
        <f>'MC Inputs'!W479*'MC Usage'!V$5</f>
        <v>0</v>
      </c>
      <c r="W480" s="2">
        <f>'MC Inputs'!X479*'MC Usage'!W$5</f>
        <v>0</v>
      </c>
      <c r="X480" s="2">
        <f>'MC Inputs'!Y479*'MC Usage'!X$5</f>
        <v>0</v>
      </c>
      <c r="Y480" s="2">
        <f>'MC Inputs'!Z479*'MC Usage'!Y$5</f>
        <v>0</v>
      </c>
      <c r="Z480" s="2">
        <f>'MC Inputs'!AA479*'MC Usage'!Z$5</f>
        <v>0</v>
      </c>
      <c r="AA480" s="2">
        <f>'MC Inputs'!AB479*'MC Usage'!AA$5</f>
        <v>0</v>
      </c>
      <c r="AB480">
        <f>'MC Inputs'!AC479*'MC Usage'!AB$5</f>
        <v>0</v>
      </c>
      <c r="AC480">
        <f>'MC Inputs'!AD479*'MC Usage'!AC$5</f>
        <v>0</v>
      </c>
      <c r="AD480">
        <f>'MC Inputs'!AE479*'MC Usage'!AD$5</f>
        <v>0</v>
      </c>
      <c r="AE480">
        <f>'MC Inputs'!AF479*'MC Usage'!AE$5</f>
        <v>0</v>
      </c>
    </row>
    <row r="481" spans="1:31" x14ac:dyDescent="0.3">
      <c r="A481" s="33" t="s">
        <v>73</v>
      </c>
      <c r="B481" s="18">
        <f t="shared" si="7"/>
        <v>51167</v>
      </c>
      <c r="C481" s="2">
        <f>'MC Inputs'!D480*'MC Usage'!C$5</f>
        <v>0</v>
      </c>
      <c r="D481" s="2">
        <f>'MC Inputs'!E480*'MC Usage'!D$5</f>
        <v>0</v>
      </c>
      <c r="E481" s="2">
        <f>'MC Inputs'!F480*'MC Usage'!E$5</f>
        <v>0</v>
      </c>
      <c r="F481" s="2">
        <f>'MC Inputs'!G480*'MC Usage'!F$5</f>
        <v>0</v>
      </c>
      <c r="G481" s="2">
        <f>'MC Inputs'!H480*'MC Usage'!G$5</f>
        <v>0</v>
      </c>
      <c r="H481" s="2">
        <f>'MC Inputs'!I480*'MC Usage'!H$5</f>
        <v>0</v>
      </c>
      <c r="I481" s="2">
        <f>'MC Inputs'!J480*'MC Usage'!I$5</f>
        <v>0</v>
      </c>
      <c r="J481" s="2">
        <f>'MC Inputs'!K480*'MC Usage'!J$5</f>
        <v>0</v>
      </c>
      <c r="K481" s="2">
        <f>'MC Inputs'!L480*'MC Usage'!K$5</f>
        <v>0</v>
      </c>
      <c r="L481" s="2">
        <f>'MC Inputs'!M480*'MC Usage'!L$5</f>
        <v>0</v>
      </c>
      <c r="M481" s="2">
        <f>'MC Inputs'!N480*'MC Usage'!M$5</f>
        <v>0</v>
      </c>
      <c r="N481" s="2">
        <f>'MC Inputs'!O480*'MC Usage'!N$5</f>
        <v>0</v>
      </c>
      <c r="O481" s="2">
        <f>'MC Inputs'!P480*'MC Usage'!O$5</f>
        <v>0</v>
      </c>
      <c r="P481" s="2">
        <f>'MC Inputs'!Q480*'MC Usage'!P$5</f>
        <v>0</v>
      </c>
      <c r="Q481" s="2">
        <f>'MC Inputs'!R480*'MC Usage'!Q$5</f>
        <v>0</v>
      </c>
      <c r="R481" s="2">
        <f>'MC Inputs'!S480*'MC Usage'!R$5</f>
        <v>0</v>
      </c>
      <c r="S481" s="2">
        <f>'MC Inputs'!T480*'MC Usage'!S$5</f>
        <v>0</v>
      </c>
      <c r="T481" s="2">
        <f>'MC Inputs'!U480*'MC Usage'!T$5</f>
        <v>0</v>
      </c>
      <c r="U481" s="2">
        <f>'MC Inputs'!V480*'MC Usage'!U$5</f>
        <v>0</v>
      </c>
      <c r="V481" s="2">
        <f>'MC Inputs'!W480*'MC Usage'!V$5</f>
        <v>0</v>
      </c>
      <c r="W481" s="2">
        <f>'MC Inputs'!X480*'MC Usage'!W$5</f>
        <v>0</v>
      </c>
      <c r="X481" s="2">
        <f>'MC Inputs'!Y480*'MC Usage'!X$5</f>
        <v>0</v>
      </c>
      <c r="Y481" s="2">
        <f>'MC Inputs'!Z480*'MC Usage'!Y$5</f>
        <v>0</v>
      </c>
      <c r="Z481" s="2">
        <f>'MC Inputs'!AA480*'MC Usage'!Z$5</f>
        <v>0</v>
      </c>
      <c r="AA481" s="2">
        <f>'MC Inputs'!AB480*'MC Usage'!AA$5</f>
        <v>0</v>
      </c>
      <c r="AB481">
        <f>'MC Inputs'!AC480*'MC Usage'!AB$5</f>
        <v>0</v>
      </c>
      <c r="AC481">
        <f>'MC Inputs'!AD480*'MC Usage'!AC$5</f>
        <v>0</v>
      </c>
      <c r="AD481">
        <f>'MC Inputs'!AE480*'MC Usage'!AD$5</f>
        <v>0</v>
      </c>
      <c r="AE481">
        <f>'MC Inputs'!AF480*'MC Usage'!AE$5</f>
        <v>0</v>
      </c>
    </row>
    <row r="482" spans="1:31" x14ac:dyDescent="0.3">
      <c r="A482" s="33" t="s">
        <v>73</v>
      </c>
      <c r="B482" s="18">
        <f t="shared" si="7"/>
        <v>51196</v>
      </c>
      <c r="C482" s="2">
        <f>'MC Inputs'!D481*'MC Usage'!C$5</f>
        <v>0</v>
      </c>
      <c r="D482" s="2">
        <f>'MC Inputs'!E481*'MC Usage'!D$5</f>
        <v>0</v>
      </c>
      <c r="E482" s="2">
        <f>'MC Inputs'!F481*'MC Usage'!E$5</f>
        <v>0</v>
      </c>
      <c r="F482" s="2">
        <f>'MC Inputs'!G481*'MC Usage'!F$5</f>
        <v>0</v>
      </c>
      <c r="G482" s="2">
        <f>'MC Inputs'!H481*'MC Usage'!G$5</f>
        <v>0</v>
      </c>
      <c r="H482" s="2">
        <f>'MC Inputs'!I481*'MC Usage'!H$5</f>
        <v>0</v>
      </c>
      <c r="I482" s="2">
        <f>'MC Inputs'!J481*'MC Usage'!I$5</f>
        <v>0</v>
      </c>
      <c r="J482" s="2">
        <f>'MC Inputs'!K481*'MC Usage'!J$5</f>
        <v>0</v>
      </c>
      <c r="K482" s="2">
        <f>'MC Inputs'!L481*'MC Usage'!K$5</f>
        <v>0</v>
      </c>
      <c r="L482" s="2">
        <f>'MC Inputs'!M481*'MC Usage'!L$5</f>
        <v>0</v>
      </c>
      <c r="M482" s="2">
        <f>'MC Inputs'!N481*'MC Usage'!M$5</f>
        <v>0</v>
      </c>
      <c r="N482" s="2">
        <f>'MC Inputs'!O481*'MC Usage'!N$5</f>
        <v>0</v>
      </c>
      <c r="O482" s="2">
        <f>'MC Inputs'!P481*'MC Usage'!O$5</f>
        <v>0</v>
      </c>
      <c r="P482" s="2">
        <f>'MC Inputs'!Q481*'MC Usage'!P$5</f>
        <v>0</v>
      </c>
      <c r="Q482" s="2">
        <f>'MC Inputs'!R481*'MC Usage'!Q$5</f>
        <v>0</v>
      </c>
      <c r="R482" s="2">
        <f>'MC Inputs'!S481*'MC Usage'!R$5</f>
        <v>0</v>
      </c>
      <c r="S482" s="2">
        <f>'MC Inputs'!T481*'MC Usage'!S$5</f>
        <v>0</v>
      </c>
      <c r="T482" s="2">
        <f>'MC Inputs'!U481*'MC Usage'!T$5</f>
        <v>0</v>
      </c>
      <c r="U482" s="2">
        <f>'MC Inputs'!V481*'MC Usage'!U$5</f>
        <v>0</v>
      </c>
      <c r="V482" s="2">
        <f>'MC Inputs'!W481*'MC Usage'!V$5</f>
        <v>0</v>
      </c>
      <c r="W482" s="2">
        <f>'MC Inputs'!X481*'MC Usage'!W$5</f>
        <v>0</v>
      </c>
      <c r="X482" s="2">
        <f>'MC Inputs'!Y481*'MC Usage'!X$5</f>
        <v>0</v>
      </c>
      <c r="Y482" s="2">
        <f>'MC Inputs'!Z481*'MC Usage'!Y$5</f>
        <v>0</v>
      </c>
      <c r="Z482" s="2">
        <f>'MC Inputs'!AA481*'MC Usage'!Z$5</f>
        <v>0</v>
      </c>
      <c r="AA482" s="2">
        <f>'MC Inputs'!AB481*'MC Usage'!AA$5</f>
        <v>0</v>
      </c>
      <c r="AB482">
        <f>'MC Inputs'!AC481*'MC Usage'!AB$5</f>
        <v>0</v>
      </c>
      <c r="AC482">
        <f>'MC Inputs'!AD481*'MC Usage'!AC$5</f>
        <v>0</v>
      </c>
      <c r="AD482">
        <f>'MC Inputs'!AE481*'MC Usage'!AD$5</f>
        <v>0</v>
      </c>
      <c r="AE482">
        <f>'MC Inputs'!AF481*'MC Usage'!AE$5</f>
        <v>0</v>
      </c>
    </row>
    <row r="483" spans="1:31" x14ac:dyDescent="0.3">
      <c r="A483" s="33" t="s">
        <v>73</v>
      </c>
      <c r="B483" s="18">
        <f t="shared" si="7"/>
        <v>51227</v>
      </c>
      <c r="C483" s="2">
        <f>'MC Inputs'!D482*'MC Usage'!C$5</f>
        <v>0</v>
      </c>
      <c r="D483" s="2">
        <f>'MC Inputs'!E482*'MC Usage'!D$5</f>
        <v>0</v>
      </c>
      <c r="E483" s="2">
        <f>'MC Inputs'!F482*'MC Usage'!E$5</f>
        <v>0</v>
      </c>
      <c r="F483" s="2">
        <f>'MC Inputs'!G482*'MC Usage'!F$5</f>
        <v>0</v>
      </c>
      <c r="G483" s="2">
        <f>'MC Inputs'!H482*'MC Usage'!G$5</f>
        <v>0</v>
      </c>
      <c r="H483" s="2">
        <f>'MC Inputs'!I482*'MC Usage'!H$5</f>
        <v>0</v>
      </c>
      <c r="I483" s="2">
        <f>'MC Inputs'!J482*'MC Usage'!I$5</f>
        <v>0</v>
      </c>
      <c r="J483" s="2">
        <f>'MC Inputs'!K482*'MC Usage'!J$5</f>
        <v>0</v>
      </c>
      <c r="K483" s="2">
        <f>'MC Inputs'!L482*'MC Usage'!K$5</f>
        <v>0</v>
      </c>
      <c r="L483" s="2">
        <f>'MC Inputs'!M482*'MC Usage'!L$5</f>
        <v>0</v>
      </c>
      <c r="M483" s="2">
        <f>'MC Inputs'!N482*'MC Usage'!M$5</f>
        <v>0</v>
      </c>
      <c r="N483" s="2">
        <f>'MC Inputs'!O482*'MC Usage'!N$5</f>
        <v>0</v>
      </c>
      <c r="O483" s="2">
        <f>'MC Inputs'!P482*'MC Usage'!O$5</f>
        <v>0</v>
      </c>
      <c r="P483" s="2">
        <f>'MC Inputs'!Q482*'MC Usage'!P$5</f>
        <v>0</v>
      </c>
      <c r="Q483" s="2">
        <f>'MC Inputs'!R482*'MC Usage'!Q$5</f>
        <v>0</v>
      </c>
      <c r="R483" s="2">
        <f>'MC Inputs'!S482*'MC Usage'!R$5</f>
        <v>0</v>
      </c>
      <c r="S483" s="2">
        <f>'MC Inputs'!T482*'MC Usage'!S$5</f>
        <v>0</v>
      </c>
      <c r="T483" s="2">
        <f>'MC Inputs'!U482*'MC Usage'!T$5</f>
        <v>0</v>
      </c>
      <c r="U483" s="2">
        <f>'MC Inputs'!V482*'MC Usage'!U$5</f>
        <v>0</v>
      </c>
      <c r="V483" s="2">
        <f>'MC Inputs'!W482*'MC Usage'!V$5</f>
        <v>0</v>
      </c>
      <c r="W483" s="2">
        <f>'MC Inputs'!X482*'MC Usage'!W$5</f>
        <v>0</v>
      </c>
      <c r="X483" s="2">
        <f>'MC Inputs'!Y482*'MC Usage'!X$5</f>
        <v>0</v>
      </c>
      <c r="Y483" s="2">
        <f>'MC Inputs'!Z482*'MC Usage'!Y$5</f>
        <v>0</v>
      </c>
      <c r="Z483" s="2">
        <f>'MC Inputs'!AA482*'MC Usage'!Z$5</f>
        <v>0</v>
      </c>
      <c r="AA483" s="2">
        <f>'MC Inputs'!AB482*'MC Usage'!AA$5</f>
        <v>0</v>
      </c>
      <c r="AB483">
        <f>'MC Inputs'!AC482*'MC Usage'!AB$5</f>
        <v>0</v>
      </c>
      <c r="AC483">
        <f>'MC Inputs'!AD482*'MC Usage'!AC$5</f>
        <v>0</v>
      </c>
      <c r="AD483">
        <f>'MC Inputs'!AE482*'MC Usage'!AD$5</f>
        <v>0</v>
      </c>
      <c r="AE483">
        <f>'MC Inputs'!AF482*'MC Usage'!AE$5</f>
        <v>0</v>
      </c>
    </row>
    <row r="484" spans="1:31" x14ac:dyDescent="0.3">
      <c r="A484" s="33" t="s">
        <v>73</v>
      </c>
      <c r="B484" s="18">
        <f t="shared" si="7"/>
        <v>51257</v>
      </c>
      <c r="C484" s="2">
        <f>'MC Inputs'!D483*'MC Usage'!C$5</f>
        <v>0</v>
      </c>
      <c r="D484" s="2">
        <f>'MC Inputs'!E483*'MC Usage'!D$5</f>
        <v>0</v>
      </c>
      <c r="E484" s="2">
        <f>'MC Inputs'!F483*'MC Usage'!E$5</f>
        <v>0</v>
      </c>
      <c r="F484" s="2">
        <f>'MC Inputs'!G483*'MC Usage'!F$5</f>
        <v>0</v>
      </c>
      <c r="G484" s="2">
        <f>'MC Inputs'!H483*'MC Usage'!G$5</f>
        <v>0</v>
      </c>
      <c r="H484" s="2">
        <f>'MC Inputs'!I483*'MC Usage'!H$5</f>
        <v>0</v>
      </c>
      <c r="I484" s="2">
        <f>'MC Inputs'!J483*'MC Usage'!I$5</f>
        <v>0</v>
      </c>
      <c r="J484" s="2">
        <f>'MC Inputs'!K483*'MC Usage'!J$5</f>
        <v>0</v>
      </c>
      <c r="K484" s="2">
        <f>'MC Inputs'!L483*'MC Usage'!K$5</f>
        <v>0</v>
      </c>
      <c r="L484" s="2">
        <f>'MC Inputs'!M483*'MC Usage'!L$5</f>
        <v>0</v>
      </c>
      <c r="M484" s="2">
        <f>'MC Inputs'!N483*'MC Usage'!M$5</f>
        <v>0</v>
      </c>
      <c r="N484" s="2">
        <f>'MC Inputs'!O483*'MC Usage'!N$5</f>
        <v>0</v>
      </c>
      <c r="O484" s="2">
        <f>'MC Inputs'!P483*'MC Usage'!O$5</f>
        <v>0</v>
      </c>
      <c r="P484" s="2">
        <f>'MC Inputs'!Q483*'MC Usage'!P$5</f>
        <v>0</v>
      </c>
      <c r="Q484" s="2">
        <f>'MC Inputs'!R483*'MC Usage'!Q$5</f>
        <v>0</v>
      </c>
      <c r="R484" s="2">
        <f>'MC Inputs'!S483*'MC Usage'!R$5</f>
        <v>0</v>
      </c>
      <c r="S484" s="2">
        <f>'MC Inputs'!T483*'MC Usage'!S$5</f>
        <v>0</v>
      </c>
      <c r="T484" s="2">
        <f>'MC Inputs'!U483*'MC Usage'!T$5</f>
        <v>0</v>
      </c>
      <c r="U484" s="2">
        <f>'MC Inputs'!V483*'MC Usage'!U$5</f>
        <v>0</v>
      </c>
      <c r="V484" s="2">
        <f>'MC Inputs'!W483*'MC Usage'!V$5</f>
        <v>0</v>
      </c>
      <c r="W484" s="2">
        <f>'MC Inputs'!X483*'MC Usage'!W$5</f>
        <v>0</v>
      </c>
      <c r="X484" s="2">
        <f>'MC Inputs'!Y483*'MC Usage'!X$5</f>
        <v>0</v>
      </c>
      <c r="Y484" s="2">
        <f>'MC Inputs'!Z483*'MC Usage'!Y$5</f>
        <v>0</v>
      </c>
      <c r="Z484" s="2">
        <f>'MC Inputs'!AA483*'MC Usage'!Z$5</f>
        <v>0</v>
      </c>
      <c r="AA484" s="2">
        <f>'MC Inputs'!AB483*'MC Usage'!AA$5</f>
        <v>0</v>
      </c>
      <c r="AB484">
        <f>'MC Inputs'!AC483*'MC Usage'!AB$5</f>
        <v>0</v>
      </c>
      <c r="AC484">
        <f>'MC Inputs'!AD483*'MC Usage'!AC$5</f>
        <v>0</v>
      </c>
      <c r="AD484">
        <f>'MC Inputs'!AE483*'MC Usage'!AD$5</f>
        <v>0</v>
      </c>
      <c r="AE484">
        <f>'MC Inputs'!AF483*'MC Usage'!AE$5</f>
        <v>0</v>
      </c>
    </row>
    <row r="485" spans="1:31" ht="15" thickBot="1" x14ac:dyDescent="0.35">
      <c r="A485" s="34" t="s">
        <v>73</v>
      </c>
      <c r="B485" s="18">
        <f t="shared" si="7"/>
        <v>51288</v>
      </c>
      <c r="C485" s="2">
        <f>'MC Inputs'!D484*'MC Usage'!C$5</f>
        <v>0</v>
      </c>
      <c r="D485" s="2">
        <f>'MC Inputs'!E484*'MC Usage'!D$5</f>
        <v>0</v>
      </c>
      <c r="E485" s="2">
        <f>'MC Inputs'!F484*'MC Usage'!E$5</f>
        <v>0</v>
      </c>
      <c r="F485" s="2">
        <f>'MC Inputs'!G484*'MC Usage'!F$5</f>
        <v>0</v>
      </c>
      <c r="G485" s="2">
        <f>'MC Inputs'!H484*'MC Usage'!G$5</f>
        <v>0</v>
      </c>
      <c r="H485" s="2">
        <f>'MC Inputs'!I484*'MC Usage'!H$5</f>
        <v>0</v>
      </c>
      <c r="I485" s="2">
        <f>'MC Inputs'!J484*'MC Usage'!I$5</f>
        <v>0</v>
      </c>
      <c r="J485" s="2">
        <f>'MC Inputs'!K484*'MC Usage'!J$5</f>
        <v>0</v>
      </c>
      <c r="K485" s="2">
        <f>'MC Inputs'!L484*'MC Usage'!K$5</f>
        <v>0</v>
      </c>
      <c r="L485" s="2">
        <f>'MC Inputs'!M484*'MC Usage'!L$5</f>
        <v>0</v>
      </c>
      <c r="M485" s="2">
        <f>'MC Inputs'!N484*'MC Usage'!M$5</f>
        <v>0</v>
      </c>
      <c r="N485" s="2">
        <f>'MC Inputs'!O484*'MC Usage'!N$5</f>
        <v>0</v>
      </c>
      <c r="O485" s="2">
        <f>'MC Inputs'!P484*'MC Usage'!O$5</f>
        <v>0</v>
      </c>
      <c r="P485" s="2">
        <f>'MC Inputs'!Q484*'MC Usage'!P$5</f>
        <v>0</v>
      </c>
      <c r="Q485" s="2">
        <f>'MC Inputs'!R484*'MC Usage'!Q$5</f>
        <v>0</v>
      </c>
      <c r="R485" s="2">
        <f>'MC Inputs'!S484*'MC Usage'!R$5</f>
        <v>0</v>
      </c>
      <c r="S485" s="2">
        <f>'MC Inputs'!T484*'MC Usage'!S$5</f>
        <v>0</v>
      </c>
      <c r="T485" s="2">
        <f>'MC Inputs'!U484*'MC Usage'!T$5</f>
        <v>0</v>
      </c>
      <c r="U485" s="2">
        <f>'MC Inputs'!V484*'MC Usage'!U$5</f>
        <v>0</v>
      </c>
      <c r="V485" s="2">
        <f>'MC Inputs'!W484*'MC Usage'!V$5</f>
        <v>0</v>
      </c>
      <c r="W485" s="2">
        <f>'MC Inputs'!X484*'MC Usage'!W$5</f>
        <v>0</v>
      </c>
      <c r="X485" s="2">
        <f>'MC Inputs'!Y484*'MC Usage'!X$5</f>
        <v>0</v>
      </c>
      <c r="Y485" s="2">
        <f>'MC Inputs'!Z484*'MC Usage'!Y$5</f>
        <v>0</v>
      </c>
      <c r="Z485" s="2">
        <f>'MC Inputs'!AA484*'MC Usage'!Z$5</f>
        <v>0</v>
      </c>
      <c r="AA485" s="2">
        <f>'MC Inputs'!AB484*'MC Usage'!AA$5</f>
        <v>0</v>
      </c>
      <c r="AB485">
        <f>'MC Inputs'!AC484*'MC Usage'!AB$5</f>
        <v>0</v>
      </c>
      <c r="AC485">
        <f>'MC Inputs'!AD484*'MC Usage'!AC$5</f>
        <v>0</v>
      </c>
      <c r="AD485">
        <f>'MC Inputs'!AE484*'MC Usage'!AD$5</f>
        <v>0</v>
      </c>
      <c r="AE485">
        <f>'MC Inputs'!AF484*'MC Usage'!AE$5</f>
        <v>0</v>
      </c>
    </row>
    <row r="486" spans="1:31" x14ac:dyDescent="0.3">
      <c r="A486" s="29" t="s">
        <v>74</v>
      </c>
      <c r="B486" s="15">
        <f t="shared" si="7"/>
        <v>51318</v>
      </c>
      <c r="C486" s="7">
        <f>'MC Inputs'!D485*'MC Usage'!C$5</f>
        <v>0</v>
      </c>
      <c r="D486" s="7">
        <f>'MC Inputs'!E485*'MC Usage'!D$5</f>
        <v>0</v>
      </c>
      <c r="E486" s="7">
        <f>'MC Inputs'!F485*'MC Usage'!E$5</f>
        <v>0</v>
      </c>
      <c r="F486" s="7">
        <f>'MC Inputs'!G485*'MC Usage'!F$5</f>
        <v>0</v>
      </c>
      <c r="G486" s="7">
        <f>'MC Inputs'!H485*'MC Usage'!G$5</f>
        <v>0</v>
      </c>
      <c r="H486" s="7">
        <f>'MC Inputs'!I485*'MC Usage'!H$5</f>
        <v>0</v>
      </c>
      <c r="I486" s="7">
        <f>'MC Inputs'!J485*'MC Usage'!I$5</f>
        <v>0</v>
      </c>
      <c r="J486" s="7">
        <f>'MC Inputs'!K485*'MC Usage'!J$5</f>
        <v>0</v>
      </c>
      <c r="K486" s="7">
        <f>'MC Inputs'!L485*'MC Usage'!K$5</f>
        <v>0</v>
      </c>
      <c r="L486" s="7">
        <f>'MC Inputs'!M485*'MC Usage'!L$5</f>
        <v>0</v>
      </c>
      <c r="M486" s="7">
        <f>'MC Inputs'!N485*'MC Usage'!M$5</f>
        <v>0</v>
      </c>
      <c r="N486" s="7">
        <f>'MC Inputs'!O485*'MC Usage'!N$5</f>
        <v>0</v>
      </c>
      <c r="O486" s="7">
        <f>'MC Inputs'!P485*'MC Usage'!O$5</f>
        <v>0</v>
      </c>
      <c r="P486" s="7">
        <f>'MC Inputs'!Q485*'MC Usage'!P$5</f>
        <v>0</v>
      </c>
      <c r="Q486" s="7">
        <f>'MC Inputs'!R485*'MC Usage'!Q$5</f>
        <v>0</v>
      </c>
      <c r="R486" s="7">
        <f>'MC Inputs'!S485*'MC Usage'!R$5</f>
        <v>0</v>
      </c>
      <c r="S486" s="7">
        <f>'MC Inputs'!T485*'MC Usage'!S$5</f>
        <v>0</v>
      </c>
      <c r="T486" s="7">
        <f>'MC Inputs'!U485*'MC Usage'!T$5</f>
        <v>0</v>
      </c>
      <c r="U486" s="7">
        <f>'MC Inputs'!V485*'MC Usage'!U$5</f>
        <v>0</v>
      </c>
      <c r="V486" s="7">
        <f>'MC Inputs'!W485*'MC Usage'!V$5</f>
        <v>0</v>
      </c>
      <c r="W486" s="7">
        <f>'MC Inputs'!X485*'MC Usage'!W$5</f>
        <v>0</v>
      </c>
      <c r="X486" s="7">
        <f>'MC Inputs'!Y485*'MC Usage'!X$5</f>
        <v>0</v>
      </c>
      <c r="Y486" s="7">
        <f>'MC Inputs'!Z485*'MC Usage'!Y$5</f>
        <v>0</v>
      </c>
      <c r="Z486" s="7">
        <f>'MC Inputs'!AA485*'MC Usage'!Z$5</f>
        <v>0</v>
      </c>
      <c r="AA486" s="7">
        <f>'MC Inputs'!AB485*'MC Usage'!AA$5</f>
        <v>0</v>
      </c>
      <c r="AB486" s="8">
        <f>'MC Inputs'!AC485*'MC Usage'!AB$5</f>
        <v>0</v>
      </c>
      <c r="AC486" s="8">
        <f>'MC Inputs'!AD485*'MC Usage'!AC$5</f>
        <v>0</v>
      </c>
      <c r="AD486" s="8">
        <f>'MC Inputs'!AE485*'MC Usage'!AD$5</f>
        <v>0</v>
      </c>
      <c r="AE486" s="8">
        <f>'MC Inputs'!AF485*'MC Usage'!AE$5</f>
        <v>0</v>
      </c>
    </row>
    <row r="487" spans="1:31" x14ac:dyDescent="0.3">
      <c r="A487" s="30" t="s">
        <v>74</v>
      </c>
      <c r="B487" s="16">
        <f t="shared" si="7"/>
        <v>51349</v>
      </c>
      <c r="C487" s="9">
        <f>'MC Inputs'!D486*'MC Usage'!C$5</f>
        <v>0</v>
      </c>
      <c r="D487" s="9">
        <f>'MC Inputs'!E486*'MC Usage'!D$5</f>
        <v>0</v>
      </c>
      <c r="E487" s="9">
        <f>'MC Inputs'!F486*'MC Usage'!E$5</f>
        <v>0</v>
      </c>
      <c r="F487" s="9">
        <f>'MC Inputs'!G486*'MC Usage'!F$5</f>
        <v>0</v>
      </c>
      <c r="G487" s="9">
        <f>'MC Inputs'!H486*'MC Usage'!G$5</f>
        <v>0</v>
      </c>
      <c r="H487" s="9">
        <f>'MC Inputs'!I486*'MC Usage'!H$5</f>
        <v>0</v>
      </c>
      <c r="I487" s="9">
        <f>'MC Inputs'!J486*'MC Usage'!I$5</f>
        <v>0</v>
      </c>
      <c r="J487" s="9">
        <f>'MC Inputs'!K486*'MC Usage'!J$5</f>
        <v>0</v>
      </c>
      <c r="K487" s="9">
        <f>'MC Inputs'!L486*'MC Usage'!K$5</f>
        <v>0</v>
      </c>
      <c r="L487" s="9">
        <f>'MC Inputs'!M486*'MC Usage'!L$5</f>
        <v>0</v>
      </c>
      <c r="M487" s="9">
        <f>'MC Inputs'!N486*'MC Usage'!M$5</f>
        <v>0</v>
      </c>
      <c r="N487" s="9">
        <f>'MC Inputs'!O486*'MC Usage'!N$5</f>
        <v>0</v>
      </c>
      <c r="O487" s="9">
        <f>'MC Inputs'!P486*'MC Usage'!O$5</f>
        <v>0</v>
      </c>
      <c r="P487" s="9">
        <f>'MC Inputs'!Q486*'MC Usage'!P$5</f>
        <v>0</v>
      </c>
      <c r="Q487" s="9">
        <f>'MC Inputs'!R486*'MC Usage'!Q$5</f>
        <v>0</v>
      </c>
      <c r="R487" s="9">
        <f>'MC Inputs'!S486*'MC Usage'!R$5</f>
        <v>0</v>
      </c>
      <c r="S487" s="9">
        <f>'MC Inputs'!T486*'MC Usage'!S$5</f>
        <v>0</v>
      </c>
      <c r="T487" s="9">
        <f>'MC Inputs'!U486*'MC Usage'!T$5</f>
        <v>0</v>
      </c>
      <c r="U487" s="9">
        <f>'MC Inputs'!V486*'MC Usage'!U$5</f>
        <v>0</v>
      </c>
      <c r="V487" s="9">
        <f>'MC Inputs'!W486*'MC Usage'!V$5</f>
        <v>0</v>
      </c>
      <c r="W487" s="9">
        <f>'MC Inputs'!X486*'MC Usage'!W$5</f>
        <v>0</v>
      </c>
      <c r="X487" s="9">
        <f>'MC Inputs'!Y486*'MC Usage'!X$5</f>
        <v>0</v>
      </c>
      <c r="Y487" s="9">
        <f>'MC Inputs'!Z486*'MC Usage'!Y$5</f>
        <v>0</v>
      </c>
      <c r="Z487" s="9">
        <f>'MC Inputs'!AA486*'MC Usage'!Z$5</f>
        <v>0</v>
      </c>
      <c r="AA487" s="9">
        <f>'MC Inputs'!AB486*'MC Usage'!AA$5</f>
        <v>0</v>
      </c>
      <c r="AB487" s="10">
        <f>'MC Inputs'!AC486*'MC Usage'!AB$5</f>
        <v>0</v>
      </c>
      <c r="AC487" s="10">
        <f>'MC Inputs'!AD486*'MC Usage'!AC$5</f>
        <v>0</v>
      </c>
      <c r="AD487" s="10">
        <f>'MC Inputs'!AE486*'MC Usage'!AD$5</f>
        <v>0</v>
      </c>
      <c r="AE487" s="10">
        <f>'MC Inputs'!AF486*'MC Usage'!AE$5</f>
        <v>0</v>
      </c>
    </row>
    <row r="488" spans="1:31" x14ac:dyDescent="0.3">
      <c r="A488" s="30" t="s">
        <v>74</v>
      </c>
      <c r="B488" s="16">
        <f t="shared" si="7"/>
        <v>51380</v>
      </c>
      <c r="C488" s="9">
        <f>'MC Inputs'!D487*'MC Usage'!C$5</f>
        <v>0</v>
      </c>
      <c r="D488" s="9">
        <f>'MC Inputs'!E487*'MC Usage'!D$5</f>
        <v>0</v>
      </c>
      <c r="E488" s="9">
        <f>'MC Inputs'!F487*'MC Usage'!E$5</f>
        <v>0</v>
      </c>
      <c r="F488" s="9">
        <f>'MC Inputs'!G487*'MC Usage'!F$5</f>
        <v>0</v>
      </c>
      <c r="G488" s="9">
        <f>'MC Inputs'!H487*'MC Usage'!G$5</f>
        <v>0</v>
      </c>
      <c r="H488" s="9">
        <f>'MC Inputs'!I487*'MC Usage'!H$5</f>
        <v>0</v>
      </c>
      <c r="I488" s="9">
        <f>'MC Inputs'!J487*'MC Usage'!I$5</f>
        <v>0</v>
      </c>
      <c r="J488" s="9">
        <f>'MC Inputs'!K487*'MC Usage'!J$5</f>
        <v>0</v>
      </c>
      <c r="K488" s="9">
        <f>'MC Inputs'!L487*'MC Usage'!K$5</f>
        <v>0</v>
      </c>
      <c r="L488" s="9">
        <f>'MC Inputs'!M487*'MC Usage'!L$5</f>
        <v>0</v>
      </c>
      <c r="M488" s="9">
        <f>'MC Inputs'!N487*'MC Usage'!M$5</f>
        <v>0</v>
      </c>
      <c r="N488" s="9">
        <f>'MC Inputs'!O487*'MC Usage'!N$5</f>
        <v>0</v>
      </c>
      <c r="O488" s="9">
        <f>'MC Inputs'!P487*'MC Usage'!O$5</f>
        <v>0</v>
      </c>
      <c r="P488" s="9">
        <f>'MC Inputs'!Q487*'MC Usage'!P$5</f>
        <v>0</v>
      </c>
      <c r="Q488" s="9">
        <f>'MC Inputs'!R487*'MC Usage'!Q$5</f>
        <v>0</v>
      </c>
      <c r="R488" s="9">
        <f>'MC Inputs'!S487*'MC Usage'!R$5</f>
        <v>0</v>
      </c>
      <c r="S488" s="9">
        <f>'MC Inputs'!T487*'MC Usage'!S$5</f>
        <v>0</v>
      </c>
      <c r="T488" s="9">
        <f>'MC Inputs'!U487*'MC Usage'!T$5</f>
        <v>0</v>
      </c>
      <c r="U488" s="9">
        <f>'MC Inputs'!V487*'MC Usage'!U$5</f>
        <v>0</v>
      </c>
      <c r="V488" s="9">
        <f>'MC Inputs'!W487*'MC Usage'!V$5</f>
        <v>0</v>
      </c>
      <c r="W488" s="9">
        <f>'MC Inputs'!X487*'MC Usage'!W$5</f>
        <v>0</v>
      </c>
      <c r="X488" s="9">
        <f>'MC Inputs'!Y487*'MC Usage'!X$5</f>
        <v>0</v>
      </c>
      <c r="Y488" s="9">
        <f>'MC Inputs'!Z487*'MC Usage'!Y$5</f>
        <v>0</v>
      </c>
      <c r="Z488" s="9">
        <f>'MC Inputs'!AA487*'MC Usage'!Z$5</f>
        <v>0</v>
      </c>
      <c r="AA488" s="9">
        <f>'MC Inputs'!AB487*'MC Usage'!AA$5</f>
        <v>0</v>
      </c>
      <c r="AB488" s="10">
        <f>'MC Inputs'!AC487*'MC Usage'!AB$5</f>
        <v>0</v>
      </c>
      <c r="AC488" s="10">
        <f>'MC Inputs'!AD487*'MC Usage'!AC$5</f>
        <v>0</v>
      </c>
      <c r="AD488" s="10">
        <f>'MC Inputs'!AE487*'MC Usage'!AD$5</f>
        <v>0</v>
      </c>
      <c r="AE488" s="10">
        <f>'MC Inputs'!AF487*'MC Usage'!AE$5</f>
        <v>0</v>
      </c>
    </row>
    <row r="489" spans="1:31" x14ac:dyDescent="0.3">
      <c r="A489" s="30" t="s">
        <v>74</v>
      </c>
      <c r="B489" s="16">
        <f t="shared" si="7"/>
        <v>51410</v>
      </c>
      <c r="C489" s="9">
        <f>'MC Inputs'!D488*'MC Usage'!C$5</f>
        <v>0</v>
      </c>
      <c r="D489" s="9">
        <f>'MC Inputs'!E488*'MC Usage'!D$5</f>
        <v>0</v>
      </c>
      <c r="E489" s="9">
        <f>'MC Inputs'!F488*'MC Usage'!E$5</f>
        <v>0</v>
      </c>
      <c r="F489" s="9">
        <f>'MC Inputs'!G488*'MC Usage'!F$5</f>
        <v>0</v>
      </c>
      <c r="G489" s="9">
        <f>'MC Inputs'!H488*'MC Usage'!G$5</f>
        <v>0</v>
      </c>
      <c r="H489" s="9">
        <f>'MC Inputs'!I488*'MC Usage'!H$5</f>
        <v>0</v>
      </c>
      <c r="I489" s="9">
        <f>'MC Inputs'!J488*'MC Usage'!I$5</f>
        <v>0</v>
      </c>
      <c r="J489" s="9">
        <f>'MC Inputs'!K488*'MC Usage'!J$5</f>
        <v>0</v>
      </c>
      <c r="K489" s="9">
        <f>'MC Inputs'!L488*'MC Usage'!K$5</f>
        <v>0</v>
      </c>
      <c r="L489" s="9">
        <f>'MC Inputs'!M488*'MC Usage'!L$5</f>
        <v>0</v>
      </c>
      <c r="M489" s="9">
        <f>'MC Inputs'!N488*'MC Usage'!M$5</f>
        <v>0</v>
      </c>
      <c r="N489" s="9">
        <f>'MC Inputs'!O488*'MC Usage'!N$5</f>
        <v>0</v>
      </c>
      <c r="O489" s="9">
        <f>'MC Inputs'!P488*'MC Usage'!O$5</f>
        <v>0</v>
      </c>
      <c r="P489" s="9">
        <f>'MC Inputs'!Q488*'MC Usage'!P$5</f>
        <v>0</v>
      </c>
      <c r="Q489" s="9">
        <f>'MC Inputs'!R488*'MC Usage'!Q$5</f>
        <v>0</v>
      </c>
      <c r="R489" s="9">
        <f>'MC Inputs'!S488*'MC Usage'!R$5</f>
        <v>0</v>
      </c>
      <c r="S489" s="9">
        <f>'MC Inputs'!T488*'MC Usage'!S$5</f>
        <v>0</v>
      </c>
      <c r="T489" s="9">
        <f>'MC Inputs'!U488*'MC Usage'!T$5</f>
        <v>0</v>
      </c>
      <c r="U489" s="9">
        <f>'MC Inputs'!V488*'MC Usage'!U$5</f>
        <v>0</v>
      </c>
      <c r="V489" s="9">
        <f>'MC Inputs'!W488*'MC Usage'!V$5</f>
        <v>0</v>
      </c>
      <c r="W489" s="9">
        <f>'MC Inputs'!X488*'MC Usage'!W$5</f>
        <v>0</v>
      </c>
      <c r="X489" s="9">
        <f>'MC Inputs'!Y488*'MC Usage'!X$5</f>
        <v>0</v>
      </c>
      <c r="Y489" s="9">
        <f>'MC Inputs'!Z488*'MC Usage'!Y$5</f>
        <v>0</v>
      </c>
      <c r="Z489" s="9">
        <f>'MC Inputs'!AA488*'MC Usage'!Z$5</f>
        <v>0</v>
      </c>
      <c r="AA489" s="9">
        <f>'MC Inputs'!AB488*'MC Usage'!AA$5</f>
        <v>0</v>
      </c>
      <c r="AB489" s="10">
        <f>'MC Inputs'!AC488*'MC Usage'!AB$5</f>
        <v>0</v>
      </c>
      <c r="AC489" s="10">
        <f>'MC Inputs'!AD488*'MC Usage'!AC$5</f>
        <v>0</v>
      </c>
      <c r="AD489" s="10">
        <f>'MC Inputs'!AE488*'MC Usage'!AD$5</f>
        <v>0</v>
      </c>
      <c r="AE489" s="10">
        <f>'MC Inputs'!AF488*'MC Usage'!AE$5</f>
        <v>0</v>
      </c>
    </row>
    <row r="490" spans="1:31" x14ac:dyDescent="0.3">
      <c r="A490" s="30" t="s">
        <v>74</v>
      </c>
      <c r="B490" s="16">
        <f t="shared" si="7"/>
        <v>51441</v>
      </c>
      <c r="C490" s="9">
        <f>'MC Inputs'!D489*'MC Usage'!C$5</f>
        <v>0</v>
      </c>
      <c r="D490" s="9">
        <f>'MC Inputs'!E489*'MC Usage'!D$5</f>
        <v>0</v>
      </c>
      <c r="E490" s="9">
        <f>'MC Inputs'!F489*'MC Usage'!E$5</f>
        <v>0</v>
      </c>
      <c r="F490" s="9">
        <f>'MC Inputs'!G489*'MC Usage'!F$5</f>
        <v>0</v>
      </c>
      <c r="G490" s="9">
        <f>'MC Inputs'!H489*'MC Usage'!G$5</f>
        <v>0</v>
      </c>
      <c r="H490" s="9">
        <f>'MC Inputs'!I489*'MC Usage'!H$5</f>
        <v>0</v>
      </c>
      <c r="I490" s="9">
        <f>'MC Inputs'!J489*'MC Usage'!I$5</f>
        <v>0</v>
      </c>
      <c r="J490" s="9">
        <f>'MC Inputs'!K489*'MC Usage'!J$5</f>
        <v>0</v>
      </c>
      <c r="K490" s="9">
        <f>'MC Inputs'!L489*'MC Usage'!K$5</f>
        <v>0</v>
      </c>
      <c r="L490" s="9">
        <f>'MC Inputs'!M489*'MC Usage'!L$5</f>
        <v>0</v>
      </c>
      <c r="M490" s="9">
        <f>'MC Inputs'!N489*'MC Usage'!M$5</f>
        <v>0</v>
      </c>
      <c r="N490" s="9">
        <f>'MC Inputs'!O489*'MC Usage'!N$5</f>
        <v>0</v>
      </c>
      <c r="O490" s="9">
        <f>'MC Inputs'!P489*'MC Usage'!O$5</f>
        <v>0</v>
      </c>
      <c r="P490" s="9">
        <f>'MC Inputs'!Q489*'MC Usage'!P$5</f>
        <v>0</v>
      </c>
      <c r="Q490" s="9">
        <f>'MC Inputs'!R489*'MC Usage'!Q$5</f>
        <v>0</v>
      </c>
      <c r="R490" s="9">
        <f>'MC Inputs'!S489*'MC Usage'!R$5</f>
        <v>0</v>
      </c>
      <c r="S490" s="9">
        <f>'MC Inputs'!T489*'MC Usage'!S$5</f>
        <v>0</v>
      </c>
      <c r="T490" s="9">
        <f>'MC Inputs'!U489*'MC Usage'!T$5</f>
        <v>0</v>
      </c>
      <c r="U490" s="9">
        <f>'MC Inputs'!V489*'MC Usage'!U$5</f>
        <v>0</v>
      </c>
      <c r="V490" s="9">
        <f>'MC Inputs'!W489*'MC Usage'!V$5</f>
        <v>0</v>
      </c>
      <c r="W490" s="9">
        <f>'MC Inputs'!X489*'MC Usage'!W$5</f>
        <v>0</v>
      </c>
      <c r="X490" s="9">
        <f>'MC Inputs'!Y489*'MC Usage'!X$5</f>
        <v>0</v>
      </c>
      <c r="Y490" s="9">
        <f>'MC Inputs'!Z489*'MC Usage'!Y$5</f>
        <v>0</v>
      </c>
      <c r="Z490" s="9">
        <f>'MC Inputs'!AA489*'MC Usage'!Z$5</f>
        <v>0</v>
      </c>
      <c r="AA490" s="9">
        <f>'MC Inputs'!AB489*'MC Usage'!AA$5</f>
        <v>0</v>
      </c>
      <c r="AB490" s="10">
        <f>'MC Inputs'!AC489*'MC Usage'!AB$5</f>
        <v>0</v>
      </c>
      <c r="AC490" s="10">
        <f>'MC Inputs'!AD489*'MC Usage'!AC$5</f>
        <v>0</v>
      </c>
      <c r="AD490" s="10">
        <f>'MC Inputs'!AE489*'MC Usage'!AD$5</f>
        <v>0</v>
      </c>
      <c r="AE490" s="10">
        <f>'MC Inputs'!AF489*'MC Usage'!AE$5</f>
        <v>0</v>
      </c>
    </row>
    <row r="491" spans="1:31" x14ac:dyDescent="0.3">
      <c r="A491" s="30" t="s">
        <v>74</v>
      </c>
      <c r="B491" s="16">
        <f t="shared" si="7"/>
        <v>51471</v>
      </c>
      <c r="C491" s="9">
        <f>'MC Inputs'!D490*'MC Usage'!C$5</f>
        <v>0</v>
      </c>
      <c r="D491" s="9">
        <f>'MC Inputs'!E490*'MC Usage'!D$5</f>
        <v>0</v>
      </c>
      <c r="E491" s="9">
        <f>'MC Inputs'!F490*'MC Usage'!E$5</f>
        <v>0</v>
      </c>
      <c r="F491" s="9">
        <f>'MC Inputs'!G490*'MC Usage'!F$5</f>
        <v>0</v>
      </c>
      <c r="G491" s="9">
        <f>'MC Inputs'!H490*'MC Usage'!G$5</f>
        <v>0</v>
      </c>
      <c r="H491" s="9">
        <f>'MC Inputs'!I490*'MC Usage'!H$5</f>
        <v>0</v>
      </c>
      <c r="I491" s="9">
        <f>'MC Inputs'!J490*'MC Usage'!I$5</f>
        <v>0</v>
      </c>
      <c r="J491" s="9">
        <f>'MC Inputs'!K490*'MC Usage'!J$5</f>
        <v>0</v>
      </c>
      <c r="K491" s="9">
        <f>'MC Inputs'!L490*'MC Usage'!K$5</f>
        <v>0</v>
      </c>
      <c r="L491" s="9">
        <f>'MC Inputs'!M490*'MC Usage'!L$5</f>
        <v>0</v>
      </c>
      <c r="M491" s="9">
        <f>'MC Inputs'!N490*'MC Usage'!M$5</f>
        <v>0</v>
      </c>
      <c r="N491" s="9">
        <f>'MC Inputs'!O490*'MC Usage'!N$5</f>
        <v>0</v>
      </c>
      <c r="O491" s="9">
        <f>'MC Inputs'!P490*'MC Usage'!O$5</f>
        <v>0</v>
      </c>
      <c r="P491" s="9">
        <f>'MC Inputs'!Q490*'MC Usage'!P$5</f>
        <v>0</v>
      </c>
      <c r="Q491" s="9">
        <f>'MC Inputs'!R490*'MC Usage'!Q$5</f>
        <v>0</v>
      </c>
      <c r="R491" s="9">
        <f>'MC Inputs'!S490*'MC Usage'!R$5</f>
        <v>0</v>
      </c>
      <c r="S491" s="9">
        <f>'MC Inputs'!T490*'MC Usage'!S$5</f>
        <v>0</v>
      </c>
      <c r="T491" s="9">
        <f>'MC Inputs'!U490*'MC Usage'!T$5</f>
        <v>0</v>
      </c>
      <c r="U491" s="9">
        <f>'MC Inputs'!V490*'MC Usage'!U$5</f>
        <v>0</v>
      </c>
      <c r="V491" s="9">
        <f>'MC Inputs'!W490*'MC Usage'!V$5</f>
        <v>0</v>
      </c>
      <c r="W491" s="9">
        <f>'MC Inputs'!X490*'MC Usage'!W$5</f>
        <v>0</v>
      </c>
      <c r="X491" s="9">
        <f>'MC Inputs'!Y490*'MC Usage'!X$5</f>
        <v>0</v>
      </c>
      <c r="Y491" s="9">
        <f>'MC Inputs'!Z490*'MC Usage'!Y$5</f>
        <v>0</v>
      </c>
      <c r="Z491" s="9">
        <f>'MC Inputs'!AA490*'MC Usage'!Z$5</f>
        <v>0</v>
      </c>
      <c r="AA491" s="9">
        <f>'MC Inputs'!AB490*'MC Usage'!AA$5</f>
        <v>0</v>
      </c>
      <c r="AB491" s="10">
        <f>'MC Inputs'!AC490*'MC Usage'!AB$5</f>
        <v>0</v>
      </c>
      <c r="AC491" s="10">
        <f>'MC Inputs'!AD490*'MC Usage'!AC$5</f>
        <v>0</v>
      </c>
      <c r="AD491" s="10">
        <f>'MC Inputs'!AE490*'MC Usage'!AD$5</f>
        <v>0</v>
      </c>
      <c r="AE491" s="10">
        <f>'MC Inputs'!AF490*'MC Usage'!AE$5</f>
        <v>0</v>
      </c>
    </row>
    <row r="492" spans="1:31" x14ac:dyDescent="0.3">
      <c r="A492" s="30" t="s">
        <v>74</v>
      </c>
      <c r="B492" s="16">
        <f t="shared" si="7"/>
        <v>51502</v>
      </c>
      <c r="C492" s="9">
        <f>'MC Inputs'!D491*'MC Usage'!C$5</f>
        <v>0</v>
      </c>
      <c r="D492" s="9">
        <f>'MC Inputs'!E491*'MC Usage'!D$5</f>
        <v>0</v>
      </c>
      <c r="E492" s="9">
        <f>'MC Inputs'!F491*'MC Usage'!E$5</f>
        <v>0</v>
      </c>
      <c r="F492" s="9">
        <f>'MC Inputs'!G491*'MC Usage'!F$5</f>
        <v>0</v>
      </c>
      <c r="G492" s="9">
        <f>'MC Inputs'!H491*'MC Usage'!G$5</f>
        <v>0</v>
      </c>
      <c r="H492" s="9">
        <f>'MC Inputs'!I491*'MC Usage'!H$5</f>
        <v>0</v>
      </c>
      <c r="I492" s="9">
        <f>'MC Inputs'!J491*'MC Usage'!I$5</f>
        <v>0</v>
      </c>
      <c r="J492" s="9">
        <f>'MC Inputs'!K491*'MC Usage'!J$5</f>
        <v>0</v>
      </c>
      <c r="K492" s="9">
        <f>'MC Inputs'!L491*'MC Usage'!K$5</f>
        <v>0</v>
      </c>
      <c r="L492" s="9">
        <f>'MC Inputs'!M491*'MC Usage'!L$5</f>
        <v>0</v>
      </c>
      <c r="M492" s="9">
        <f>'MC Inputs'!N491*'MC Usage'!M$5</f>
        <v>0</v>
      </c>
      <c r="N492" s="9">
        <f>'MC Inputs'!O491*'MC Usage'!N$5</f>
        <v>0</v>
      </c>
      <c r="O492" s="9">
        <f>'MC Inputs'!P491*'MC Usage'!O$5</f>
        <v>0</v>
      </c>
      <c r="P492" s="9">
        <f>'MC Inputs'!Q491*'MC Usage'!P$5</f>
        <v>0</v>
      </c>
      <c r="Q492" s="9">
        <f>'MC Inputs'!R491*'MC Usage'!Q$5</f>
        <v>0</v>
      </c>
      <c r="R492" s="9">
        <f>'MC Inputs'!S491*'MC Usage'!R$5</f>
        <v>0</v>
      </c>
      <c r="S492" s="9">
        <f>'MC Inputs'!T491*'MC Usage'!S$5</f>
        <v>0</v>
      </c>
      <c r="T492" s="9">
        <f>'MC Inputs'!U491*'MC Usage'!T$5</f>
        <v>0</v>
      </c>
      <c r="U492" s="9">
        <f>'MC Inputs'!V491*'MC Usage'!U$5</f>
        <v>0</v>
      </c>
      <c r="V492" s="9">
        <f>'MC Inputs'!W491*'MC Usage'!V$5</f>
        <v>0</v>
      </c>
      <c r="W492" s="9">
        <f>'MC Inputs'!X491*'MC Usage'!W$5</f>
        <v>0</v>
      </c>
      <c r="X492" s="9">
        <f>'MC Inputs'!Y491*'MC Usage'!X$5</f>
        <v>0</v>
      </c>
      <c r="Y492" s="9">
        <f>'MC Inputs'!Z491*'MC Usage'!Y$5</f>
        <v>0</v>
      </c>
      <c r="Z492" s="9">
        <f>'MC Inputs'!AA491*'MC Usage'!Z$5</f>
        <v>0</v>
      </c>
      <c r="AA492" s="9">
        <f>'MC Inputs'!AB491*'MC Usage'!AA$5</f>
        <v>0</v>
      </c>
      <c r="AB492" s="10">
        <f>'MC Inputs'!AC491*'MC Usage'!AB$5</f>
        <v>0</v>
      </c>
      <c r="AC492" s="10">
        <f>'MC Inputs'!AD491*'MC Usage'!AC$5</f>
        <v>0</v>
      </c>
      <c r="AD492" s="10">
        <f>'MC Inputs'!AE491*'MC Usage'!AD$5</f>
        <v>0</v>
      </c>
      <c r="AE492" s="10">
        <f>'MC Inputs'!AF491*'MC Usage'!AE$5</f>
        <v>0</v>
      </c>
    </row>
    <row r="493" spans="1:31" x14ac:dyDescent="0.3">
      <c r="A493" s="30" t="s">
        <v>74</v>
      </c>
      <c r="B493" s="16">
        <f t="shared" si="7"/>
        <v>51533</v>
      </c>
      <c r="C493" s="9">
        <f>'MC Inputs'!D492*'MC Usage'!C$5</f>
        <v>0</v>
      </c>
      <c r="D493" s="9">
        <f>'MC Inputs'!E492*'MC Usage'!D$5</f>
        <v>0</v>
      </c>
      <c r="E493" s="9">
        <f>'MC Inputs'!F492*'MC Usage'!E$5</f>
        <v>0</v>
      </c>
      <c r="F493" s="9">
        <f>'MC Inputs'!G492*'MC Usage'!F$5</f>
        <v>0</v>
      </c>
      <c r="G493" s="9">
        <f>'MC Inputs'!H492*'MC Usage'!G$5</f>
        <v>0</v>
      </c>
      <c r="H493" s="9">
        <f>'MC Inputs'!I492*'MC Usage'!H$5</f>
        <v>0</v>
      </c>
      <c r="I493" s="9">
        <f>'MC Inputs'!J492*'MC Usage'!I$5</f>
        <v>0</v>
      </c>
      <c r="J493" s="9">
        <f>'MC Inputs'!K492*'MC Usage'!J$5</f>
        <v>0</v>
      </c>
      <c r="K493" s="9">
        <f>'MC Inputs'!L492*'MC Usage'!K$5</f>
        <v>0</v>
      </c>
      <c r="L493" s="9">
        <f>'MC Inputs'!M492*'MC Usage'!L$5</f>
        <v>0</v>
      </c>
      <c r="M493" s="9">
        <f>'MC Inputs'!N492*'MC Usage'!M$5</f>
        <v>0</v>
      </c>
      <c r="N493" s="9">
        <f>'MC Inputs'!O492*'MC Usage'!N$5</f>
        <v>0</v>
      </c>
      <c r="O493" s="9">
        <f>'MC Inputs'!P492*'MC Usage'!O$5</f>
        <v>0</v>
      </c>
      <c r="P493" s="9">
        <f>'MC Inputs'!Q492*'MC Usage'!P$5</f>
        <v>0</v>
      </c>
      <c r="Q493" s="9">
        <f>'MC Inputs'!R492*'MC Usage'!Q$5</f>
        <v>0</v>
      </c>
      <c r="R493" s="9">
        <f>'MC Inputs'!S492*'MC Usage'!R$5</f>
        <v>0</v>
      </c>
      <c r="S493" s="9">
        <f>'MC Inputs'!T492*'MC Usage'!S$5</f>
        <v>0</v>
      </c>
      <c r="T493" s="9">
        <f>'MC Inputs'!U492*'MC Usage'!T$5</f>
        <v>0</v>
      </c>
      <c r="U493" s="9">
        <f>'MC Inputs'!V492*'MC Usage'!U$5</f>
        <v>0</v>
      </c>
      <c r="V493" s="9">
        <f>'MC Inputs'!W492*'MC Usage'!V$5</f>
        <v>0</v>
      </c>
      <c r="W493" s="9">
        <f>'MC Inputs'!X492*'MC Usage'!W$5</f>
        <v>0</v>
      </c>
      <c r="X493" s="9">
        <f>'MC Inputs'!Y492*'MC Usage'!X$5</f>
        <v>0</v>
      </c>
      <c r="Y493" s="9">
        <f>'MC Inputs'!Z492*'MC Usage'!Y$5</f>
        <v>0</v>
      </c>
      <c r="Z493" s="9">
        <f>'MC Inputs'!AA492*'MC Usage'!Z$5</f>
        <v>0</v>
      </c>
      <c r="AA493" s="9">
        <f>'MC Inputs'!AB492*'MC Usage'!AA$5</f>
        <v>0</v>
      </c>
      <c r="AB493" s="10">
        <f>'MC Inputs'!AC492*'MC Usage'!AB$5</f>
        <v>0</v>
      </c>
      <c r="AC493" s="10">
        <f>'MC Inputs'!AD492*'MC Usage'!AC$5</f>
        <v>0</v>
      </c>
      <c r="AD493" s="10">
        <f>'MC Inputs'!AE492*'MC Usage'!AD$5</f>
        <v>0</v>
      </c>
      <c r="AE493" s="10">
        <f>'MC Inputs'!AF492*'MC Usage'!AE$5</f>
        <v>0</v>
      </c>
    </row>
    <row r="494" spans="1:31" x14ac:dyDescent="0.3">
      <c r="A494" s="30" t="s">
        <v>74</v>
      </c>
      <c r="B494" s="16">
        <f t="shared" si="7"/>
        <v>51561</v>
      </c>
      <c r="C494" s="9">
        <f>'MC Inputs'!D493*'MC Usage'!C$5</f>
        <v>0</v>
      </c>
      <c r="D494" s="9">
        <f>'MC Inputs'!E493*'MC Usage'!D$5</f>
        <v>0</v>
      </c>
      <c r="E494" s="9">
        <f>'MC Inputs'!F493*'MC Usage'!E$5</f>
        <v>0</v>
      </c>
      <c r="F494" s="9">
        <f>'MC Inputs'!G493*'MC Usage'!F$5</f>
        <v>0</v>
      </c>
      <c r="G494" s="9">
        <f>'MC Inputs'!H493*'MC Usage'!G$5</f>
        <v>0</v>
      </c>
      <c r="H494" s="9">
        <f>'MC Inputs'!I493*'MC Usage'!H$5</f>
        <v>0</v>
      </c>
      <c r="I494" s="9">
        <f>'MC Inputs'!J493*'MC Usage'!I$5</f>
        <v>0</v>
      </c>
      <c r="J494" s="9">
        <f>'MC Inputs'!K493*'MC Usage'!J$5</f>
        <v>0</v>
      </c>
      <c r="K494" s="9">
        <f>'MC Inputs'!L493*'MC Usage'!K$5</f>
        <v>0</v>
      </c>
      <c r="L494" s="9">
        <f>'MC Inputs'!M493*'MC Usage'!L$5</f>
        <v>0</v>
      </c>
      <c r="M494" s="9">
        <f>'MC Inputs'!N493*'MC Usage'!M$5</f>
        <v>0</v>
      </c>
      <c r="N494" s="9">
        <f>'MC Inputs'!O493*'MC Usage'!N$5</f>
        <v>0</v>
      </c>
      <c r="O494" s="9">
        <f>'MC Inputs'!P493*'MC Usage'!O$5</f>
        <v>0</v>
      </c>
      <c r="P494" s="9">
        <f>'MC Inputs'!Q493*'MC Usage'!P$5</f>
        <v>0</v>
      </c>
      <c r="Q494" s="9">
        <f>'MC Inputs'!R493*'MC Usage'!Q$5</f>
        <v>0</v>
      </c>
      <c r="R494" s="9">
        <f>'MC Inputs'!S493*'MC Usage'!R$5</f>
        <v>0</v>
      </c>
      <c r="S494" s="9">
        <f>'MC Inputs'!T493*'MC Usage'!S$5</f>
        <v>0</v>
      </c>
      <c r="T494" s="9">
        <f>'MC Inputs'!U493*'MC Usage'!T$5</f>
        <v>0</v>
      </c>
      <c r="U494" s="9">
        <f>'MC Inputs'!V493*'MC Usage'!U$5</f>
        <v>0</v>
      </c>
      <c r="V494" s="9">
        <f>'MC Inputs'!W493*'MC Usage'!V$5</f>
        <v>0</v>
      </c>
      <c r="W494" s="9">
        <f>'MC Inputs'!X493*'MC Usage'!W$5</f>
        <v>0</v>
      </c>
      <c r="X494" s="9">
        <f>'MC Inputs'!Y493*'MC Usage'!X$5</f>
        <v>0</v>
      </c>
      <c r="Y494" s="9">
        <f>'MC Inputs'!Z493*'MC Usage'!Y$5</f>
        <v>0</v>
      </c>
      <c r="Z494" s="9">
        <f>'MC Inputs'!AA493*'MC Usage'!Z$5</f>
        <v>0</v>
      </c>
      <c r="AA494" s="9">
        <f>'MC Inputs'!AB493*'MC Usage'!AA$5</f>
        <v>0</v>
      </c>
      <c r="AB494" s="10">
        <f>'MC Inputs'!AC493*'MC Usage'!AB$5</f>
        <v>0</v>
      </c>
      <c r="AC494" s="10">
        <f>'MC Inputs'!AD493*'MC Usage'!AC$5</f>
        <v>0</v>
      </c>
      <c r="AD494" s="10">
        <f>'MC Inputs'!AE493*'MC Usage'!AD$5</f>
        <v>0</v>
      </c>
      <c r="AE494" s="10">
        <f>'MC Inputs'!AF493*'MC Usage'!AE$5</f>
        <v>0</v>
      </c>
    </row>
    <row r="495" spans="1:31" x14ac:dyDescent="0.3">
      <c r="A495" s="30" t="s">
        <v>74</v>
      </c>
      <c r="B495" s="16">
        <f t="shared" si="7"/>
        <v>51592</v>
      </c>
      <c r="C495" s="9">
        <f>'MC Inputs'!D494*'MC Usage'!C$5</f>
        <v>0</v>
      </c>
      <c r="D495" s="9">
        <f>'MC Inputs'!E494*'MC Usage'!D$5</f>
        <v>0</v>
      </c>
      <c r="E495" s="9">
        <f>'MC Inputs'!F494*'MC Usage'!E$5</f>
        <v>0</v>
      </c>
      <c r="F495" s="9">
        <f>'MC Inputs'!G494*'MC Usage'!F$5</f>
        <v>0</v>
      </c>
      <c r="G495" s="9">
        <f>'MC Inputs'!H494*'MC Usage'!G$5</f>
        <v>0</v>
      </c>
      <c r="H495" s="9">
        <f>'MC Inputs'!I494*'MC Usage'!H$5</f>
        <v>0</v>
      </c>
      <c r="I495" s="9">
        <f>'MC Inputs'!J494*'MC Usage'!I$5</f>
        <v>0</v>
      </c>
      <c r="J495" s="9">
        <f>'MC Inputs'!K494*'MC Usage'!J$5</f>
        <v>0</v>
      </c>
      <c r="K495" s="9">
        <f>'MC Inputs'!L494*'MC Usage'!K$5</f>
        <v>0</v>
      </c>
      <c r="L495" s="9">
        <f>'MC Inputs'!M494*'MC Usage'!L$5</f>
        <v>0</v>
      </c>
      <c r="M495" s="9">
        <f>'MC Inputs'!N494*'MC Usage'!M$5</f>
        <v>0</v>
      </c>
      <c r="N495" s="9">
        <f>'MC Inputs'!O494*'MC Usage'!N$5</f>
        <v>0</v>
      </c>
      <c r="O495" s="9">
        <f>'MC Inputs'!P494*'MC Usage'!O$5</f>
        <v>0</v>
      </c>
      <c r="P495" s="9">
        <f>'MC Inputs'!Q494*'MC Usage'!P$5</f>
        <v>0</v>
      </c>
      <c r="Q495" s="9">
        <f>'MC Inputs'!R494*'MC Usage'!Q$5</f>
        <v>0</v>
      </c>
      <c r="R495" s="9">
        <f>'MC Inputs'!S494*'MC Usage'!R$5</f>
        <v>0</v>
      </c>
      <c r="S495" s="9">
        <f>'MC Inputs'!T494*'MC Usage'!S$5</f>
        <v>0</v>
      </c>
      <c r="T495" s="9">
        <f>'MC Inputs'!U494*'MC Usage'!T$5</f>
        <v>0</v>
      </c>
      <c r="U495" s="9">
        <f>'MC Inputs'!V494*'MC Usage'!U$5</f>
        <v>0</v>
      </c>
      <c r="V495" s="9">
        <f>'MC Inputs'!W494*'MC Usage'!V$5</f>
        <v>0</v>
      </c>
      <c r="W495" s="9">
        <f>'MC Inputs'!X494*'MC Usage'!W$5</f>
        <v>0</v>
      </c>
      <c r="X495" s="9">
        <f>'MC Inputs'!Y494*'MC Usage'!X$5</f>
        <v>0</v>
      </c>
      <c r="Y495" s="9">
        <f>'MC Inputs'!Z494*'MC Usage'!Y$5</f>
        <v>0</v>
      </c>
      <c r="Z495" s="9">
        <f>'MC Inputs'!AA494*'MC Usage'!Z$5</f>
        <v>0</v>
      </c>
      <c r="AA495" s="9">
        <f>'MC Inputs'!AB494*'MC Usage'!AA$5</f>
        <v>0</v>
      </c>
      <c r="AB495" s="10">
        <f>'MC Inputs'!AC494*'MC Usage'!AB$5</f>
        <v>0</v>
      </c>
      <c r="AC495" s="10">
        <f>'MC Inputs'!AD494*'MC Usage'!AC$5</f>
        <v>0</v>
      </c>
      <c r="AD495" s="10">
        <f>'MC Inputs'!AE494*'MC Usage'!AD$5</f>
        <v>0</v>
      </c>
      <c r="AE495" s="10">
        <f>'MC Inputs'!AF494*'MC Usage'!AE$5</f>
        <v>0</v>
      </c>
    </row>
    <row r="496" spans="1:31" x14ac:dyDescent="0.3">
      <c r="A496" s="30" t="s">
        <v>74</v>
      </c>
      <c r="B496" s="16">
        <f t="shared" si="7"/>
        <v>51622</v>
      </c>
      <c r="C496" s="9">
        <f>'MC Inputs'!D495*'MC Usage'!C$5</f>
        <v>0</v>
      </c>
      <c r="D496" s="9">
        <f>'MC Inputs'!E495*'MC Usage'!D$5</f>
        <v>0</v>
      </c>
      <c r="E496" s="9">
        <f>'MC Inputs'!F495*'MC Usage'!E$5</f>
        <v>0</v>
      </c>
      <c r="F496" s="9">
        <f>'MC Inputs'!G495*'MC Usage'!F$5</f>
        <v>0</v>
      </c>
      <c r="G496" s="9">
        <f>'MC Inputs'!H495*'MC Usage'!G$5</f>
        <v>0</v>
      </c>
      <c r="H496" s="9">
        <f>'MC Inputs'!I495*'MC Usage'!H$5</f>
        <v>0</v>
      </c>
      <c r="I496" s="9">
        <f>'MC Inputs'!J495*'MC Usage'!I$5</f>
        <v>0</v>
      </c>
      <c r="J496" s="9">
        <f>'MC Inputs'!K495*'MC Usage'!J$5</f>
        <v>0</v>
      </c>
      <c r="K496" s="9">
        <f>'MC Inputs'!L495*'MC Usage'!K$5</f>
        <v>0</v>
      </c>
      <c r="L496" s="9">
        <f>'MC Inputs'!M495*'MC Usage'!L$5</f>
        <v>0</v>
      </c>
      <c r="M496" s="9">
        <f>'MC Inputs'!N495*'MC Usage'!M$5</f>
        <v>0</v>
      </c>
      <c r="N496" s="9">
        <f>'MC Inputs'!O495*'MC Usage'!N$5</f>
        <v>0</v>
      </c>
      <c r="O496" s="9">
        <f>'MC Inputs'!P495*'MC Usage'!O$5</f>
        <v>0</v>
      </c>
      <c r="P496" s="9">
        <f>'MC Inputs'!Q495*'MC Usage'!P$5</f>
        <v>0</v>
      </c>
      <c r="Q496" s="9">
        <f>'MC Inputs'!R495*'MC Usage'!Q$5</f>
        <v>0</v>
      </c>
      <c r="R496" s="9">
        <f>'MC Inputs'!S495*'MC Usage'!R$5</f>
        <v>0</v>
      </c>
      <c r="S496" s="9">
        <f>'MC Inputs'!T495*'MC Usage'!S$5</f>
        <v>0</v>
      </c>
      <c r="T496" s="9">
        <f>'MC Inputs'!U495*'MC Usage'!T$5</f>
        <v>0</v>
      </c>
      <c r="U496" s="9">
        <f>'MC Inputs'!V495*'MC Usage'!U$5</f>
        <v>0</v>
      </c>
      <c r="V496" s="9">
        <f>'MC Inputs'!W495*'MC Usage'!V$5</f>
        <v>0</v>
      </c>
      <c r="W496" s="9">
        <f>'MC Inputs'!X495*'MC Usage'!W$5</f>
        <v>0</v>
      </c>
      <c r="X496" s="9">
        <f>'MC Inputs'!Y495*'MC Usage'!X$5</f>
        <v>0</v>
      </c>
      <c r="Y496" s="9">
        <f>'MC Inputs'!Z495*'MC Usage'!Y$5</f>
        <v>0</v>
      </c>
      <c r="Z496" s="9">
        <f>'MC Inputs'!AA495*'MC Usage'!Z$5</f>
        <v>0</v>
      </c>
      <c r="AA496" s="9">
        <f>'MC Inputs'!AB495*'MC Usage'!AA$5</f>
        <v>0</v>
      </c>
      <c r="AB496" s="10">
        <f>'MC Inputs'!AC495*'MC Usage'!AB$5</f>
        <v>0</v>
      </c>
      <c r="AC496" s="10">
        <f>'MC Inputs'!AD495*'MC Usage'!AC$5</f>
        <v>0</v>
      </c>
      <c r="AD496" s="10">
        <f>'MC Inputs'!AE495*'MC Usage'!AD$5</f>
        <v>0</v>
      </c>
      <c r="AE496" s="10">
        <f>'MC Inputs'!AF495*'MC Usage'!AE$5</f>
        <v>0</v>
      </c>
    </row>
    <row r="497" spans="1:31" ht="15" thickBot="1" x14ac:dyDescent="0.35">
      <c r="A497" s="31" t="s">
        <v>74</v>
      </c>
      <c r="B497" s="17">
        <f t="shared" si="7"/>
        <v>51653</v>
      </c>
      <c r="C497" s="11">
        <f>'MC Inputs'!D496*'MC Usage'!C$5</f>
        <v>0</v>
      </c>
      <c r="D497" s="11">
        <f>'MC Inputs'!E496*'MC Usage'!D$5</f>
        <v>0</v>
      </c>
      <c r="E497" s="11">
        <f>'MC Inputs'!F496*'MC Usage'!E$5</f>
        <v>0</v>
      </c>
      <c r="F497" s="11">
        <f>'MC Inputs'!G496*'MC Usage'!F$5</f>
        <v>0</v>
      </c>
      <c r="G497" s="11">
        <f>'MC Inputs'!H496*'MC Usage'!G$5</f>
        <v>0</v>
      </c>
      <c r="H497" s="11">
        <f>'MC Inputs'!I496*'MC Usage'!H$5</f>
        <v>0</v>
      </c>
      <c r="I497" s="11">
        <f>'MC Inputs'!J496*'MC Usage'!I$5</f>
        <v>0</v>
      </c>
      <c r="J497" s="11">
        <f>'MC Inputs'!K496*'MC Usage'!J$5</f>
        <v>0</v>
      </c>
      <c r="K497" s="11">
        <f>'MC Inputs'!L496*'MC Usage'!K$5</f>
        <v>0</v>
      </c>
      <c r="L497" s="11">
        <f>'MC Inputs'!M496*'MC Usage'!L$5</f>
        <v>0</v>
      </c>
      <c r="M497" s="11">
        <f>'MC Inputs'!N496*'MC Usage'!M$5</f>
        <v>0</v>
      </c>
      <c r="N497" s="11">
        <f>'MC Inputs'!O496*'MC Usage'!N$5</f>
        <v>0</v>
      </c>
      <c r="O497" s="11">
        <f>'MC Inputs'!P496*'MC Usage'!O$5</f>
        <v>0</v>
      </c>
      <c r="P497" s="11">
        <f>'MC Inputs'!Q496*'MC Usage'!P$5</f>
        <v>0</v>
      </c>
      <c r="Q497" s="11">
        <f>'MC Inputs'!R496*'MC Usage'!Q$5</f>
        <v>0</v>
      </c>
      <c r="R497" s="11">
        <f>'MC Inputs'!S496*'MC Usage'!R$5</f>
        <v>0</v>
      </c>
      <c r="S497" s="11">
        <f>'MC Inputs'!T496*'MC Usage'!S$5</f>
        <v>0</v>
      </c>
      <c r="T497" s="11">
        <f>'MC Inputs'!U496*'MC Usage'!T$5</f>
        <v>0</v>
      </c>
      <c r="U497" s="11">
        <f>'MC Inputs'!V496*'MC Usage'!U$5</f>
        <v>0</v>
      </c>
      <c r="V497" s="11">
        <f>'MC Inputs'!W496*'MC Usage'!V$5</f>
        <v>0</v>
      </c>
      <c r="W497" s="11">
        <f>'MC Inputs'!X496*'MC Usage'!W$5</f>
        <v>0</v>
      </c>
      <c r="X497" s="11">
        <f>'MC Inputs'!Y496*'MC Usage'!X$5</f>
        <v>0</v>
      </c>
      <c r="Y497" s="11">
        <f>'MC Inputs'!Z496*'MC Usage'!Y$5</f>
        <v>0</v>
      </c>
      <c r="Z497" s="11">
        <f>'MC Inputs'!AA496*'MC Usage'!Z$5</f>
        <v>0</v>
      </c>
      <c r="AA497" s="11">
        <f>'MC Inputs'!AB496*'MC Usage'!AA$5</f>
        <v>0</v>
      </c>
      <c r="AB497" s="12">
        <f>'MC Inputs'!AC496*'MC Usage'!AB$5</f>
        <v>0</v>
      </c>
      <c r="AC497" s="12">
        <f>'MC Inputs'!AD496*'MC Usage'!AC$5</f>
        <v>0</v>
      </c>
      <c r="AD497" s="12">
        <f>'MC Inputs'!AE496*'MC Usage'!AD$5</f>
        <v>0</v>
      </c>
      <c r="AE497" s="12">
        <f>'MC Inputs'!AF496*'MC Usage'!AE$5</f>
        <v>0</v>
      </c>
    </row>
    <row r="498" spans="1:31" x14ac:dyDescent="0.3">
      <c r="A498" s="29" t="s">
        <v>75</v>
      </c>
      <c r="B498" s="15">
        <f t="shared" si="7"/>
        <v>51683</v>
      </c>
      <c r="C498" s="7">
        <f>'MC Inputs'!D497*'MC Usage'!C$5</f>
        <v>0</v>
      </c>
      <c r="D498" s="7">
        <f>'MC Inputs'!E497*'MC Usage'!D$5</f>
        <v>0</v>
      </c>
      <c r="E498" s="7">
        <f>'MC Inputs'!F497*'MC Usage'!E$5</f>
        <v>0</v>
      </c>
      <c r="F498" s="7">
        <f>'MC Inputs'!G497*'MC Usage'!F$5</f>
        <v>0</v>
      </c>
      <c r="G498" s="7">
        <f>'MC Inputs'!H497*'MC Usage'!G$5</f>
        <v>0</v>
      </c>
      <c r="H498" s="7">
        <f>'MC Inputs'!I497*'MC Usage'!H$5</f>
        <v>0</v>
      </c>
      <c r="I498" s="7">
        <f>'MC Inputs'!J497*'MC Usage'!I$5</f>
        <v>0</v>
      </c>
      <c r="J498" s="7">
        <f>'MC Inputs'!K497*'MC Usage'!J$5</f>
        <v>0</v>
      </c>
      <c r="K498" s="7">
        <f>'MC Inputs'!L497*'MC Usage'!K$5</f>
        <v>0</v>
      </c>
      <c r="L498" s="7">
        <f>'MC Inputs'!M497*'MC Usage'!L$5</f>
        <v>0</v>
      </c>
      <c r="M498" s="7">
        <f>'MC Inputs'!N497*'MC Usage'!M$5</f>
        <v>0</v>
      </c>
      <c r="N498" s="7">
        <f>'MC Inputs'!O497*'MC Usage'!N$5</f>
        <v>0</v>
      </c>
      <c r="O498" s="7">
        <f>'MC Inputs'!P497*'MC Usage'!O$5</f>
        <v>0</v>
      </c>
      <c r="P498" s="7">
        <f>'MC Inputs'!Q497*'MC Usage'!P$5</f>
        <v>0</v>
      </c>
      <c r="Q498" s="7">
        <f>'MC Inputs'!R497*'MC Usage'!Q$5</f>
        <v>0</v>
      </c>
      <c r="R498" s="7">
        <f>'MC Inputs'!S497*'MC Usage'!R$5</f>
        <v>0</v>
      </c>
      <c r="S498" s="7">
        <f>'MC Inputs'!T497*'MC Usage'!S$5</f>
        <v>0</v>
      </c>
      <c r="T498" s="7">
        <f>'MC Inputs'!U497*'MC Usage'!T$5</f>
        <v>0</v>
      </c>
      <c r="U498" s="7">
        <f>'MC Inputs'!V497*'MC Usage'!U$5</f>
        <v>0</v>
      </c>
      <c r="V498" s="7">
        <f>'MC Inputs'!W497*'MC Usage'!V$5</f>
        <v>0</v>
      </c>
      <c r="W498" s="7">
        <f>'MC Inputs'!X497*'MC Usage'!W$5</f>
        <v>0</v>
      </c>
      <c r="X498" s="7">
        <f>'MC Inputs'!Y497*'MC Usage'!X$5</f>
        <v>0</v>
      </c>
      <c r="Y498" s="7">
        <f>'MC Inputs'!Z497*'MC Usage'!Y$5</f>
        <v>0</v>
      </c>
      <c r="Z498" s="7">
        <f>'MC Inputs'!AA497*'MC Usage'!Z$5</f>
        <v>0</v>
      </c>
      <c r="AA498" s="7">
        <f>'MC Inputs'!AB497*'MC Usage'!AA$5</f>
        <v>0</v>
      </c>
      <c r="AB498" s="8">
        <f>'MC Inputs'!AC497*'MC Usage'!AB$5</f>
        <v>0</v>
      </c>
      <c r="AC498" s="8">
        <f>'MC Inputs'!AD497*'MC Usage'!AC$5</f>
        <v>0</v>
      </c>
      <c r="AD498" s="8">
        <f>'MC Inputs'!AE497*'MC Usage'!AD$5</f>
        <v>0</v>
      </c>
      <c r="AE498" s="8">
        <f>'MC Inputs'!AF497*'MC Usage'!AE$5</f>
        <v>0</v>
      </c>
    </row>
    <row r="499" spans="1:31" x14ac:dyDescent="0.3">
      <c r="A499" s="30" t="s">
        <v>75</v>
      </c>
      <c r="B499" s="16">
        <f t="shared" si="7"/>
        <v>51714</v>
      </c>
      <c r="C499" s="9">
        <f>'MC Inputs'!D498*'MC Usage'!C$5</f>
        <v>0</v>
      </c>
      <c r="D499" s="9">
        <f>'MC Inputs'!E498*'MC Usage'!D$5</f>
        <v>0</v>
      </c>
      <c r="E499" s="9">
        <f>'MC Inputs'!F498*'MC Usage'!E$5</f>
        <v>0</v>
      </c>
      <c r="F499" s="9">
        <f>'MC Inputs'!G498*'MC Usage'!F$5</f>
        <v>0</v>
      </c>
      <c r="G499" s="9">
        <f>'MC Inputs'!H498*'MC Usage'!G$5</f>
        <v>0</v>
      </c>
      <c r="H499" s="9">
        <f>'MC Inputs'!I498*'MC Usage'!H$5</f>
        <v>0</v>
      </c>
      <c r="I499" s="9">
        <f>'MC Inputs'!J498*'MC Usage'!I$5</f>
        <v>0</v>
      </c>
      <c r="J499" s="9">
        <f>'MC Inputs'!K498*'MC Usage'!J$5</f>
        <v>0</v>
      </c>
      <c r="K499" s="9">
        <f>'MC Inputs'!L498*'MC Usage'!K$5</f>
        <v>0</v>
      </c>
      <c r="L499" s="9">
        <f>'MC Inputs'!M498*'MC Usage'!L$5</f>
        <v>0</v>
      </c>
      <c r="M499" s="9">
        <f>'MC Inputs'!N498*'MC Usage'!M$5</f>
        <v>0</v>
      </c>
      <c r="N499" s="9">
        <f>'MC Inputs'!O498*'MC Usage'!N$5</f>
        <v>0</v>
      </c>
      <c r="O499" s="9">
        <f>'MC Inputs'!P498*'MC Usage'!O$5</f>
        <v>0</v>
      </c>
      <c r="P499" s="9">
        <f>'MC Inputs'!Q498*'MC Usage'!P$5</f>
        <v>0</v>
      </c>
      <c r="Q499" s="9">
        <f>'MC Inputs'!R498*'MC Usage'!Q$5</f>
        <v>0</v>
      </c>
      <c r="R499" s="9">
        <f>'MC Inputs'!S498*'MC Usage'!R$5</f>
        <v>0</v>
      </c>
      <c r="S499" s="9">
        <f>'MC Inputs'!T498*'MC Usage'!S$5</f>
        <v>0</v>
      </c>
      <c r="T499" s="9">
        <f>'MC Inputs'!U498*'MC Usage'!T$5</f>
        <v>0</v>
      </c>
      <c r="U499" s="9">
        <f>'MC Inputs'!V498*'MC Usage'!U$5</f>
        <v>0</v>
      </c>
      <c r="V499" s="9">
        <f>'MC Inputs'!W498*'MC Usage'!V$5</f>
        <v>0</v>
      </c>
      <c r="W499" s="9">
        <f>'MC Inputs'!X498*'MC Usage'!W$5</f>
        <v>0</v>
      </c>
      <c r="X499" s="9">
        <f>'MC Inputs'!Y498*'MC Usage'!X$5</f>
        <v>0</v>
      </c>
      <c r="Y499" s="9">
        <f>'MC Inputs'!Z498*'MC Usage'!Y$5</f>
        <v>0</v>
      </c>
      <c r="Z499" s="9">
        <f>'MC Inputs'!AA498*'MC Usage'!Z$5</f>
        <v>0</v>
      </c>
      <c r="AA499" s="9">
        <f>'MC Inputs'!AB498*'MC Usage'!AA$5</f>
        <v>0</v>
      </c>
      <c r="AB499" s="10">
        <f>'MC Inputs'!AC498*'MC Usage'!AB$5</f>
        <v>0</v>
      </c>
      <c r="AC499" s="10">
        <f>'MC Inputs'!AD498*'MC Usage'!AC$5</f>
        <v>0</v>
      </c>
      <c r="AD499" s="10">
        <f>'MC Inputs'!AE498*'MC Usage'!AD$5</f>
        <v>0</v>
      </c>
      <c r="AE499" s="10">
        <f>'MC Inputs'!AF498*'MC Usage'!AE$5</f>
        <v>0</v>
      </c>
    </row>
    <row r="500" spans="1:31" x14ac:dyDescent="0.3">
      <c r="A500" s="30" t="s">
        <v>75</v>
      </c>
      <c r="B500" s="16">
        <f t="shared" si="7"/>
        <v>51745</v>
      </c>
      <c r="C500" s="9">
        <f>'MC Inputs'!D499*'MC Usage'!C$5</f>
        <v>0</v>
      </c>
      <c r="D500" s="9">
        <f>'MC Inputs'!E499*'MC Usage'!D$5</f>
        <v>0</v>
      </c>
      <c r="E500" s="9">
        <f>'MC Inputs'!F499*'MC Usage'!E$5</f>
        <v>0</v>
      </c>
      <c r="F500" s="9">
        <f>'MC Inputs'!G499*'MC Usage'!F$5</f>
        <v>0</v>
      </c>
      <c r="G500" s="9">
        <f>'MC Inputs'!H499*'MC Usage'!G$5</f>
        <v>0</v>
      </c>
      <c r="H500" s="9">
        <f>'MC Inputs'!I499*'MC Usage'!H$5</f>
        <v>0</v>
      </c>
      <c r="I500" s="9">
        <f>'MC Inputs'!J499*'MC Usage'!I$5</f>
        <v>0</v>
      </c>
      <c r="J500" s="9">
        <f>'MC Inputs'!K499*'MC Usage'!J$5</f>
        <v>0</v>
      </c>
      <c r="K500" s="9">
        <f>'MC Inputs'!L499*'MC Usage'!K$5</f>
        <v>0</v>
      </c>
      <c r="L500" s="9">
        <f>'MC Inputs'!M499*'MC Usage'!L$5</f>
        <v>0</v>
      </c>
      <c r="M500" s="9">
        <f>'MC Inputs'!N499*'MC Usage'!M$5</f>
        <v>0</v>
      </c>
      <c r="N500" s="9">
        <f>'MC Inputs'!O499*'MC Usage'!N$5</f>
        <v>0</v>
      </c>
      <c r="O500" s="9">
        <f>'MC Inputs'!P499*'MC Usage'!O$5</f>
        <v>0</v>
      </c>
      <c r="P500" s="9">
        <f>'MC Inputs'!Q499*'MC Usage'!P$5</f>
        <v>0</v>
      </c>
      <c r="Q500" s="9">
        <f>'MC Inputs'!R499*'MC Usage'!Q$5</f>
        <v>0</v>
      </c>
      <c r="R500" s="9">
        <f>'MC Inputs'!S499*'MC Usage'!R$5</f>
        <v>0</v>
      </c>
      <c r="S500" s="9">
        <f>'MC Inputs'!T499*'MC Usage'!S$5</f>
        <v>0</v>
      </c>
      <c r="T500" s="9">
        <f>'MC Inputs'!U499*'MC Usage'!T$5</f>
        <v>0</v>
      </c>
      <c r="U500" s="9">
        <f>'MC Inputs'!V499*'MC Usage'!U$5</f>
        <v>0</v>
      </c>
      <c r="V500" s="9">
        <f>'MC Inputs'!W499*'MC Usage'!V$5</f>
        <v>0</v>
      </c>
      <c r="W500" s="9">
        <f>'MC Inputs'!X499*'MC Usage'!W$5</f>
        <v>0</v>
      </c>
      <c r="X500" s="9">
        <f>'MC Inputs'!Y499*'MC Usage'!X$5</f>
        <v>0</v>
      </c>
      <c r="Y500" s="9">
        <f>'MC Inputs'!Z499*'MC Usage'!Y$5</f>
        <v>0</v>
      </c>
      <c r="Z500" s="9">
        <f>'MC Inputs'!AA499*'MC Usage'!Z$5</f>
        <v>0</v>
      </c>
      <c r="AA500" s="9">
        <f>'MC Inputs'!AB499*'MC Usage'!AA$5</f>
        <v>0</v>
      </c>
      <c r="AB500" s="10">
        <f>'MC Inputs'!AC499*'MC Usage'!AB$5</f>
        <v>0</v>
      </c>
      <c r="AC500" s="10">
        <f>'MC Inputs'!AD499*'MC Usage'!AC$5</f>
        <v>0</v>
      </c>
      <c r="AD500" s="10">
        <f>'MC Inputs'!AE499*'MC Usage'!AD$5</f>
        <v>0</v>
      </c>
      <c r="AE500" s="10">
        <f>'MC Inputs'!AF499*'MC Usage'!AE$5</f>
        <v>0</v>
      </c>
    </row>
    <row r="501" spans="1:31" x14ac:dyDescent="0.3">
      <c r="A501" s="30" t="s">
        <v>75</v>
      </c>
      <c r="B501" s="16">
        <f t="shared" si="7"/>
        <v>51775</v>
      </c>
      <c r="C501" s="9">
        <f>'MC Inputs'!D500*'MC Usage'!C$5</f>
        <v>0</v>
      </c>
      <c r="D501" s="9">
        <f>'MC Inputs'!E500*'MC Usage'!D$5</f>
        <v>0</v>
      </c>
      <c r="E501" s="9">
        <f>'MC Inputs'!F500*'MC Usage'!E$5</f>
        <v>0</v>
      </c>
      <c r="F501" s="9">
        <f>'MC Inputs'!G500*'MC Usage'!F$5</f>
        <v>0</v>
      </c>
      <c r="G501" s="9">
        <f>'MC Inputs'!H500*'MC Usage'!G$5</f>
        <v>0</v>
      </c>
      <c r="H501" s="9">
        <f>'MC Inputs'!I500*'MC Usage'!H$5</f>
        <v>0</v>
      </c>
      <c r="I501" s="9">
        <f>'MC Inputs'!J500*'MC Usage'!I$5</f>
        <v>0</v>
      </c>
      <c r="J501" s="9">
        <f>'MC Inputs'!K500*'MC Usage'!J$5</f>
        <v>0</v>
      </c>
      <c r="K501" s="9">
        <f>'MC Inputs'!L500*'MC Usage'!K$5</f>
        <v>0</v>
      </c>
      <c r="L501" s="9">
        <f>'MC Inputs'!M500*'MC Usage'!L$5</f>
        <v>0</v>
      </c>
      <c r="M501" s="9">
        <f>'MC Inputs'!N500*'MC Usage'!M$5</f>
        <v>0</v>
      </c>
      <c r="N501" s="9">
        <f>'MC Inputs'!O500*'MC Usage'!N$5</f>
        <v>0</v>
      </c>
      <c r="O501" s="9">
        <f>'MC Inputs'!P500*'MC Usage'!O$5</f>
        <v>0</v>
      </c>
      <c r="P501" s="9">
        <f>'MC Inputs'!Q500*'MC Usage'!P$5</f>
        <v>0</v>
      </c>
      <c r="Q501" s="9">
        <f>'MC Inputs'!R500*'MC Usage'!Q$5</f>
        <v>0</v>
      </c>
      <c r="R501" s="9">
        <f>'MC Inputs'!S500*'MC Usage'!R$5</f>
        <v>0</v>
      </c>
      <c r="S501" s="9">
        <f>'MC Inputs'!T500*'MC Usage'!S$5</f>
        <v>0</v>
      </c>
      <c r="T501" s="9">
        <f>'MC Inputs'!U500*'MC Usage'!T$5</f>
        <v>0</v>
      </c>
      <c r="U501" s="9">
        <f>'MC Inputs'!V500*'MC Usage'!U$5</f>
        <v>0</v>
      </c>
      <c r="V501" s="9">
        <f>'MC Inputs'!W500*'MC Usage'!V$5</f>
        <v>0</v>
      </c>
      <c r="W501" s="9">
        <f>'MC Inputs'!X500*'MC Usage'!W$5</f>
        <v>0</v>
      </c>
      <c r="X501" s="9">
        <f>'MC Inputs'!Y500*'MC Usage'!X$5</f>
        <v>0</v>
      </c>
      <c r="Y501" s="9">
        <f>'MC Inputs'!Z500*'MC Usage'!Y$5</f>
        <v>0</v>
      </c>
      <c r="Z501" s="9">
        <f>'MC Inputs'!AA500*'MC Usage'!Z$5</f>
        <v>0</v>
      </c>
      <c r="AA501" s="9">
        <f>'MC Inputs'!AB500*'MC Usage'!AA$5</f>
        <v>0</v>
      </c>
      <c r="AB501" s="10">
        <f>'MC Inputs'!AC500*'MC Usage'!AB$5</f>
        <v>0</v>
      </c>
      <c r="AC501" s="10">
        <f>'MC Inputs'!AD500*'MC Usage'!AC$5</f>
        <v>0</v>
      </c>
      <c r="AD501" s="10">
        <f>'MC Inputs'!AE500*'MC Usage'!AD$5</f>
        <v>0</v>
      </c>
      <c r="AE501" s="10">
        <f>'MC Inputs'!AF500*'MC Usage'!AE$5</f>
        <v>0</v>
      </c>
    </row>
    <row r="502" spans="1:31" x14ac:dyDescent="0.3">
      <c r="A502" s="30" t="s">
        <v>75</v>
      </c>
      <c r="B502" s="16">
        <f t="shared" si="7"/>
        <v>51806</v>
      </c>
      <c r="C502" s="9">
        <f>'MC Inputs'!D501*'MC Usage'!C$5</f>
        <v>0</v>
      </c>
      <c r="D502" s="9">
        <f>'MC Inputs'!E501*'MC Usage'!D$5</f>
        <v>0</v>
      </c>
      <c r="E502" s="9">
        <f>'MC Inputs'!F501*'MC Usage'!E$5</f>
        <v>0</v>
      </c>
      <c r="F502" s="9">
        <f>'MC Inputs'!G501*'MC Usage'!F$5</f>
        <v>0</v>
      </c>
      <c r="G502" s="9">
        <f>'MC Inputs'!H501*'MC Usage'!G$5</f>
        <v>0</v>
      </c>
      <c r="H502" s="9">
        <f>'MC Inputs'!I501*'MC Usage'!H$5</f>
        <v>0</v>
      </c>
      <c r="I502" s="9">
        <f>'MC Inputs'!J501*'MC Usage'!I$5</f>
        <v>0</v>
      </c>
      <c r="J502" s="9">
        <f>'MC Inputs'!K501*'MC Usage'!J$5</f>
        <v>0</v>
      </c>
      <c r="K502" s="9">
        <f>'MC Inputs'!L501*'MC Usage'!K$5</f>
        <v>0</v>
      </c>
      <c r="L502" s="9">
        <f>'MC Inputs'!M501*'MC Usage'!L$5</f>
        <v>0</v>
      </c>
      <c r="M502" s="9">
        <f>'MC Inputs'!N501*'MC Usage'!M$5</f>
        <v>0</v>
      </c>
      <c r="N502" s="9">
        <f>'MC Inputs'!O501*'MC Usage'!N$5</f>
        <v>0</v>
      </c>
      <c r="O502" s="9">
        <f>'MC Inputs'!P501*'MC Usage'!O$5</f>
        <v>0</v>
      </c>
      <c r="P502" s="9">
        <f>'MC Inputs'!Q501*'MC Usage'!P$5</f>
        <v>0</v>
      </c>
      <c r="Q502" s="9">
        <f>'MC Inputs'!R501*'MC Usage'!Q$5</f>
        <v>0</v>
      </c>
      <c r="R502" s="9">
        <f>'MC Inputs'!S501*'MC Usage'!R$5</f>
        <v>0</v>
      </c>
      <c r="S502" s="9">
        <f>'MC Inputs'!T501*'MC Usage'!S$5</f>
        <v>0</v>
      </c>
      <c r="T502" s="9">
        <f>'MC Inputs'!U501*'MC Usage'!T$5</f>
        <v>0</v>
      </c>
      <c r="U502" s="9">
        <f>'MC Inputs'!V501*'MC Usage'!U$5</f>
        <v>0</v>
      </c>
      <c r="V502" s="9">
        <f>'MC Inputs'!W501*'MC Usage'!V$5</f>
        <v>0</v>
      </c>
      <c r="W502" s="9">
        <f>'MC Inputs'!X501*'MC Usage'!W$5</f>
        <v>0</v>
      </c>
      <c r="X502" s="9">
        <f>'MC Inputs'!Y501*'MC Usage'!X$5</f>
        <v>0</v>
      </c>
      <c r="Y502" s="9">
        <f>'MC Inputs'!Z501*'MC Usage'!Y$5</f>
        <v>0</v>
      </c>
      <c r="Z502" s="9">
        <f>'MC Inputs'!AA501*'MC Usage'!Z$5</f>
        <v>0</v>
      </c>
      <c r="AA502" s="9">
        <f>'MC Inputs'!AB501*'MC Usage'!AA$5</f>
        <v>0</v>
      </c>
      <c r="AB502" s="10">
        <f>'MC Inputs'!AC501*'MC Usage'!AB$5</f>
        <v>0</v>
      </c>
      <c r="AC502" s="10">
        <f>'MC Inputs'!AD501*'MC Usage'!AC$5</f>
        <v>0</v>
      </c>
      <c r="AD502" s="10">
        <f>'MC Inputs'!AE501*'MC Usage'!AD$5</f>
        <v>0</v>
      </c>
      <c r="AE502" s="10">
        <f>'MC Inputs'!AF501*'MC Usage'!AE$5</f>
        <v>0</v>
      </c>
    </row>
    <row r="503" spans="1:31" x14ac:dyDescent="0.3">
      <c r="A503" s="30" t="s">
        <v>75</v>
      </c>
      <c r="B503" s="16">
        <f t="shared" si="7"/>
        <v>51836</v>
      </c>
      <c r="C503" s="9">
        <f>'MC Inputs'!D502*'MC Usage'!C$5</f>
        <v>0</v>
      </c>
      <c r="D503" s="9">
        <f>'MC Inputs'!E502*'MC Usage'!D$5</f>
        <v>0</v>
      </c>
      <c r="E503" s="9">
        <f>'MC Inputs'!F502*'MC Usage'!E$5</f>
        <v>0</v>
      </c>
      <c r="F503" s="9">
        <f>'MC Inputs'!G502*'MC Usage'!F$5</f>
        <v>0</v>
      </c>
      <c r="G503" s="9">
        <f>'MC Inputs'!H502*'MC Usage'!G$5</f>
        <v>0</v>
      </c>
      <c r="H503" s="9">
        <f>'MC Inputs'!I502*'MC Usage'!H$5</f>
        <v>0</v>
      </c>
      <c r="I503" s="9">
        <f>'MC Inputs'!J502*'MC Usage'!I$5</f>
        <v>0</v>
      </c>
      <c r="J503" s="9">
        <f>'MC Inputs'!K502*'MC Usage'!J$5</f>
        <v>0</v>
      </c>
      <c r="K503" s="9">
        <f>'MC Inputs'!L502*'MC Usage'!K$5</f>
        <v>0</v>
      </c>
      <c r="L503" s="9">
        <f>'MC Inputs'!M502*'MC Usage'!L$5</f>
        <v>0</v>
      </c>
      <c r="M503" s="9">
        <f>'MC Inputs'!N502*'MC Usage'!M$5</f>
        <v>0</v>
      </c>
      <c r="N503" s="9">
        <f>'MC Inputs'!O502*'MC Usage'!N$5</f>
        <v>0</v>
      </c>
      <c r="O503" s="9">
        <f>'MC Inputs'!P502*'MC Usage'!O$5</f>
        <v>0</v>
      </c>
      <c r="P503" s="9">
        <f>'MC Inputs'!Q502*'MC Usage'!P$5</f>
        <v>0</v>
      </c>
      <c r="Q503" s="9">
        <f>'MC Inputs'!R502*'MC Usage'!Q$5</f>
        <v>0</v>
      </c>
      <c r="R503" s="9">
        <f>'MC Inputs'!S502*'MC Usage'!R$5</f>
        <v>0</v>
      </c>
      <c r="S503" s="9">
        <f>'MC Inputs'!T502*'MC Usage'!S$5</f>
        <v>0</v>
      </c>
      <c r="T503" s="9">
        <f>'MC Inputs'!U502*'MC Usage'!T$5</f>
        <v>0</v>
      </c>
      <c r="U503" s="9">
        <f>'MC Inputs'!V502*'MC Usage'!U$5</f>
        <v>0</v>
      </c>
      <c r="V503" s="9">
        <f>'MC Inputs'!W502*'MC Usage'!V$5</f>
        <v>0</v>
      </c>
      <c r="W503" s="9">
        <f>'MC Inputs'!X502*'MC Usage'!W$5</f>
        <v>0</v>
      </c>
      <c r="X503" s="9">
        <f>'MC Inputs'!Y502*'MC Usage'!X$5</f>
        <v>0</v>
      </c>
      <c r="Y503" s="9">
        <f>'MC Inputs'!Z502*'MC Usage'!Y$5</f>
        <v>0</v>
      </c>
      <c r="Z503" s="9">
        <f>'MC Inputs'!AA502*'MC Usage'!Z$5</f>
        <v>0</v>
      </c>
      <c r="AA503" s="9">
        <f>'MC Inputs'!AB502*'MC Usage'!AA$5</f>
        <v>0</v>
      </c>
      <c r="AB503" s="10">
        <f>'MC Inputs'!AC502*'MC Usage'!AB$5</f>
        <v>0</v>
      </c>
      <c r="AC503" s="10">
        <f>'MC Inputs'!AD502*'MC Usage'!AC$5</f>
        <v>0</v>
      </c>
      <c r="AD503" s="10">
        <f>'MC Inputs'!AE502*'MC Usage'!AD$5</f>
        <v>0</v>
      </c>
      <c r="AE503" s="10">
        <f>'MC Inputs'!AF502*'MC Usage'!AE$5</f>
        <v>0</v>
      </c>
    </row>
    <row r="504" spans="1:31" x14ac:dyDescent="0.3">
      <c r="A504" s="30" t="s">
        <v>75</v>
      </c>
      <c r="B504" s="16">
        <f t="shared" si="7"/>
        <v>51867</v>
      </c>
      <c r="C504" s="9">
        <f>'MC Inputs'!D503*'MC Usage'!C$5</f>
        <v>0</v>
      </c>
      <c r="D504" s="9">
        <f>'MC Inputs'!E503*'MC Usage'!D$5</f>
        <v>0</v>
      </c>
      <c r="E504" s="9">
        <f>'MC Inputs'!F503*'MC Usage'!E$5</f>
        <v>0</v>
      </c>
      <c r="F504" s="9">
        <f>'MC Inputs'!G503*'MC Usage'!F$5</f>
        <v>0</v>
      </c>
      <c r="G504" s="9">
        <f>'MC Inputs'!H503*'MC Usage'!G$5</f>
        <v>0</v>
      </c>
      <c r="H504" s="9">
        <f>'MC Inputs'!I503*'MC Usage'!H$5</f>
        <v>0</v>
      </c>
      <c r="I504" s="9">
        <f>'MC Inputs'!J503*'MC Usage'!I$5</f>
        <v>0</v>
      </c>
      <c r="J504" s="9">
        <f>'MC Inputs'!K503*'MC Usage'!J$5</f>
        <v>0</v>
      </c>
      <c r="K504" s="9">
        <f>'MC Inputs'!L503*'MC Usage'!K$5</f>
        <v>0</v>
      </c>
      <c r="L504" s="9">
        <f>'MC Inputs'!M503*'MC Usage'!L$5</f>
        <v>0</v>
      </c>
      <c r="M504" s="9">
        <f>'MC Inputs'!N503*'MC Usage'!M$5</f>
        <v>0</v>
      </c>
      <c r="N504" s="9">
        <f>'MC Inputs'!O503*'MC Usage'!N$5</f>
        <v>0</v>
      </c>
      <c r="O504" s="9">
        <f>'MC Inputs'!P503*'MC Usage'!O$5</f>
        <v>0</v>
      </c>
      <c r="P504" s="9">
        <f>'MC Inputs'!Q503*'MC Usage'!P$5</f>
        <v>0</v>
      </c>
      <c r="Q504" s="9">
        <f>'MC Inputs'!R503*'MC Usage'!Q$5</f>
        <v>0</v>
      </c>
      <c r="R504" s="9">
        <f>'MC Inputs'!S503*'MC Usage'!R$5</f>
        <v>0</v>
      </c>
      <c r="S504" s="9">
        <f>'MC Inputs'!T503*'MC Usage'!S$5</f>
        <v>0</v>
      </c>
      <c r="T504" s="9">
        <f>'MC Inputs'!U503*'MC Usage'!T$5</f>
        <v>0</v>
      </c>
      <c r="U504" s="9">
        <f>'MC Inputs'!V503*'MC Usage'!U$5</f>
        <v>0</v>
      </c>
      <c r="V504" s="9">
        <f>'MC Inputs'!W503*'MC Usage'!V$5</f>
        <v>0</v>
      </c>
      <c r="W504" s="9">
        <f>'MC Inputs'!X503*'MC Usage'!W$5</f>
        <v>0</v>
      </c>
      <c r="X504" s="9">
        <f>'MC Inputs'!Y503*'MC Usage'!X$5</f>
        <v>0</v>
      </c>
      <c r="Y504" s="9">
        <f>'MC Inputs'!Z503*'MC Usage'!Y$5</f>
        <v>0</v>
      </c>
      <c r="Z504" s="9">
        <f>'MC Inputs'!AA503*'MC Usage'!Z$5</f>
        <v>0</v>
      </c>
      <c r="AA504" s="9">
        <f>'MC Inputs'!AB503*'MC Usage'!AA$5</f>
        <v>0</v>
      </c>
      <c r="AB504" s="10">
        <f>'MC Inputs'!AC503*'MC Usage'!AB$5</f>
        <v>0</v>
      </c>
      <c r="AC504" s="10">
        <f>'MC Inputs'!AD503*'MC Usage'!AC$5</f>
        <v>0</v>
      </c>
      <c r="AD504" s="10">
        <f>'MC Inputs'!AE503*'MC Usage'!AD$5</f>
        <v>0</v>
      </c>
      <c r="AE504" s="10">
        <f>'MC Inputs'!AF503*'MC Usage'!AE$5</f>
        <v>0</v>
      </c>
    </row>
    <row r="505" spans="1:31" x14ac:dyDescent="0.3">
      <c r="A505" s="30" t="s">
        <v>75</v>
      </c>
      <c r="B505" s="16">
        <f t="shared" si="7"/>
        <v>51898</v>
      </c>
      <c r="C505" s="9">
        <f>'MC Inputs'!D504*'MC Usage'!C$5</f>
        <v>0</v>
      </c>
      <c r="D505" s="9">
        <f>'MC Inputs'!E504*'MC Usage'!D$5</f>
        <v>0</v>
      </c>
      <c r="E505" s="9">
        <f>'MC Inputs'!F504*'MC Usage'!E$5</f>
        <v>0</v>
      </c>
      <c r="F505" s="9">
        <f>'MC Inputs'!G504*'MC Usage'!F$5</f>
        <v>0</v>
      </c>
      <c r="G505" s="9">
        <f>'MC Inputs'!H504*'MC Usage'!G$5</f>
        <v>0</v>
      </c>
      <c r="H505" s="9">
        <f>'MC Inputs'!I504*'MC Usage'!H$5</f>
        <v>0</v>
      </c>
      <c r="I505" s="9">
        <f>'MC Inputs'!J504*'MC Usage'!I$5</f>
        <v>0</v>
      </c>
      <c r="J505" s="9">
        <f>'MC Inputs'!K504*'MC Usage'!J$5</f>
        <v>0</v>
      </c>
      <c r="K505" s="9">
        <f>'MC Inputs'!L504*'MC Usage'!K$5</f>
        <v>0</v>
      </c>
      <c r="L505" s="9">
        <f>'MC Inputs'!M504*'MC Usage'!L$5</f>
        <v>0</v>
      </c>
      <c r="M505" s="9">
        <f>'MC Inputs'!N504*'MC Usage'!M$5</f>
        <v>0</v>
      </c>
      <c r="N505" s="9">
        <f>'MC Inputs'!O504*'MC Usage'!N$5</f>
        <v>0</v>
      </c>
      <c r="O505" s="9">
        <f>'MC Inputs'!P504*'MC Usage'!O$5</f>
        <v>0</v>
      </c>
      <c r="P505" s="9">
        <f>'MC Inputs'!Q504*'MC Usage'!P$5</f>
        <v>0</v>
      </c>
      <c r="Q505" s="9">
        <f>'MC Inputs'!R504*'MC Usage'!Q$5</f>
        <v>0</v>
      </c>
      <c r="R505" s="9">
        <f>'MC Inputs'!S504*'MC Usage'!R$5</f>
        <v>0</v>
      </c>
      <c r="S505" s="9">
        <f>'MC Inputs'!T504*'MC Usage'!S$5</f>
        <v>0</v>
      </c>
      <c r="T505" s="9">
        <f>'MC Inputs'!U504*'MC Usage'!T$5</f>
        <v>0</v>
      </c>
      <c r="U505" s="9">
        <f>'MC Inputs'!V504*'MC Usage'!U$5</f>
        <v>0</v>
      </c>
      <c r="V505" s="9">
        <f>'MC Inputs'!W504*'MC Usage'!V$5</f>
        <v>0</v>
      </c>
      <c r="W505" s="9">
        <f>'MC Inputs'!X504*'MC Usage'!W$5</f>
        <v>0</v>
      </c>
      <c r="X505" s="9">
        <f>'MC Inputs'!Y504*'MC Usage'!X$5</f>
        <v>0</v>
      </c>
      <c r="Y505" s="9">
        <f>'MC Inputs'!Z504*'MC Usage'!Y$5</f>
        <v>0</v>
      </c>
      <c r="Z505" s="9">
        <f>'MC Inputs'!AA504*'MC Usage'!Z$5</f>
        <v>0</v>
      </c>
      <c r="AA505" s="9">
        <f>'MC Inputs'!AB504*'MC Usage'!AA$5</f>
        <v>0</v>
      </c>
      <c r="AB505" s="10">
        <f>'MC Inputs'!AC504*'MC Usage'!AB$5</f>
        <v>0</v>
      </c>
      <c r="AC505" s="10">
        <f>'MC Inputs'!AD504*'MC Usage'!AC$5</f>
        <v>0</v>
      </c>
      <c r="AD505" s="10">
        <f>'MC Inputs'!AE504*'MC Usage'!AD$5</f>
        <v>0</v>
      </c>
      <c r="AE505" s="10">
        <f>'MC Inputs'!AF504*'MC Usage'!AE$5</f>
        <v>0</v>
      </c>
    </row>
    <row r="506" spans="1:31" x14ac:dyDescent="0.3">
      <c r="A506" s="30" t="s">
        <v>75</v>
      </c>
      <c r="B506" s="16">
        <f t="shared" si="7"/>
        <v>51926</v>
      </c>
      <c r="C506" s="9">
        <f>'MC Inputs'!D505*'MC Usage'!C$5</f>
        <v>0</v>
      </c>
      <c r="D506" s="9">
        <f>'MC Inputs'!E505*'MC Usage'!D$5</f>
        <v>0</v>
      </c>
      <c r="E506" s="9">
        <f>'MC Inputs'!F505*'MC Usage'!E$5</f>
        <v>0</v>
      </c>
      <c r="F506" s="9">
        <f>'MC Inputs'!G505*'MC Usage'!F$5</f>
        <v>0</v>
      </c>
      <c r="G506" s="9">
        <f>'MC Inputs'!H505*'MC Usage'!G$5</f>
        <v>0</v>
      </c>
      <c r="H506" s="9">
        <f>'MC Inputs'!I505*'MC Usage'!H$5</f>
        <v>0</v>
      </c>
      <c r="I506" s="9">
        <f>'MC Inputs'!J505*'MC Usage'!I$5</f>
        <v>0</v>
      </c>
      <c r="J506" s="9">
        <f>'MC Inputs'!K505*'MC Usage'!J$5</f>
        <v>0</v>
      </c>
      <c r="K506" s="9">
        <f>'MC Inputs'!L505*'MC Usage'!K$5</f>
        <v>0</v>
      </c>
      <c r="L506" s="9">
        <f>'MC Inputs'!M505*'MC Usage'!L$5</f>
        <v>0</v>
      </c>
      <c r="M506" s="9">
        <f>'MC Inputs'!N505*'MC Usage'!M$5</f>
        <v>0</v>
      </c>
      <c r="N506" s="9">
        <f>'MC Inputs'!O505*'MC Usage'!N$5</f>
        <v>0</v>
      </c>
      <c r="O506" s="9">
        <f>'MC Inputs'!P505*'MC Usage'!O$5</f>
        <v>0</v>
      </c>
      <c r="P506" s="9">
        <f>'MC Inputs'!Q505*'MC Usage'!P$5</f>
        <v>0</v>
      </c>
      <c r="Q506" s="9">
        <f>'MC Inputs'!R505*'MC Usage'!Q$5</f>
        <v>0</v>
      </c>
      <c r="R506" s="9">
        <f>'MC Inputs'!S505*'MC Usage'!R$5</f>
        <v>0</v>
      </c>
      <c r="S506" s="9">
        <f>'MC Inputs'!T505*'MC Usage'!S$5</f>
        <v>0</v>
      </c>
      <c r="T506" s="9">
        <f>'MC Inputs'!U505*'MC Usage'!T$5</f>
        <v>0</v>
      </c>
      <c r="U506" s="9">
        <f>'MC Inputs'!V505*'MC Usage'!U$5</f>
        <v>0</v>
      </c>
      <c r="V506" s="9">
        <f>'MC Inputs'!W505*'MC Usage'!V$5</f>
        <v>0</v>
      </c>
      <c r="W506" s="9">
        <f>'MC Inputs'!X505*'MC Usage'!W$5</f>
        <v>0</v>
      </c>
      <c r="X506" s="9">
        <f>'MC Inputs'!Y505*'MC Usage'!X$5</f>
        <v>0</v>
      </c>
      <c r="Y506" s="9">
        <f>'MC Inputs'!Z505*'MC Usage'!Y$5</f>
        <v>0</v>
      </c>
      <c r="Z506" s="9">
        <f>'MC Inputs'!AA505*'MC Usage'!Z$5</f>
        <v>0</v>
      </c>
      <c r="AA506" s="9">
        <f>'MC Inputs'!AB505*'MC Usage'!AA$5</f>
        <v>0</v>
      </c>
      <c r="AB506" s="10">
        <f>'MC Inputs'!AC505*'MC Usage'!AB$5</f>
        <v>0</v>
      </c>
      <c r="AC506" s="10">
        <f>'MC Inputs'!AD505*'MC Usage'!AC$5</f>
        <v>0</v>
      </c>
      <c r="AD506" s="10">
        <f>'MC Inputs'!AE505*'MC Usage'!AD$5</f>
        <v>0</v>
      </c>
      <c r="AE506" s="10">
        <f>'MC Inputs'!AF505*'MC Usage'!AE$5</f>
        <v>0</v>
      </c>
    </row>
    <row r="507" spans="1:31" x14ac:dyDescent="0.3">
      <c r="A507" s="30" t="s">
        <v>75</v>
      </c>
      <c r="B507" s="16">
        <f t="shared" si="7"/>
        <v>51957</v>
      </c>
      <c r="C507" s="9">
        <f>'MC Inputs'!D506*'MC Usage'!C$5</f>
        <v>0</v>
      </c>
      <c r="D507" s="9">
        <f>'MC Inputs'!E506*'MC Usage'!D$5</f>
        <v>0</v>
      </c>
      <c r="E507" s="9">
        <f>'MC Inputs'!F506*'MC Usage'!E$5</f>
        <v>0</v>
      </c>
      <c r="F507" s="9">
        <f>'MC Inputs'!G506*'MC Usage'!F$5</f>
        <v>0</v>
      </c>
      <c r="G507" s="9">
        <f>'MC Inputs'!H506*'MC Usage'!G$5</f>
        <v>0</v>
      </c>
      <c r="H507" s="9">
        <f>'MC Inputs'!I506*'MC Usage'!H$5</f>
        <v>0</v>
      </c>
      <c r="I507" s="9">
        <f>'MC Inputs'!J506*'MC Usage'!I$5</f>
        <v>0</v>
      </c>
      <c r="J507" s="9">
        <f>'MC Inputs'!K506*'MC Usage'!J$5</f>
        <v>0</v>
      </c>
      <c r="K507" s="9">
        <f>'MC Inputs'!L506*'MC Usage'!K$5</f>
        <v>0</v>
      </c>
      <c r="L507" s="9">
        <f>'MC Inputs'!M506*'MC Usage'!L$5</f>
        <v>0</v>
      </c>
      <c r="M507" s="9">
        <f>'MC Inputs'!N506*'MC Usage'!M$5</f>
        <v>0</v>
      </c>
      <c r="N507" s="9">
        <f>'MC Inputs'!O506*'MC Usage'!N$5</f>
        <v>0</v>
      </c>
      <c r="O507" s="9">
        <f>'MC Inputs'!P506*'MC Usage'!O$5</f>
        <v>0</v>
      </c>
      <c r="P507" s="9">
        <f>'MC Inputs'!Q506*'MC Usage'!P$5</f>
        <v>0</v>
      </c>
      <c r="Q507" s="9">
        <f>'MC Inputs'!R506*'MC Usage'!Q$5</f>
        <v>0</v>
      </c>
      <c r="R507" s="9">
        <f>'MC Inputs'!S506*'MC Usage'!R$5</f>
        <v>0</v>
      </c>
      <c r="S507" s="9">
        <f>'MC Inputs'!T506*'MC Usage'!S$5</f>
        <v>0</v>
      </c>
      <c r="T507" s="9">
        <f>'MC Inputs'!U506*'MC Usage'!T$5</f>
        <v>0</v>
      </c>
      <c r="U507" s="9">
        <f>'MC Inputs'!V506*'MC Usage'!U$5</f>
        <v>0</v>
      </c>
      <c r="V507" s="9">
        <f>'MC Inputs'!W506*'MC Usage'!V$5</f>
        <v>0</v>
      </c>
      <c r="W507" s="9">
        <f>'MC Inputs'!X506*'MC Usage'!W$5</f>
        <v>0</v>
      </c>
      <c r="X507" s="9">
        <f>'MC Inputs'!Y506*'MC Usage'!X$5</f>
        <v>0</v>
      </c>
      <c r="Y507" s="9">
        <f>'MC Inputs'!Z506*'MC Usage'!Y$5</f>
        <v>0</v>
      </c>
      <c r="Z507" s="9">
        <f>'MC Inputs'!AA506*'MC Usage'!Z$5</f>
        <v>0</v>
      </c>
      <c r="AA507" s="9">
        <f>'MC Inputs'!AB506*'MC Usage'!AA$5</f>
        <v>0</v>
      </c>
      <c r="AB507" s="10">
        <f>'MC Inputs'!AC506*'MC Usage'!AB$5</f>
        <v>0</v>
      </c>
      <c r="AC507" s="10">
        <f>'MC Inputs'!AD506*'MC Usage'!AC$5</f>
        <v>0</v>
      </c>
      <c r="AD507" s="10">
        <f>'MC Inputs'!AE506*'MC Usage'!AD$5</f>
        <v>0</v>
      </c>
      <c r="AE507" s="10">
        <f>'MC Inputs'!AF506*'MC Usage'!AE$5</f>
        <v>0</v>
      </c>
    </row>
    <row r="508" spans="1:31" x14ac:dyDescent="0.3">
      <c r="A508" s="30" t="s">
        <v>75</v>
      </c>
      <c r="B508" s="16">
        <f t="shared" si="7"/>
        <v>51987</v>
      </c>
      <c r="C508" s="9">
        <f>'MC Inputs'!D507*'MC Usage'!C$5</f>
        <v>0</v>
      </c>
      <c r="D508" s="9">
        <f>'MC Inputs'!E507*'MC Usage'!D$5</f>
        <v>0</v>
      </c>
      <c r="E508" s="9">
        <f>'MC Inputs'!F507*'MC Usage'!E$5</f>
        <v>0</v>
      </c>
      <c r="F508" s="9">
        <f>'MC Inputs'!G507*'MC Usage'!F$5</f>
        <v>0</v>
      </c>
      <c r="G508" s="9">
        <f>'MC Inputs'!H507*'MC Usage'!G$5</f>
        <v>0</v>
      </c>
      <c r="H508" s="9">
        <f>'MC Inputs'!I507*'MC Usage'!H$5</f>
        <v>0</v>
      </c>
      <c r="I508" s="9">
        <f>'MC Inputs'!J507*'MC Usage'!I$5</f>
        <v>0</v>
      </c>
      <c r="J508" s="9">
        <f>'MC Inputs'!K507*'MC Usage'!J$5</f>
        <v>0</v>
      </c>
      <c r="K508" s="9">
        <f>'MC Inputs'!L507*'MC Usage'!K$5</f>
        <v>0</v>
      </c>
      <c r="L508" s="9">
        <f>'MC Inputs'!M507*'MC Usage'!L$5</f>
        <v>0</v>
      </c>
      <c r="M508" s="9">
        <f>'MC Inputs'!N507*'MC Usage'!M$5</f>
        <v>0</v>
      </c>
      <c r="N508" s="9">
        <f>'MC Inputs'!O507*'MC Usage'!N$5</f>
        <v>0</v>
      </c>
      <c r="O508" s="9">
        <f>'MC Inputs'!P507*'MC Usage'!O$5</f>
        <v>0</v>
      </c>
      <c r="P508" s="9">
        <f>'MC Inputs'!Q507*'MC Usage'!P$5</f>
        <v>0</v>
      </c>
      <c r="Q508" s="9">
        <f>'MC Inputs'!R507*'MC Usage'!Q$5</f>
        <v>0</v>
      </c>
      <c r="R508" s="9">
        <f>'MC Inputs'!S507*'MC Usage'!R$5</f>
        <v>0</v>
      </c>
      <c r="S508" s="9">
        <f>'MC Inputs'!T507*'MC Usage'!S$5</f>
        <v>0</v>
      </c>
      <c r="T508" s="9">
        <f>'MC Inputs'!U507*'MC Usage'!T$5</f>
        <v>0</v>
      </c>
      <c r="U508" s="9">
        <f>'MC Inputs'!V507*'MC Usage'!U$5</f>
        <v>0</v>
      </c>
      <c r="V508" s="9">
        <f>'MC Inputs'!W507*'MC Usage'!V$5</f>
        <v>0</v>
      </c>
      <c r="W508" s="9">
        <f>'MC Inputs'!X507*'MC Usage'!W$5</f>
        <v>0</v>
      </c>
      <c r="X508" s="9">
        <f>'MC Inputs'!Y507*'MC Usage'!X$5</f>
        <v>0</v>
      </c>
      <c r="Y508" s="9">
        <f>'MC Inputs'!Z507*'MC Usage'!Y$5</f>
        <v>0</v>
      </c>
      <c r="Z508" s="9">
        <f>'MC Inputs'!AA507*'MC Usage'!Z$5</f>
        <v>0</v>
      </c>
      <c r="AA508" s="9">
        <f>'MC Inputs'!AB507*'MC Usage'!AA$5</f>
        <v>0</v>
      </c>
      <c r="AB508" s="10">
        <f>'MC Inputs'!AC507*'MC Usage'!AB$5</f>
        <v>0</v>
      </c>
      <c r="AC508" s="10">
        <f>'MC Inputs'!AD507*'MC Usage'!AC$5</f>
        <v>0</v>
      </c>
      <c r="AD508" s="10">
        <f>'MC Inputs'!AE507*'MC Usage'!AD$5</f>
        <v>0</v>
      </c>
      <c r="AE508" s="10">
        <f>'MC Inputs'!AF507*'MC Usage'!AE$5</f>
        <v>0</v>
      </c>
    </row>
    <row r="509" spans="1:31" ht="15" thickBot="1" x14ac:dyDescent="0.35">
      <c r="A509" s="31" t="s">
        <v>75</v>
      </c>
      <c r="B509" s="17">
        <f t="shared" si="7"/>
        <v>52018</v>
      </c>
      <c r="C509" s="11">
        <f>'MC Inputs'!D508*'MC Usage'!C$5</f>
        <v>0</v>
      </c>
      <c r="D509" s="11">
        <f>'MC Inputs'!E508*'MC Usage'!D$5</f>
        <v>0</v>
      </c>
      <c r="E509" s="11">
        <f>'MC Inputs'!F508*'MC Usage'!E$5</f>
        <v>0</v>
      </c>
      <c r="F509" s="11">
        <f>'MC Inputs'!G508*'MC Usage'!F$5</f>
        <v>0</v>
      </c>
      <c r="G509" s="11">
        <f>'MC Inputs'!H508*'MC Usage'!G$5</f>
        <v>0</v>
      </c>
      <c r="H509" s="11">
        <f>'MC Inputs'!I508*'MC Usage'!H$5</f>
        <v>0</v>
      </c>
      <c r="I509" s="11">
        <f>'MC Inputs'!J508*'MC Usage'!I$5</f>
        <v>0</v>
      </c>
      <c r="J509" s="11">
        <f>'MC Inputs'!K508*'MC Usage'!J$5</f>
        <v>0</v>
      </c>
      <c r="K509" s="11">
        <f>'MC Inputs'!L508*'MC Usage'!K$5</f>
        <v>0</v>
      </c>
      <c r="L509" s="11">
        <f>'MC Inputs'!M508*'MC Usage'!L$5</f>
        <v>0</v>
      </c>
      <c r="M509" s="11">
        <f>'MC Inputs'!N508*'MC Usage'!M$5</f>
        <v>0</v>
      </c>
      <c r="N509" s="11">
        <f>'MC Inputs'!O508*'MC Usage'!N$5</f>
        <v>0</v>
      </c>
      <c r="O509" s="11">
        <f>'MC Inputs'!P508*'MC Usage'!O$5</f>
        <v>0</v>
      </c>
      <c r="P509" s="11">
        <f>'MC Inputs'!Q508*'MC Usage'!P$5</f>
        <v>0</v>
      </c>
      <c r="Q509" s="11">
        <f>'MC Inputs'!R508*'MC Usage'!Q$5</f>
        <v>0</v>
      </c>
      <c r="R509" s="11">
        <f>'MC Inputs'!S508*'MC Usage'!R$5</f>
        <v>0</v>
      </c>
      <c r="S509" s="11">
        <f>'MC Inputs'!T508*'MC Usage'!S$5</f>
        <v>0</v>
      </c>
      <c r="T509" s="11">
        <f>'MC Inputs'!U508*'MC Usage'!T$5</f>
        <v>0</v>
      </c>
      <c r="U509" s="11">
        <f>'MC Inputs'!V508*'MC Usage'!U$5</f>
        <v>0</v>
      </c>
      <c r="V509" s="11">
        <f>'MC Inputs'!W508*'MC Usage'!V$5</f>
        <v>0</v>
      </c>
      <c r="W509" s="11">
        <f>'MC Inputs'!X508*'MC Usage'!W$5</f>
        <v>0</v>
      </c>
      <c r="X509" s="11">
        <f>'MC Inputs'!Y508*'MC Usage'!X$5</f>
        <v>0</v>
      </c>
      <c r="Y509" s="11">
        <f>'MC Inputs'!Z508*'MC Usage'!Y$5</f>
        <v>0</v>
      </c>
      <c r="Z509" s="11">
        <f>'MC Inputs'!AA508*'MC Usage'!Z$5</f>
        <v>0</v>
      </c>
      <c r="AA509" s="11">
        <f>'MC Inputs'!AB508*'MC Usage'!AA$5</f>
        <v>0</v>
      </c>
      <c r="AB509" s="12">
        <f>'MC Inputs'!AC508*'MC Usage'!AB$5</f>
        <v>0</v>
      </c>
      <c r="AC509" s="12">
        <f>'MC Inputs'!AD508*'MC Usage'!AC$5</f>
        <v>0</v>
      </c>
      <c r="AD509" s="12">
        <f>'MC Inputs'!AE508*'MC Usage'!AD$5</f>
        <v>0</v>
      </c>
      <c r="AE509" s="12">
        <f>'MC Inputs'!AF508*'MC Usage'!AE$5</f>
        <v>0</v>
      </c>
    </row>
  </sheetData>
  <mergeCells count="12">
    <mergeCell ref="V1:Z1"/>
    <mergeCell ref="AA1:AE1"/>
    <mergeCell ref="A2:B2"/>
    <mergeCell ref="A3:B3"/>
    <mergeCell ref="O1:R1"/>
    <mergeCell ref="S1:U1"/>
    <mergeCell ref="A5:B5"/>
    <mergeCell ref="A1:B1"/>
    <mergeCell ref="C1:H1"/>
    <mergeCell ref="I1:J1"/>
    <mergeCell ref="K1:M1"/>
    <mergeCell ref="A4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</sheetPr>
  <dimension ref="A2:AJ509"/>
  <sheetViews>
    <sheetView workbookViewId="0">
      <pane xSplit="2" ySplit="5" topLeftCell="Z243" activePane="bottomRight" state="frozen"/>
      <selection activeCell="AE3" sqref="AE3"/>
      <selection pane="topRight" activeCell="AE3" sqref="AE3"/>
      <selection pane="bottomLeft" activeCell="AE3" sqref="AE3"/>
      <selection pane="bottomRight" activeCell="AI67" sqref="AI67:AJ330"/>
    </sheetView>
  </sheetViews>
  <sheetFormatPr defaultRowHeight="14.4" x14ac:dyDescent="0.3"/>
  <cols>
    <col min="3" max="31" width="12.88671875" customWidth="1"/>
  </cols>
  <sheetData>
    <row r="2" spans="1:36" x14ac:dyDescent="0.3">
      <c r="E2">
        <f>SUM(E234:E236,E244:E245,H234:H236,H244:H245)/5</f>
        <v>6673.8861897996303</v>
      </c>
    </row>
    <row r="3" spans="1:36" x14ac:dyDescent="0.3">
      <c r="A3" s="183" t="s">
        <v>76</v>
      </c>
      <c r="B3" s="183"/>
      <c r="C3" s="188" t="s">
        <v>7</v>
      </c>
      <c r="D3" s="188"/>
      <c r="E3" s="188"/>
      <c r="F3" s="188"/>
      <c r="G3" s="188"/>
      <c r="H3" s="188"/>
      <c r="I3" s="192" t="s">
        <v>8</v>
      </c>
      <c r="J3" s="192"/>
      <c r="K3" s="193" t="s">
        <v>9</v>
      </c>
      <c r="L3" s="193"/>
      <c r="M3" s="193"/>
      <c r="N3" s="27" t="s">
        <v>10</v>
      </c>
      <c r="O3" s="194" t="s">
        <v>11</v>
      </c>
      <c r="P3" s="194"/>
      <c r="Q3" s="194"/>
      <c r="R3" s="194"/>
      <c r="S3" s="191" t="s">
        <v>19</v>
      </c>
      <c r="T3" s="191"/>
      <c r="U3" s="191"/>
      <c r="V3" s="189" t="s">
        <v>25</v>
      </c>
      <c r="W3" s="189"/>
      <c r="X3" s="189"/>
      <c r="Y3" s="189"/>
      <c r="Z3" s="189"/>
      <c r="AA3" s="190" t="s">
        <v>28</v>
      </c>
      <c r="AB3" s="190"/>
      <c r="AC3" s="190"/>
      <c r="AD3" s="190"/>
      <c r="AE3" s="190"/>
    </row>
    <row r="4" spans="1:36" x14ac:dyDescent="0.3">
      <c r="A4" s="183" t="s">
        <v>77</v>
      </c>
      <c r="B4" s="183"/>
      <c r="C4" s="3" t="s">
        <v>0</v>
      </c>
      <c r="D4" s="3" t="s">
        <v>169</v>
      </c>
      <c r="E4" s="3" t="s">
        <v>1</v>
      </c>
      <c r="F4" s="3" t="s">
        <v>2</v>
      </c>
      <c r="G4" s="3" t="s">
        <v>3</v>
      </c>
      <c r="H4" s="3" t="s">
        <v>170</v>
      </c>
      <c r="I4" s="5" t="s">
        <v>5</v>
      </c>
      <c r="J4" s="5" t="s">
        <v>6</v>
      </c>
      <c r="K4" s="6" t="s">
        <v>5</v>
      </c>
      <c r="L4" s="6" t="s">
        <v>6</v>
      </c>
      <c r="M4" s="6" t="s">
        <v>0</v>
      </c>
      <c r="N4" s="19" t="s">
        <v>78</v>
      </c>
      <c r="O4" s="21" t="s">
        <v>12</v>
      </c>
      <c r="P4" s="21" t="s">
        <v>13</v>
      </c>
      <c r="Q4" s="21" t="s">
        <v>14</v>
      </c>
      <c r="R4" s="21" t="s">
        <v>18</v>
      </c>
      <c r="S4" s="20" t="s">
        <v>17</v>
      </c>
      <c r="T4" s="20" t="s">
        <v>26</v>
      </c>
      <c r="U4" s="20" t="s">
        <v>27</v>
      </c>
      <c r="V4" s="22" t="s">
        <v>20</v>
      </c>
      <c r="W4" s="22" t="s">
        <v>21</v>
      </c>
      <c r="X4" s="22" t="s">
        <v>22</v>
      </c>
      <c r="Y4" s="22" t="s">
        <v>23</v>
      </c>
      <c r="Z4" s="22" t="s">
        <v>24</v>
      </c>
      <c r="AA4" s="23" t="s">
        <v>29</v>
      </c>
      <c r="AB4" s="23" t="s">
        <v>30</v>
      </c>
      <c r="AC4" s="23" t="s">
        <v>172</v>
      </c>
      <c r="AD4" s="23" t="s">
        <v>32</v>
      </c>
      <c r="AE4" s="23" t="s">
        <v>33</v>
      </c>
    </row>
    <row r="5" spans="1:36" ht="15" thickBot="1" x14ac:dyDescent="0.35">
      <c r="A5" s="35"/>
      <c r="B5" s="35" t="s">
        <v>91</v>
      </c>
      <c r="C5" s="3" t="str">
        <f>'MC Inputs'!D4</f>
        <v>RFCE</v>
      </c>
      <c r="D5" s="3" t="str">
        <f>'MC Inputs'!E4</f>
        <v>Onsite CHW</v>
      </c>
      <c r="E5" s="3" t="str">
        <f>'MC Inputs'!F4</f>
        <v>Veolia</v>
      </c>
      <c r="F5" s="3" t="str">
        <f>'MC Inputs'!G4</f>
        <v>NG</v>
      </c>
      <c r="G5" s="3" t="str">
        <f>'MC Inputs'!H4</f>
        <v>Fuel Oil</v>
      </c>
      <c r="H5" s="3" t="str">
        <f>'MC Inputs'!I4</f>
        <v>Veolia</v>
      </c>
      <c r="I5" s="5" t="str">
        <f>'MC Inputs'!J4</f>
        <v>Gasoline</v>
      </c>
      <c r="J5" s="5" t="str">
        <f>'MC Inputs'!K4</f>
        <v>Diesel</v>
      </c>
      <c r="K5" s="6" t="str">
        <f>'MC Inputs'!L4</f>
        <v>Gasoline</v>
      </c>
      <c r="L5" s="6" t="str">
        <f>'MC Inputs'!M4</f>
        <v>Diesel</v>
      </c>
      <c r="M5" s="6" t="str">
        <f>'MC Inputs'!N4</f>
        <v>RFCE</v>
      </c>
      <c r="N5" s="19" t="str">
        <f>'MC Inputs'!O4</f>
        <v>Jet Fuel</v>
      </c>
      <c r="O5" s="21" t="str">
        <f>'MC Inputs'!P4</f>
        <v>No Recovery</v>
      </c>
      <c r="P5" s="21" t="str">
        <f>'MC Inputs'!Q4</f>
        <v>No Recovery</v>
      </c>
      <c r="Q5" s="21" t="str">
        <f>'MC Inputs'!R4</f>
        <v>Cap &amp; Gen</v>
      </c>
      <c r="R5" s="21" t="str">
        <f>'MC Inputs'!S4</f>
        <v>Incinerator</v>
      </c>
      <c r="S5" s="20" t="str">
        <f>'MC Inputs'!T4</f>
        <v>lbs N</v>
      </c>
      <c r="T5" s="20" t="str">
        <f>'MC Inputs'!U4</f>
        <v>CH4</v>
      </c>
      <c r="U5" s="20" t="str">
        <f>'MC Inputs'!V4</f>
        <v>N2O</v>
      </c>
      <c r="V5" s="22" t="str">
        <f>'MC Inputs'!W4</f>
        <v>HFC-134a</v>
      </c>
      <c r="W5" s="22" t="str">
        <f>'MC Inputs'!X4</f>
        <v>HFC-404a</v>
      </c>
      <c r="X5" s="22" t="str">
        <f>'MC Inputs'!Y4</f>
        <v>HCFC-22</v>
      </c>
      <c r="Y5" s="22" t="str">
        <f>'MC Inputs'!Z4</f>
        <v>HCFE-235da2</v>
      </c>
      <c r="Z5" s="22" t="str">
        <f>'MC Inputs'!AA4</f>
        <v>HG-10</v>
      </c>
      <c r="AA5" s="23" t="str">
        <f>'MC Inputs'!AB4</f>
        <v>Onsite Elec</v>
      </c>
      <c r="AB5" s="23" t="str">
        <f>'MC Inputs'!AC4</f>
        <v>Onsite Elec</v>
      </c>
      <c r="AC5" s="23" t="str">
        <f>'MC Inputs'!AD4</f>
        <v>Onsite Elec</v>
      </c>
      <c r="AD5" s="23" t="str">
        <f>'MC Inputs'!AE4</f>
        <v>Wind RECs</v>
      </c>
      <c r="AE5" s="23" t="str">
        <f>'MC Inputs'!AF4</f>
        <v>Biosequest.</v>
      </c>
      <c r="AF5" t="s">
        <v>177</v>
      </c>
      <c r="AG5" t="s">
        <v>178</v>
      </c>
      <c r="AH5" t="s">
        <v>179</v>
      </c>
      <c r="AI5" t="s">
        <v>180</v>
      </c>
      <c r="AJ5" t="s">
        <v>181</v>
      </c>
    </row>
    <row r="6" spans="1:36" x14ac:dyDescent="0.3">
      <c r="A6" s="29" t="s">
        <v>34</v>
      </c>
      <c r="B6" s="15">
        <v>36708</v>
      </c>
      <c r="C6" s="56">
        <f>HLOOKUP(C$5,'Emissions Factors'!$A$3:$AB$46,MATCH('MC Emissions'!$A6,'Emissions Factors'!$A$5:$A$46,0)+2,FALSE)*'MC Usage'!C6</f>
        <v>0</v>
      </c>
      <c r="D6" s="7">
        <f>HLOOKUP(D$5,'Emissions Factors'!$A$3:$AB$46,MATCH('MC Emissions'!$A6,'Emissions Factors'!$A$5:$A$46,0)+2,FALSE)*'MC Usage'!D6</f>
        <v>0</v>
      </c>
      <c r="E6" s="7">
        <f>HLOOKUP(E$5,'Emissions Factors'!$A$3:$AB$46,MATCH('MC Emissions'!$A6,'Emissions Factors'!$A$5:$A$46,0)+2,FALSE)*'MC Usage'!E6</f>
        <v>0</v>
      </c>
      <c r="F6" s="7">
        <f>HLOOKUP(F$5,'Emissions Factors'!$A$3:$AB$46,MATCH('MC Emissions'!$A6,'Emissions Factors'!$A$5:$A$46,0)+2,FALSE)*'MC Usage'!F6</f>
        <v>0</v>
      </c>
      <c r="G6" s="7">
        <f>HLOOKUP(G$5,'Emissions Factors'!$A$3:$AB$46,MATCH('MC Emissions'!$A6,'Emissions Factors'!$A$5:$A$46,0)+2,FALSE)*'MC Usage'!G6</f>
        <v>0</v>
      </c>
      <c r="H6" s="7">
        <f>HLOOKUP(H$5,'Emissions Factors'!$A$3:$AB$46,MATCH('MC Emissions'!$A6,'Emissions Factors'!$A$5:$A$46,0)+2,FALSE)*'MC Usage'!H6</f>
        <v>0</v>
      </c>
      <c r="I6" s="7">
        <f>HLOOKUP(I$5,'Emissions Factors'!$A$3:$AB$46,MATCH('MC Emissions'!$A6,'Emissions Factors'!$A$5:$A$46,0)+2,FALSE)*'MC Usage'!I6</f>
        <v>0</v>
      </c>
      <c r="J6" s="7">
        <f>HLOOKUP(J$5,'Emissions Factors'!$A$3:$AB$46,MATCH('MC Emissions'!$A6,'Emissions Factors'!$A$5:$A$46,0)+2,FALSE)*'MC Usage'!J6</f>
        <v>0</v>
      </c>
      <c r="K6" s="7">
        <f>HLOOKUP(K$5,'Emissions Factors'!$A$3:$AB$46,MATCH('MC Emissions'!$A6,'Emissions Factors'!$A$5:$A$46,0)+2,FALSE)*'MC Usage'!K6</f>
        <v>0</v>
      </c>
      <c r="L6" s="7">
        <f>HLOOKUP(L$5,'Emissions Factors'!$A$3:$AB$46,MATCH('MC Emissions'!$A6,'Emissions Factors'!$A$5:$A$46,0)+2,FALSE)*'MC Usage'!L6</f>
        <v>0</v>
      </c>
      <c r="M6" s="7">
        <f>HLOOKUP(M$5,'Emissions Factors'!$A$3:$AB$46,MATCH('MC Emissions'!$A6,'Emissions Factors'!$A$5:$A$46,0)+2,FALSE)*'MC Usage'!M6</f>
        <v>0</v>
      </c>
      <c r="N6" s="7">
        <f>HLOOKUP(N$5,'Emissions Factors'!$A$3:$AB$46,MATCH('MC Emissions'!$A6,'Emissions Factors'!$A$5:$A$46,0)+2,FALSE)*'MC Usage'!N6</f>
        <v>0</v>
      </c>
      <c r="O6" s="7">
        <f>HLOOKUP(O$5,'Emissions Factors'!$A$3:$AB$46,MATCH('MC Emissions'!$A6,'Emissions Factors'!$A$5:$A$46,0)+2,FALSE)*'MC Usage'!O6</f>
        <v>0</v>
      </c>
      <c r="P6" s="7">
        <f>HLOOKUP(P$5,'Emissions Factors'!$A$3:$AB$46,MATCH('MC Emissions'!$A6,'Emissions Factors'!$A$5:$A$46,0)+2,FALSE)*'MC Usage'!P6</f>
        <v>0</v>
      </c>
      <c r="Q6" s="7">
        <f>HLOOKUP(Q$5,'Emissions Factors'!$A$3:$AB$46,MATCH('MC Emissions'!$A6,'Emissions Factors'!$A$5:$A$46,0)+2,FALSE)*'MC Usage'!Q6</f>
        <v>0</v>
      </c>
      <c r="R6" s="7">
        <f>HLOOKUP(R$5,'Emissions Factors'!$A$3:$AB$46,MATCH('MC Emissions'!$A6,'Emissions Factors'!$A$5:$A$46,0)+2,FALSE)*'MC Usage'!R6</f>
        <v>0</v>
      </c>
      <c r="S6" s="7">
        <f>HLOOKUP(S$5,'Emissions Factors'!$A$3:$AB$46,MATCH('MC Emissions'!$A6,'Emissions Factors'!$A$5:$A$46,0)+2,FALSE)*'MC Usage'!S6</f>
        <v>0</v>
      </c>
      <c r="T6" s="7">
        <f>HLOOKUP(T$5,'Emissions Factors'!$A$3:$AB$46,MATCH('MC Emissions'!$A6,'Emissions Factors'!$A$5:$A$46,0)+2,FALSE)*'MC Usage'!T6</f>
        <v>0</v>
      </c>
      <c r="U6" s="7">
        <f>HLOOKUP(U$5,'Emissions Factors'!$A$3:$AB$46,MATCH('MC Emissions'!$A6,'Emissions Factors'!$A$5:$A$46,0)+2,FALSE)*'MC Usage'!U6</f>
        <v>0</v>
      </c>
      <c r="V6" s="7">
        <f>HLOOKUP(V$5,'Emissions Factors'!$A$3:$AB$46,MATCH('MC Emissions'!$A6,'Emissions Factors'!$A$5:$A$46,0)+2,FALSE)*'MC Usage'!V6</f>
        <v>0</v>
      </c>
      <c r="W6" s="7">
        <f>HLOOKUP(W$5,'Emissions Factors'!$A$3:$AB$46,MATCH('MC Emissions'!$A6,'Emissions Factors'!$A$5:$A$46,0)+2,FALSE)*'MC Usage'!W6</f>
        <v>0</v>
      </c>
      <c r="X6" s="7">
        <f>HLOOKUP(X$5,'Emissions Factors'!$A$3:$AB$46,MATCH('MC Emissions'!$A6,'Emissions Factors'!$A$5:$A$46,0)+2,FALSE)*'MC Usage'!X6</f>
        <v>0</v>
      </c>
      <c r="Y6" s="7">
        <f>HLOOKUP(Y$5,'Emissions Factors'!$A$3:$AB$46,MATCH('MC Emissions'!$A6,'Emissions Factors'!$A$5:$A$46,0)+2,FALSE)*'MC Usage'!Y6</f>
        <v>0</v>
      </c>
      <c r="Z6" s="7">
        <f>HLOOKUP(Z$5,'Emissions Factors'!$A$3:$AB$46,MATCH('MC Emissions'!$A6,'Emissions Factors'!$A$5:$A$46,0)+2,FALSE)*'MC Usage'!Z6</f>
        <v>0</v>
      </c>
      <c r="AA6" s="7">
        <f>HLOOKUP(AA$5,'Emissions Factors'!$A$3:$AB$46,MATCH('MC Emissions'!$A6,'Emissions Factors'!$A$5:$A$46,0)+2,FALSE)*'MC Usage'!AA6</f>
        <v>0</v>
      </c>
      <c r="AB6" s="8">
        <f>HLOOKUP(AB$5,'Emissions Factors'!$A$3:$AB$46,MATCH('MC Emissions'!$A6,'Emissions Factors'!$A$5:$A$46,0)+2,FALSE)*'MC Usage'!AB6</f>
        <v>0</v>
      </c>
      <c r="AC6" s="8">
        <f>-'MC Usage'!AC6</f>
        <v>0</v>
      </c>
      <c r="AD6" s="8">
        <f>HLOOKUP(AD$5,'Emissions Factors'!$A$3:$AB$46,MATCH('MC Emissions'!$A6,'Emissions Factors'!$A$5:$A$46,0)+2,FALSE)*'MC Usage'!AD6</f>
        <v>0</v>
      </c>
      <c r="AE6" s="8">
        <f>HLOOKUP(AE$5,'Emissions Factors'!$A$3:$AB$46,MATCH('MC Emissions'!$A6,'Emissions Factors'!$A$5:$A$46,0)+2,FALSE)*'MC Usage'!AE6</f>
        <v>0</v>
      </c>
      <c r="AF6" s="202">
        <f>C6+AD6</f>
        <v>0</v>
      </c>
      <c r="AG6">
        <f>E6+H6+AC6</f>
        <v>0</v>
      </c>
      <c r="AH6">
        <v>0</v>
      </c>
    </row>
    <row r="7" spans="1:36" x14ac:dyDescent="0.3">
      <c r="A7" s="30" t="s">
        <v>34</v>
      </c>
      <c r="B7" s="16">
        <f>DATE(YEAR(B6),MONTH(B6)+1,DAY(B6))</f>
        <v>36739</v>
      </c>
      <c r="C7" s="9">
        <f>HLOOKUP(C$5,'Emissions Factors'!$A$3:$AB$46,MATCH('MC Emissions'!$A7,'Emissions Factors'!$A$5:$A$46,0)+2,FALSE)*'MC Usage'!C7</f>
        <v>0</v>
      </c>
      <c r="D7" s="9">
        <f>HLOOKUP(D$5,'Emissions Factors'!$A$3:$AB$46,MATCH('MC Emissions'!$A7,'Emissions Factors'!$A$5:$A$46,0)+2,FALSE)*'MC Usage'!D7</f>
        <v>0</v>
      </c>
      <c r="E7" s="9">
        <f>HLOOKUP(E$5,'Emissions Factors'!$A$3:$AB$46,MATCH('MC Emissions'!$A7,'Emissions Factors'!$A$5:$A$46,0)+2,FALSE)*'MC Usage'!E7</f>
        <v>0</v>
      </c>
      <c r="F7" s="9">
        <f>HLOOKUP(F$5,'Emissions Factors'!$A$3:$AB$46,MATCH('MC Emissions'!$A7,'Emissions Factors'!$A$5:$A$46,0)+2,FALSE)*'MC Usage'!F7</f>
        <v>0</v>
      </c>
      <c r="G7" s="9">
        <f>HLOOKUP(G$5,'Emissions Factors'!$A$3:$AB$46,MATCH('MC Emissions'!$A7,'Emissions Factors'!$A$5:$A$46,0)+2,FALSE)*'MC Usage'!G7</f>
        <v>0</v>
      </c>
      <c r="H7" s="9">
        <f>HLOOKUP(H$5,'Emissions Factors'!$A$3:$AB$46,MATCH('MC Emissions'!$A7,'Emissions Factors'!$A$5:$A$46,0)+2,FALSE)*'MC Usage'!H7</f>
        <v>0</v>
      </c>
      <c r="I7" s="9">
        <f>HLOOKUP(I$5,'Emissions Factors'!$A$3:$AB$46,MATCH('MC Emissions'!$A7,'Emissions Factors'!$A$5:$A$46,0)+2,FALSE)*'MC Usage'!I7</f>
        <v>0</v>
      </c>
      <c r="J7" s="9">
        <f>HLOOKUP(J$5,'Emissions Factors'!$A$3:$AB$46,MATCH('MC Emissions'!$A7,'Emissions Factors'!$A$5:$A$46,0)+2,FALSE)*'MC Usage'!J7</f>
        <v>0</v>
      </c>
      <c r="K7" s="9">
        <f>HLOOKUP(K$5,'Emissions Factors'!$A$3:$AB$46,MATCH('MC Emissions'!$A7,'Emissions Factors'!$A$5:$A$46,0)+2,FALSE)*'MC Usage'!K7</f>
        <v>0</v>
      </c>
      <c r="L7" s="9">
        <f>HLOOKUP(L$5,'Emissions Factors'!$A$3:$AB$46,MATCH('MC Emissions'!$A7,'Emissions Factors'!$A$5:$A$46,0)+2,FALSE)*'MC Usage'!L7</f>
        <v>0</v>
      </c>
      <c r="M7" s="9">
        <f>HLOOKUP(M$5,'Emissions Factors'!$A$3:$AB$46,MATCH('MC Emissions'!$A7,'Emissions Factors'!$A$5:$A$46,0)+2,FALSE)*'MC Usage'!M7</f>
        <v>0</v>
      </c>
      <c r="N7" s="9">
        <f>HLOOKUP(N$5,'Emissions Factors'!$A$3:$AB$46,MATCH('MC Emissions'!$A7,'Emissions Factors'!$A$5:$A$46,0)+2,FALSE)*'MC Usage'!N7</f>
        <v>0</v>
      </c>
      <c r="O7" s="9">
        <f>HLOOKUP(O$5,'Emissions Factors'!$A$3:$AB$46,MATCH('MC Emissions'!$A7,'Emissions Factors'!$A$5:$A$46,0)+2,FALSE)*'MC Usage'!O7</f>
        <v>0</v>
      </c>
      <c r="P7" s="9">
        <f>HLOOKUP(P$5,'Emissions Factors'!$A$3:$AB$46,MATCH('MC Emissions'!$A7,'Emissions Factors'!$A$5:$A$46,0)+2,FALSE)*'MC Usage'!P7</f>
        <v>0</v>
      </c>
      <c r="Q7" s="9">
        <f>HLOOKUP(Q$5,'Emissions Factors'!$A$3:$AB$46,MATCH('MC Emissions'!$A7,'Emissions Factors'!$A$5:$A$46,0)+2,FALSE)*'MC Usage'!Q7</f>
        <v>0</v>
      </c>
      <c r="R7" s="9">
        <f>HLOOKUP(R$5,'Emissions Factors'!$A$3:$AB$46,MATCH('MC Emissions'!$A7,'Emissions Factors'!$A$5:$A$46,0)+2,FALSE)*'MC Usage'!R7</f>
        <v>0</v>
      </c>
      <c r="S7" s="9">
        <f>HLOOKUP(S$5,'Emissions Factors'!$A$3:$AB$46,MATCH('MC Emissions'!$A7,'Emissions Factors'!$A$5:$A$46,0)+2,FALSE)*'MC Usage'!S7</f>
        <v>0</v>
      </c>
      <c r="T7" s="9">
        <f>HLOOKUP(T$5,'Emissions Factors'!$A$3:$AB$46,MATCH('MC Emissions'!$A7,'Emissions Factors'!$A$5:$A$46,0)+2,FALSE)*'MC Usage'!T7</f>
        <v>0</v>
      </c>
      <c r="U7" s="9">
        <f>HLOOKUP(U$5,'Emissions Factors'!$A$3:$AB$46,MATCH('MC Emissions'!$A7,'Emissions Factors'!$A$5:$A$46,0)+2,FALSE)*'MC Usage'!U7</f>
        <v>0</v>
      </c>
      <c r="V7" s="9">
        <f>HLOOKUP(V$5,'Emissions Factors'!$A$3:$AB$46,MATCH('MC Emissions'!$A7,'Emissions Factors'!$A$5:$A$46,0)+2,FALSE)*'MC Usage'!V7</f>
        <v>0</v>
      </c>
      <c r="W7" s="9">
        <f>HLOOKUP(W$5,'Emissions Factors'!$A$3:$AB$46,MATCH('MC Emissions'!$A7,'Emissions Factors'!$A$5:$A$46,0)+2,FALSE)*'MC Usage'!W7</f>
        <v>0</v>
      </c>
      <c r="X7" s="9">
        <f>HLOOKUP(X$5,'Emissions Factors'!$A$3:$AB$46,MATCH('MC Emissions'!$A7,'Emissions Factors'!$A$5:$A$46,0)+2,FALSE)*'MC Usage'!X7</f>
        <v>0</v>
      </c>
      <c r="Y7" s="9">
        <f>HLOOKUP(Y$5,'Emissions Factors'!$A$3:$AB$46,MATCH('MC Emissions'!$A7,'Emissions Factors'!$A$5:$A$46,0)+2,FALSE)*'MC Usage'!Y7</f>
        <v>0</v>
      </c>
      <c r="Z7" s="9">
        <f>HLOOKUP(Z$5,'Emissions Factors'!$A$3:$AB$46,MATCH('MC Emissions'!$A7,'Emissions Factors'!$A$5:$A$46,0)+2,FALSE)*'MC Usage'!Z7</f>
        <v>0</v>
      </c>
      <c r="AA7" s="9">
        <f>HLOOKUP(AA$5,'Emissions Factors'!$A$3:$AB$46,MATCH('MC Emissions'!$A7,'Emissions Factors'!$A$5:$A$46,0)+2,FALSE)*'MC Usage'!AA7</f>
        <v>0</v>
      </c>
      <c r="AB7" s="10">
        <f>HLOOKUP(AB$5,'Emissions Factors'!$A$3:$AB$46,MATCH('MC Emissions'!$A7,'Emissions Factors'!$A$5:$A$46,0)+2,FALSE)*'MC Usage'!AB7</f>
        <v>0</v>
      </c>
      <c r="AC7" s="10">
        <f>-'MC Usage'!AC7</f>
        <v>0</v>
      </c>
      <c r="AD7" s="10">
        <f>HLOOKUP(AD$5,'Emissions Factors'!$A$3:$AB$46,MATCH('MC Emissions'!$A7,'Emissions Factors'!$A$5:$A$46,0)+2,FALSE)*'MC Usage'!AD7</f>
        <v>0</v>
      </c>
      <c r="AE7" s="10">
        <f>HLOOKUP(AE$5,'Emissions Factors'!$A$3:$AB$46,MATCH('MC Emissions'!$A7,'Emissions Factors'!$A$5:$A$46,0)+2,FALSE)*'MC Usage'!AE7</f>
        <v>0</v>
      </c>
      <c r="AF7" s="202">
        <f t="shared" ref="AF7:AF70" si="0">C7+AD7</f>
        <v>0</v>
      </c>
      <c r="AG7">
        <f t="shared" ref="AG7:AG70" si="1">E7+H7+AC7</f>
        <v>0</v>
      </c>
      <c r="AH7">
        <v>0</v>
      </c>
    </row>
    <row r="8" spans="1:36" x14ac:dyDescent="0.3">
      <c r="A8" s="30" t="s">
        <v>34</v>
      </c>
      <c r="B8" s="16">
        <f t="shared" ref="B8:B71" si="2">DATE(YEAR(B7),MONTH(B7)+1,DAY(B7))</f>
        <v>36770</v>
      </c>
      <c r="C8" s="9">
        <f>HLOOKUP(C$5,'Emissions Factors'!$A$3:$AB$46,MATCH('MC Emissions'!$A8,'Emissions Factors'!$A$5:$A$46,0)+2,FALSE)*'MC Usage'!C8</f>
        <v>0</v>
      </c>
      <c r="D8" s="9">
        <f>HLOOKUP(D$5,'Emissions Factors'!$A$3:$AB$46,MATCH('MC Emissions'!$A8,'Emissions Factors'!$A$5:$A$46,0)+2,FALSE)*'MC Usage'!D8</f>
        <v>0</v>
      </c>
      <c r="E8" s="9">
        <f>HLOOKUP(E$5,'Emissions Factors'!$A$3:$AB$46,MATCH('MC Emissions'!$A8,'Emissions Factors'!$A$5:$A$46,0)+2,FALSE)*'MC Usage'!E8</f>
        <v>0</v>
      </c>
      <c r="F8" s="9">
        <f>HLOOKUP(F$5,'Emissions Factors'!$A$3:$AB$46,MATCH('MC Emissions'!$A8,'Emissions Factors'!$A$5:$A$46,0)+2,FALSE)*'MC Usage'!F8</f>
        <v>0</v>
      </c>
      <c r="G8" s="9">
        <f>HLOOKUP(G$5,'Emissions Factors'!$A$3:$AB$46,MATCH('MC Emissions'!$A8,'Emissions Factors'!$A$5:$A$46,0)+2,FALSE)*'MC Usage'!G8</f>
        <v>0</v>
      </c>
      <c r="H8" s="9">
        <f>HLOOKUP(H$5,'Emissions Factors'!$A$3:$AB$46,MATCH('MC Emissions'!$A8,'Emissions Factors'!$A$5:$A$46,0)+2,FALSE)*'MC Usage'!H8</f>
        <v>0</v>
      </c>
      <c r="I8" s="9">
        <f>HLOOKUP(I$5,'Emissions Factors'!$A$3:$AB$46,MATCH('MC Emissions'!$A8,'Emissions Factors'!$A$5:$A$46,0)+2,FALSE)*'MC Usage'!I8</f>
        <v>0</v>
      </c>
      <c r="J8" s="9">
        <f>HLOOKUP(J$5,'Emissions Factors'!$A$3:$AB$46,MATCH('MC Emissions'!$A8,'Emissions Factors'!$A$5:$A$46,0)+2,FALSE)*'MC Usage'!J8</f>
        <v>0</v>
      </c>
      <c r="K8" s="9">
        <f>HLOOKUP(K$5,'Emissions Factors'!$A$3:$AB$46,MATCH('MC Emissions'!$A8,'Emissions Factors'!$A$5:$A$46,0)+2,FALSE)*'MC Usage'!K8</f>
        <v>0</v>
      </c>
      <c r="L8" s="9">
        <f>HLOOKUP(L$5,'Emissions Factors'!$A$3:$AB$46,MATCH('MC Emissions'!$A8,'Emissions Factors'!$A$5:$A$46,0)+2,FALSE)*'MC Usage'!L8</f>
        <v>0</v>
      </c>
      <c r="M8" s="9">
        <f>HLOOKUP(M$5,'Emissions Factors'!$A$3:$AB$46,MATCH('MC Emissions'!$A8,'Emissions Factors'!$A$5:$A$46,0)+2,FALSE)*'MC Usage'!M8</f>
        <v>0</v>
      </c>
      <c r="N8" s="9">
        <f>HLOOKUP(N$5,'Emissions Factors'!$A$3:$AB$46,MATCH('MC Emissions'!$A8,'Emissions Factors'!$A$5:$A$46,0)+2,FALSE)*'MC Usage'!N8</f>
        <v>0</v>
      </c>
      <c r="O8" s="9">
        <f>HLOOKUP(O$5,'Emissions Factors'!$A$3:$AB$46,MATCH('MC Emissions'!$A8,'Emissions Factors'!$A$5:$A$46,0)+2,FALSE)*'MC Usage'!O8</f>
        <v>0</v>
      </c>
      <c r="P8" s="9">
        <f>HLOOKUP(P$5,'Emissions Factors'!$A$3:$AB$46,MATCH('MC Emissions'!$A8,'Emissions Factors'!$A$5:$A$46,0)+2,FALSE)*'MC Usage'!P8</f>
        <v>0</v>
      </c>
      <c r="Q8" s="9">
        <f>HLOOKUP(Q$5,'Emissions Factors'!$A$3:$AB$46,MATCH('MC Emissions'!$A8,'Emissions Factors'!$A$5:$A$46,0)+2,FALSE)*'MC Usage'!Q8</f>
        <v>0</v>
      </c>
      <c r="R8" s="9">
        <f>HLOOKUP(R$5,'Emissions Factors'!$A$3:$AB$46,MATCH('MC Emissions'!$A8,'Emissions Factors'!$A$5:$A$46,0)+2,FALSE)*'MC Usage'!R8</f>
        <v>0</v>
      </c>
      <c r="S8" s="9">
        <f>HLOOKUP(S$5,'Emissions Factors'!$A$3:$AB$46,MATCH('MC Emissions'!$A8,'Emissions Factors'!$A$5:$A$46,0)+2,FALSE)*'MC Usage'!S8</f>
        <v>0</v>
      </c>
      <c r="T8" s="9">
        <f>HLOOKUP(T$5,'Emissions Factors'!$A$3:$AB$46,MATCH('MC Emissions'!$A8,'Emissions Factors'!$A$5:$A$46,0)+2,FALSE)*'MC Usage'!T8</f>
        <v>0</v>
      </c>
      <c r="U8" s="9">
        <f>HLOOKUP(U$5,'Emissions Factors'!$A$3:$AB$46,MATCH('MC Emissions'!$A8,'Emissions Factors'!$A$5:$A$46,0)+2,FALSE)*'MC Usage'!U8</f>
        <v>0</v>
      </c>
      <c r="V8" s="9">
        <f>HLOOKUP(V$5,'Emissions Factors'!$A$3:$AB$46,MATCH('MC Emissions'!$A8,'Emissions Factors'!$A$5:$A$46,0)+2,FALSE)*'MC Usage'!V8</f>
        <v>0</v>
      </c>
      <c r="W8" s="9">
        <f>HLOOKUP(W$5,'Emissions Factors'!$A$3:$AB$46,MATCH('MC Emissions'!$A8,'Emissions Factors'!$A$5:$A$46,0)+2,FALSE)*'MC Usage'!W8</f>
        <v>0</v>
      </c>
      <c r="X8" s="9">
        <f>HLOOKUP(X$5,'Emissions Factors'!$A$3:$AB$46,MATCH('MC Emissions'!$A8,'Emissions Factors'!$A$5:$A$46,0)+2,FALSE)*'MC Usage'!X8</f>
        <v>0</v>
      </c>
      <c r="Y8" s="9">
        <f>HLOOKUP(Y$5,'Emissions Factors'!$A$3:$AB$46,MATCH('MC Emissions'!$A8,'Emissions Factors'!$A$5:$A$46,0)+2,FALSE)*'MC Usage'!Y8</f>
        <v>0</v>
      </c>
      <c r="Z8" s="9">
        <f>HLOOKUP(Z$5,'Emissions Factors'!$A$3:$AB$46,MATCH('MC Emissions'!$A8,'Emissions Factors'!$A$5:$A$46,0)+2,FALSE)*'MC Usage'!Z8</f>
        <v>0</v>
      </c>
      <c r="AA8" s="9">
        <f>HLOOKUP(AA$5,'Emissions Factors'!$A$3:$AB$46,MATCH('MC Emissions'!$A8,'Emissions Factors'!$A$5:$A$46,0)+2,FALSE)*'MC Usage'!AA8</f>
        <v>0</v>
      </c>
      <c r="AB8" s="10">
        <f>HLOOKUP(AB$5,'Emissions Factors'!$A$3:$AB$46,MATCH('MC Emissions'!$A8,'Emissions Factors'!$A$5:$A$46,0)+2,FALSE)*'MC Usage'!AB8</f>
        <v>0</v>
      </c>
      <c r="AC8" s="10">
        <f>-'MC Usage'!AC8</f>
        <v>0</v>
      </c>
      <c r="AD8" s="10">
        <f>HLOOKUP(AD$5,'Emissions Factors'!$A$3:$AB$46,MATCH('MC Emissions'!$A8,'Emissions Factors'!$A$5:$A$46,0)+2,FALSE)*'MC Usage'!AD8</f>
        <v>0</v>
      </c>
      <c r="AE8" s="10">
        <f>HLOOKUP(AE$5,'Emissions Factors'!$A$3:$AB$46,MATCH('MC Emissions'!$A8,'Emissions Factors'!$A$5:$A$46,0)+2,FALSE)*'MC Usage'!AE8</f>
        <v>0</v>
      </c>
      <c r="AF8" s="202">
        <f t="shared" si="0"/>
        <v>0</v>
      </c>
      <c r="AG8">
        <f t="shared" si="1"/>
        <v>0</v>
      </c>
      <c r="AH8">
        <v>0</v>
      </c>
    </row>
    <row r="9" spans="1:36" x14ac:dyDescent="0.3">
      <c r="A9" s="30" t="s">
        <v>34</v>
      </c>
      <c r="B9" s="16">
        <f t="shared" si="2"/>
        <v>36800</v>
      </c>
      <c r="C9" s="9">
        <f>HLOOKUP(C$5,'Emissions Factors'!$A$3:$AB$46,MATCH('MC Emissions'!$A9,'Emissions Factors'!$A$5:$A$46,0)+2,FALSE)*'MC Usage'!C9</f>
        <v>0</v>
      </c>
      <c r="D9" s="9">
        <f>HLOOKUP(D$5,'Emissions Factors'!$A$3:$AB$46,MATCH('MC Emissions'!$A9,'Emissions Factors'!$A$5:$A$46,0)+2,FALSE)*'MC Usage'!D9</f>
        <v>0</v>
      </c>
      <c r="E9" s="9">
        <f>HLOOKUP(E$5,'Emissions Factors'!$A$3:$AB$46,MATCH('MC Emissions'!$A9,'Emissions Factors'!$A$5:$A$46,0)+2,FALSE)*'MC Usage'!E9</f>
        <v>0</v>
      </c>
      <c r="F9" s="9">
        <f>HLOOKUP(F$5,'Emissions Factors'!$A$3:$AB$46,MATCH('MC Emissions'!$A9,'Emissions Factors'!$A$5:$A$46,0)+2,FALSE)*'MC Usage'!F9</f>
        <v>0</v>
      </c>
      <c r="G9" s="9">
        <f>HLOOKUP(G$5,'Emissions Factors'!$A$3:$AB$46,MATCH('MC Emissions'!$A9,'Emissions Factors'!$A$5:$A$46,0)+2,FALSE)*'MC Usage'!G9</f>
        <v>0</v>
      </c>
      <c r="H9" s="9">
        <f>HLOOKUP(H$5,'Emissions Factors'!$A$3:$AB$46,MATCH('MC Emissions'!$A9,'Emissions Factors'!$A$5:$A$46,0)+2,FALSE)*'MC Usage'!H9</f>
        <v>0</v>
      </c>
      <c r="I9" s="9">
        <f>HLOOKUP(I$5,'Emissions Factors'!$A$3:$AB$46,MATCH('MC Emissions'!$A9,'Emissions Factors'!$A$5:$A$46,0)+2,FALSE)*'MC Usage'!I9</f>
        <v>0</v>
      </c>
      <c r="J9" s="9">
        <f>HLOOKUP(J$5,'Emissions Factors'!$A$3:$AB$46,MATCH('MC Emissions'!$A9,'Emissions Factors'!$A$5:$A$46,0)+2,FALSE)*'MC Usage'!J9</f>
        <v>0</v>
      </c>
      <c r="K9" s="9">
        <f>HLOOKUP(K$5,'Emissions Factors'!$A$3:$AB$46,MATCH('MC Emissions'!$A9,'Emissions Factors'!$A$5:$A$46,0)+2,FALSE)*'MC Usage'!K9</f>
        <v>0</v>
      </c>
      <c r="L9" s="9">
        <f>HLOOKUP(L$5,'Emissions Factors'!$A$3:$AB$46,MATCH('MC Emissions'!$A9,'Emissions Factors'!$A$5:$A$46,0)+2,FALSE)*'MC Usage'!L9</f>
        <v>0</v>
      </c>
      <c r="M9" s="9">
        <f>HLOOKUP(M$5,'Emissions Factors'!$A$3:$AB$46,MATCH('MC Emissions'!$A9,'Emissions Factors'!$A$5:$A$46,0)+2,FALSE)*'MC Usage'!M9</f>
        <v>0</v>
      </c>
      <c r="N9" s="9">
        <f>HLOOKUP(N$5,'Emissions Factors'!$A$3:$AB$46,MATCH('MC Emissions'!$A9,'Emissions Factors'!$A$5:$A$46,0)+2,FALSE)*'MC Usage'!N9</f>
        <v>0</v>
      </c>
      <c r="O9" s="9">
        <f>HLOOKUP(O$5,'Emissions Factors'!$A$3:$AB$46,MATCH('MC Emissions'!$A9,'Emissions Factors'!$A$5:$A$46,0)+2,FALSE)*'MC Usage'!O9</f>
        <v>0</v>
      </c>
      <c r="P9" s="9">
        <f>HLOOKUP(P$5,'Emissions Factors'!$A$3:$AB$46,MATCH('MC Emissions'!$A9,'Emissions Factors'!$A$5:$A$46,0)+2,FALSE)*'MC Usage'!P9</f>
        <v>0</v>
      </c>
      <c r="Q9" s="9">
        <f>HLOOKUP(Q$5,'Emissions Factors'!$A$3:$AB$46,MATCH('MC Emissions'!$A9,'Emissions Factors'!$A$5:$A$46,0)+2,FALSE)*'MC Usage'!Q9</f>
        <v>0</v>
      </c>
      <c r="R9" s="9">
        <f>HLOOKUP(R$5,'Emissions Factors'!$A$3:$AB$46,MATCH('MC Emissions'!$A9,'Emissions Factors'!$A$5:$A$46,0)+2,FALSE)*'MC Usage'!R9</f>
        <v>0</v>
      </c>
      <c r="S9" s="9">
        <f>HLOOKUP(S$5,'Emissions Factors'!$A$3:$AB$46,MATCH('MC Emissions'!$A9,'Emissions Factors'!$A$5:$A$46,0)+2,FALSE)*'MC Usage'!S9</f>
        <v>0</v>
      </c>
      <c r="T9" s="9">
        <f>HLOOKUP(T$5,'Emissions Factors'!$A$3:$AB$46,MATCH('MC Emissions'!$A9,'Emissions Factors'!$A$5:$A$46,0)+2,FALSE)*'MC Usage'!T9</f>
        <v>0</v>
      </c>
      <c r="U9" s="9">
        <f>HLOOKUP(U$5,'Emissions Factors'!$A$3:$AB$46,MATCH('MC Emissions'!$A9,'Emissions Factors'!$A$5:$A$46,0)+2,FALSE)*'MC Usage'!U9</f>
        <v>0</v>
      </c>
      <c r="V9" s="9">
        <f>HLOOKUP(V$5,'Emissions Factors'!$A$3:$AB$46,MATCH('MC Emissions'!$A9,'Emissions Factors'!$A$5:$A$46,0)+2,FALSE)*'MC Usage'!V9</f>
        <v>0</v>
      </c>
      <c r="W9" s="9">
        <f>HLOOKUP(W$5,'Emissions Factors'!$A$3:$AB$46,MATCH('MC Emissions'!$A9,'Emissions Factors'!$A$5:$A$46,0)+2,FALSE)*'MC Usage'!W9</f>
        <v>0</v>
      </c>
      <c r="X9" s="9">
        <f>HLOOKUP(X$5,'Emissions Factors'!$A$3:$AB$46,MATCH('MC Emissions'!$A9,'Emissions Factors'!$A$5:$A$46,0)+2,FALSE)*'MC Usage'!X9</f>
        <v>0</v>
      </c>
      <c r="Y9" s="9">
        <f>HLOOKUP(Y$5,'Emissions Factors'!$A$3:$AB$46,MATCH('MC Emissions'!$A9,'Emissions Factors'!$A$5:$A$46,0)+2,FALSE)*'MC Usage'!Y9</f>
        <v>0</v>
      </c>
      <c r="Z9" s="9">
        <f>HLOOKUP(Z$5,'Emissions Factors'!$A$3:$AB$46,MATCH('MC Emissions'!$A9,'Emissions Factors'!$A$5:$A$46,0)+2,FALSE)*'MC Usage'!Z9</f>
        <v>0</v>
      </c>
      <c r="AA9" s="9">
        <f>HLOOKUP(AA$5,'Emissions Factors'!$A$3:$AB$46,MATCH('MC Emissions'!$A9,'Emissions Factors'!$A$5:$A$46,0)+2,FALSE)*'MC Usage'!AA9</f>
        <v>0</v>
      </c>
      <c r="AB9" s="10">
        <f>HLOOKUP(AB$5,'Emissions Factors'!$A$3:$AB$46,MATCH('MC Emissions'!$A9,'Emissions Factors'!$A$5:$A$46,0)+2,FALSE)*'MC Usage'!AB9</f>
        <v>0</v>
      </c>
      <c r="AC9" s="10">
        <f>-'MC Usage'!AC9</f>
        <v>0</v>
      </c>
      <c r="AD9" s="10">
        <f>HLOOKUP(AD$5,'Emissions Factors'!$A$3:$AB$46,MATCH('MC Emissions'!$A9,'Emissions Factors'!$A$5:$A$46,0)+2,FALSE)*'MC Usage'!AD9</f>
        <v>0</v>
      </c>
      <c r="AE9" s="10">
        <f>HLOOKUP(AE$5,'Emissions Factors'!$A$3:$AB$46,MATCH('MC Emissions'!$A9,'Emissions Factors'!$A$5:$A$46,0)+2,FALSE)*'MC Usage'!AE9</f>
        <v>0</v>
      </c>
      <c r="AF9" s="202">
        <f t="shared" si="0"/>
        <v>0</v>
      </c>
      <c r="AG9">
        <f t="shared" si="1"/>
        <v>0</v>
      </c>
      <c r="AH9">
        <v>0</v>
      </c>
    </row>
    <row r="10" spans="1:36" x14ac:dyDescent="0.3">
      <c r="A10" s="30" t="s">
        <v>34</v>
      </c>
      <c r="B10" s="16">
        <f t="shared" si="2"/>
        <v>36831</v>
      </c>
      <c r="C10" s="9">
        <f>HLOOKUP(C$5,'Emissions Factors'!$A$3:$AB$46,MATCH('MC Emissions'!$A10,'Emissions Factors'!$A$5:$A$46,0)+2,FALSE)*'MC Usage'!C10</f>
        <v>0</v>
      </c>
      <c r="D10" s="9">
        <f>HLOOKUP(D$5,'Emissions Factors'!$A$3:$AB$46,MATCH('MC Emissions'!$A10,'Emissions Factors'!$A$5:$A$46,0)+2,FALSE)*'MC Usage'!D10</f>
        <v>0</v>
      </c>
      <c r="E10" s="9">
        <f>HLOOKUP(E$5,'Emissions Factors'!$A$3:$AB$46,MATCH('MC Emissions'!$A10,'Emissions Factors'!$A$5:$A$46,0)+2,FALSE)*'MC Usage'!E10</f>
        <v>0</v>
      </c>
      <c r="F10" s="9">
        <f>HLOOKUP(F$5,'Emissions Factors'!$A$3:$AB$46,MATCH('MC Emissions'!$A10,'Emissions Factors'!$A$5:$A$46,0)+2,FALSE)*'MC Usage'!F10</f>
        <v>0</v>
      </c>
      <c r="G10" s="9">
        <f>HLOOKUP(G$5,'Emissions Factors'!$A$3:$AB$46,MATCH('MC Emissions'!$A10,'Emissions Factors'!$A$5:$A$46,0)+2,FALSE)*'MC Usage'!G10</f>
        <v>0</v>
      </c>
      <c r="H10" s="9">
        <f>HLOOKUP(H$5,'Emissions Factors'!$A$3:$AB$46,MATCH('MC Emissions'!$A10,'Emissions Factors'!$A$5:$A$46,0)+2,FALSE)*'MC Usage'!H10</f>
        <v>0</v>
      </c>
      <c r="I10" s="9">
        <f>HLOOKUP(I$5,'Emissions Factors'!$A$3:$AB$46,MATCH('MC Emissions'!$A10,'Emissions Factors'!$A$5:$A$46,0)+2,FALSE)*'MC Usage'!I10</f>
        <v>0</v>
      </c>
      <c r="J10" s="9">
        <f>HLOOKUP(J$5,'Emissions Factors'!$A$3:$AB$46,MATCH('MC Emissions'!$A10,'Emissions Factors'!$A$5:$A$46,0)+2,FALSE)*'MC Usage'!J10</f>
        <v>0</v>
      </c>
      <c r="K10" s="9">
        <f>HLOOKUP(K$5,'Emissions Factors'!$A$3:$AB$46,MATCH('MC Emissions'!$A10,'Emissions Factors'!$A$5:$A$46,0)+2,FALSE)*'MC Usage'!K10</f>
        <v>0</v>
      </c>
      <c r="L10" s="9">
        <f>HLOOKUP(L$5,'Emissions Factors'!$A$3:$AB$46,MATCH('MC Emissions'!$A10,'Emissions Factors'!$A$5:$A$46,0)+2,FALSE)*'MC Usage'!L10</f>
        <v>0</v>
      </c>
      <c r="M10" s="9">
        <f>HLOOKUP(M$5,'Emissions Factors'!$A$3:$AB$46,MATCH('MC Emissions'!$A10,'Emissions Factors'!$A$5:$A$46,0)+2,FALSE)*'MC Usage'!M10</f>
        <v>0</v>
      </c>
      <c r="N10" s="9">
        <f>HLOOKUP(N$5,'Emissions Factors'!$A$3:$AB$46,MATCH('MC Emissions'!$A10,'Emissions Factors'!$A$5:$A$46,0)+2,FALSE)*'MC Usage'!N10</f>
        <v>0</v>
      </c>
      <c r="O10" s="9">
        <f>HLOOKUP(O$5,'Emissions Factors'!$A$3:$AB$46,MATCH('MC Emissions'!$A10,'Emissions Factors'!$A$5:$A$46,0)+2,FALSE)*'MC Usage'!O10</f>
        <v>0</v>
      </c>
      <c r="P10" s="9">
        <f>HLOOKUP(P$5,'Emissions Factors'!$A$3:$AB$46,MATCH('MC Emissions'!$A10,'Emissions Factors'!$A$5:$A$46,0)+2,FALSE)*'MC Usage'!P10</f>
        <v>0</v>
      </c>
      <c r="Q10" s="9">
        <f>HLOOKUP(Q$5,'Emissions Factors'!$A$3:$AB$46,MATCH('MC Emissions'!$A10,'Emissions Factors'!$A$5:$A$46,0)+2,FALSE)*'MC Usage'!Q10</f>
        <v>0</v>
      </c>
      <c r="R10" s="9">
        <f>HLOOKUP(R$5,'Emissions Factors'!$A$3:$AB$46,MATCH('MC Emissions'!$A10,'Emissions Factors'!$A$5:$A$46,0)+2,FALSE)*'MC Usage'!R10</f>
        <v>0</v>
      </c>
      <c r="S10" s="9">
        <f>HLOOKUP(S$5,'Emissions Factors'!$A$3:$AB$46,MATCH('MC Emissions'!$A10,'Emissions Factors'!$A$5:$A$46,0)+2,FALSE)*'MC Usage'!S10</f>
        <v>0</v>
      </c>
      <c r="T10" s="9">
        <f>HLOOKUP(T$5,'Emissions Factors'!$A$3:$AB$46,MATCH('MC Emissions'!$A10,'Emissions Factors'!$A$5:$A$46,0)+2,FALSE)*'MC Usage'!T10</f>
        <v>0</v>
      </c>
      <c r="U10" s="9">
        <f>HLOOKUP(U$5,'Emissions Factors'!$A$3:$AB$46,MATCH('MC Emissions'!$A10,'Emissions Factors'!$A$5:$A$46,0)+2,FALSE)*'MC Usage'!U10</f>
        <v>0</v>
      </c>
      <c r="V10" s="9">
        <f>HLOOKUP(V$5,'Emissions Factors'!$A$3:$AB$46,MATCH('MC Emissions'!$A10,'Emissions Factors'!$A$5:$A$46,0)+2,FALSE)*'MC Usage'!V10</f>
        <v>0</v>
      </c>
      <c r="W10" s="9">
        <f>HLOOKUP(W$5,'Emissions Factors'!$A$3:$AB$46,MATCH('MC Emissions'!$A10,'Emissions Factors'!$A$5:$A$46,0)+2,FALSE)*'MC Usage'!W10</f>
        <v>0</v>
      </c>
      <c r="X10" s="9">
        <f>HLOOKUP(X$5,'Emissions Factors'!$A$3:$AB$46,MATCH('MC Emissions'!$A10,'Emissions Factors'!$A$5:$A$46,0)+2,FALSE)*'MC Usage'!X10</f>
        <v>0</v>
      </c>
      <c r="Y10" s="9">
        <f>HLOOKUP(Y$5,'Emissions Factors'!$A$3:$AB$46,MATCH('MC Emissions'!$A10,'Emissions Factors'!$A$5:$A$46,0)+2,FALSE)*'MC Usage'!Y10</f>
        <v>0</v>
      </c>
      <c r="Z10" s="9">
        <f>HLOOKUP(Z$5,'Emissions Factors'!$A$3:$AB$46,MATCH('MC Emissions'!$A10,'Emissions Factors'!$A$5:$A$46,0)+2,FALSE)*'MC Usage'!Z10</f>
        <v>0</v>
      </c>
      <c r="AA10" s="9">
        <f>HLOOKUP(AA$5,'Emissions Factors'!$A$3:$AB$46,MATCH('MC Emissions'!$A10,'Emissions Factors'!$A$5:$A$46,0)+2,FALSE)*'MC Usage'!AA10</f>
        <v>0</v>
      </c>
      <c r="AB10" s="10">
        <f>HLOOKUP(AB$5,'Emissions Factors'!$A$3:$AB$46,MATCH('MC Emissions'!$A10,'Emissions Factors'!$A$5:$A$46,0)+2,FALSE)*'MC Usage'!AB10</f>
        <v>0</v>
      </c>
      <c r="AC10" s="10">
        <f>-'MC Usage'!AC10</f>
        <v>0</v>
      </c>
      <c r="AD10" s="10">
        <f>HLOOKUP(AD$5,'Emissions Factors'!$A$3:$AB$46,MATCH('MC Emissions'!$A10,'Emissions Factors'!$A$5:$A$46,0)+2,FALSE)*'MC Usage'!AD10</f>
        <v>0</v>
      </c>
      <c r="AE10" s="10">
        <f>HLOOKUP(AE$5,'Emissions Factors'!$A$3:$AB$46,MATCH('MC Emissions'!$A10,'Emissions Factors'!$A$5:$A$46,0)+2,FALSE)*'MC Usage'!AE10</f>
        <v>0</v>
      </c>
      <c r="AF10" s="202">
        <f t="shared" si="0"/>
        <v>0</v>
      </c>
      <c r="AG10">
        <f t="shared" si="1"/>
        <v>0</v>
      </c>
      <c r="AH10">
        <v>0</v>
      </c>
    </row>
    <row r="11" spans="1:36" x14ac:dyDescent="0.3">
      <c r="A11" s="30" t="s">
        <v>34</v>
      </c>
      <c r="B11" s="16">
        <f t="shared" si="2"/>
        <v>36861</v>
      </c>
      <c r="C11" s="9">
        <f>HLOOKUP(C$5,'Emissions Factors'!$A$3:$AB$46,MATCH('MC Emissions'!$A11,'Emissions Factors'!$A$5:$A$46,0)+2,FALSE)*'MC Usage'!C11</f>
        <v>0</v>
      </c>
      <c r="D11" s="9">
        <f>HLOOKUP(D$5,'Emissions Factors'!$A$3:$AB$46,MATCH('MC Emissions'!$A11,'Emissions Factors'!$A$5:$A$46,0)+2,FALSE)*'MC Usage'!D11</f>
        <v>0</v>
      </c>
      <c r="E11" s="9">
        <f>HLOOKUP(E$5,'Emissions Factors'!$A$3:$AB$46,MATCH('MC Emissions'!$A11,'Emissions Factors'!$A$5:$A$46,0)+2,FALSE)*'MC Usage'!E11</f>
        <v>0</v>
      </c>
      <c r="F11" s="9">
        <f>HLOOKUP(F$5,'Emissions Factors'!$A$3:$AB$46,MATCH('MC Emissions'!$A11,'Emissions Factors'!$A$5:$A$46,0)+2,FALSE)*'MC Usage'!F11</f>
        <v>0</v>
      </c>
      <c r="G11" s="9">
        <f>HLOOKUP(G$5,'Emissions Factors'!$A$3:$AB$46,MATCH('MC Emissions'!$A11,'Emissions Factors'!$A$5:$A$46,0)+2,FALSE)*'MC Usage'!G11</f>
        <v>0</v>
      </c>
      <c r="H11" s="9">
        <f>HLOOKUP(H$5,'Emissions Factors'!$A$3:$AB$46,MATCH('MC Emissions'!$A11,'Emissions Factors'!$A$5:$A$46,0)+2,FALSE)*'MC Usage'!H11</f>
        <v>0</v>
      </c>
      <c r="I11" s="9">
        <f>HLOOKUP(I$5,'Emissions Factors'!$A$3:$AB$46,MATCH('MC Emissions'!$A11,'Emissions Factors'!$A$5:$A$46,0)+2,FALSE)*'MC Usage'!I11</f>
        <v>0</v>
      </c>
      <c r="J11" s="9">
        <f>HLOOKUP(J$5,'Emissions Factors'!$A$3:$AB$46,MATCH('MC Emissions'!$A11,'Emissions Factors'!$A$5:$A$46,0)+2,FALSE)*'MC Usage'!J11</f>
        <v>0</v>
      </c>
      <c r="K11" s="9">
        <f>HLOOKUP(K$5,'Emissions Factors'!$A$3:$AB$46,MATCH('MC Emissions'!$A11,'Emissions Factors'!$A$5:$A$46,0)+2,FALSE)*'MC Usage'!K11</f>
        <v>0</v>
      </c>
      <c r="L11" s="9">
        <f>HLOOKUP(L$5,'Emissions Factors'!$A$3:$AB$46,MATCH('MC Emissions'!$A11,'Emissions Factors'!$A$5:$A$46,0)+2,FALSE)*'MC Usage'!L11</f>
        <v>0</v>
      </c>
      <c r="M11" s="9">
        <f>HLOOKUP(M$5,'Emissions Factors'!$A$3:$AB$46,MATCH('MC Emissions'!$A11,'Emissions Factors'!$A$5:$A$46,0)+2,FALSE)*'MC Usage'!M11</f>
        <v>0</v>
      </c>
      <c r="N11" s="9">
        <f>HLOOKUP(N$5,'Emissions Factors'!$A$3:$AB$46,MATCH('MC Emissions'!$A11,'Emissions Factors'!$A$5:$A$46,0)+2,FALSE)*'MC Usage'!N11</f>
        <v>0</v>
      </c>
      <c r="O11" s="9">
        <f>HLOOKUP(O$5,'Emissions Factors'!$A$3:$AB$46,MATCH('MC Emissions'!$A11,'Emissions Factors'!$A$5:$A$46,0)+2,FALSE)*'MC Usage'!O11</f>
        <v>0</v>
      </c>
      <c r="P11" s="9">
        <f>HLOOKUP(P$5,'Emissions Factors'!$A$3:$AB$46,MATCH('MC Emissions'!$A11,'Emissions Factors'!$A$5:$A$46,0)+2,FALSE)*'MC Usage'!P11</f>
        <v>0</v>
      </c>
      <c r="Q11" s="9">
        <f>HLOOKUP(Q$5,'Emissions Factors'!$A$3:$AB$46,MATCH('MC Emissions'!$A11,'Emissions Factors'!$A$5:$A$46,0)+2,FALSE)*'MC Usage'!Q11</f>
        <v>0</v>
      </c>
      <c r="R11" s="9">
        <f>HLOOKUP(R$5,'Emissions Factors'!$A$3:$AB$46,MATCH('MC Emissions'!$A11,'Emissions Factors'!$A$5:$A$46,0)+2,FALSE)*'MC Usage'!R11</f>
        <v>0</v>
      </c>
      <c r="S11" s="9">
        <f>HLOOKUP(S$5,'Emissions Factors'!$A$3:$AB$46,MATCH('MC Emissions'!$A11,'Emissions Factors'!$A$5:$A$46,0)+2,FALSE)*'MC Usage'!S11</f>
        <v>0</v>
      </c>
      <c r="T11" s="9">
        <f>HLOOKUP(T$5,'Emissions Factors'!$A$3:$AB$46,MATCH('MC Emissions'!$A11,'Emissions Factors'!$A$5:$A$46,0)+2,FALSE)*'MC Usage'!T11</f>
        <v>0</v>
      </c>
      <c r="U11" s="9">
        <f>HLOOKUP(U$5,'Emissions Factors'!$A$3:$AB$46,MATCH('MC Emissions'!$A11,'Emissions Factors'!$A$5:$A$46,0)+2,FALSE)*'MC Usage'!U11</f>
        <v>0</v>
      </c>
      <c r="V11" s="9">
        <f>HLOOKUP(V$5,'Emissions Factors'!$A$3:$AB$46,MATCH('MC Emissions'!$A11,'Emissions Factors'!$A$5:$A$46,0)+2,FALSE)*'MC Usage'!V11</f>
        <v>0</v>
      </c>
      <c r="W11" s="9">
        <f>HLOOKUP(W$5,'Emissions Factors'!$A$3:$AB$46,MATCH('MC Emissions'!$A11,'Emissions Factors'!$A$5:$A$46,0)+2,FALSE)*'MC Usage'!W11</f>
        <v>0</v>
      </c>
      <c r="X11" s="9">
        <f>HLOOKUP(X$5,'Emissions Factors'!$A$3:$AB$46,MATCH('MC Emissions'!$A11,'Emissions Factors'!$A$5:$A$46,0)+2,FALSE)*'MC Usage'!X11</f>
        <v>0</v>
      </c>
      <c r="Y11" s="9">
        <f>HLOOKUP(Y$5,'Emissions Factors'!$A$3:$AB$46,MATCH('MC Emissions'!$A11,'Emissions Factors'!$A$5:$A$46,0)+2,FALSE)*'MC Usage'!Y11</f>
        <v>0</v>
      </c>
      <c r="Z11" s="9">
        <f>HLOOKUP(Z$5,'Emissions Factors'!$A$3:$AB$46,MATCH('MC Emissions'!$A11,'Emissions Factors'!$A$5:$A$46,0)+2,FALSE)*'MC Usage'!Z11</f>
        <v>0</v>
      </c>
      <c r="AA11" s="9">
        <f>HLOOKUP(AA$5,'Emissions Factors'!$A$3:$AB$46,MATCH('MC Emissions'!$A11,'Emissions Factors'!$A$5:$A$46,0)+2,FALSE)*'MC Usage'!AA11</f>
        <v>0</v>
      </c>
      <c r="AB11" s="10">
        <f>HLOOKUP(AB$5,'Emissions Factors'!$A$3:$AB$46,MATCH('MC Emissions'!$A11,'Emissions Factors'!$A$5:$A$46,0)+2,FALSE)*'MC Usage'!AB11</f>
        <v>0</v>
      </c>
      <c r="AC11" s="10">
        <f>-'MC Usage'!AC11</f>
        <v>0</v>
      </c>
      <c r="AD11" s="10">
        <f>HLOOKUP(AD$5,'Emissions Factors'!$A$3:$AB$46,MATCH('MC Emissions'!$A11,'Emissions Factors'!$A$5:$A$46,0)+2,FALSE)*'MC Usage'!AD11</f>
        <v>0</v>
      </c>
      <c r="AE11" s="10">
        <f>HLOOKUP(AE$5,'Emissions Factors'!$A$3:$AB$46,MATCH('MC Emissions'!$A11,'Emissions Factors'!$A$5:$A$46,0)+2,FALSE)*'MC Usage'!AE11</f>
        <v>0</v>
      </c>
      <c r="AF11" s="202">
        <f t="shared" si="0"/>
        <v>0</v>
      </c>
      <c r="AG11">
        <f t="shared" si="1"/>
        <v>0</v>
      </c>
      <c r="AH11">
        <v>0</v>
      </c>
    </row>
    <row r="12" spans="1:36" x14ac:dyDescent="0.3">
      <c r="A12" s="30" t="s">
        <v>34</v>
      </c>
      <c r="B12" s="16">
        <f t="shared" si="2"/>
        <v>36892</v>
      </c>
      <c r="C12" s="9">
        <f>HLOOKUP(C$5,'Emissions Factors'!$A$3:$AB$46,MATCH('MC Emissions'!$A12,'Emissions Factors'!$A$5:$A$46,0)+2,FALSE)*'MC Usage'!C12</f>
        <v>0</v>
      </c>
      <c r="D12" s="9">
        <f>HLOOKUP(D$5,'Emissions Factors'!$A$3:$AB$46,MATCH('MC Emissions'!$A12,'Emissions Factors'!$A$5:$A$46,0)+2,FALSE)*'MC Usage'!D12</f>
        <v>0</v>
      </c>
      <c r="E12" s="9">
        <f>HLOOKUP(E$5,'Emissions Factors'!$A$3:$AB$46,MATCH('MC Emissions'!$A12,'Emissions Factors'!$A$5:$A$46,0)+2,FALSE)*'MC Usage'!E12</f>
        <v>0</v>
      </c>
      <c r="F12" s="9">
        <f>HLOOKUP(F$5,'Emissions Factors'!$A$3:$AB$46,MATCH('MC Emissions'!$A12,'Emissions Factors'!$A$5:$A$46,0)+2,FALSE)*'MC Usage'!F12</f>
        <v>0</v>
      </c>
      <c r="G12" s="9">
        <f>HLOOKUP(G$5,'Emissions Factors'!$A$3:$AB$46,MATCH('MC Emissions'!$A12,'Emissions Factors'!$A$5:$A$46,0)+2,FALSE)*'MC Usage'!G12</f>
        <v>0</v>
      </c>
      <c r="H12" s="9">
        <f>HLOOKUP(H$5,'Emissions Factors'!$A$3:$AB$46,MATCH('MC Emissions'!$A12,'Emissions Factors'!$A$5:$A$46,0)+2,FALSE)*'MC Usage'!H12</f>
        <v>0</v>
      </c>
      <c r="I12" s="9">
        <f>HLOOKUP(I$5,'Emissions Factors'!$A$3:$AB$46,MATCH('MC Emissions'!$A12,'Emissions Factors'!$A$5:$A$46,0)+2,FALSE)*'MC Usage'!I12</f>
        <v>0</v>
      </c>
      <c r="J12" s="9">
        <f>HLOOKUP(J$5,'Emissions Factors'!$A$3:$AB$46,MATCH('MC Emissions'!$A12,'Emissions Factors'!$A$5:$A$46,0)+2,FALSE)*'MC Usage'!J12</f>
        <v>0</v>
      </c>
      <c r="K12" s="9">
        <f>HLOOKUP(K$5,'Emissions Factors'!$A$3:$AB$46,MATCH('MC Emissions'!$A12,'Emissions Factors'!$A$5:$A$46,0)+2,FALSE)*'MC Usage'!K12</f>
        <v>0</v>
      </c>
      <c r="L12" s="9">
        <f>HLOOKUP(L$5,'Emissions Factors'!$A$3:$AB$46,MATCH('MC Emissions'!$A12,'Emissions Factors'!$A$5:$A$46,0)+2,FALSE)*'MC Usage'!L12</f>
        <v>0</v>
      </c>
      <c r="M12" s="9">
        <f>HLOOKUP(M$5,'Emissions Factors'!$A$3:$AB$46,MATCH('MC Emissions'!$A12,'Emissions Factors'!$A$5:$A$46,0)+2,FALSE)*'MC Usage'!M12</f>
        <v>0</v>
      </c>
      <c r="N12" s="9">
        <f>HLOOKUP(N$5,'Emissions Factors'!$A$3:$AB$46,MATCH('MC Emissions'!$A12,'Emissions Factors'!$A$5:$A$46,0)+2,FALSE)*'MC Usage'!N12</f>
        <v>0</v>
      </c>
      <c r="O12" s="9">
        <f>HLOOKUP(O$5,'Emissions Factors'!$A$3:$AB$46,MATCH('MC Emissions'!$A12,'Emissions Factors'!$A$5:$A$46,0)+2,FALSE)*'MC Usage'!O12</f>
        <v>0</v>
      </c>
      <c r="P12" s="9">
        <f>HLOOKUP(P$5,'Emissions Factors'!$A$3:$AB$46,MATCH('MC Emissions'!$A12,'Emissions Factors'!$A$5:$A$46,0)+2,FALSE)*'MC Usage'!P12</f>
        <v>0</v>
      </c>
      <c r="Q12" s="9">
        <f>HLOOKUP(Q$5,'Emissions Factors'!$A$3:$AB$46,MATCH('MC Emissions'!$A12,'Emissions Factors'!$A$5:$A$46,0)+2,FALSE)*'MC Usage'!Q12</f>
        <v>0</v>
      </c>
      <c r="R12" s="9">
        <f>HLOOKUP(R$5,'Emissions Factors'!$A$3:$AB$46,MATCH('MC Emissions'!$A12,'Emissions Factors'!$A$5:$A$46,0)+2,FALSE)*'MC Usage'!R12</f>
        <v>0</v>
      </c>
      <c r="S12" s="9">
        <f>HLOOKUP(S$5,'Emissions Factors'!$A$3:$AB$46,MATCH('MC Emissions'!$A12,'Emissions Factors'!$A$5:$A$46,0)+2,FALSE)*'MC Usage'!S12</f>
        <v>0</v>
      </c>
      <c r="T12" s="9">
        <f>HLOOKUP(T$5,'Emissions Factors'!$A$3:$AB$46,MATCH('MC Emissions'!$A12,'Emissions Factors'!$A$5:$A$46,0)+2,FALSE)*'MC Usage'!T12</f>
        <v>0</v>
      </c>
      <c r="U12" s="9">
        <f>HLOOKUP(U$5,'Emissions Factors'!$A$3:$AB$46,MATCH('MC Emissions'!$A12,'Emissions Factors'!$A$5:$A$46,0)+2,FALSE)*'MC Usage'!U12</f>
        <v>0</v>
      </c>
      <c r="V12" s="9">
        <f>HLOOKUP(V$5,'Emissions Factors'!$A$3:$AB$46,MATCH('MC Emissions'!$A12,'Emissions Factors'!$A$5:$A$46,0)+2,FALSE)*'MC Usage'!V12</f>
        <v>0</v>
      </c>
      <c r="W12" s="9">
        <f>HLOOKUP(W$5,'Emissions Factors'!$A$3:$AB$46,MATCH('MC Emissions'!$A12,'Emissions Factors'!$A$5:$A$46,0)+2,FALSE)*'MC Usage'!W12</f>
        <v>0</v>
      </c>
      <c r="X12" s="9">
        <f>HLOOKUP(X$5,'Emissions Factors'!$A$3:$AB$46,MATCH('MC Emissions'!$A12,'Emissions Factors'!$A$5:$A$46,0)+2,FALSE)*'MC Usage'!X12</f>
        <v>0</v>
      </c>
      <c r="Y12" s="9">
        <f>HLOOKUP(Y$5,'Emissions Factors'!$A$3:$AB$46,MATCH('MC Emissions'!$A12,'Emissions Factors'!$A$5:$A$46,0)+2,FALSE)*'MC Usage'!Y12</f>
        <v>0</v>
      </c>
      <c r="Z12" s="9">
        <f>HLOOKUP(Z$5,'Emissions Factors'!$A$3:$AB$46,MATCH('MC Emissions'!$A12,'Emissions Factors'!$A$5:$A$46,0)+2,FALSE)*'MC Usage'!Z12</f>
        <v>0</v>
      </c>
      <c r="AA12" s="9">
        <f>HLOOKUP(AA$5,'Emissions Factors'!$A$3:$AB$46,MATCH('MC Emissions'!$A12,'Emissions Factors'!$A$5:$A$46,0)+2,FALSE)*'MC Usage'!AA12</f>
        <v>0</v>
      </c>
      <c r="AB12" s="10">
        <f>HLOOKUP(AB$5,'Emissions Factors'!$A$3:$AB$46,MATCH('MC Emissions'!$A12,'Emissions Factors'!$A$5:$A$46,0)+2,FALSE)*'MC Usage'!AB12</f>
        <v>0</v>
      </c>
      <c r="AC12" s="10">
        <f>-'MC Usage'!AC12</f>
        <v>0</v>
      </c>
      <c r="AD12" s="10">
        <f>HLOOKUP(AD$5,'Emissions Factors'!$A$3:$AB$46,MATCH('MC Emissions'!$A12,'Emissions Factors'!$A$5:$A$46,0)+2,FALSE)*'MC Usage'!AD12</f>
        <v>0</v>
      </c>
      <c r="AE12" s="10">
        <f>HLOOKUP(AE$5,'Emissions Factors'!$A$3:$AB$46,MATCH('MC Emissions'!$A12,'Emissions Factors'!$A$5:$A$46,0)+2,FALSE)*'MC Usage'!AE12</f>
        <v>0</v>
      </c>
      <c r="AF12" s="202">
        <f t="shared" si="0"/>
        <v>0</v>
      </c>
      <c r="AG12">
        <f t="shared" si="1"/>
        <v>0</v>
      </c>
      <c r="AH12">
        <v>0</v>
      </c>
    </row>
    <row r="13" spans="1:36" x14ac:dyDescent="0.3">
      <c r="A13" s="30" t="s">
        <v>34</v>
      </c>
      <c r="B13" s="16">
        <f t="shared" si="2"/>
        <v>36923</v>
      </c>
      <c r="C13" s="9">
        <f>HLOOKUP(C$5,'Emissions Factors'!$A$3:$AB$46,MATCH('MC Emissions'!$A13,'Emissions Factors'!$A$5:$A$46,0)+2,FALSE)*'MC Usage'!C13</f>
        <v>0</v>
      </c>
      <c r="D13" s="9">
        <f>HLOOKUP(D$5,'Emissions Factors'!$A$3:$AB$46,MATCH('MC Emissions'!$A13,'Emissions Factors'!$A$5:$A$46,0)+2,FALSE)*'MC Usage'!D13</f>
        <v>0</v>
      </c>
      <c r="E13" s="9">
        <f>HLOOKUP(E$5,'Emissions Factors'!$A$3:$AB$46,MATCH('MC Emissions'!$A13,'Emissions Factors'!$A$5:$A$46,0)+2,FALSE)*'MC Usage'!E13</f>
        <v>0</v>
      </c>
      <c r="F13" s="9">
        <f>HLOOKUP(F$5,'Emissions Factors'!$A$3:$AB$46,MATCH('MC Emissions'!$A13,'Emissions Factors'!$A$5:$A$46,0)+2,FALSE)*'MC Usage'!F13</f>
        <v>0</v>
      </c>
      <c r="G13" s="9">
        <f>HLOOKUP(G$5,'Emissions Factors'!$A$3:$AB$46,MATCH('MC Emissions'!$A13,'Emissions Factors'!$A$5:$A$46,0)+2,FALSE)*'MC Usage'!G13</f>
        <v>0</v>
      </c>
      <c r="H13" s="9">
        <f>HLOOKUP(H$5,'Emissions Factors'!$A$3:$AB$46,MATCH('MC Emissions'!$A13,'Emissions Factors'!$A$5:$A$46,0)+2,FALSE)*'MC Usage'!H13</f>
        <v>0</v>
      </c>
      <c r="I13" s="9">
        <f>HLOOKUP(I$5,'Emissions Factors'!$A$3:$AB$46,MATCH('MC Emissions'!$A13,'Emissions Factors'!$A$5:$A$46,0)+2,FALSE)*'MC Usage'!I13</f>
        <v>0</v>
      </c>
      <c r="J13" s="9">
        <f>HLOOKUP(J$5,'Emissions Factors'!$A$3:$AB$46,MATCH('MC Emissions'!$A13,'Emissions Factors'!$A$5:$A$46,0)+2,FALSE)*'MC Usage'!J13</f>
        <v>0</v>
      </c>
      <c r="K13" s="9">
        <f>HLOOKUP(K$5,'Emissions Factors'!$A$3:$AB$46,MATCH('MC Emissions'!$A13,'Emissions Factors'!$A$5:$A$46,0)+2,FALSE)*'MC Usage'!K13</f>
        <v>0</v>
      </c>
      <c r="L13" s="9">
        <f>HLOOKUP(L$5,'Emissions Factors'!$A$3:$AB$46,MATCH('MC Emissions'!$A13,'Emissions Factors'!$A$5:$A$46,0)+2,FALSE)*'MC Usage'!L13</f>
        <v>0</v>
      </c>
      <c r="M13" s="9">
        <f>HLOOKUP(M$5,'Emissions Factors'!$A$3:$AB$46,MATCH('MC Emissions'!$A13,'Emissions Factors'!$A$5:$A$46,0)+2,FALSE)*'MC Usage'!M13</f>
        <v>0</v>
      </c>
      <c r="N13" s="9">
        <f>HLOOKUP(N$5,'Emissions Factors'!$A$3:$AB$46,MATCH('MC Emissions'!$A13,'Emissions Factors'!$A$5:$A$46,0)+2,FALSE)*'MC Usage'!N13</f>
        <v>0</v>
      </c>
      <c r="O13" s="9">
        <f>HLOOKUP(O$5,'Emissions Factors'!$A$3:$AB$46,MATCH('MC Emissions'!$A13,'Emissions Factors'!$A$5:$A$46,0)+2,FALSE)*'MC Usage'!O13</f>
        <v>0</v>
      </c>
      <c r="P13" s="9">
        <f>HLOOKUP(P$5,'Emissions Factors'!$A$3:$AB$46,MATCH('MC Emissions'!$A13,'Emissions Factors'!$A$5:$A$46,0)+2,FALSE)*'MC Usage'!P13</f>
        <v>0</v>
      </c>
      <c r="Q13" s="9">
        <f>HLOOKUP(Q$5,'Emissions Factors'!$A$3:$AB$46,MATCH('MC Emissions'!$A13,'Emissions Factors'!$A$5:$A$46,0)+2,FALSE)*'MC Usage'!Q13</f>
        <v>0</v>
      </c>
      <c r="R13" s="9">
        <f>HLOOKUP(R$5,'Emissions Factors'!$A$3:$AB$46,MATCH('MC Emissions'!$A13,'Emissions Factors'!$A$5:$A$46,0)+2,FALSE)*'MC Usage'!R13</f>
        <v>0</v>
      </c>
      <c r="S13" s="9">
        <f>HLOOKUP(S$5,'Emissions Factors'!$A$3:$AB$46,MATCH('MC Emissions'!$A13,'Emissions Factors'!$A$5:$A$46,0)+2,FALSE)*'MC Usage'!S13</f>
        <v>0</v>
      </c>
      <c r="T13" s="9">
        <f>HLOOKUP(T$5,'Emissions Factors'!$A$3:$AB$46,MATCH('MC Emissions'!$A13,'Emissions Factors'!$A$5:$A$46,0)+2,FALSE)*'MC Usage'!T13</f>
        <v>0</v>
      </c>
      <c r="U13" s="9">
        <f>HLOOKUP(U$5,'Emissions Factors'!$A$3:$AB$46,MATCH('MC Emissions'!$A13,'Emissions Factors'!$A$5:$A$46,0)+2,FALSE)*'MC Usage'!U13</f>
        <v>0</v>
      </c>
      <c r="V13" s="9">
        <f>HLOOKUP(V$5,'Emissions Factors'!$A$3:$AB$46,MATCH('MC Emissions'!$A13,'Emissions Factors'!$A$5:$A$46,0)+2,FALSE)*'MC Usage'!V13</f>
        <v>0</v>
      </c>
      <c r="W13" s="9">
        <f>HLOOKUP(W$5,'Emissions Factors'!$A$3:$AB$46,MATCH('MC Emissions'!$A13,'Emissions Factors'!$A$5:$A$46,0)+2,FALSE)*'MC Usage'!W13</f>
        <v>0</v>
      </c>
      <c r="X13" s="9">
        <f>HLOOKUP(X$5,'Emissions Factors'!$A$3:$AB$46,MATCH('MC Emissions'!$A13,'Emissions Factors'!$A$5:$A$46,0)+2,FALSE)*'MC Usage'!X13</f>
        <v>0</v>
      </c>
      <c r="Y13" s="9">
        <f>HLOOKUP(Y$5,'Emissions Factors'!$A$3:$AB$46,MATCH('MC Emissions'!$A13,'Emissions Factors'!$A$5:$A$46,0)+2,FALSE)*'MC Usage'!Y13</f>
        <v>0</v>
      </c>
      <c r="Z13" s="9">
        <f>HLOOKUP(Z$5,'Emissions Factors'!$A$3:$AB$46,MATCH('MC Emissions'!$A13,'Emissions Factors'!$A$5:$A$46,0)+2,FALSE)*'MC Usage'!Z13</f>
        <v>0</v>
      </c>
      <c r="AA13" s="9">
        <f>HLOOKUP(AA$5,'Emissions Factors'!$A$3:$AB$46,MATCH('MC Emissions'!$A13,'Emissions Factors'!$A$5:$A$46,0)+2,FALSE)*'MC Usage'!AA13</f>
        <v>0</v>
      </c>
      <c r="AB13" s="10">
        <f>HLOOKUP(AB$5,'Emissions Factors'!$A$3:$AB$46,MATCH('MC Emissions'!$A13,'Emissions Factors'!$A$5:$A$46,0)+2,FALSE)*'MC Usage'!AB13</f>
        <v>0</v>
      </c>
      <c r="AC13" s="10">
        <f>-'MC Usage'!AC13</f>
        <v>0</v>
      </c>
      <c r="AD13" s="10">
        <f>HLOOKUP(AD$5,'Emissions Factors'!$A$3:$AB$46,MATCH('MC Emissions'!$A13,'Emissions Factors'!$A$5:$A$46,0)+2,FALSE)*'MC Usage'!AD13</f>
        <v>0</v>
      </c>
      <c r="AE13" s="10">
        <f>HLOOKUP(AE$5,'Emissions Factors'!$A$3:$AB$46,MATCH('MC Emissions'!$A13,'Emissions Factors'!$A$5:$A$46,0)+2,FALSE)*'MC Usage'!AE13</f>
        <v>0</v>
      </c>
      <c r="AF13" s="202">
        <f t="shared" si="0"/>
        <v>0</v>
      </c>
      <c r="AG13">
        <f t="shared" si="1"/>
        <v>0</v>
      </c>
      <c r="AH13">
        <v>0</v>
      </c>
    </row>
    <row r="14" spans="1:36" x14ac:dyDescent="0.3">
      <c r="A14" s="30" t="s">
        <v>34</v>
      </c>
      <c r="B14" s="16">
        <f t="shared" si="2"/>
        <v>36951</v>
      </c>
      <c r="C14" s="9">
        <f>HLOOKUP(C$5,'Emissions Factors'!$A$3:$AB$46,MATCH('MC Emissions'!$A14,'Emissions Factors'!$A$5:$A$46,0)+2,FALSE)*'MC Usage'!C14</f>
        <v>0</v>
      </c>
      <c r="D14" s="9">
        <f>HLOOKUP(D$5,'Emissions Factors'!$A$3:$AB$46,MATCH('MC Emissions'!$A14,'Emissions Factors'!$A$5:$A$46,0)+2,FALSE)*'MC Usage'!D14</f>
        <v>0</v>
      </c>
      <c r="E14" s="9">
        <f>HLOOKUP(E$5,'Emissions Factors'!$A$3:$AB$46,MATCH('MC Emissions'!$A14,'Emissions Factors'!$A$5:$A$46,0)+2,FALSE)*'MC Usage'!E14</f>
        <v>0</v>
      </c>
      <c r="F14" s="9">
        <f>HLOOKUP(F$5,'Emissions Factors'!$A$3:$AB$46,MATCH('MC Emissions'!$A14,'Emissions Factors'!$A$5:$A$46,0)+2,FALSE)*'MC Usage'!F14</f>
        <v>0</v>
      </c>
      <c r="G14" s="9">
        <f>HLOOKUP(G$5,'Emissions Factors'!$A$3:$AB$46,MATCH('MC Emissions'!$A14,'Emissions Factors'!$A$5:$A$46,0)+2,FALSE)*'MC Usage'!G14</f>
        <v>0</v>
      </c>
      <c r="H14" s="9">
        <f>HLOOKUP(H$5,'Emissions Factors'!$A$3:$AB$46,MATCH('MC Emissions'!$A14,'Emissions Factors'!$A$5:$A$46,0)+2,FALSE)*'MC Usage'!H14</f>
        <v>0</v>
      </c>
      <c r="I14" s="9">
        <f>HLOOKUP(I$5,'Emissions Factors'!$A$3:$AB$46,MATCH('MC Emissions'!$A14,'Emissions Factors'!$A$5:$A$46,0)+2,FALSE)*'MC Usage'!I14</f>
        <v>0</v>
      </c>
      <c r="J14" s="9">
        <f>HLOOKUP(J$5,'Emissions Factors'!$A$3:$AB$46,MATCH('MC Emissions'!$A14,'Emissions Factors'!$A$5:$A$46,0)+2,FALSE)*'MC Usage'!J14</f>
        <v>0</v>
      </c>
      <c r="K14" s="9">
        <f>HLOOKUP(K$5,'Emissions Factors'!$A$3:$AB$46,MATCH('MC Emissions'!$A14,'Emissions Factors'!$A$5:$A$46,0)+2,FALSE)*'MC Usage'!K14</f>
        <v>0</v>
      </c>
      <c r="L14" s="9">
        <f>HLOOKUP(L$5,'Emissions Factors'!$A$3:$AB$46,MATCH('MC Emissions'!$A14,'Emissions Factors'!$A$5:$A$46,0)+2,FALSE)*'MC Usage'!L14</f>
        <v>0</v>
      </c>
      <c r="M14" s="9">
        <f>HLOOKUP(M$5,'Emissions Factors'!$A$3:$AB$46,MATCH('MC Emissions'!$A14,'Emissions Factors'!$A$5:$A$46,0)+2,FALSE)*'MC Usage'!M14</f>
        <v>0</v>
      </c>
      <c r="N14" s="9">
        <f>HLOOKUP(N$5,'Emissions Factors'!$A$3:$AB$46,MATCH('MC Emissions'!$A14,'Emissions Factors'!$A$5:$A$46,0)+2,FALSE)*'MC Usage'!N14</f>
        <v>0</v>
      </c>
      <c r="O14" s="9">
        <f>HLOOKUP(O$5,'Emissions Factors'!$A$3:$AB$46,MATCH('MC Emissions'!$A14,'Emissions Factors'!$A$5:$A$46,0)+2,FALSE)*'MC Usage'!O14</f>
        <v>0</v>
      </c>
      <c r="P14" s="9">
        <f>HLOOKUP(P$5,'Emissions Factors'!$A$3:$AB$46,MATCH('MC Emissions'!$A14,'Emissions Factors'!$A$5:$A$46,0)+2,FALSE)*'MC Usage'!P14</f>
        <v>0</v>
      </c>
      <c r="Q14" s="9">
        <f>HLOOKUP(Q$5,'Emissions Factors'!$A$3:$AB$46,MATCH('MC Emissions'!$A14,'Emissions Factors'!$A$5:$A$46,0)+2,FALSE)*'MC Usage'!Q14</f>
        <v>0</v>
      </c>
      <c r="R14" s="9">
        <f>HLOOKUP(R$5,'Emissions Factors'!$A$3:$AB$46,MATCH('MC Emissions'!$A14,'Emissions Factors'!$A$5:$A$46,0)+2,FALSE)*'MC Usage'!R14</f>
        <v>0</v>
      </c>
      <c r="S14" s="9">
        <f>HLOOKUP(S$5,'Emissions Factors'!$A$3:$AB$46,MATCH('MC Emissions'!$A14,'Emissions Factors'!$A$5:$A$46,0)+2,FALSE)*'MC Usage'!S14</f>
        <v>0</v>
      </c>
      <c r="T14" s="9">
        <f>HLOOKUP(T$5,'Emissions Factors'!$A$3:$AB$46,MATCH('MC Emissions'!$A14,'Emissions Factors'!$A$5:$A$46,0)+2,FALSE)*'MC Usage'!T14</f>
        <v>0</v>
      </c>
      <c r="U14" s="9">
        <f>HLOOKUP(U$5,'Emissions Factors'!$A$3:$AB$46,MATCH('MC Emissions'!$A14,'Emissions Factors'!$A$5:$A$46,0)+2,FALSE)*'MC Usage'!U14</f>
        <v>0</v>
      </c>
      <c r="V14" s="9">
        <f>HLOOKUP(V$5,'Emissions Factors'!$A$3:$AB$46,MATCH('MC Emissions'!$A14,'Emissions Factors'!$A$5:$A$46,0)+2,FALSE)*'MC Usage'!V14</f>
        <v>0</v>
      </c>
      <c r="W14" s="9">
        <f>HLOOKUP(W$5,'Emissions Factors'!$A$3:$AB$46,MATCH('MC Emissions'!$A14,'Emissions Factors'!$A$5:$A$46,0)+2,FALSE)*'MC Usage'!W14</f>
        <v>0</v>
      </c>
      <c r="X14" s="9">
        <f>HLOOKUP(X$5,'Emissions Factors'!$A$3:$AB$46,MATCH('MC Emissions'!$A14,'Emissions Factors'!$A$5:$A$46,0)+2,FALSE)*'MC Usage'!X14</f>
        <v>0</v>
      </c>
      <c r="Y14" s="9">
        <f>HLOOKUP(Y$5,'Emissions Factors'!$A$3:$AB$46,MATCH('MC Emissions'!$A14,'Emissions Factors'!$A$5:$A$46,0)+2,FALSE)*'MC Usage'!Y14</f>
        <v>0</v>
      </c>
      <c r="Z14" s="9">
        <f>HLOOKUP(Z$5,'Emissions Factors'!$A$3:$AB$46,MATCH('MC Emissions'!$A14,'Emissions Factors'!$A$5:$A$46,0)+2,FALSE)*'MC Usage'!Z14</f>
        <v>0</v>
      </c>
      <c r="AA14" s="9">
        <f>HLOOKUP(AA$5,'Emissions Factors'!$A$3:$AB$46,MATCH('MC Emissions'!$A14,'Emissions Factors'!$A$5:$A$46,0)+2,FALSE)*'MC Usage'!AA14</f>
        <v>0</v>
      </c>
      <c r="AB14" s="10">
        <f>HLOOKUP(AB$5,'Emissions Factors'!$A$3:$AB$46,MATCH('MC Emissions'!$A14,'Emissions Factors'!$A$5:$A$46,0)+2,FALSE)*'MC Usage'!AB14</f>
        <v>0</v>
      </c>
      <c r="AC14" s="10">
        <f>-'MC Usage'!AC14</f>
        <v>0</v>
      </c>
      <c r="AD14" s="10">
        <f>HLOOKUP(AD$5,'Emissions Factors'!$A$3:$AB$46,MATCH('MC Emissions'!$A14,'Emissions Factors'!$A$5:$A$46,0)+2,FALSE)*'MC Usage'!AD14</f>
        <v>0</v>
      </c>
      <c r="AE14" s="10">
        <f>HLOOKUP(AE$5,'Emissions Factors'!$A$3:$AB$46,MATCH('MC Emissions'!$A14,'Emissions Factors'!$A$5:$A$46,0)+2,FALSE)*'MC Usage'!AE14</f>
        <v>0</v>
      </c>
      <c r="AF14" s="202">
        <f t="shared" si="0"/>
        <v>0</v>
      </c>
      <c r="AG14">
        <f t="shared" si="1"/>
        <v>0</v>
      </c>
      <c r="AH14">
        <v>0</v>
      </c>
    </row>
    <row r="15" spans="1:36" x14ac:dyDescent="0.3">
      <c r="A15" s="30" t="s">
        <v>34</v>
      </c>
      <c r="B15" s="16">
        <f t="shared" si="2"/>
        <v>36982</v>
      </c>
      <c r="C15" s="9">
        <f>HLOOKUP(C$5,'Emissions Factors'!$A$3:$AB$46,MATCH('MC Emissions'!$A15,'Emissions Factors'!$A$5:$A$46,0)+2,FALSE)*'MC Usage'!C15</f>
        <v>0</v>
      </c>
      <c r="D15" s="9">
        <f>HLOOKUP(D$5,'Emissions Factors'!$A$3:$AB$46,MATCH('MC Emissions'!$A15,'Emissions Factors'!$A$5:$A$46,0)+2,FALSE)*'MC Usage'!D15</f>
        <v>0</v>
      </c>
      <c r="E15" s="9">
        <f>HLOOKUP(E$5,'Emissions Factors'!$A$3:$AB$46,MATCH('MC Emissions'!$A15,'Emissions Factors'!$A$5:$A$46,0)+2,FALSE)*'MC Usage'!E15</f>
        <v>0</v>
      </c>
      <c r="F15" s="9">
        <f>HLOOKUP(F$5,'Emissions Factors'!$A$3:$AB$46,MATCH('MC Emissions'!$A15,'Emissions Factors'!$A$5:$A$46,0)+2,FALSE)*'MC Usage'!F15</f>
        <v>0</v>
      </c>
      <c r="G15" s="9">
        <f>HLOOKUP(G$5,'Emissions Factors'!$A$3:$AB$46,MATCH('MC Emissions'!$A15,'Emissions Factors'!$A$5:$A$46,0)+2,FALSE)*'MC Usage'!G15</f>
        <v>0</v>
      </c>
      <c r="H15" s="9">
        <f>HLOOKUP(H$5,'Emissions Factors'!$A$3:$AB$46,MATCH('MC Emissions'!$A15,'Emissions Factors'!$A$5:$A$46,0)+2,FALSE)*'MC Usage'!H15</f>
        <v>0</v>
      </c>
      <c r="I15" s="9">
        <f>HLOOKUP(I$5,'Emissions Factors'!$A$3:$AB$46,MATCH('MC Emissions'!$A15,'Emissions Factors'!$A$5:$A$46,0)+2,FALSE)*'MC Usage'!I15</f>
        <v>0</v>
      </c>
      <c r="J15" s="9">
        <f>HLOOKUP(J$5,'Emissions Factors'!$A$3:$AB$46,MATCH('MC Emissions'!$A15,'Emissions Factors'!$A$5:$A$46,0)+2,FALSE)*'MC Usage'!J15</f>
        <v>0</v>
      </c>
      <c r="K15" s="9">
        <f>HLOOKUP(K$5,'Emissions Factors'!$A$3:$AB$46,MATCH('MC Emissions'!$A15,'Emissions Factors'!$A$5:$A$46,0)+2,FALSE)*'MC Usage'!K15</f>
        <v>0</v>
      </c>
      <c r="L15" s="9">
        <f>HLOOKUP(L$5,'Emissions Factors'!$A$3:$AB$46,MATCH('MC Emissions'!$A15,'Emissions Factors'!$A$5:$A$46,0)+2,FALSE)*'MC Usage'!L15</f>
        <v>0</v>
      </c>
      <c r="M15" s="9">
        <f>HLOOKUP(M$5,'Emissions Factors'!$A$3:$AB$46,MATCH('MC Emissions'!$A15,'Emissions Factors'!$A$5:$A$46,0)+2,FALSE)*'MC Usage'!M15</f>
        <v>0</v>
      </c>
      <c r="N15" s="9">
        <f>HLOOKUP(N$5,'Emissions Factors'!$A$3:$AB$46,MATCH('MC Emissions'!$A15,'Emissions Factors'!$A$5:$A$46,0)+2,FALSE)*'MC Usage'!N15</f>
        <v>0</v>
      </c>
      <c r="O15" s="9">
        <f>HLOOKUP(O$5,'Emissions Factors'!$A$3:$AB$46,MATCH('MC Emissions'!$A15,'Emissions Factors'!$A$5:$A$46,0)+2,FALSE)*'MC Usage'!O15</f>
        <v>0</v>
      </c>
      <c r="P15" s="9">
        <f>HLOOKUP(P$5,'Emissions Factors'!$A$3:$AB$46,MATCH('MC Emissions'!$A15,'Emissions Factors'!$A$5:$A$46,0)+2,FALSE)*'MC Usage'!P15</f>
        <v>0</v>
      </c>
      <c r="Q15" s="9">
        <f>HLOOKUP(Q$5,'Emissions Factors'!$A$3:$AB$46,MATCH('MC Emissions'!$A15,'Emissions Factors'!$A$5:$A$46,0)+2,FALSE)*'MC Usage'!Q15</f>
        <v>0</v>
      </c>
      <c r="R15" s="9">
        <f>HLOOKUP(R$5,'Emissions Factors'!$A$3:$AB$46,MATCH('MC Emissions'!$A15,'Emissions Factors'!$A$5:$A$46,0)+2,FALSE)*'MC Usage'!R15</f>
        <v>0</v>
      </c>
      <c r="S15" s="9">
        <f>HLOOKUP(S$5,'Emissions Factors'!$A$3:$AB$46,MATCH('MC Emissions'!$A15,'Emissions Factors'!$A$5:$A$46,0)+2,FALSE)*'MC Usage'!S15</f>
        <v>0</v>
      </c>
      <c r="T15" s="9">
        <f>HLOOKUP(T$5,'Emissions Factors'!$A$3:$AB$46,MATCH('MC Emissions'!$A15,'Emissions Factors'!$A$5:$A$46,0)+2,FALSE)*'MC Usage'!T15</f>
        <v>0</v>
      </c>
      <c r="U15" s="9">
        <f>HLOOKUP(U$5,'Emissions Factors'!$A$3:$AB$46,MATCH('MC Emissions'!$A15,'Emissions Factors'!$A$5:$A$46,0)+2,FALSE)*'MC Usage'!U15</f>
        <v>0</v>
      </c>
      <c r="V15" s="9">
        <f>HLOOKUP(V$5,'Emissions Factors'!$A$3:$AB$46,MATCH('MC Emissions'!$A15,'Emissions Factors'!$A$5:$A$46,0)+2,FALSE)*'MC Usage'!V15</f>
        <v>0</v>
      </c>
      <c r="W15" s="9">
        <f>HLOOKUP(W$5,'Emissions Factors'!$A$3:$AB$46,MATCH('MC Emissions'!$A15,'Emissions Factors'!$A$5:$A$46,0)+2,FALSE)*'MC Usage'!W15</f>
        <v>0</v>
      </c>
      <c r="X15" s="9">
        <f>HLOOKUP(X$5,'Emissions Factors'!$A$3:$AB$46,MATCH('MC Emissions'!$A15,'Emissions Factors'!$A$5:$A$46,0)+2,FALSE)*'MC Usage'!X15</f>
        <v>0</v>
      </c>
      <c r="Y15" s="9">
        <f>HLOOKUP(Y$5,'Emissions Factors'!$A$3:$AB$46,MATCH('MC Emissions'!$A15,'Emissions Factors'!$A$5:$A$46,0)+2,FALSE)*'MC Usage'!Y15</f>
        <v>0</v>
      </c>
      <c r="Z15" s="9">
        <f>HLOOKUP(Z$5,'Emissions Factors'!$A$3:$AB$46,MATCH('MC Emissions'!$A15,'Emissions Factors'!$A$5:$A$46,0)+2,FALSE)*'MC Usage'!Z15</f>
        <v>0</v>
      </c>
      <c r="AA15" s="9">
        <f>HLOOKUP(AA$5,'Emissions Factors'!$A$3:$AB$46,MATCH('MC Emissions'!$A15,'Emissions Factors'!$A$5:$A$46,0)+2,FALSE)*'MC Usage'!AA15</f>
        <v>0</v>
      </c>
      <c r="AB15" s="10">
        <f>HLOOKUP(AB$5,'Emissions Factors'!$A$3:$AB$46,MATCH('MC Emissions'!$A15,'Emissions Factors'!$A$5:$A$46,0)+2,FALSE)*'MC Usage'!AB15</f>
        <v>0</v>
      </c>
      <c r="AC15" s="10">
        <f>-'MC Usage'!AC15</f>
        <v>0</v>
      </c>
      <c r="AD15" s="10">
        <f>HLOOKUP(AD$5,'Emissions Factors'!$A$3:$AB$46,MATCH('MC Emissions'!$A15,'Emissions Factors'!$A$5:$A$46,0)+2,FALSE)*'MC Usage'!AD15</f>
        <v>0</v>
      </c>
      <c r="AE15" s="10">
        <f>HLOOKUP(AE$5,'Emissions Factors'!$A$3:$AB$46,MATCH('MC Emissions'!$A15,'Emissions Factors'!$A$5:$A$46,0)+2,FALSE)*'MC Usage'!AE15</f>
        <v>0</v>
      </c>
      <c r="AF15" s="202">
        <f t="shared" si="0"/>
        <v>0</v>
      </c>
      <c r="AG15">
        <f t="shared" si="1"/>
        <v>0</v>
      </c>
      <c r="AH15">
        <v>0</v>
      </c>
    </row>
    <row r="16" spans="1:36" x14ac:dyDescent="0.3">
      <c r="A16" s="30" t="s">
        <v>34</v>
      </c>
      <c r="B16" s="16">
        <f t="shared" si="2"/>
        <v>37012</v>
      </c>
      <c r="C16" s="9">
        <f>HLOOKUP(C$5,'Emissions Factors'!$A$3:$AB$46,MATCH('MC Emissions'!$A16,'Emissions Factors'!$A$5:$A$46,0)+2,FALSE)*'MC Usage'!C16</f>
        <v>0</v>
      </c>
      <c r="D16" s="9">
        <f>HLOOKUP(D$5,'Emissions Factors'!$A$3:$AB$46,MATCH('MC Emissions'!$A16,'Emissions Factors'!$A$5:$A$46,0)+2,FALSE)*'MC Usage'!D16</f>
        <v>0</v>
      </c>
      <c r="E16" s="9">
        <f>HLOOKUP(E$5,'Emissions Factors'!$A$3:$AB$46,MATCH('MC Emissions'!$A16,'Emissions Factors'!$A$5:$A$46,0)+2,FALSE)*'MC Usage'!E16</f>
        <v>0</v>
      </c>
      <c r="F16" s="9">
        <f>HLOOKUP(F$5,'Emissions Factors'!$A$3:$AB$46,MATCH('MC Emissions'!$A16,'Emissions Factors'!$A$5:$A$46,0)+2,FALSE)*'MC Usage'!F16</f>
        <v>0</v>
      </c>
      <c r="G16" s="9">
        <f>HLOOKUP(G$5,'Emissions Factors'!$A$3:$AB$46,MATCH('MC Emissions'!$A16,'Emissions Factors'!$A$5:$A$46,0)+2,FALSE)*'MC Usage'!G16</f>
        <v>0</v>
      </c>
      <c r="H16" s="9">
        <f>HLOOKUP(H$5,'Emissions Factors'!$A$3:$AB$46,MATCH('MC Emissions'!$A16,'Emissions Factors'!$A$5:$A$46,0)+2,FALSE)*'MC Usage'!H16</f>
        <v>0</v>
      </c>
      <c r="I16" s="9">
        <f>HLOOKUP(I$5,'Emissions Factors'!$A$3:$AB$46,MATCH('MC Emissions'!$A16,'Emissions Factors'!$A$5:$A$46,0)+2,FALSE)*'MC Usage'!I16</f>
        <v>0</v>
      </c>
      <c r="J16" s="9">
        <f>HLOOKUP(J$5,'Emissions Factors'!$A$3:$AB$46,MATCH('MC Emissions'!$A16,'Emissions Factors'!$A$5:$A$46,0)+2,FALSE)*'MC Usage'!J16</f>
        <v>0</v>
      </c>
      <c r="K16" s="9">
        <f>HLOOKUP(K$5,'Emissions Factors'!$A$3:$AB$46,MATCH('MC Emissions'!$A16,'Emissions Factors'!$A$5:$A$46,0)+2,FALSE)*'MC Usage'!K16</f>
        <v>0</v>
      </c>
      <c r="L16" s="9">
        <f>HLOOKUP(L$5,'Emissions Factors'!$A$3:$AB$46,MATCH('MC Emissions'!$A16,'Emissions Factors'!$A$5:$A$46,0)+2,FALSE)*'MC Usage'!L16</f>
        <v>0</v>
      </c>
      <c r="M16" s="9">
        <f>HLOOKUP(M$5,'Emissions Factors'!$A$3:$AB$46,MATCH('MC Emissions'!$A16,'Emissions Factors'!$A$5:$A$46,0)+2,FALSE)*'MC Usage'!M16</f>
        <v>0</v>
      </c>
      <c r="N16" s="9">
        <f>HLOOKUP(N$5,'Emissions Factors'!$A$3:$AB$46,MATCH('MC Emissions'!$A16,'Emissions Factors'!$A$5:$A$46,0)+2,FALSE)*'MC Usage'!N16</f>
        <v>0</v>
      </c>
      <c r="O16" s="9">
        <f>HLOOKUP(O$5,'Emissions Factors'!$A$3:$AB$46,MATCH('MC Emissions'!$A16,'Emissions Factors'!$A$5:$A$46,0)+2,FALSE)*'MC Usage'!O16</f>
        <v>0</v>
      </c>
      <c r="P16" s="9">
        <f>HLOOKUP(P$5,'Emissions Factors'!$A$3:$AB$46,MATCH('MC Emissions'!$A16,'Emissions Factors'!$A$5:$A$46,0)+2,FALSE)*'MC Usage'!P16</f>
        <v>0</v>
      </c>
      <c r="Q16" s="9">
        <f>HLOOKUP(Q$5,'Emissions Factors'!$A$3:$AB$46,MATCH('MC Emissions'!$A16,'Emissions Factors'!$A$5:$A$46,0)+2,FALSE)*'MC Usage'!Q16</f>
        <v>0</v>
      </c>
      <c r="R16" s="9">
        <f>HLOOKUP(R$5,'Emissions Factors'!$A$3:$AB$46,MATCH('MC Emissions'!$A16,'Emissions Factors'!$A$5:$A$46,0)+2,FALSE)*'MC Usage'!R16</f>
        <v>0</v>
      </c>
      <c r="S16" s="9">
        <f>HLOOKUP(S$5,'Emissions Factors'!$A$3:$AB$46,MATCH('MC Emissions'!$A16,'Emissions Factors'!$A$5:$A$46,0)+2,FALSE)*'MC Usage'!S16</f>
        <v>0</v>
      </c>
      <c r="T16" s="9">
        <f>HLOOKUP(T$5,'Emissions Factors'!$A$3:$AB$46,MATCH('MC Emissions'!$A16,'Emissions Factors'!$A$5:$A$46,0)+2,FALSE)*'MC Usage'!T16</f>
        <v>0</v>
      </c>
      <c r="U16" s="9">
        <f>HLOOKUP(U$5,'Emissions Factors'!$A$3:$AB$46,MATCH('MC Emissions'!$A16,'Emissions Factors'!$A$5:$A$46,0)+2,FALSE)*'MC Usage'!U16</f>
        <v>0</v>
      </c>
      <c r="V16" s="9">
        <f>HLOOKUP(V$5,'Emissions Factors'!$A$3:$AB$46,MATCH('MC Emissions'!$A16,'Emissions Factors'!$A$5:$A$46,0)+2,FALSE)*'MC Usage'!V16</f>
        <v>0</v>
      </c>
      <c r="W16" s="9">
        <f>HLOOKUP(W$5,'Emissions Factors'!$A$3:$AB$46,MATCH('MC Emissions'!$A16,'Emissions Factors'!$A$5:$A$46,0)+2,FALSE)*'MC Usage'!W16</f>
        <v>0</v>
      </c>
      <c r="X16" s="9">
        <f>HLOOKUP(X$5,'Emissions Factors'!$A$3:$AB$46,MATCH('MC Emissions'!$A16,'Emissions Factors'!$A$5:$A$46,0)+2,FALSE)*'MC Usage'!X16</f>
        <v>0</v>
      </c>
      <c r="Y16" s="9">
        <f>HLOOKUP(Y$5,'Emissions Factors'!$A$3:$AB$46,MATCH('MC Emissions'!$A16,'Emissions Factors'!$A$5:$A$46,0)+2,FALSE)*'MC Usage'!Y16</f>
        <v>0</v>
      </c>
      <c r="Z16" s="9">
        <f>HLOOKUP(Z$5,'Emissions Factors'!$A$3:$AB$46,MATCH('MC Emissions'!$A16,'Emissions Factors'!$A$5:$A$46,0)+2,FALSE)*'MC Usage'!Z16</f>
        <v>0</v>
      </c>
      <c r="AA16" s="9">
        <f>HLOOKUP(AA$5,'Emissions Factors'!$A$3:$AB$46,MATCH('MC Emissions'!$A16,'Emissions Factors'!$A$5:$A$46,0)+2,FALSE)*'MC Usage'!AA16</f>
        <v>0</v>
      </c>
      <c r="AB16" s="10">
        <f>HLOOKUP(AB$5,'Emissions Factors'!$A$3:$AB$46,MATCH('MC Emissions'!$A16,'Emissions Factors'!$A$5:$A$46,0)+2,FALSE)*'MC Usage'!AB16</f>
        <v>0</v>
      </c>
      <c r="AC16" s="10">
        <f>-'MC Usage'!AC16</f>
        <v>0</v>
      </c>
      <c r="AD16" s="10">
        <f>HLOOKUP(AD$5,'Emissions Factors'!$A$3:$AB$46,MATCH('MC Emissions'!$A16,'Emissions Factors'!$A$5:$A$46,0)+2,FALSE)*'MC Usage'!AD16</f>
        <v>0</v>
      </c>
      <c r="AE16" s="10">
        <f>HLOOKUP(AE$5,'Emissions Factors'!$A$3:$AB$46,MATCH('MC Emissions'!$A16,'Emissions Factors'!$A$5:$A$46,0)+2,FALSE)*'MC Usage'!AE16</f>
        <v>0</v>
      </c>
      <c r="AF16" s="202">
        <f t="shared" si="0"/>
        <v>0</v>
      </c>
      <c r="AG16">
        <f t="shared" si="1"/>
        <v>0</v>
      </c>
      <c r="AH16">
        <v>0</v>
      </c>
    </row>
    <row r="17" spans="1:34" ht="15" thickBot="1" x14ac:dyDescent="0.35">
      <c r="A17" s="31" t="s">
        <v>34</v>
      </c>
      <c r="B17" s="17">
        <f t="shared" si="2"/>
        <v>37043</v>
      </c>
      <c r="C17" s="11">
        <f>HLOOKUP(C$5,'Emissions Factors'!$A$3:$AB$46,MATCH('MC Emissions'!$A17,'Emissions Factors'!$A$5:$A$46,0)+2,FALSE)*'MC Usage'!C17</f>
        <v>0</v>
      </c>
      <c r="D17" s="11">
        <f>HLOOKUP(D$5,'Emissions Factors'!$A$3:$AB$46,MATCH('MC Emissions'!$A17,'Emissions Factors'!$A$5:$A$46,0)+2,FALSE)*'MC Usage'!D17</f>
        <v>0</v>
      </c>
      <c r="E17" s="11">
        <f>HLOOKUP(E$5,'Emissions Factors'!$A$3:$AB$46,MATCH('MC Emissions'!$A17,'Emissions Factors'!$A$5:$A$46,0)+2,FALSE)*'MC Usage'!E17</f>
        <v>0</v>
      </c>
      <c r="F17" s="11">
        <f>HLOOKUP(F$5,'Emissions Factors'!$A$3:$AB$46,MATCH('MC Emissions'!$A17,'Emissions Factors'!$A$5:$A$46,0)+2,FALSE)*'MC Usage'!F17</f>
        <v>0</v>
      </c>
      <c r="G17" s="11">
        <f>HLOOKUP(G$5,'Emissions Factors'!$A$3:$AB$46,MATCH('MC Emissions'!$A17,'Emissions Factors'!$A$5:$A$46,0)+2,FALSE)*'MC Usage'!G17</f>
        <v>0</v>
      </c>
      <c r="H17" s="11">
        <f>HLOOKUP(H$5,'Emissions Factors'!$A$3:$AB$46,MATCH('MC Emissions'!$A17,'Emissions Factors'!$A$5:$A$46,0)+2,FALSE)*'MC Usage'!H17</f>
        <v>0</v>
      </c>
      <c r="I17" s="11">
        <f>HLOOKUP(I$5,'Emissions Factors'!$A$3:$AB$46,MATCH('MC Emissions'!$A17,'Emissions Factors'!$A$5:$A$46,0)+2,FALSE)*'MC Usage'!I17</f>
        <v>0</v>
      </c>
      <c r="J17" s="11">
        <f>HLOOKUP(J$5,'Emissions Factors'!$A$3:$AB$46,MATCH('MC Emissions'!$A17,'Emissions Factors'!$A$5:$A$46,0)+2,FALSE)*'MC Usage'!J17</f>
        <v>0</v>
      </c>
      <c r="K17" s="11">
        <f>HLOOKUP(K$5,'Emissions Factors'!$A$3:$AB$46,MATCH('MC Emissions'!$A17,'Emissions Factors'!$A$5:$A$46,0)+2,FALSE)*'MC Usage'!K17</f>
        <v>0</v>
      </c>
      <c r="L17" s="11">
        <f>HLOOKUP(L$5,'Emissions Factors'!$A$3:$AB$46,MATCH('MC Emissions'!$A17,'Emissions Factors'!$A$5:$A$46,0)+2,FALSE)*'MC Usage'!L17</f>
        <v>0</v>
      </c>
      <c r="M17" s="11">
        <f>HLOOKUP(M$5,'Emissions Factors'!$A$3:$AB$46,MATCH('MC Emissions'!$A17,'Emissions Factors'!$A$5:$A$46,0)+2,FALSE)*'MC Usage'!M17</f>
        <v>0</v>
      </c>
      <c r="N17" s="11">
        <f>HLOOKUP(N$5,'Emissions Factors'!$A$3:$AB$46,MATCH('MC Emissions'!$A17,'Emissions Factors'!$A$5:$A$46,0)+2,FALSE)*'MC Usage'!N17</f>
        <v>0</v>
      </c>
      <c r="O17" s="11">
        <f>HLOOKUP(O$5,'Emissions Factors'!$A$3:$AB$46,MATCH('MC Emissions'!$A17,'Emissions Factors'!$A$5:$A$46,0)+2,FALSE)*'MC Usage'!O17</f>
        <v>0</v>
      </c>
      <c r="P17" s="11">
        <f>HLOOKUP(P$5,'Emissions Factors'!$A$3:$AB$46,MATCH('MC Emissions'!$A17,'Emissions Factors'!$A$5:$A$46,0)+2,FALSE)*'MC Usage'!P17</f>
        <v>0</v>
      </c>
      <c r="Q17" s="11">
        <f>HLOOKUP(Q$5,'Emissions Factors'!$A$3:$AB$46,MATCH('MC Emissions'!$A17,'Emissions Factors'!$A$5:$A$46,0)+2,FALSE)*'MC Usage'!Q17</f>
        <v>0</v>
      </c>
      <c r="R17" s="11">
        <f>HLOOKUP(R$5,'Emissions Factors'!$A$3:$AB$46,MATCH('MC Emissions'!$A17,'Emissions Factors'!$A$5:$A$46,0)+2,FALSE)*'MC Usage'!R17</f>
        <v>0</v>
      </c>
      <c r="S17" s="11">
        <f>HLOOKUP(S$5,'Emissions Factors'!$A$3:$AB$46,MATCH('MC Emissions'!$A17,'Emissions Factors'!$A$5:$A$46,0)+2,FALSE)*'MC Usage'!S17</f>
        <v>0</v>
      </c>
      <c r="T17" s="11">
        <f>HLOOKUP(T$5,'Emissions Factors'!$A$3:$AB$46,MATCH('MC Emissions'!$A17,'Emissions Factors'!$A$5:$A$46,0)+2,FALSE)*'MC Usage'!T17</f>
        <v>0</v>
      </c>
      <c r="U17" s="11">
        <f>HLOOKUP(U$5,'Emissions Factors'!$A$3:$AB$46,MATCH('MC Emissions'!$A17,'Emissions Factors'!$A$5:$A$46,0)+2,FALSE)*'MC Usage'!U17</f>
        <v>0</v>
      </c>
      <c r="V17" s="11">
        <f>HLOOKUP(V$5,'Emissions Factors'!$A$3:$AB$46,MATCH('MC Emissions'!$A17,'Emissions Factors'!$A$5:$A$46,0)+2,FALSE)*'MC Usage'!V17</f>
        <v>0</v>
      </c>
      <c r="W17" s="11">
        <f>HLOOKUP(W$5,'Emissions Factors'!$A$3:$AB$46,MATCH('MC Emissions'!$A17,'Emissions Factors'!$A$5:$A$46,0)+2,FALSE)*'MC Usage'!W17</f>
        <v>0</v>
      </c>
      <c r="X17" s="11">
        <f>HLOOKUP(X$5,'Emissions Factors'!$A$3:$AB$46,MATCH('MC Emissions'!$A17,'Emissions Factors'!$A$5:$A$46,0)+2,FALSE)*'MC Usage'!X17</f>
        <v>0</v>
      </c>
      <c r="Y17" s="11">
        <f>HLOOKUP(Y$5,'Emissions Factors'!$A$3:$AB$46,MATCH('MC Emissions'!$A17,'Emissions Factors'!$A$5:$A$46,0)+2,FALSE)*'MC Usage'!Y17</f>
        <v>0</v>
      </c>
      <c r="Z17" s="11">
        <f>HLOOKUP(Z$5,'Emissions Factors'!$A$3:$AB$46,MATCH('MC Emissions'!$A17,'Emissions Factors'!$A$5:$A$46,0)+2,FALSE)*'MC Usage'!Z17</f>
        <v>0</v>
      </c>
      <c r="AA17" s="11">
        <f>HLOOKUP(AA$5,'Emissions Factors'!$A$3:$AB$46,MATCH('MC Emissions'!$A17,'Emissions Factors'!$A$5:$A$46,0)+2,FALSE)*'MC Usage'!AA17</f>
        <v>0</v>
      </c>
      <c r="AB17" s="12">
        <f>HLOOKUP(AB$5,'Emissions Factors'!$A$3:$AB$46,MATCH('MC Emissions'!$A17,'Emissions Factors'!$A$5:$A$46,0)+2,FALSE)*'MC Usage'!AB17</f>
        <v>0</v>
      </c>
      <c r="AC17" s="12">
        <f>-'MC Usage'!AC17</f>
        <v>0</v>
      </c>
      <c r="AD17" s="12">
        <f>HLOOKUP(AD$5,'Emissions Factors'!$A$3:$AB$46,MATCH('MC Emissions'!$A17,'Emissions Factors'!$A$5:$A$46,0)+2,FALSE)*'MC Usage'!AD17</f>
        <v>0</v>
      </c>
      <c r="AE17" s="12">
        <f>HLOOKUP(AE$5,'Emissions Factors'!$A$3:$AB$46,MATCH('MC Emissions'!$A17,'Emissions Factors'!$A$5:$A$46,0)+2,FALSE)*'MC Usage'!AE17</f>
        <v>0</v>
      </c>
      <c r="AF17" s="202">
        <f t="shared" si="0"/>
        <v>0</v>
      </c>
      <c r="AG17">
        <f t="shared" si="1"/>
        <v>0</v>
      </c>
      <c r="AH17">
        <v>0</v>
      </c>
    </row>
    <row r="18" spans="1:34" x14ac:dyDescent="0.3">
      <c r="A18" s="32" t="s">
        <v>35</v>
      </c>
      <c r="B18" s="18">
        <f t="shared" si="2"/>
        <v>37073</v>
      </c>
      <c r="C18" s="2">
        <f>HLOOKUP(C$5,'Emissions Factors'!$A$3:$AB$46,MATCH('MC Emissions'!$A18,'Emissions Factors'!$A$5:$A$46,0)+2,FALSE)*'MC Usage'!C18</f>
        <v>0</v>
      </c>
      <c r="D18" s="2">
        <f>HLOOKUP(D$5,'Emissions Factors'!$A$3:$AB$46,MATCH('MC Emissions'!$A18,'Emissions Factors'!$A$5:$A$46,0)+2,FALSE)*'MC Usage'!D18</f>
        <v>0</v>
      </c>
      <c r="E18" s="2">
        <f>HLOOKUP(E$5,'Emissions Factors'!$A$3:$AB$46,MATCH('MC Emissions'!$A18,'Emissions Factors'!$A$5:$A$46,0)+2,FALSE)*'MC Usage'!E18</f>
        <v>0</v>
      </c>
      <c r="F18" s="2">
        <f>HLOOKUP(F$5,'Emissions Factors'!$A$3:$AB$46,MATCH('MC Emissions'!$A18,'Emissions Factors'!$A$5:$A$46,0)+2,FALSE)*'MC Usage'!F18</f>
        <v>0</v>
      </c>
      <c r="G18" s="2">
        <f>HLOOKUP(G$5,'Emissions Factors'!$A$3:$AB$46,MATCH('MC Emissions'!$A18,'Emissions Factors'!$A$5:$A$46,0)+2,FALSE)*'MC Usage'!G18</f>
        <v>0</v>
      </c>
      <c r="H18" s="2">
        <f>HLOOKUP(H$5,'Emissions Factors'!$A$3:$AB$46,MATCH('MC Emissions'!$A18,'Emissions Factors'!$A$5:$A$46,0)+2,FALSE)*'MC Usage'!H18</f>
        <v>0</v>
      </c>
      <c r="I18" s="2">
        <f>HLOOKUP(I$5,'Emissions Factors'!$A$3:$AB$46,MATCH('MC Emissions'!$A18,'Emissions Factors'!$A$5:$A$46,0)+2,FALSE)*'MC Usage'!I18</f>
        <v>0</v>
      </c>
      <c r="J18" s="2">
        <f>HLOOKUP(J$5,'Emissions Factors'!$A$3:$AB$46,MATCH('MC Emissions'!$A18,'Emissions Factors'!$A$5:$A$46,0)+2,FALSE)*'MC Usage'!J18</f>
        <v>0</v>
      </c>
      <c r="K18" s="2">
        <f>HLOOKUP(K$5,'Emissions Factors'!$A$3:$AB$46,MATCH('MC Emissions'!$A18,'Emissions Factors'!$A$5:$A$46,0)+2,FALSE)*'MC Usage'!K18</f>
        <v>0</v>
      </c>
      <c r="L18" s="2">
        <f>HLOOKUP(L$5,'Emissions Factors'!$A$3:$AB$46,MATCH('MC Emissions'!$A18,'Emissions Factors'!$A$5:$A$46,0)+2,FALSE)*'MC Usage'!L18</f>
        <v>0</v>
      </c>
      <c r="M18" s="2">
        <f>HLOOKUP(M$5,'Emissions Factors'!$A$3:$AB$46,MATCH('MC Emissions'!$A18,'Emissions Factors'!$A$5:$A$46,0)+2,FALSE)*'MC Usage'!M18</f>
        <v>0</v>
      </c>
      <c r="N18" s="2">
        <f>HLOOKUP(N$5,'Emissions Factors'!$A$3:$AB$46,MATCH('MC Emissions'!$A18,'Emissions Factors'!$A$5:$A$46,0)+2,FALSE)*'MC Usage'!N18</f>
        <v>0</v>
      </c>
      <c r="O18" s="2">
        <f>HLOOKUP(O$5,'Emissions Factors'!$A$3:$AB$46,MATCH('MC Emissions'!$A18,'Emissions Factors'!$A$5:$A$46,0)+2,FALSE)*'MC Usage'!O18</f>
        <v>0</v>
      </c>
      <c r="P18" s="2">
        <f>HLOOKUP(P$5,'Emissions Factors'!$A$3:$AB$46,MATCH('MC Emissions'!$A18,'Emissions Factors'!$A$5:$A$46,0)+2,FALSE)*'MC Usage'!P18</f>
        <v>0</v>
      </c>
      <c r="Q18" s="2">
        <f>HLOOKUP(Q$5,'Emissions Factors'!$A$3:$AB$46,MATCH('MC Emissions'!$A18,'Emissions Factors'!$A$5:$A$46,0)+2,FALSE)*'MC Usage'!Q18</f>
        <v>0</v>
      </c>
      <c r="R18" s="2">
        <f>HLOOKUP(R$5,'Emissions Factors'!$A$3:$AB$46,MATCH('MC Emissions'!$A18,'Emissions Factors'!$A$5:$A$46,0)+2,FALSE)*'MC Usage'!R18</f>
        <v>0</v>
      </c>
      <c r="S18" s="2">
        <f>HLOOKUP(S$5,'Emissions Factors'!$A$3:$AB$46,MATCH('MC Emissions'!$A18,'Emissions Factors'!$A$5:$A$46,0)+2,FALSE)*'MC Usage'!S18</f>
        <v>0</v>
      </c>
      <c r="T18" s="2">
        <f>HLOOKUP(T$5,'Emissions Factors'!$A$3:$AB$46,MATCH('MC Emissions'!$A18,'Emissions Factors'!$A$5:$A$46,0)+2,FALSE)*'MC Usage'!T18</f>
        <v>0</v>
      </c>
      <c r="U18" s="2">
        <f>HLOOKUP(U$5,'Emissions Factors'!$A$3:$AB$46,MATCH('MC Emissions'!$A18,'Emissions Factors'!$A$5:$A$46,0)+2,FALSE)*'MC Usage'!U18</f>
        <v>0</v>
      </c>
      <c r="V18" s="2">
        <f>HLOOKUP(V$5,'Emissions Factors'!$A$3:$AB$46,MATCH('MC Emissions'!$A18,'Emissions Factors'!$A$5:$A$46,0)+2,FALSE)*'MC Usage'!V18</f>
        <v>0</v>
      </c>
      <c r="W18" s="2">
        <f>HLOOKUP(W$5,'Emissions Factors'!$A$3:$AB$46,MATCH('MC Emissions'!$A18,'Emissions Factors'!$A$5:$A$46,0)+2,FALSE)*'MC Usage'!W18</f>
        <v>0</v>
      </c>
      <c r="X18" s="2">
        <f>HLOOKUP(X$5,'Emissions Factors'!$A$3:$AB$46,MATCH('MC Emissions'!$A18,'Emissions Factors'!$A$5:$A$46,0)+2,FALSE)*'MC Usage'!X18</f>
        <v>0</v>
      </c>
      <c r="Y18" s="2">
        <f>HLOOKUP(Y$5,'Emissions Factors'!$A$3:$AB$46,MATCH('MC Emissions'!$A18,'Emissions Factors'!$A$5:$A$46,0)+2,FALSE)*'MC Usage'!Y18</f>
        <v>0</v>
      </c>
      <c r="Z18" s="2">
        <f>HLOOKUP(Z$5,'Emissions Factors'!$A$3:$AB$46,MATCH('MC Emissions'!$A18,'Emissions Factors'!$A$5:$A$46,0)+2,FALSE)*'MC Usage'!Z18</f>
        <v>0</v>
      </c>
      <c r="AA18" s="2">
        <f>HLOOKUP(AA$5,'Emissions Factors'!$A$3:$AB$46,MATCH('MC Emissions'!$A18,'Emissions Factors'!$A$5:$A$46,0)+2,FALSE)*'MC Usage'!AA18</f>
        <v>0</v>
      </c>
      <c r="AB18">
        <f>HLOOKUP(AB$5,'Emissions Factors'!$A$3:$AB$46,MATCH('MC Emissions'!$A18,'Emissions Factors'!$A$5:$A$46,0)+2,FALSE)*'MC Usage'!AB18</f>
        <v>0</v>
      </c>
      <c r="AC18">
        <f>-'MC Usage'!AC18</f>
        <v>0</v>
      </c>
      <c r="AD18">
        <f>HLOOKUP(AD$5,'Emissions Factors'!$A$3:$AB$46,MATCH('MC Emissions'!$A18,'Emissions Factors'!$A$5:$A$46,0)+2,FALSE)*'MC Usage'!AD18</f>
        <v>0</v>
      </c>
      <c r="AE18">
        <f>HLOOKUP(AE$5,'Emissions Factors'!$A$3:$AB$46,MATCH('MC Emissions'!$A18,'Emissions Factors'!$A$5:$A$46,0)+2,FALSE)*'MC Usage'!AE18</f>
        <v>0</v>
      </c>
      <c r="AF18" s="202">
        <f t="shared" si="0"/>
        <v>0</v>
      </c>
      <c r="AG18">
        <f t="shared" si="1"/>
        <v>0</v>
      </c>
      <c r="AH18">
        <v>0</v>
      </c>
    </row>
    <row r="19" spans="1:34" x14ac:dyDescent="0.3">
      <c r="A19" s="33" t="s">
        <v>35</v>
      </c>
      <c r="B19" s="18">
        <f t="shared" si="2"/>
        <v>37104</v>
      </c>
      <c r="C19" s="2">
        <f>HLOOKUP(C$5,'Emissions Factors'!$A$3:$AB$46,MATCH('MC Emissions'!$A19,'Emissions Factors'!$A$5:$A$46,0)+2,FALSE)*'MC Usage'!C19</f>
        <v>0</v>
      </c>
      <c r="D19" s="2">
        <f>HLOOKUP(D$5,'Emissions Factors'!$A$3:$AB$46,MATCH('MC Emissions'!$A19,'Emissions Factors'!$A$5:$A$46,0)+2,FALSE)*'MC Usage'!D19</f>
        <v>0</v>
      </c>
      <c r="E19" s="2">
        <f>HLOOKUP(E$5,'Emissions Factors'!$A$3:$AB$46,MATCH('MC Emissions'!$A19,'Emissions Factors'!$A$5:$A$46,0)+2,FALSE)*'MC Usage'!E19</f>
        <v>0</v>
      </c>
      <c r="F19" s="2">
        <f>HLOOKUP(F$5,'Emissions Factors'!$A$3:$AB$46,MATCH('MC Emissions'!$A19,'Emissions Factors'!$A$5:$A$46,0)+2,FALSE)*'MC Usage'!F19</f>
        <v>0</v>
      </c>
      <c r="G19" s="2">
        <f>HLOOKUP(G$5,'Emissions Factors'!$A$3:$AB$46,MATCH('MC Emissions'!$A19,'Emissions Factors'!$A$5:$A$46,0)+2,FALSE)*'MC Usage'!G19</f>
        <v>0</v>
      </c>
      <c r="H19" s="2">
        <f>HLOOKUP(H$5,'Emissions Factors'!$A$3:$AB$46,MATCH('MC Emissions'!$A19,'Emissions Factors'!$A$5:$A$46,0)+2,FALSE)*'MC Usage'!H19</f>
        <v>0</v>
      </c>
      <c r="I19" s="2">
        <f>HLOOKUP(I$5,'Emissions Factors'!$A$3:$AB$46,MATCH('MC Emissions'!$A19,'Emissions Factors'!$A$5:$A$46,0)+2,FALSE)*'MC Usage'!I19</f>
        <v>0</v>
      </c>
      <c r="J19" s="2">
        <f>HLOOKUP(J$5,'Emissions Factors'!$A$3:$AB$46,MATCH('MC Emissions'!$A19,'Emissions Factors'!$A$5:$A$46,0)+2,FALSE)*'MC Usage'!J19</f>
        <v>0</v>
      </c>
      <c r="K19" s="2">
        <f>HLOOKUP(K$5,'Emissions Factors'!$A$3:$AB$46,MATCH('MC Emissions'!$A19,'Emissions Factors'!$A$5:$A$46,0)+2,FALSE)*'MC Usage'!K19</f>
        <v>0</v>
      </c>
      <c r="L19" s="2">
        <f>HLOOKUP(L$5,'Emissions Factors'!$A$3:$AB$46,MATCH('MC Emissions'!$A19,'Emissions Factors'!$A$5:$A$46,0)+2,FALSE)*'MC Usage'!L19</f>
        <v>0</v>
      </c>
      <c r="M19" s="2">
        <f>HLOOKUP(M$5,'Emissions Factors'!$A$3:$AB$46,MATCH('MC Emissions'!$A19,'Emissions Factors'!$A$5:$A$46,0)+2,FALSE)*'MC Usage'!M19</f>
        <v>0</v>
      </c>
      <c r="N19" s="2">
        <f>HLOOKUP(N$5,'Emissions Factors'!$A$3:$AB$46,MATCH('MC Emissions'!$A19,'Emissions Factors'!$A$5:$A$46,0)+2,FALSE)*'MC Usage'!N19</f>
        <v>0</v>
      </c>
      <c r="O19" s="2">
        <f>HLOOKUP(O$5,'Emissions Factors'!$A$3:$AB$46,MATCH('MC Emissions'!$A19,'Emissions Factors'!$A$5:$A$46,0)+2,FALSE)*'MC Usage'!O19</f>
        <v>0</v>
      </c>
      <c r="P19" s="2">
        <f>HLOOKUP(P$5,'Emissions Factors'!$A$3:$AB$46,MATCH('MC Emissions'!$A19,'Emissions Factors'!$A$5:$A$46,0)+2,FALSE)*'MC Usage'!P19</f>
        <v>0</v>
      </c>
      <c r="Q19" s="2">
        <f>HLOOKUP(Q$5,'Emissions Factors'!$A$3:$AB$46,MATCH('MC Emissions'!$A19,'Emissions Factors'!$A$5:$A$46,0)+2,FALSE)*'MC Usage'!Q19</f>
        <v>0</v>
      </c>
      <c r="R19" s="2">
        <f>HLOOKUP(R$5,'Emissions Factors'!$A$3:$AB$46,MATCH('MC Emissions'!$A19,'Emissions Factors'!$A$5:$A$46,0)+2,FALSE)*'MC Usage'!R19</f>
        <v>0</v>
      </c>
      <c r="S19" s="2">
        <f>HLOOKUP(S$5,'Emissions Factors'!$A$3:$AB$46,MATCH('MC Emissions'!$A19,'Emissions Factors'!$A$5:$A$46,0)+2,FALSE)*'MC Usage'!S19</f>
        <v>0</v>
      </c>
      <c r="T19" s="2">
        <f>HLOOKUP(T$5,'Emissions Factors'!$A$3:$AB$46,MATCH('MC Emissions'!$A19,'Emissions Factors'!$A$5:$A$46,0)+2,FALSE)*'MC Usage'!T19</f>
        <v>0</v>
      </c>
      <c r="U19" s="2">
        <f>HLOOKUP(U$5,'Emissions Factors'!$A$3:$AB$46,MATCH('MC Emissions'!$A19,'Emissions Factors'!$A$5:$A$46,0)+2,FALSE)*'MC Usage'!U19</f>
        <v>0</v>
      </c>
      <c r="V19" s="2">
        <f>HLOOKUP(V$5,'Emissions Factors'!$A$3:$AB$46,MATCH('MC Emissions'!$A19,'Emissions Factors'!$A$5:$A$46,0)+2,FALSE)*'MC Usage'!V19</f>
        <v>0</v>
      </c>
      <c r="W19" s="2">
        <f>HLOOKUP(W$5,'Emissions Factors'!$A$3:$AB$46,MATCH('MC Emissions'!$A19,'Emissions Factors'!$A$5:$A$46,0)+2,FALSE)*'MC Usage'!W19</f>
        <v>0</v>
      </c>
      <c r="X19" s="2">
        <f>HLOOKUP(X$5,'Emissions Factors'!$A$3:$AB$46,MATCH('MC Emissions'!$A19,'Emissions Factors'!$A$5:$A$46,0)+2,FALSE)*'MC Usage'!X19</f>
        <v>0</v>
      </c>
      <c r="Y19" s="2">
        <f>HLOOKUP(Y$5,'Emissions Factors'!$A$3:$AB$46,MATCH('MC Emissions'!$A19,'Emissions Factors'!$A$5:$A$46,0)+2,FALSE)*'MC Usage'!Y19</f>
        <v>0</v>
      </c>
      <c r="Z19" s="2">
        <f>HLOOKUP(Z$5,'Emissions Factors'!$A$3:$AB$46,MATCH('MC Emissions'!$A19,'Emissions Factors'!$A$5:$A$46,0)+2,FALSE)*'MC Usage'!Z19</f>
        <v>0</v>
      </c>
      <c r="AA19" s="2">
        <f>HLOOKUP(AA$5,'Emissions Factors'!$A$3:$AB$46,MATCH('MC Emissions'!$A19,'Emissions Factors'!$A$5:$A$46,0)+2,FALSE)*'MC Usage'!AA19</f>
        <v>0</v>
      </c>
      <c r="AB19">
        <f>HLOOKUP(AB$5,'Emissions Factors'!$A$3:$AB$46,MATCH('MC Emissions'!$A19,'Emissions Factors'!$A$5:$A$46,0)+2,FALSE)*'MC Usage'!AB19</f>
        <v>0</v>
      </c>
      <c r="AC19">
        <f>-'MC Usage'!AC19</f>
        <v>0</v>
      </c>
      <c r="AD19">
        <f>HLOOKUP(AD$5,'Emissions Factors'!$A$3:$AB$46,MATCH('MC Emissions'!$A19,'Emissions Factors'!$A$5:$A$46,0)+2,FALSE)*'MC Usage'!AD19</f>
        <v>0</v>
      </c>
      <c r="AE19">
        <f>HLOOKUP(AE$5,'Emissions Factors'!$A$3:$AB$46,MATCH('MC Emissions'!$A19,'Emissions Factors'!$A$5:$A$46,0)+2,FALSE)*'MC Usage'!AE19</f>
        <v>0</v>
      </c>
      <c r="AF19" s="202">
        <f t="shared" si="0"/>
        <v>0</v>
      </c>
      <c r="AG19">
        <f t="shared" si="1"/>
        <v>0</v>
      </c>
      <c r="AH19">
        <v>0</v>
      </c>
    </row>
    <row r="20" spans="1:34" x14ac:dyDescent="0.3">
      <c r="A20" s="33" t="s">
        <v>35</v>
      </c>
      <c r="B20" s="18">
        <f t="shared" si="2"/>
        <v>37135</v>
      </c>
      <c r="C20" s="2">
        <f>HLOOKUP(C$5,'Emissions Factors'!$A$3:$AB$46,MATCH('MC Emissions'!$A20,'Emissions Factors'!$A$5:$A$46,0)+2,FALSE)*'MC Usage'!C20</f>
        <v>0</v>
      </c>
      <c r="D20" s="2">
        <f>HLOOKUP(D$5,'Emissions Factors'!$A$3:$AB$46,MATCH('MC Emissions'!$A20,'Emissions Factors'!$A$5:$A$46,0)+2,FALSE)*'MC Usage'!D20</f>
        <v>0</v>
      </c>
      <c r="E20" s="2">
        <f>HLOOKUP(E$5,'Emissions Factors'!$A$3:$AB$46,MATCH('MC Emissions'!$A20,'Emissions Factors'!$A$5:$A$46,0)+2,FALSE)*'MC Usage'!E20</f>
        <v>0</v>
      </c>
      <c r="F20" s="2">
        <f>HLOOKUP(F$5,'Emissions Factors'!$A$3:$AB$46,MATCH('MC Emissions'!$A20,'Emissions Factors'!$A$5:$A$46,0)+2,FALSE)*'MC Usage'!F20</f>
        <v>0</v>
      </c>
      <c r="G20" s="2">
        <f>HLOOKUP(G$5,'Emissions Factors'!$A$3:$AB$46,MATCH('MC Emissions'!$A20,'Emissions Factors'!$A$5:$A$46,0)+2,FALSE)*'MC Usage'!G20</f>
        <v>0</v>
      </c>
      <c r="H20" s="2">
        <f>HLOOKUP(H$5,'Emissions Factors'!$A$3:$AB$46,MATCH('MC Emissions'!$A20,'Emissions Factors'!$A$5:$A$46,0)+2,FALSE)*'MC Usage'!H20</f>
        <v>0</v>
      </c>
      <c r="I20" s="2">
        <f>HLOOKUP(I$5,'Emissions Factors'!$A$3:$AB$46,MATCH('MC Emissions'!$A20,'Emissions Factors'!$A$5:$A$46,0)+2,FALSE)*'MC Usage'!I20</f>
        <v>0</v>
      </c>
      <c r="J20" s="2">
        <f>HLOOKUP(J$5,'Emissions Factors'!$A$3:$AB$46,MATCH('MC Emissions'!$A20,'Emissions Factors'!$A$5:$A$46,0)+2,FALSE)*'MC Usage'!J20</f>
        <v>0</v>
      </c>
      <c r="K20" s="2">
        <f>HLOOKUP(K$5,'Emissions Factors'!$A$3:$AB$46,MATCH('MC Emissions'!$A20,'Emissions Factors'!$A$5:$A$46,0)+2,FALSE)*'MC Usage'!K20</f>
        <v>0</v>
      </c>
      <c r="L20" s="2">
        <f>HLOOKUP(L$5,'Emissions Factors'!$A$3:$AB$46,MATCH('MC Emissions'!$A20,'Emissions Factors'!$A$5:$A$46,0)+2,FALSE)*'MC Usage'!L20</f>
        <v>0</v>
      </c>
      <c r="M20" s="2">
        <f>HLOOKUP(M$5,'Emissions Factors'!$A$3:$AB$46,MATCH('MC Emissions'!$A20,'Emissions Factors'!$A$5:$A$46,0)+2,FALSE)*'MC Usage'!M20</f>
        <v>0</v>
      </c>
      <c r="N20" s="2">
        <f>HLOOKUP(N$5,'Emissions Factors'!$A$3:$AB$46,MATCH('MC Emissions'!$A20,'Emissions Factors'!$A$5:$A$46,0)+2,FALSE)*'MC Usage'!N20</f>
        <v>0</v>
      </c>
      <c r="O20" s="2">
        <f>HLOOKUP(O$5,'Emissions Factors'!$A$3:$AB$46,MATCH('MC Emissions'!$A20,'Emissions Factors'!$A$5:$A$46,0)+2,FALSE)*'MC Usage'!O20</f>
        <v>0</v>
      </c>
      <c r="P20" s="2">
        <f>HLOOKUP(P$5,'Emissions Factors'!$A$3:$AB$46,MATCH('MC Emissions'!$A20,'Emissions Factors'!$A$5:$A$46,0)+2,FALSE)*'MC Usage'!P20</f>
        <v>0</v>
      </c>
      <c r="Q20" s="2">
        <f>HLOOKUP(Q$5,'Emissions Factors'!$A$3:$AB$46,MATCH('MC Emissions'!$A20,'Emissions Factors'!$A$5:$A$46,0)+2,FALSE)*'MC Usage'!Q20</f>
        <v>0</v>
      </c>
      <c r="R20" s="2">
        <f>HLOOKUP(R$5,'Emissions Factors'!$A$3:$AB$46,MATCH('MC Emissions'!$A20,'Emissions Factors'!$A$5:$A$46,0)+2,FALSE)*'MC Usage'!R20</f>
        <v>0</v>
      </c>
      <c r="S20" s="2">
        <f>HLOOKUP(S$5,'Emissions Factors'!$A$3:$AB$46,MATCH('MC Emissions'!$A20,'Emissions Factors'!$A$5:$A$46,0)+2,FALSE)*'MC Usage'!S20</f>
        <v>0</v>
      </c>
      <c r="T20" s="2">
        <f>HLOOKUP(T$5,'Emissions Factors'!$A$3:$AB$46,MATCH('MC Emissions'!$A20,'Emissions Factors'!$A$5:$A$46,0)+2,FALSE)*'MC Usage'!T20</f>
        <v>0</v>
      </c>
      <c r="U20" s="2">
        <f>HLOOKUP(U$5,'Emissions Factors'!$A$3:$AB$46,MATCH('MC Emissions'!$A20,'Emissions Factors'!$A$5:$A$46,0)+2,FALSE)*'MC Usage'!U20</f>
        <v>0</v>
      </c>
      <c r="V20" s="2">
        <f>HLOOKUP(V$5,'Emissions Factors'!$A$3:$AB$46,MATCH('MC Emissions'!$A20,'Emissions Factors'!$A$5:$A$46,0)+2,FALSE)*'MC Usage'!V20</f>
        <v>0</v>
      </c>
      <c r="W20" s="2">
        <f>HLOOKUP(W$5,'Emissions Factors'!$A$3:$AB$46,MATCH('MC Emissions'!$A20,'Emissions Factors'!$A$5:$A$46,0)+2,FALSE)*'MC Usage'!W20</f>
        <v>0</v>
      </c>
      <c r="X20" s="2">
        <f>HLOOKUP(X$5,'Emissions Factors'!$A$3:$AB$46,MATCH('MC Emissions'!$A20,'Emissions Factors'!$A$5:$A$46,0)+2,FALSE)*'MC Usage'!X20</f>
        <v>0</v>
      </c>
      <c r="Y20" s="2">
        <f>HLOOKUP(Y$5,'Emissions Factors'!$A$3:$AB$46,MATCH('MC Emissions'!$A20,'Emissions Factors'!$A$5:$A$46,0)+2,FALSE)*'MC Usage'!Y20</f>
        <v>0</v>
      </c>
      <c r="Z20" s="2">
        <f>HLOOKUP(Z$5,'Emissions Factors'!$A$3:$AB$46,MATCH('MC Emissions'!$A20,'Emissions Factors'!$A$5:$A$46,0)+2,FALSE)*'MC Usage'!Z20</f>
        <v>0</v>
      </c>
      <c r="AA20" s="2">
        <f>HLOOKUP(AA$5,'Emissions Factors'!$A$3:$AB$46,MATCH('MC Emissions'!$A20,'Emissions Factors'!$A$5:$A$46,0)+2,FALSE)*'MC Usage'!AA20</f>
        <v>0</v>
      </c>
      <c r="AB20">
        <f>HLOOKUP(AB$5,'Emissions Factors'!$A$3:$AB$46,MATCH('MC Emissions'!$A20,'Emissions Factors'!$A$5:$A$46,0)+2,FALSE)*'MC Usage'!AB20</f>
        <v>0</v>
      </c>
      <c r="AC20">
        <f>-'MC Usage'!AC20</f>
        <v>0</v>
      </c>
      <c r="AD20">
        <f>HLOOKUP(AD$5,'Emissions Factors'!$A$3:$AB$46,MATCH('MC Emissions'!$A20,'Emissions Factors'!$A$5:$A$46,0)+2,FALSE)*'MC Usage'!AD20</f>
        <v>0</v>
      </c>
      <c r="AE20">
        <f>HLOOKUP(AE$5,'Emissions Factors'!$A$3:$AB$46,MATCH('MC Emissions'!$A20,'Emissions Factors'!$A$5:$A$46,0)+2,FALSE)*'MC Usage'!AE20</f>
        <v>0</v>
      </c>
      <c r="AF20" s="202">
        <f t="shared" si="0"/>
        <v>0</v>
      </c>
      <c r="AG20">
        <f t="shared" si="1"/>
        <v>0</v>
      </c>
      <c r="AH20">
        <v>0</v>
      </c>
    </row>
    <row r="21" spans="1:34" x14ac:dyDescent="0.3">
      <c r="A21" s="33" t="s">
        <v>35</v>
      </c>
      <c r="B21" s="18">
        <f t="shared" si="2"/>
        <v>37165</v>
      </c>
      <c r="C21" s="2">
        <f>HLOOKUP(C$5,'Emissions Factors'!$A$3:$AB$46,MATCH('MC Emissions'!$A21,'Emissions Factors'!$A$5:$A$46,0)+2,FALSE)*'MC Usage'!C21</f>
        <v>0</v>
      </c>
      <c r="D21" s="2">
        <f>HLOOKUP(D$5,'Emissions Factors'!$A$3:$AB$46,MATCH('MC Emissions'!$A21,'Emissions Factors'!$A$5:$A$46,0)+2,FALSE)*'MC Usage'!D21</f>
        <v>0</v>
      </c>
      <c r="E21" s="2">
        <f>HLOOKUP(E$5,'Emissions Factors'!$A$3:$AB$46,MATCH('MC Emissions'!$A21,'Emissions Factors'!$A$5:$A$46,0)+2,FALSE)*'MC Usage'!E21</f>
        <v>0</v>
      </c>
      <c r="F21" s="2">
        <f>HLOOKUP(F$5,'Emissions Factors'!$A$3:$AB$46,MATCH('MC Emissions'!$A21,'Emissions Factors'!$A$5:$A$46,0)+2,FALSE)*'MC Usage'!F21</f>
        <v>0</v>
      </c>
      <c r="G21" s="2">
        <f>HLOOKUP(G$5,'Emissions Factors'!$A$3:$AB$46,MATCH('MC Emissions'!$A21,'Emissions Factors'!$A$5:$A$46,0)+2,FALSE)*'MC Usage'!G21</f>
        <v>0</v>
      </c>
      <c r="H21" s="2">
        <f>HLOOKUP(H$5,'Emissions Factors'!$A$3:$AB$46,MATCH('MC Emissions'!$A21,'Emissions Factors'!$A$5:$A$46,0)+2,FALSE)*'MC Usage'!H21</f>
        <v>0</v>
      </c>
      <c r="I21" s="2">
        <f>HLOOKUP(I$5,'Emissions Factors'!$A$3:$AB$46,MATCH('MC Emissions'!$A21,'Emissions Factors'!$A$5:$A$46,0)+2,FALSE)*'MC Usage'!I21</f>
        <v>0</v>
      </c>
      <c r="J21" s="2">
        <f>HLOOKUP(J$5,'Emissions Factors'!$A$3:$AB$46,MATCH('MC Emissions'!$A21,'Emissions Factors'!$A$5:$A$46,0)+2,FALSE)*'MC Usage'!J21</f>
        <v>0</v>
      </c>
      <c r="K21" s="2">
        <f>HLOOKUP(K$5,'Emissions Factors'!$A$3:$AB$46,MATCH('MC Emissions'!$A21,'Emissions Factors'!$A$5:$A$46,0)+2,FALSE)*'MC Usage'!K21</f>
        <v>0</v>
      </c>
      <c r="L21" s="2">
        <f>HLOOKUP(L$5,'Emissions Factors'!$A$3:$AB$46,MATCH('MC Emissions'!$A21,'Emissions Factors'!$A$5:$A$46,0)+2,FALSE)*'MC Usage'!L21</f>
        <v>0</v>
      </c>
      <c r="M21" s="2">
        <f>HLOOKUP(M$5,'Emissions Factors'!$A$3:$AB$46,MATCH('MC Emissions'!$A21,'Emissions Factors'!$A$5:$A$46,0)+2,FALSE)*'MC Usage'!M21</f>
        <v>0</v>
      </c>
      <c r="N21" s="2">
        <f>HLOOKUP(N$5,'Emissions Factors'!$A$3:$AB$46,MATCH('MC Emissions'!$A21,'Emissions Factors'!$A$5:$A$46,0)+2,FALSE)*'MC Usage'!N21</f>
        <v>0</v>
      </c>
      <c r="O21" s="2">
        <f>HLOOKUP(O$5,'Emissions Factors'!$A$3:$AB$46,MATCH('MC Emissions'!$A21,'Emissions Factors'!$A$5:$A$46,0)+2,FALSE)*'MC Usage'!O21</f>
        <v>0</v>
      </c>
      <c r="P21" s="2">
        <f>HLOOKUP(P$5,'Emissions Factors'!$A$3:$AB$46,MATCH('MC Emissions'!$A21,'Emissions Factors'!$A$5:$A$46,0)+2,FALSE)*'MC Usage'!P21</f>
        <v>0</v>
      </c>
      <c r="Q21" s="2">
        <f>HLOOKUP(Q$5,'Emissions Factors'!$A$3:$AB$46,MATCH('MC Emissions'!$A21,'Emissions Factors'!$A$5:$A$46,0)+2,FALSE)*'MC Usage'!Q21</f>
        <v>0</v>
      </c>
      <c r="R21" s="2">
        <f>HLOOKUP(R$5,'Emissions Factors'!$A$3:$AB$46,MATCH('MC Emissions'!$A21,'Emissions Factors'!$A$5:$A$46,0)+2,FALSE)*'MC Usage'!R21</f>
        <v>0</v>
      </c>
      <c r="S21" s="2">
        <f>HLOOKUP(S$5,'Emissions Factors'!$A$3:$AB$46,MATCH('MC Emissions'!$A21,'Emissions Factors'!$A$5:$A$46,0)+2,FALSE)*'MC Usage'!S21</f>
        <v>0</v>
      </c>
      <c r="T21" s="2">
        <f>HLOOKUP(T$5,'Emissions Factors'!$A$3:$AB$46,MATCH('MC Emissions'!$A21,'Emissions Factors'!$A$5:$A$46,0)+2,FALSE)*'MC Usage'!T21</f>
        <v>0</v>
      </c>
      <c r="U21" s="2">
        <f>HLOOKUP(U$5,'Emissions Factors'!$A$3:$AB$46,MATCH('MC Emissions'!$A21,'Emissions Factors'!$A$5:$A$46,0)+2,FALSE)*'MC Usage'!U21</f>
        <v>0</v>
      </c>
      <c r="V21" s="2">
        <f>HLOOKUP(V$5,'Emissions Factors'!$A$3:$AB$46,MATCH('MC Emissions'!$A21,'Emissions Factors'!$A$5:$A$46,0)+2,FALSE)*'MC Usage'!V21</f>
        <v>0</v>
      </c>
      <c r="W21" s="2">
        <f>HLOOKUP(W$5,'Emissions Factors'!$A$3:$AB$46,MATCH('MC Emissions'!$A21,'Emissions Factors'!$A$5:$A$46,0)+2,FALSE)*'MC Usage'!W21</f>
        <v>0</v>
      </c>
      <c r="X21" s="2">
        <f>HLOOKUP(X$5,'Emissions Factors'!$A$3:$AB$46,MATCH('MC Emissions'!$A21,'Emissions Factors'!$A$5:$A$46,0)+2,FALSE)*'MC Usage'!X21</f>
        <v>0</v>
      </c>
      <c r="Y21" s="2">
        <f>HLOOKUP(Y$5,'Emissions Factors'!$A$3:$AB$46,MATCH('MC Emissions'!$A21,'Emissions Factors'!$A$5:$A$46,0)+2,FALSE)*'MC Usage'!Y21</f>
        <v>0</v>
      </c>
      <c r="Z21" s="2">
        <f>HLOOKUP(Z$5,'Emissions Factors'!$A$3:$AB$46,MATCH('MC Emissions'!$A21,'Emissions Factors'!$A$5:$A$46,0)+2,FALSE)*'MC Usage'!Z21</f>
        <v>0</v>
      </c>
      <c r="AA21" s="2">
        <f>HLOOKUP(AA$5,'Emissions Factors'!$A$3:$AB$46,MATCH('MC Emissions'!$A21,'Emissions Factors'!$A$5:$A$46,0)+2,FALSE)*'MC Usage'!AA21</f>
        <v>0</v>
      </c>
      <c r="AB21">
        <f>HLOOKUP(AB$5,'Emissions Factors'!$A$3:$AB$46,MATCH('MC Emissions'!$A21,'Emissions Factors'!$A$5:$A$46,0)+2,FALSE)*'MC Usage'!AB21</f>
        <v>0</v>
      </c>
      <c r="AC21">
        <f>-'MC Usage'!AC21</f>
        <v>0</v>
      </c>
      <c r="AD21">
        <f>HLOOKUP(AD$5,'Emissions Factors'!$A$3:$AB$46,MATCH('MC Emissions'!$A21,'Emissions Factors'!$A$5:$A$46,0)+2,FALSE)*'MC Usage'!AD21</f>
        <v>0</v>
      </c>
      <c r="AE21">
        <f>HLOOKUP(AE$5,'Emissions Factors'!$A$3:$AB$46,MATCH('MC Emissions'!$A21,'Emissions Factors'!$A$5:$A$46,0)+2,FALSE)*'MC Usage'!AE21</f>
        <v>0</v>
      </c>
      <c r="AF21" s="202">
        <f t="shared" si="0"/>
        <v>0</v>
      </c>
      <c r="AG21">
        <f t="shared" si="1"/>
        <v>0</v>
      </c>
      <c r="AH21">
        <v>0</v>
      </c>
    </row>
    <row r="22" spans="1:34" x14ac:dyDescent="0.3">
      <c r="A22" s="33" t="s">
        <v>35</v>
      </c>
      <c r="B22" s="18">
        <f t="shared" si="2"/>
        <v>37196</v>
      </c>
      <c r="C22" s="2">
        <f>HLOOKUP(C$5,'Emissions Factors'!$A$3:$AB$46,MATCH('MC Emissions'!$A22,'Emissions Factors'!$A$5:$A$46,0)+2,FALSE)*'MC Usage'!C22</f>
        <v>0</v>
      </c>
      <c r="D22" s="2">
        <f>HLOOKUP(D$5,'Emissions Factors'!$A$3:$AB$46,MATCH('MC Emissions'!$A22,'Emissions Factors'!$A$5:$A$46,0)+2,FALSE)*'MC Usage'!D22</f>
        <v>0</v>
      </c>
      <c r="E22" s="2">
        <f>HLOOKUP(E$5,'Emissions Factors'!$A$3:$AB$46,MATCH('MC Emissions'!$A22,'Emissions Factors'!$A$5:$A$46,0)+2,FALSE)*'MC Usage'!E22</f>
        <v>0</v>
      </c>
      <c r="F22" s="2">
        <f>HLOOKUP(F$5,'Emissions Factors'!$A$3:$AB$46,MATCH('MC Emissions'!$A22,'Emissions Factors'!$A$5:$A$46,0)+2,FALSE)*'MC Usage'!F22</f>
        <v>0</v>
      </c>
      <c r="G22" s="2">
        <f>HLOOKUP(G$5,'Emissions Factors'!$A$3:$AB$46,MATCH('MC Emissions'!$A22,'Emissions Factors'!$A$5:$A$46,0)+2,FALSE)*'MC Usage'!G22</f>
        <v>0</v>
      </c>
      <c r="H22" s="2">
        <f>HLOOKUP(H$5,'Emissions Factors'!$A$3:$AB$46,MATCH('MC Emissions'!$A22,'Emissions Factors'!$A$5:$A$46,0)+2,FALSE)*'MC Usage'!H22</f>
        <v>0</v>
      </c>
      <c r="I22" s="2">
        <f>HLOOKUP(I$5,'Emissions Factors'!$A$3:$AB$46,MATCH('MC Emissions'!$A22,'Emissions Factors'!$A$5:$A$46,0)+2,FALSE)*'MC Usage'!I22</f>
        <v>0</v>
      </c>
      <c r="J22" s="2">
        <f>HLOOKUP(J$5,'Emissions Factors'!$A$3:$AB$46,MATCH('MC Emissions'!$A22,'Emissions Factors'!$A$5:$A$46,0)+2,FALSE)*'MC Usage'!J22</f>
        <v>0</v>
      </c>
      <c r="K22" s="2">
        <f>HLOOKUP(K$5,'Emissions Factors'!$A$3:$AB$46,MATCH('MC Emissions'!$A22,'Emissions Factors'!$A$5:$A$46,0)+2,FALSE)*'MC Usage'!K22</f>
        <v>0</v>
      </c>
      <c r="L22" s="2">
        <f>HLOOKUP(L$5,'Emissions Factors'!$A$3:$AB$46,MATCH('MC Emissions'!$A22,'Emissions Factors'!$A$5:$A$46,0)+2,FALSE)*'MC Usage'!L22</f>
        <v>0</v>
      </c>
      <c r="M22" s="2">
        <f>HLOOKUP(M$5,'Emissions Factors'!$A$3:$AB$46,MATCH('MC Emissions'!$A22,'Emissions Factors'!$A$5:$A$46,0)+2,FALSE)*'MC Usage'!M22</f>
        <v>0</v>
      </c>
      <c r="N22" s="2">
        <f>HLOOKUP(N$5,'Emissions Factors'!$A$3:$AB$46,MATCH('MC Emissions'!$A22,'Emissions Factors'!$A$5:$A$46,0)+2,FALSE)*'MC Usage'!N22</f>
        <v>0</v>
      </c>
      <c r="O22" s="2">
        <f>HLOOKUP(O$5,'Emissions Factors'!$A$3:$AB$46,MATCH('MC Emissions'!$A22,'Emissions Factors'!$A$5:$A$46,0)+2,FALSE)*'MC Usage'!O22</f>
        <v>0</v>
      </c>
      <c r="P22" s="2">
        <f>HLOOKUP(P$5,'Emissions Factors'!$A$3:$AB$46,MATCH('MC Emissions'!$A22,'Emissions Factors'!$A$5:$A$46,0)+2,FALSE)*'MC Usage'!P22</f>
        <v>0</v>
      </c>
      <c r="Q22" s="2">
        <f>HLOOKUP(Q$5,'Emissions Factors'!$A$3:$AB$46,MATCH('MC Emissions'!$A22,'Emissions Factors'!$A$5:$A$46,0)+2,FALSE)*'MC Usage'!Q22</f>
        <v>0</v>
      </c>
      <c r="R22" s="2">
        <f>HLOOKUP(R$5,'Emissions Factors'!$A$3:$AB$46,MATCH('MC Emissions'!$A22,'Emissions Factors'!$A$5:$A$46,0)+2,FALSE)*'MC Usage'!R22</f>
        <v>0</v>
      </c>
      <c r="S22" s="2">
        <f>HLOOKUP(S$5,'Emissions Factors'!$A$3:$AB$46,MATCH('MC Emissions'!$A22,'Emissions Factors'!$A$5:$A$46,0)+2,FALSE)*'MC Usage'!S22</f>
        <v>0</v>
      </c>
      <c r="T22" s="2">
        <f>HLOOKUP(T$5,'Emissions Factors'!$A$3:$AB$46,MATCH('MC Emissions'!$A22,'Emissions Factors'!$A$5:$A$46,0)+2,FALSE)*'MC Usage'!T22</f>
        <v>0</v>
      </c>
      <c r="U22" s="2">
        <f>HLOOKUP(U$5,'Emissions Factors'!$A$3:$AB$46,MATCH('MC Emissions'!$A22,'Emissions Factors'!$A$5:$A$46,0)+2,FALSE)*'MC Usage'!U22</f>
        <v>0</v>
      </c>
      <c r="V22" s="2">
        <f>HLOOKUP(V$5,'Emissions Factors'!$A$3:$AB$46,MATCH('MC Emissions'!$A22,'Emissions Factors'!$A$5:$A$46,0)+2,FALSE)*'MC Usage'!V22</f>
        <v>0</v>
      </c>
      <c r="W22" s="2">
        <f>HLOOKUP(W$5,'Emissions Factors'!$A$3:$AB$46,MATCH('MC Emissions'!$A22,'Emissions Factors'!$A$5:$A$46,0)+2,FALSE)*'MC Usage'!W22</f>
        <v>0</v>
      </c>
      <c r="X22" s="2">
        <f>HLOOKUP(X$5,'Emissions Factors'!$A$3:$AB$46,MATCH('MC Emissions'!$A22,'Emissions Factors'!$A$5:$A$46,0)+2,FALSE)*'MC Usage'!X22</f>
        <v>0</v>
      </c>
      <c r="Y22" s="2">
        <f>HLOOKUP(Y$5,'Emissions Factors'!$A$3:$AB$46,MATCH('MC Emissions'!$A22,'Emissions Factors'!$A$5:$A$46,0)+2,FALSE)*'MC Usage'!Y22</f>
        <v>0</v>
      </c>
      <c r="Z22" s="2">
        <f>HLOOKUP(Z$5,'Emissions Factors'!$A$3:$AB$46,MATCH('MC Emissions'!$A22,'Emissions Factors'!$A$5:$A$46,0)+2,FALSE)*'MC Usage'!Z22</f>
        <v>0</v>
      </c>
      <c r="AA22" s="2">
        <f>HLOOKUP(AA$5,'Emissions Factors'!$A$3:$AB$46,MATCH('MC Emissions'!$A22,'Emissions Factors'!$A$5:$A$46,0)+2,FALSE)*'MC Usage'!AA22</f>
        <v>0</v>
      </c>
      <c r="AB22">
        <f>HLOOKUP(AB$5,'Emissions Factors'!$A$3:$AB$46,MATCH('MC Emissions'!$A22,'Emissions Factors'!$A$5:$A$46,0)+2,FALSE)*'MC Usage'!AB22</f>
        <v>0</v>
      </c>
      <c r="AC22">
        <f>-'MC Usage'!AC22</f>
        <v>0</v>
      </c>
      <c r="AD22">
        <f>HLOOKUP(AD$5,'Emissions Factors'!$A$3:$AB$46,MATCH('MC Emissions'!$A22,'Emissions Factors'!$A$5:$A$46,0)+2,FALSE)*'MC Usage'!AD22</f>
        <v>0</v>
      </c>
      <c r="AE22">
        <f>HLOOKUP(AE$5,'Emissions Factors'!$A$3:$AB$46,MATCH('MC Emissions'!$A22,'Emissions Factors'!$A$5:$A$46,0)+2,FALSE)*'MC Usage'!AE22</f>
        <v>0</v>
      </c>
      <c r="AF22" s="202">
        <f t="shared" si="0"/>
        <v>0</v>
      </c>
      <c r="AG22">
        <f t="shared" si="1"/>
        <v>0</v>
      </c>
      <c r="AH22">
        <v>0</v>
      </c>
    </row>
    <row r="23" spans="1:34" x14ac:dyDescent="0.3">
      <c r="A23" s="33" t="s">
        <v>35</v>
      </c>
      <c r="B23" s="18">
        <f t="shared" si="2"/>
        <v>37226</v>
      </c>
      <c r="C23" s="2">
        <f>HLOOKUP(C$5,'Emissions Factors'!$A$3:$AB$46,MATCH('MC Emissions'!$A23,'Emissions Factors'!$A$5:$A$46,0)+2,FALSE)*'MC Usage'!C23</f>
        <v>0</v>
      </c>
      <c r="D23" s="2">
        <f>HLOOKUP(D$5,'Emissions Factors'!$A$3:$AB$46,MATCH('MC Emissions'!$A23,'Emissions Factors'!$A$5:$A$46,0)+2,FALSE)*'MC Usage'!D23</f>
        <v>0</v>
      </c>
      <c r="E23" s="2">
        <f>HLOOKUP(E$5,'Emissions Factors'!$A$3:$AB$46,MATCH('MC Emissions'!$A23,'Emissions Factors'!$A$5:$A$46,0)+2,FALSE)*'MC Usage'!E23</f>
        <v>0</v>
      </c>
      <c r="F23" s="2">
        <f>HLOOKUP(F$5,'Emissions Factors'!$A$3:$AB$46,MATCH('MC Emissions'!$A23,'Emissions Factors'!$A$5:$A$46,0)+2,FALSE)*'MC Usage'!F23</f>
        <v>0</v>
      </c>
      <c r="G23" s="2">
        <f>HLOOKUP(G$5,'Emissions Factors'!$A$3:$AB$46,MATCH('MC Emissions'!$A23,'Emissions Factors'!$A$5:$A$46,0)+2,FALSE)*'MC Usage'!G23</f>
        <v>0</v>
      </c>
      <c r="H23" s="2">
        <f>HLOOKUP(H$5,'Emissions Factors'!$A$3:$AB$46,MATCH('MC Emissions'!$A23,'Emissions Factors'!$A$5:$A$46,0)+2,FALSE)*'MC Usage'!H23</f>
        <v>0</v>
      </c>
      <c r="I23" s="2">
        <f>HLOOKUP(I$5,'Emissions Factors'!$A$3:$AB$46,MATCH('MC Emissions'!$A23,'Emissions Factors'!$A$5:$A$46,0)+2,FALSE)*'MC Usage'!I23</f>
        <v>0</v>
      </c>
      <c r="J23" s="2">
        <f>HLOOKUP(J$5,'Emissions Factors'!$A$3:$AB$46,MATCH('MC Emissions'!$A23,'Emissions Factors'!$A$5:$A$46,0)+2,FALSE)*'MC Usage'!J23</f>
        <v>0</v>
      </c>
      <c r="K23" s="2">
        <f>HLOOKUP(K$5,'Emissions Factors'!$A$3:$AB$46,MATCH('MC Emissions'!$A23,'Emissions Factors'!$A$5:$A$46,0)+2,FALSE)*'MC Usage'!K23</f>
        <v>0</v>
      </c>
      <c r="L23" s="2">
        <f>HLOOKUP(L$5,'Emissions Factors'!$A$3:$AB$46,MATCH('MC Emissions'!$A23,'Emissions Factors'!$A$5:$A$46,0)+2,FALSE)*'MC Usage'!L23</f>
        <v>0</v>
      </c>
      <c r="M23" s="2">
        <f>HLOOKUP(M$5,'Emissions Factors'!$A$3:$AB$46,MATCH('MC Emissions'!$A23,'Emissions Factors'!$A$5:$A$46,0)+2,FALSE)*'MC Usage'!M23</f>
        <v>0</v>
      </c>
      <c r="N23" s="2">
        <f>HLOOKUP(N$5,'Emissions Factors'!$A$3:$AB$46,MATCH('MC Emissions'!$A23,'Emissions Factors'!$A$5:$A$46,0)+2,FALSE)*'MC Usage'!N23</f>
        <v>0</v>
      </c>
      <c r="O23" s="2">
        <f>HLOOKUP(O$5,'Emissions Factors'!$A$3:$AB$46,MATCH('MC Emissions'!$A23,'Emissions Factors'!$A$5:$A$46,0)+2,FALSE)*'MC Usage'!O23</f>
        <v>0</v>
      </c>
      <c r="P23" s="2">
        <f>HLOOKUP(P$5,'Emissions Factors'!$A$3:$AB$46,MATCH('MC Emissions'!$A23,'Emissions Factors'!$A$5:$A$46,0)+2,FALSE)*'MC Usage'!P23</f>
        <v>0</v>
      </c>
      <c r="Q23" s="2">
        <f>HLOOKUP(Q$5,'Emissions Factors'!$A$3:$AB$46,MATCH('MC Emissions'!$A23,'Emissions Factors'!$A$5:$A$46,0)+2,FALSE)*'MC Usage'!Q23</f>
        <v>0</v>
      </c>
      <c r="R23" s="2">
        <f>HLOOKUP(R$5,'Emissions Factors'!$A$3:$AB$46,MATCH('MC Emissions'!$A23,'Emissions Factors'!$A$5:$A$46,0)+2,FALSE)*'MC Usage'!R23</f>
        <v>0</v>
      </c>
      <c r="S23" s="2">
        <f>HLOOKUP(S$5,'Emissions Factors'!$A$3:$AB$46,MATCH('MC Emissions'!$A23,'Emissions Factors'!$A$5:$A$46,0)+2,FALSE)*'MC Usage'!S23</f>
        <v>0</v>
      </c>
      <c r="T23" s="2">
        <f>HLOOKUP(T$5,'Emissions Factors'!$A$3:$AB$46,MATCH('MC Emissions'!$A23,'Emissions Factors'!$A$5:$A$46,0)+2,FALSE)*'MC Usage'!T23</f>
        <v>0</v>
      </c>
      <c r="U23" s="2">
        <f>HLOOKUP(U$5,'Emissions Factors'!$A$3:$AB$46,MATCH('MC Emissions'!$A23,'Emissions Factors'!$A$5:$A$46,0)+2,FALSE)*'MC Usage'!U23</f>
        <v>0</v>
      </c>
      <c r="V23" s="2">
        <f>HLOOKUP(V$5,'Emissions Factors'!$A$3:$AB$46,MATCH('MC Emissions'!$A23,'Emissions Factors'!$A$5:$A$46,0)+2,FALSE)*'MC Usage'!V23</f>
        <v>0</v>
      </c>
      <c r="W23" s="2">
        <f>HLOOKUP(W$5,'Emissions Factors'!$A$3:$AB$46,MATCH('MC Emissions'!$A23,'Emissions Factors'!$A$5:$A$46,0)+2,FALSE)*'MC Usage'!W23</f>
        <v>0</v>
      </c>
      <c r="X23" s="2">
        <f>HLOOKUP(X$5,'Emissions Factors'!$A$3:$AB$46,MATCH('MC Emissions'!$A23,'Emissions Factors'!$A$5:$A$46,0)+2,FALSE)*'MC Usage'!X23</f>
        <v>0</v>
      </c>
      <c r="Y23" s="2">
        <f>HLOOKUP(Y$5,'Emissions Factors'!$A$3:$AB$46,MATCH('MC Emissions'!$A23,'Emissions Factors'!$A$5:$A$46,0)+2,FALSE)*'MC Usage'!Y23</f>
        <v>0</v>
      </c>
      <c r="Z23" s="2">
        <f>HLOOKUP(Z$5,'Emissions Factors'!$A$3:$AB$46,MATCH('MC Emissions'!$A23,'Emissions Factors'!$A$5:$A$46,0)+2,FALSE)*'MC Usage'!Z23</f>
        <v>0</v>
      </c>
      <c r="AA23" s="2">
        <f>HLOOKUP(AA$5,'Emissions Factors'!$A$3:$AB$46,MATCH('MC Emissions'!$A23,'Emissions Factors'!$A$5:$A$46,0)+2,FALSE)*'MC Usage'!AA23</f>
        <v>0</v>
      </c>
      <c r="AB23">
        <f>HLOOKUP(AB$5,'Emissions Factors'!$A$3:$AB$46,MATCH('MC Emissions'!$A23,'Emissions Factors'!$A$5:$A$46,0)+2,FALSE)*'MC Usage'!AB23</f>
        <v>0</v>
      </c>
      <c r="AC23">
        <f>-'MC Usage'!AC23</f>
        <v>0</v>
      </c>
      <c r="AD23">
        <f>HLOOKUP(AD$5,'Emissions Factors'!$A$3:$AB$46,MATCH('MC Emissions'!$A23,'Emissions Factors'!$A$5:$A$46,0)+2,FALSE)*'MC Usage'!AD23</f>
        <v>0</v>
      </c>
      <c r="AE23">
        <f>HLOOKUP(AE$5,'Emissions Factors'!$A$3:$AB$46,MATCH('MC Emissions'!$A23,'Emissions Factors'!$A$5:$A$46,0)+2,FALSE)*'MC Usage'!AE23</f>
        <v>0</v>
      </c>
      <c r="AF23" s="202">
        <f t="shared" si="0"/>
        <v>0</v>
      </c>
      <c r="AG23">
        <f t="shared" si="1"/>
        <v>0</v>
      </c>
      <c r="AH23">
        <v>0</v>
      </c>
    </row>
    <row r="24" spans="1:34" x14ac:dyDescent="0.3">
      <c r="A24" s="33" t="s">
        <v>35</v>
      </c>
      <c r="B24" s="18">
        <f t="shared" si="2"/>
        <v>37257</v>
      </c>
      <c r="C24" s="2">
        <f>HLOOKUP(C$5,'Emissions Factors'!$A$3:$AB$46,MATCH('MC Emissions'!$A24,'Emissions Factors'!$A$5:$A$46,0)+2,FALSE)*'MC Usage'!C24</f>
        <v>0</v>
      </c>
      <c r="D24" s="2">
        <f>HLOOKUP(D$5,'Emissions Factors'!$A$3:$AB$46,MATCH('MC Emissions'!$A24,'Emissions Factors'!$A$5:$A$46,0)+2,FALSE)*'MC Usage'!D24</f>
        <v>0</v>
      </c>
      <c r="E24" s="2">
        <f>HLOOKUP(E$5,'Emissions Factors'!$A$3:$AB$46,MATCH('MC Emissions'!$A24,'Emissions Factors'!$A$5:$A$46,0)+2,FALSE)*'MC Usage'!E24</f>
        <v>0</v>
      </c>
      <c r="F24" s="2">
        <f>HLOOKUP(F$5,'Emissions Factors'!$A$3:$AB$46,MATCH('MC Emissions'!$A24,'Emissions Factors'!$A$5:$A$46,0)+2,FALSE)*'MC Usage'!F24</f>
        <v>0</v>
      </c>
      <c r="G24" s="2">
        <f>HLOOKUP(G$5,'Emissions Factors'!$A$3:$AB$46,MATCH('MC Emissions'!$A24,'Emissions Factors'!$A$5:$A$46,0)+2,FALSE)*'MC Usage'!G24</f>
        <v>0</v>
      </c>
      <c r="H24" s="2">
        <f>HLOOKUP(H$5,'Emissions Factors'!$A$3:$AB$46,MATCH('MC Emissions'!$A24,'Emissions Factors'!$A$5:$A$46,0)+2,FALSE)*'MC Usage'!H24</f>
        <v>0</v>
      </c>
      <c r="I24" s="2">
        <f>HLOOKUP(I$5,'Emissions Factors'!$A$3:$AB$46,MATCH('MC Emissions'!$A24,'Emissions Factors'!$A$5:$A$46,0)+2,FALSE)*'MC Usage'!I24</f>
        <v>0</v>
      </c>
      <c r="J24" s="2">
        <f>HLOOKUP(J$5,'Emissions Factors'!$A$3:$AB$46,MATCH('MC Emissions'!$A24,'Emissions Factors'!$A$5:$A$46,0)+2,FALSE)*'MC Usage'!J24</f>
        <v>0</v>
      </c>
      <c r="K24" s="2">
        <f>HLOOKUP(K$5,'Emissions Factors'!$A$3:$AB$46,MATCH('MC Emissions'!$A24,'Emissions Factors'!$A$5:$A$46,0)+2,FALSE)*'MC Usage'!K24</f>
        <v>0</v>
      </c>
      <c r="L24" s="2">
        <f>HLOOKUP(L$5,'Emissions Factors'!$A$3:$AB$46,MATCH('MC Emissions'!$A24,'Emissions Factors'!$A$5:$A$46,0)+2,FALSE)*'MC Usage'!L24</f>
        <v>0</v>
      </c>
      <c r="M24" s="2">
        <f>HLOOKUP(M$5,'Emissions Factors'!$A$3:$AB$46,MATCH('MC Emissions'!$A24,'Emissions Factors'!$A$5:$A$46,0)+2,FALSE)*'MC Usage'!M24</f>
        <v>0</v>
      </c>
      <c r="N24" s="2">
        <f>HLOOKUP(N$5,'Emissions Factors'!$A$3:$AB$46,MATCH('MC Emissions'!$A24,'Emissions Factors'!$A$5:$A$46,0)+2,FALSE)*'MC Usage'!N24</f>
        <v>0</v>
      </c>
      <c r="O24" s="2">
        <f>HLOOKUP(O$5,'Emissions Factors'!$A$3:$AB$46,MATCH('MC Emissions'!$A24,'Emissions Factors'!$A$5:$A$46,0)+2,FALSE)*'MC Usage'!O24</f>
        <v>0</v>
      </c>
      <c r="P24" s="2">
        <f>HLOOKUP(P$5,'Emissions Factors'!$A$3:$AB$46,MATCH('MC Emissions'!$A24,'Emissions Factors'!$A$5:$A$46,0)+2,FALSE)*'MC Usage'!P24</f>
        <v>0</v>
      </c>
      <c r="Q24" s="2">
        <f>HLOOKUP(Q$5,'Emissions Factors'!$A$3:$AB$46,MATCH('MC Emissions'!$A24,'Emissions Factors'!$A$5:$A$46,0)+2,FALSE)*'MC Usage'!Q24</f>
        <v>0</v>
      </c>
      <c r="R24" s="2">
        <f>HLOOKUP(R$5,'Emissions Factors'!$A$3:$AB$46,MATCH('MC Emissions'!$A24,'Emissions Factors'!$A$5:$A$46,0)+2,FALSE)*'MC Usage'!R24</f>
        <v>0</v>
      </c>
      <c r="S24" s="2">
        <f>HLOOKUP(S$5,'Emissions Factors'!$A$3:$AB$46,MATCH('MC Emissions'!$A24,'Emissions Factors'!$A$5:$A$46,0)+2,FALSE)*'MC Usage'!S24</f>
        <v>0</v>
      </c>
      <c r="T24" s="2">
        <f>HLOOKUP(T$5,'Emissions Factors'!$A$3:$AB$46,MATCH('MC Emissions'!$A24,'Emissions Factors'!$A$5:$A$46,0)+2,FALSE)*'MC Usage'!T24</f>
        <v>0</v>
      </c>
      <c r="U24" s="2">
        <f>HLOOKUP(U$5,'Emissions Factors'!$A$3:$AB$46,MATCH('MC Emissions'!$A24,'Emissions Factors'!$A$5:$A$46,0)+2,FALSE)*'MC Usage'!U24</f>
        <v>0</v>
      </c>
      <c r="V24" s="2">
        <f>HLOOKUP(V$5,'Emissions Factors'!$A$3:$AB$46,MATCH('MC Emissions'!$A24,'Emissions Factors'!$A$5:$A$46,0)+2,FALSE)*'MC Usage'!V24</f>
        <v>0</v>
      </c>
      <c r="W24" s="2">
        <f>HLOOKUP(W$5,'Emissions Factors'!$A$3:$AB$46,MATCH('MC Emissions'!$A24,'Emissions Factors'!$A$5:$A$46,0)+2,FALSE)*'MC Usage'!W24</f>
        <v>0</v>
      </c>
      <c r="X24" s="2">
        <f>HLOOKUP(X$5,'Emissions Factors'!$A$3:$AB$46,MATCH('MC Emissions'!$A24,'Emissions Factors'!$A$5:$A$46,0)+2,FALSE)*'MC Usage'!X24</f>
        <v>0</v>
      </c>
      <c r="Y24" s="2">
        <f>HLOOKUP(Y$5,'Emissions Factors'!$A$3:$AB$46,MATCH('MC Emissions'!$A24,'Emissions Factors'!$A$5:$A$46,0)+2,FALSE)*'MC Usage'!Y24</f>
        <v>0</v>
      </c>
      <c r="Z24" s="2">
        <f>HLOOKUP(Z$5,'Emissions Factors'!$A$3:$AB$46,MATCH('MC Emissions'!$A24,'Emissions Factors'!$A$5:$A$46,0)+2,FALSE)*'MC Usage'!Z24</f>
        <v>0</v>
      </c>
      <c r="AA24" s="2">
        <f>HLOOKUP(AA$5,'Emissions Factors'!$A$3:$AB$46,MATCH('MC Emissions'!$A24,'Emissions Factors'!$A$5:$A$46,0)+2,FALSE)*'MC Usage'!AA24</f>
        <v>0</v>
      </c>
      <c r="AB24">
        <f>HLOOKUP(AB$5,'Emissions Factors'!$A$3:$AB$46,MATCH('MC Emissions'!$A24,'Emissions Factors'!$A$5:$A$46,0)+2,FALSE)*'MC Usage'!AB24</f>
        <v>0</v>
      </c>
      <c r="AC24">
        <f>-'MC Usage'!AC24</f>
        <v>0</v>
      </c>
      <c r="AD24">
        <f>HLOOKUP(AD$5,'Emissions Factors'!$A$3:$AB$46,MATCH('MC Emissions'!$A24,'Emissions Factors'!$A$5:$A$46,0)+2,FALSE)*'MC Usage'!AD24</f>
        <v>0</v>
      </c>
      <c r="AE24">
        <f>HLOOKUP(AE$5,'Emissions Factors'!$A$3:$AB$46,MATCH('MC Emissions'!$A24,'Emissions Factors'!$A$5:$A$46,0)+2,FALSE)*'MC Usage'!AE24</f>
        <v>0</v>
      </c>
      <c r="AF24" s="202">
        <f t="shared" si="0"/>
        <v>0</v>
      </c>
      <c r="AG24">
        <f t="shared" si="1"/>
        <v>0</v>
      </c>
      <c r="AH24">
        <v>0</v>
      </c>
    </row>
    <row r="25" spans="1:34" x14ac:dyDescent="0.3">
      <c r="A25" s="33" t="s">
        <v>35</v>
      </c>
      <c r="B25" s="18">
        <f t="shared" si="2"/>
        <v>37288</v>
      </c>
      <c r="C25" s="2">
        <f>HLOOKUP(C$5,'Emissions Factors'!$A$3:$AB$46,MATCH('MC Emissions'!$A25,'Emissions Factors'!$A$5:$A$46,0)+2,FALSE)*'MC Usage'!C25</f>
        <v>0</v>
      </c>
      <c r="D25" s="2">
        <f>HLOOKUP(D$5,'Emissions Factors'!$A$3:$AB$46,MATCH('MC Emissions'!$A25,'Emissions Factors'!$A$5:$A$46,0)+2,FALSE)*'MC Usage'!D25</f>
        <v>0</v>
      </c>
      <c r="E25" s="2">
        <f>HLOOKUP(E$5,'Emissions Factors'!$A$3:$AB$46,MATCH('MC Emissions'!$A25,'Emissions Factors'!$A$5:$A$46,0)+2,FALSE)*'MC Usage'!E25</f>
        <v>0</v>
      </c>
      <c r="F25" s="2">
        <f>HLOOKUP(F$5,'Emissions Factors'!$A$3:$AB$46,MATCH('MC Emissions'!$A25,'Emissions Factors'!$A$5:$A$46,0)+2,FALSE)*'MC Usage'!F25</f>
        <v>0</v>
      </c>
      <c r="G25" s="2">
        <f>HLOOKUP(G$5,'Emissions Factors'!$A$3:$AB$46,MATCH('MC Emissions'!$A25,'Emissions Factors'!$A$5:$A$46,0)+2,FALSE)*'MC Usage'!G25</f>
        <v>0</v>
      </c>
      <c r="H25" s="2">
        <f>HLOOKUP(H$5,'Emissions Factors'!$A$3:$AB$46,MATCH('MC Emissions'!$A25,'Emissions Factors'!$A$5:$A$46,0)+2,FALSE)*'MC Usage'!H25</f>
        <v>0</v>
      </c>
      <c r="I25" s="2">
        <f>HLOOKUP(I$5,'Emissions Factors'!$A$3:$AB$46,MATCH('MC Emissions'!$A25,'Emissions Factors'!$A$5:$A$46,0)+2,FALSE)*'MC Usage'!I25</f>
        <v>0</v>
      </c>
      <c r="J25" s="2">
        <f>HLOOKUP(J$5,'Emissions Factors'!$A$3:$AB$46,MATCH('MC Emissions'!$A25,'Emissions Factors'!$A$5:$A$46,0)+2,FALSE)*'MC Usage'!J25</f>
        <v>0</v>
      </c>
      <c r="K25" s="2">
        <f>HLOOKUP(K$5,'Emissions Factors'!$A$3:$AB$46,MATCH('MC Emissions'!$A25,'Emissions Factors'!$A$5:$A$46,0)+2,FALSE)*'MC Usage'!K25</f>
        <v>0</v>
      </c>
      <c r="L25" s="2">
        <f>HLOOKUP(L$5,'Emissions Factors'!$A$3:$AB$46,MATCH('MC Emissions'!$A25,'Emissions Factors'!$A$5:$A$46,0)+2,FALSE)*'MC Usage'!L25</f>
        <v>0</v>
      </c>
      <c r="M25" s="2">
        <f>HLOOKUP(M$5,'Emissions Factors'!$A$3:$AB$46,MATCH('MC Emissions'!$A25,'Emissions Factors'!$A$5:$A$46,0)+2,FALSE)*'MC Usage'!M25</f>
        <v>0</v>
      </c>
      <c r="N25" s="2">
        <f>HLOOKUP(N$5,'Emissions Factors'!$A$3:$AB$46,MATCH('MC Emissions'!$A25,'Emissions Factors'!$A$5:$A$46,0)+2,FALSE)*'MC Usage'!N25</f>
        <v>0</v>
      </c>
      <c r="O25" s="2">
        <f>HLOOKUP(O$5,'Emissions Factors'!$A$3:$AB$46,MATCH('MC Emissions'!$A25,'Emissions Factors'!$A$5:$A$46,0)+2,FALSE)*'MC Usage'!O25</f>
        <v>0</v>
      </c>
      <c r="P25" s="2">
        <f>HLOOKUP(P$5,'Emissions Factors'!$A$3:$AB$46,MATCH('MC Emissions'!$A25,'Emissions Factors'!$A$5:$A$46,0)+2,FALSE)*'MC Usage'!P25</f>
        <v>0</v>
      </c>
      <c r="Q25" s="2">
        <f>HLOOKUP(Q$5,'Emissions Factors'!$A$3:$AB$46,MATCH('MC Emissions'!$A25,'Emissions Factors'!$A$5:$A$46,0)+2,FALSE)*'MC Usage'!Q25</f>
        <v>0</v>
      </c>
      <c r="R25" s="2">
        <f>HLOOKUP(R$5,'Emissions Factors'!$A$3:$AB$46,MATCH('MC Emissions'!$A25,'Emissions Factors'!$A$5:$A$46,0)+2,FALSE)*'MC Usage'!R25</f>
        <v>0</v>
      </c>
      <c r="S25" s="2">
        <f>HLOOKUP(S$5,'Emissions Factors'!$A$3:$AB$46,MATCH('MC Emissions'!$A25,'Emissions Factors'!$A$5:$A$46,0)+2,FALSE)*'MC Usage'!S25</f>
        <v>0</v>
      </c>
      <c r="T25" s="2">
        <f>HLOOKUP(T$5,'Emissions Factors'!$A$3:$AB$46,MATCH('MC Emissions'!$A25,'Emissions Factors'!$A$5:$A$46,0)+2,FALSE)*'MC Usage'!T25</f>
        <v>0</v>
      </c>
      <c r="U25" s="2">
        <f>HLOOKUP(U$5,'Emissions Factors'!$A$3:$AB$46,MATCH('MC Emissions'!$A25,'Emissions Factors'!$A$5:$A$46,0)+2,FALSE)*'MC Usage'!U25</f>
        <v>0</v>
      </c>
      <c r="V25" s="2">
        <f>HLOOKUP(V$5,'Emissions Factors'!$A$3:$AB$46,MATCH('MC Emissions'!$A25,'Emissions Factors'!$A$5:$A$46,0)+2,FALSE)*'MC Usage'!V25</f>
        <v>0</v>
      </c>
      <c r="W25" s="2">
        <f>HLOOKUP(W$5,'Emissions Factors'!$A$3:$AB$46,MATCH('MC Emissions'!$A25,'Emissions Factors'!$A$5:$A$46,0)+2,FALSE)*'MC Usage'!W25</f>
        <v>0</v>
      </c>
      <c r="X25" s="2">
        <f>HLOOKUP(X$5,'Emissions Factors'!$A$3:$AB$46,MATCH('MC Emissions'!$A25,'Emissions Factors'!$A$5:$A$46,0)+2,FALSE)*'MC Usage'!X25</f>
        <v>0</v>
      </c>
      <c r="Y25" s="2">
        <f>HLOOKUP(Y$5,'Emissions Factors'!$A$3:$AB$46,MATCH('MC Emissions'!$A25,'Emissions Factors'!$A$5:$A$46,0)+2,FALSE)*'MC Usage'!Y25</f>
        <v>0</v>
      </c>
      <c r="Z25" s="2">
        <f>HLOOKUP(Z$5,'Emissions Factors'!$A$3:$AB$46,MATCH('MC Emissions'!$A25,'Emissions Factors'!$A$5:$A$46,0)+2,FALSE)*'MC Usage'!Z25</f>
        <v>0</v>
      </c>
      <c r="AA25" s="2">
        <f>HLOOKUP(AA$5,'Emissions Factors'!$A$3:$AB$46,MATCH('MC Emissions'!$A25,'Emissions Factors'!$A$5:$A$46,0)+2,FALSE)*'MC Usage'!AA25</f>
        <v>0</v>
      </c>
      <c r="AB25">
        <f>HLOOKUP(AB$5,'Emissions Factors'!$A$3:$AB$46,MATCH('MC Emissions'!$A25,'Emissions Factors'!$A$5:$A$46,0)+2,FALSE)*'MC Usage'!AB25</f>
        <v>0</v>
      </c>
      <c r="AC25">
        <f>-'MC Usage'!AC25</f>
        <v>0</v>
      </c>
      <c r="AD25">
        <f>HLOOKUP(AD$5,'Emissions Factors'!$A$3:$AB$46,MATCH('MC Emissions'!$A25,'Emissions Factors'!$A$5:$A$46,0)+2,FALSE)*'MC Usage'!AD25</f>
        <v>0</v>
      </c>
      <c r="AE25">
        <f>HLOOKUP(AE$5,'Emissions Factors'!$A$3:$AB$46,MATCH('MC Emissions'!$A25,'Emissions Factors'!$A$5:$A$46,0)+2,FALSE)*'MC Usage'!AE25</f>
        <v>0</v>
      </c>
      <c r="AF25" s="202">
        <f t="shared" si="0"/>
        <v>0</v>
      </c>
      <c r="AG25">
        <f t="shared" si="1"/>
        <v>0</v>
      </c>
      <c r="AH25">
        <v>0</v>
      </c>
    </row>
    <row r="26" spans="1:34" x14ac:dyDescent="0.3">
      <c r="A26" s="33" t="s">
        <v>35</v>
      </c>
      <c r="B26" s="18">
        <f t="shared" si="2"/>
        <v>37316</v>
      </c>
      <c r="C26" s="2">
        <f>HLOOKUP(C$5,'Emissions Factors'!$A$3:$AB$46,MATCH('MC Emissions'!$A26,'Emissions Factors'!$A$5:$A$46,0)+2,FALSE)*'MC Usage'!C26</f>
        <v>0</v>
      </c>
      <c r="D26" s="2">
        <f>HLOOKUP(D$5,'Emissions Factors'!$A$3:$AB$46,MATCH('MC Emissions'!$A26,'Emissions Factors'!$A$5:$A$46,0)+2,FALSE)*'MC Usage'!D26</f>
        <v>0</v>
      </c>
      <c r="E26" s="2">
        <f>HLOOKUP(E$5,'Emissions Factors'!$A$3:$AB$46,MATCH('MC Emissions'!$A26,'Emissions Factors'!$A$5:$A$46,0)+2,FALSE)*'MC Usage'!E26</f>
        <v>0</v>
      </c>
      <c r="F26" s="2">
        <f>HLOOKUP(F$5,'Emissions Factors'!$A$3:$AB$46,MATCH('MC Emissions'!$A26,'Emissions Factors'!$A$5:$A$46,0)+2,FALSE)*'MC Usage'!F26</f>
        <v>0</v>
      </c>
      <c r="G26" s="2">
        <f>HLOOKUP(G$5,'Emissions Factors'!$A$3:$AB$46,MATCH('MC Emissions'!$A26,'Emissions Factors'!$A$5:$A$46,0)+2,FALSE)*'MC Usage'!G26</f>
        <v>0</v>
      </c>
      <c r="H26" s="2">
        <f>HLOOKUP(H$5,'Emissions Factors'!$A$3:$AB$46,MATCH('MC Emissions'!$A26,'Emissions Factors'!$A$5:$A$46,0)+2,FALSE)*'MC Usage'!H26</f>
        <v>0</v>
      </c>
      <c r="I26" s="2">
        <f>HLOOKUP(I$5,'Emissions Factors'!$A$3:$AB$46,MATCH('MC Emissions'!$A26,'Emissions Factors'!$A$5:$A$46,0)+2,FALSE)*'MC Usage'!I26</f>
        <v>0</v>
      </c>
      <c r="J26" s="2">
        <f>HLOOKUP(J$5,'Emissions Factors'!$A$3:$AB$46,MATCH('MC Emissions'!$A26,'Emissions Factors'!$A$5:$A$46,0)+2,FALSE)*'MC Usage'!J26</f>
        <v>0</v>
      </c>
      <c r="K26" s="2">
        <f>HLOOKUP(K$5,'Emissions Factors'!$A$3:$AB$46,MATCH('MC Emissions'!$A26,'Emissions Factors'!$A$5:$A$46,0)+2,FALSE)*'MC Usage'!K26</f>
        <v>0</v>
      </c>
      <c r="L26" s="2">
        <f>HLOOKUP(L$5,'Emissions Factors'!$A$3:$AB$46,MATCH('MC Emissions'!$A26,'Emissions Factors'!$A$5:$A$46,0)+2,FALSE)*'MC Usage'!L26</f>
        <v>0</v>
      </c>
      <c r="M26" s="2">
        <f>HLOOKUP(M$5,'Emissions Factors'!$A$3:$AB$46,MATCH('MC Emissions'!$A26,'Emissions Factors'!$A$5:$A$46,0)+2,FALSE)*'MC Usage'!M26</f>
        <v>0</v>
      </c>
      <c r="N26" s="2">
        <f>HLOOKUP(N$5,'Emissions Factors'!$A$3:$AB$46,MATCH('MC Emissions'!$A26,'Emissions Factors'!$A$5:$A$46,0)+2,FALSE)*'MC Usage'!N26</f>
        <v>0</v>
      </c>
      <c r="O26" s="2">
        <f>HLOOKUP(O$5,'Emissions Factors'!$A$3:$AB$46,MATCH('MC Emissions'!$A26,'Emissions Factors'!$A$5:$A$46,0)+2,FALSE)*'MC Usage'!O26</f>
        <v>0</v>
      </c>
      <c r="P26" s="2">
        <f>HLOOKUP(P$5,'Emissions Factors'!$A$3:$AB$46,MATCH('MC Emissions'!$A26,'Emissions Factors'!$A$5:$A$46,0)+2,FALSE)*'MC Usage'!P26</f>
        <v>0</v>
      </c>
      <c r="Q26" s="2">
        <f>HLOOKUP(Q$5,'Emissions Factors'!$A$3:$AB$46,MATCH('MC Emissions'!$A26,'Emissions Factors'!$A$5:$A$46,0)+2,FALSE)*'MC Usage'!Q26</f>
        <v>0</v>
      </c>
      <c r="R26" s="2">
        <f>HLOOKUP(R$5,'Emissions Factors'!$A$3:$AB$46,MATCH('MC Emissions'!$A26,'Emissions Factors'!$A$5:$A$46,0)+2,FALSE)*'MC Usage'!R26</f>
        <v>0</v>
      </c>
      <c r="S26" s="2">
        <f>HLOOKUP(S$5,'Emissions Factors'!$A$3:$AB$46,MATCH('MC Emissions'!$A26,'Emissions Factors'!$A$5:$A$46,0)+2,FALSE)*'MC Usage'!S26</f>
        <v>0</v>
      </c>
      <c r="T26" s="2">
        <f>HLOOKUP(T$5,'Emissions Factors'!$A$3:$AB$46,MATCH('MC Emissions'!$A26,'Emissions Factors'!$A$5:$A$46,0)+2,FALSE)*'MC Usage'!T26</f>
        <v>0</v>
      </c>
      <c r="U26" s="2">
        <f>HLOOKUP(U$5,'Emissions Factors'!$A$3:$AB$46,MATCH('MC Emissions'!$A26,'Emissions Factors'!$A$5:$A$46,0)+2,FALSE)*'MC Usage'!U26</f>
        <v>0</v>
      </c>
      <c r="V26" s="2">
        <f>HLOOKUP(V$5,'Emissions Factors'!$A$3:$AB$46,MATCH('MC Emissions'!$A26,'Emissions Factors'!$A$5:$A$46,0)+2,FALSE)*'MC Usage'!V26</f>
        <v>0</v>
      </c>
      <c r="W26" s="2">
        <f>HLOOKUP(W$5,'Emissions Factors'!$A$3:$AB$46,MATCH('MC Emissions'!$A26,'Emissions Factors'!$A$5:$A$46,0)+2,FALSE)*'MC Usage'!W26</f>
        <v>0</v>
      </c>
      <c r="X26" s="2">
        <f>HLOOKUP(X$5,'Emissions Factors'!$A$3:$AB$46,MATCH('MC Emissions'!$A26,'Emissions Factors'!$A$5:$A$46,0)+2,FALSE)*'MC Usage'!X26</f>
        <v>0</v>
      </c>
      <c r="Y26" s="2">
        <f>HLOOKUP(Y$5,'Emissions Factors'!$A$3:$AB$46,MATCH('MC Emissions'!$A26,'Emissions Factors'!$A$5:$A$46,0)+2,FALSE)*'MC Usage'!Y26</f>
        <v>0</v>
      </c>
      <c r="Z26" s="2">
        <f>HLOOKUP(Z$5,'Emissions Factors'!$A$3:$AB$46,MATCH('MC Emissions'!$A26,'Emissions Factors'!$A$5:$A$46,0)+2,FALSE)*'MC Usage'!Z26</f>
        <v>0</v>
      </c>
      <c r="AA26" s="2">
        <f>HLOOKUP(AA$5,'Emissions Factors'!$A$3:$AB$46,MATCH('MC Emissions'!$A26,'Emissions Factors'!$A$5:$A$46,0)+2,FALSE)*'MC Usage'!AA26</f>
        <v>0</v>
      </c>
      <c r="AB26">
        <f>HLOOKUP(AB$5,'Emissions Factors'!$A$3:$AB$46,MATCH('MC Emissions'!$A26,'Emissions Factors'!$A$5:$A$46,0)+2,FALSE)*'MC Usage'!AB26</f>
        <v>0</v>
      </c>
      <c r="AC26">
        <f>-'MC Usage'!AC26</f>
        <v>0</v>
      </c>
      <c r="AD26">
        <f>HLOOKUP(AD$5,'Emissions Factors'!$A$3:$AB$46,MATCH('MC Emissions'!$A26,'Emissions Factors'!$A$5:$A$46,0)+2,FALSE)*'MC Usage'!AD26</f>
        <v>0</v>
      </c>
      <c r="AE26">
        <f>HLOOKUP(AE$5,'Emissions Factors'!$A$3:$AB$46,MATCH('MC Emissions'!$A26,'Emissions Factors'!$A$5:$A$46,0)+2,FALSE)*'MC Usage'!AE26</f>
        <v>0</v>
      </c>
      <c r="AF26" s="202">
        <f t="shared" si="0"/>
        <v>0</v>
      </c>
      <c r="AG26">
        <f t="shared" si="1"/>
        <v>0</v>
      </c>
      <c r="AH26">
        <v>0</v>
      </c>
    </row>
    <row r="27" spans="1:34" x14ac:dyDescent="0.3">
      <c r="A27" s="33" t="s">
        <v>35</v>
      </c>
      <c r="B27" s="18">
        <f t="shared" si="2"/>
        <v>37347</v>
      </c>
      <c r="C27" s="2">
        <f>HLOOKUP(C$5,'Emissions Factors'!$A$3:$AB$46,MATCH('MC Emissions'!$A27,'Emissions Factors'!$A$5:$A$46,0)+2,FALSE)*'MC Usage'!C27</f>
        <v>0</v>
      </c>
      <c r="D27" s="2">
        <f>HLOOKUP(D$5,'Emissions Factors'!$A$3:$AB$46,MATCH('MC Emissions'!$A27,'Emissions Factors'!$A$5:$A$46,0)+2,FALSE)*'MC Usage'!D27</f>
        <v>0</v>
      </c>
      <c r="E27" s="2">
        <f>HLOOKUP(E$5,'Emissions Factors'!$A$3:$AB$46,MATCH('MC Emissions'!$A27,'Emissions Factors'!$A$5:$A$46,0)+2,FALSE)*'MC Usage'!E27</f>
        <v>0</v>
      </c>
      <c r="F27" s="2">
        <f>HLOOKUP(F$5,'Emissions Factors'!$A$3:$AB$46,MATCH('MC Emissions'!$A27,'Emissions Factors'!$A$5:$A$46,0)+2,FALSE)*'MC Usage'!F27</f>
        <v>0</v>
      </c>
      <c r="G27" s="2">
        <f>HLOOKUP(G$5,'Emissions Factors'!$A$3:$AB$46,MATCH('MC Emissions'!$A27,'Emissions Factors'!$A$5:$A$46,0)+2,FALSE)*'MC Usage'!G27</f>
        <v>0</v>
      </c>
      <c r="H27" s="2">
        <f>HLOOKUP(H$5,'Emissions Factors'!$A$3:$AB$46,MATCH('MC Emissions'!$A27,'Emissions Factors'!$A$5:$A$46,0)+2,FALSE)*'MC Usage'!H27</f>
        <v>0</v>
      </c>
      <c r="I27" s="2">
        <f>HLOOKUP(I$5,'Emissions Factors'!$A$3:$AB$46,MATCH('MC Emissions'!$A27,'Emissions Factors'!$A$5:$A$46,0)+2,FALSE)*'MC Usage'!I27</f>
        <v>0</v>
      </c>
      <c r="J27" s="2">
        <f>HLOOKUP(J$5,'Emissions Factors'!$A$3:$AB$46,MATCH('MC Emissions'!$A27,'Emissions Factors'!$A$5:$A$46,0)+2,FALSE)*'MC Usage'!J27</f>
        <v>0</v>
      </c>
      <c r="K27" s="2">
        <f>HLOOKUP(K$5,'Emissions Factors'!$A$3:$AB$46,MATCH('MC Emissions'!$A27,'Emissions Factors'!$A$5:$A$46,0)+2,FALSE)*'MC Usage'!K27</f>
        <v>0</v>
      </c>
      <c r="L27" s="2">
        <f>HLOOKUP(L$5,'Emissions Factors'!$A$3:$AB$46,MATCH('MC Emissions'!$A27,'Emissions Factors'!$A$5:$A$46,0)+2,FALSE)*'MC Usage'!L27</f>
        <v>0</v>
      </c>
      <c r="M27" s="2">
        <f>HLOOKUP(M$5,'Emissions Factors'!$A$3:$AB$46,MATCH('MC Emissions'!$A27,'Emissions Factors'!$A$5:$A$46,0)+2,FALSE)*'MC Usage'!M27</f>
        <v>0</v>
      </c>
      <c r="N27" s="2">
        <f>HLOOKUP(N$5,'Emissions Factors'!$A$3:$AB$46,MATCH('MC Emissions'!$A27,'Emissions Factors'!$A$5:$A$46,0)+2,FALSE)*'MC Usage'!N27</f>
        <v>0</v>
      </c>
      <c r="O27" s="2">
        <f>HLOOKUP(O$5,'Emissions Factors'!$A$3:$AB$46,MATCH('MC Emissions'!$A27,'Emissions Factors'!$A$5:$A$46,0)+2,FALSE)*'MC Usage'!O27</f>
        <v>0</v>
      </c>
      <c r="P27" s="2">
        <f>HLOOKUP(P$5,'Emissions Factors'!$A$3:$AB$46,MATCH('MC Emissions'!$A27,'Emissions Factors'!$A$5:$A$46,0)+2,FALSE)*'MC Usage'!P27</f>
        <v>0</v>
      </c>
      <c r="Q27" s="2">
        <f>HLOOKUP(Q$5,'Emissions Factors'!$A$3:$AB$46,MATCH('MC Emissions'!$A27,'Emissions Factors'!$A$5:$A$46,0)+2,FALSE)*'MC Usage'!Q27</f>
        <v>0</v>
      </c>
      <c r="R27" s="2">
        <f>HLOOKUP(R$5,'Emissions Factors'!$A$3:$AB$46,MATCH('MC Emissions'!$A27,'Emissions Factors'!$A$5:$A$46,0)+2,FALSE)*'MC Usage'!R27</f>
        <v>0</v>
      </c>
      <c r="S27" s="2">
        <f>HLOOKUP(S$5,'Emissions Factors'!$A$3:$AB$46,MATCH('MC Emissions'!$A27,'Emissions Factors'!$A$5:$A$46,0)+2,FALSE)*'MC Usage'!S27</f>
        <v>0</v>
      </c>
      <c r="T27" s="2">
        <f>HLOOKUP(T$5,'Emissions Factors'!$A$3:$AB$46,MATCH('MC Emissions'!$A27,'Emissions Factors'!$A$5:$A$46,0)+2,FALSE)*'MC Usage'!T27</f>
        <v>0</v>
      </c>
      <c r="U27" s="2">
        <f>HLOOKUP(U$5,'Emissions Factors'!$A$3:$AB$46,MATCH('MC Emissions'!$A27,'Emissions Factors'!$A$5:$A$46,0)+2,FALSE)*'MC Usage'!U27</f>
        <v>0</v>
      </c>
      <c r="V27" s="2">
        <f>HLOOKUP(V$5,'Emissions Factors'!$A$3:$AB$46,MATCH('MC Emissions'!$A27,'Emissions Factors'!$A$5:$A$46,0)+2,FALSE)*'MC Usage'!V27</f>
        <v>0</v>
      </c>
      <c r="W27" s="2">
        <f>HLOOKUP(W$5,'Emissions Factors'!$A$3:$AB$46,MATCH('MC Emissions'!$A27,'Emissions Factors'!$A$5:$A$46,0)+2,FALSE)*'MC Usage'!W27</f>
        <v>0</v>
      </c>
      <c r="X27" s="2">
        <f>HLOOKUP(X$5,'Emissions Factors'!$A$3:$AB$46,MATCH('MC Emissions'!$A27,'Emissions Factors'!$A$5:$A$46,0)+2,FALSE)*'MC Usage'!X27</f>
        <v>0</v>
      </c>
      <c r="Y27" s="2">
        <f>HLOOKUP(Y$5,'Emissions Factors'!$A$3:$AB$46,MATCH('MC Emissions'!$A27,'Emissions Factors'!$A$5:$A$46,0)+2,FALSE)*'MC Usage'!Y27</f>
        <v>0</v>
      </c>
      <c r="Z27" s="2">
        <f>HLOOKUP(Z$5,'Emissions Factors'!$A$3:$AB$46,MATCH('MC Emissions'!$A27,'Emissions Factors'!$A$5:$A$46,0)+2,FALSE)*'MC Usage'!Z27</f>
        <v>0</v>
      </c>
      <c r="AA27" s="2">
        <f>HLOOKUP(AA$5,'Emissions Factors'!$A$3:$AB$46,MATCH('MC Emissions'!$A27,'Emissions Factors'!$A$5:$A$46,0)+2,FALSE)*'MC Usage'!AA27</f>
        <v>0</v>
      </c>
      <c r="AB27">
        <f>HLOOKUP(AB$5,'Emissions Factors'!$A$3:$AB$46,MATCH('MC Emissions'!$A27,'Emissions Factors'!$A$5:$A$46,0)+2,FALSE)*'MC Usage'!AB27</f>
        <v>0</v>
      </c>
      <c r="AC27">
        <f>-'MC Usage'!AC27</f>
        <v>0</v>
      </c>
      <c r="AD27">
        <f>HLOOKUP(AD$5,'Emissions Factors'!$A$3:$AB$46,MATCH('MC Emissions'!$A27,'Emissions Factors'!$A$5:$A$46,0)+2,FALSE)*'MC Usage'!AD27</f>
        <v>0</v>
      </c>
      <c r="AE27">
        <f>HLOOKUP(AE$5,'Emissions Factors'!$A$3:$AB$46,MATCH('MC Emissions'!$A27,'Emissions Factors'!$A$5:$A$46,0)+2,FALSE)*'MC Usage'!AE27</f>
        <v>0</v>
      </c>
      <c r="AF27" s="202">
        <f t="shared" si="0"/>
        <v>0</v>
      </c>
      <c r="AG27">
        <f t="shared" si="1"/>
        <v>0</v>
      </c>
      <c r="AH27">
        <v>0</v>
      </c>
    </row>
    <row r="28" spans="1:34" x14ac:dyDescent="0.3">
      <c r="A28" s="33" t="s">
        <v>35</v>
      </c>
      <c r="B28" s="18">
        <f t="shared" si="2"/>
        <v>37377</v>
      </c>
      <c r="C28" s="2">
        <f>HLOOKUP(C$5,'Emissions Factors'!$A$3:$AB$46,MATCH('MC Emissions'!$A28,'Emissions Factors'!$A$5:$A$46,0)+2,FALSE)*'MC Usage'!C28</f>
        <v>0</v>
      </c>
      <c r="D28" s="2">
        <f>HLOOKUP(D$5,'Emissions Factors'!$A$3:$AB$46,MATCH('MC Emissions'!$A28,'Emissions Factors'!$A$5:$A$46,0)+2,FALSE)*'MC Usage'!D28</f>
        <v>0</v>
      </c>
      <c r="E28" s="2">
        <f>HLOOKUP(E$5,'Emissions Factors'!$A$3:$AB$46,MATCH('MC Emissions'!$A28,'Emissions Factors'!$A$5:$A$46,0)+2,FALSE)*'MC Usage'!E28</f>
        <v>0</v>
      </c>
      <c r="F28" s="2">
        <f>HLOOKUP(F$5,'Emissions Factors'!$A$3:$AB$46,MATCH('MC Emissions'!$A28,'Emissions Factors'!$A$5:$A$46,0)+2,FALSE)*'MC Usage'!F28</f>
        <v>0</v>
      </c>
      <c r="G28" s="2">
        <f>HLOOKUP(G$5,'Emissions Factors'!$A$3:$AB$46,MATCH('MC Emissions'!$A28,'Emissions Factors'!$A$5:$A$46,0)+2,FALSE)*'MC Usage'!G28</f>
        <v>0</v>
      </c>
      <c r="H28" s="2">
        <f>HLOOKUP(H$5,'Emissions Factors'!$A$3:$AB$46,MATCH('MC Emissions'!$A28,'Emissions Factors'!$A$5:$A$46,0)+2,FALSE)*'MC Usage'!H28</f>
        <v>0</v>
      </c>
      <c r="I28" s="2">
        <f>HLOOKUP(I$5,'Emissions Factors'!$A$3:$AB$46,MATCH('MC Emissions'!$A28,'Emissions Factors'!$A$5:$A$46,0)+2,FALSE)*'MC Usage'!I28</f>
        <v>0</v>
      </c>
      <c r="J28" s="2">
        <f>HLOOKUP(J$5,'Emissions Factors'!$A$3:$AB$46,MATCH('MC Emissions'!$A28,'Emissions Factors'!$A$5:$A$46,0)+2,FALSE)*'MC Usage'!J28</f>
        <v>0</v>
      </c>
      <c r="K28" s="2">
        <f>HLOOKUP(K$5,'Emissions Factors'!$A$3:$AB$46,MATCH('MC Emissions'!$A28,'Emissions Factors'!$A$5:$A$46,0)+2,FALSE)*'MC Usage'!K28</f>
        <v>0</v>
      </c>
      <c r="L28" s="2">
        <f>HLOOKUP(L$5,'Emissions Factors'!$A$3:$AB$46,MATCH('MC Emissions'!$A28,'Emissions Factors'!$A$5:$A$46,0)+2,FALSE)*'MC Usage'!L28</f>
        <v>0</v>
      </c>
      <c r="M28" s="2">
        <f>HLOOKUP(M$5,'Emissions Factors'!$A$3:$AB$46,MATCH('MC Emissions'!$A28,'Emissions Factors'!$A$5:$A$46,0)+2,FALSE)*'MC Usage'!M28</f>
        <v>0</v>
      </c>
      <c r="N28" s="2">
        <f>HLOOKUP(N$5,'Emissions Factors'!$A$3:$AB$46,MATCH('MC Emissions'!$A28,'Emissions Factors'!$A$5:$A$46,0)+2,FALSE)*'MC Usage'!N28</f>
        <v>0</v>
      </c>
      <c r="O28" s="2">
        <f>HLOOKUP(O$5,'Emissions Factors'!$A$3:$AB$46,MATCH('MC Emissions'!$A28,'Emissions Factors'!$A$5:$A$46,0)+2,FALSE)*'MC Usage'!O28</f>
        <v>0</v>
      </c>
      <c r="P28" s="2">
        <f>HLOOKUP(P$5,'Emissions Factors'!$A$3:$AB$46,MATCH('MC Emissions'!$A28,'Emissions Factors'!$A$5:$A$46,0)+2,FALSE)*'MC Usage'!P28</f>
        <v>0</v>
      </c>
      <c r="Q28" s="2">
        <f>HLOOKUP(Q$5,'Emissions Factors'!$A$3:$AB$46,MATCH('MC Emissions'!$A28,'Emissions Factors'!$A$5:$A$46,0)+2,FALSE)*'MC Usage'!Q28</f>
        <v>0</v>
      </c>
      <c r="R28" s="2">
        <f>HLOOKUP(R$5,'Emissions Factors'!$A$3:$AB$46,MATCH('MC Emissions'!$A28,'Emissions Factors'!$A$5:$A$46,0)+2,FALSE)*'MC Usage'!R28</f>
        <v>0</v>
      </c>
      <c r="S28" s="2">
        <f>HLOOKUP(S$5,'Emissions Factors'!$A$3:$AB$46,MATCH('MC Emissions'!$A28,'Emissions Factors'!$A$5:$A$46,0)+2,FALSE)*'MC Usage'!S28</f>
        <v>0</v>
      </c>
      <c r="T28" s="2">
        <f>HLOOKUP(T$5,'Emissions Factors'!$A$3:$AB$46,MATCH('MC Emissions'!$A28,'Emissions Factors'!$A$5:$A$46,0)+2,FALSE)*'MC Usage'!T28</f>
        <v>0</v>
      </c>
      <c r="U28" s="2">
        <f>HLOOKUP(U$5,'Emissions Factors'!$A$3:$AB$46,MATCH('MC Emissions'!$A28,'Emissions Factors'!$A$5:$A$46,0)+2,FALSE)*'MC Usage'!U28</f>
        <v>0</v>
      </c>
      <c r="V28" s="2">
        <f>HLOOKUP(V$5,'Emissions Factors'!$A$3:$AB$46,MATCH('MC Emissions'!$A28,'Emissions Factors'!$A$5:$A$46,0)+2,FALSE)*'MC Usage'!V28</f>
        <v>0</v>
      </c>
      <c r="W28" s="2">
        <f>HLOOKUP(W$5,'Emissions Factors'!$A$3:$AB$46,MATCH('MC Emissions'!$A28,'Emissions Factors'!$A$5:$A$46,0)+2,FALSE)*'MC Usage'!W28</f>
        <v>0</v>
      </c>
      <c r="X28" s="2">
        <f>HLOOKUP(X$5,'Emissions Factors'!$A$3:$AB$46,MATCH('MC Emissions'!$A28,'Emissions Factors'!$A$5:$A$46,0)+2,FALSE)*'MC Usage'!X28</f>
        <v>0</v>
      </c>
      <c r="Y28" s="2">
        <f>HLOOKUP(Y$5,'Emissions Factors'!$A$3:$AB$46,MATCH('MC Emissions'!$A28,'Emissions Factors'!$A$5:$A$46,0)+2,FALSE)*'MC Usage'!Y28</f>
        <v>0</v>
      </c>
      <c r="Z28" s="2">
        <f>HLOOKUP(Z$5,'Emissions Factors'!$A$3:$AB$46,MATCH('MC Emissions'!$A28,'Emissions Factors'!$A$5:$A$46,0)+2,FALSE)*'MC Usage'!Z28</f>
        <v>0</v>
      </c>
      <c r="AA28" s="2">
        <f>HLOOKUP(AA$5,'Emissions Factors'!$A$3:$AB$46,MATCH('MC Emissions'!$A28,'Emissions Factors'!$A$5:$A$46,0)+2,FALSE)*'MC Usage'!AA28</f>
        <v>0</v>
      </c>
      <c r="AB28">
        <f>HLOOKUP(AB$5,'Emissions Factors'!$A$3:$AB$46,MATCH('MC Emissions'!$A28,'Emissions Factors'!$A$5:$A$46,0)+2,FALSE)*'MC Usage'!AB28</f>
        <v>0</v>
      </c>
      <c r="AC28">
        <f>-'MC Usage'!AC28</f>
        <v>0</v>
      </c>
      <c r="AD28">
        <f>HLOOKUP(AD$5,'Emissions Factors'!$A$3:$AB$46,MATCH('MC Emissions'!$A28,'Emissions Factors'!$A$5:$A$46,0)+2,FALSE)*'MC Usage'!AD28</f>
        <v>0</v>
      </c>
      <c r="AE28">
        <f>HLOOKUP(AE$5,'Emissions Factors'!$A$3:$AB$46,MATCH('MC Emissions'!$A28,'Emissions Factors'!$A$5:$A$46,0)+2,FALSE)*'MC Usage'!AE28</f>
        <v>0</v>
      </c>
      <c r="AF28" s="202">
        <f t="shared" si="0"/>
        <v>0</v>
      </c>
      <c r="AG28">
        <f t="shared" si="1"/>
        <v>0</v>
      </c>
      <c r="AH28">
        <v>0</v>
      </c>
    </row>
    <row r="29" spans="1:34" ht="15" thickBot="1" x14ac:dyDescent="0.35">
      <c r="A29" s="34" t="s">
        <v>35</v>
      </c>
      <c r="B29" s="18">
        <f t="shared" si="2"/>
        <v>37408</v>
      </c>
      <c r="C29" s="2">
        <f>HLOOKUP(C$5,'Emissions Factors'!$A$3:$AB$46,MATCH('MC Emissions'!$A29,'Emissions Factors'!$A$5:$A$46,0)+2,FALSE)*'MC Usage'!C29</f>
        <v>0</v>
      </c>
      <c r="D29" s="2">
        <f>HLOOKUP(D$5,'Emissions Factors'!$A$3:$AB$46,MATCH('MC Emissions'!$A29,'Emissions Factors'!$A$5:$A$46,0)+2,FALSE)*'MC Usage'!D29</f>
        <v>0</v>
      </c>
      <c r="E29" s="2">
        <f>HLOOKUP(E$5,'Emissions Factors'!$A$3:$AB$46,MATCH('MC Emissions'!$A29,'Emissions Factors'!$A$5:$A$46,0)+2,FALSE)*'MC Usage'!E29</f>
        <v>0</v>
      </c>
      <c r="F29" s="2">
        <f>HLOOKUP(F$5,'Emissions Factors'!$A$3:$AB$46,MATCH('MC Emissions'!$A29,'Emissions Factors'!$A$5:$A$46,0)+2,FALSE)*'MC Usage'!F29</f>
        <v>0</v>
      </c>
      <c r="G29" s="2">
        <f>HLOOKUP(G$5,'Emissions Factors'!$A$3:$AB$46,MATCH('MC Emissions'!$A29,'Emissions Factors'!$A$5:$A$46,0)+2,FALSE)*'MC Usage'!G29</f>
        <v>0</v>
      </c>
      <c r="H29" s="2">
        <f>HLOOKUP(H$5,'Emissions Factors'!$A$3:$AB$46,MATCH('MC Emissions'!$A29,'Emissions Factors'!$A$5:$A$46,0)+2,FALSE)*'MC Usage'!H29</f>
        <v>0</v>
      </c>
      <c r="I29" s="2">
        <f>HLOOKUP(I$5,'Emissions Factors'!$A$3:$AB$46,MATCH('MC Emissions'!$A29,'Emissions Factors'!$A$5:$A$46,0)+2,FALSE)*'MC Usage'!I29</f>
        <v>0</v>
      </c>
      <c r="J29" s="2">
        <f>HLOOKUP(J$5,'Emissions Factors'!$A$3:$AB$46,MATCH('MC Emissions'!$A29,'Emissions Factors'!$A$5:$A$46,0)+2,FALSE)*'MC Usage'!J29</f>
        <v>0</v>
      </c>
      <c r="K29" s="2">
        <f>HLOOKUP(K$5,'Emissions Factors'!$A$3:$AB$46,MATCH('MC Emissions'!$A29,'Emissions Factors'!$A$5:$A$46,0)+2,FALSE)*'MC Usage'!K29</f>
        <v>0</v>
      </c>
      <c r="L29" s="2">
        <f>HLOOKUP(L$5,'Emissions Factors'!$A$3:$AB$46,MATCH('MC Emissions'!$A29,'Emissions Factors'!$A$5:$A$46,0)+2,FALSE)*'MC Usage'!L29</f>
        <v>0</v>
      </c>
      <c r="M29" s="2">
        <f>HLOOKUP(M$5,'Emissions Factors'!$A$3:$AB$46,MATCH('MC Emissions'!$A29,'Emissions Factors'!$A$5:$A$46,0)+2,FALSE)*'MC Usage'!M29</f>
        <v>0</v>
      </c>
      <c r="N29" s="2">
        <f>HLOOKUP(N$5,'Emissions Factors'!$A$3:$AB$46,MATCH('MC Emissions'!$A29,'Emissions Factors'!$A$5:$A$46,0)+2,FALSE)*'MC Usage'!N29</f>
        <v>0</v>
      </c>
      <c r="O29" s="2">
        <f>HLOOKUP(O$5,'Emissions Factors'!$A$3:$AB$46,MATCH('MC Emissions'!$A29,'Emissions Factors'!$A$5:$A$46,0)+2,FALSE)*'MC Usage'!O29</f>
        <v>0</v>
      </c>
      <c r="P29" s="2">
        <f>HLOOKUP(P$5,'Emissions Factors'!$A$3:$AB$46,MATCH('MC Emissions'!$A29,'Emissions Factors'!$A$5:$A$46,0)+2,FALSE)*'MC Usage'!P29</f>
        <v>0</v>
      </c>
      <c r="Q29" s="2">
        <f>HLOOKUP(Q$5,'Emissions Factors'!$A$3:$AB$46,MATCH('MC Emissions'!$A29,'Emissions Factors'!$A$5:$A$46,0)+2,FALSE)*'MC Usage'!Q29</f>
        <v>0</v>
      </c>
      <c r="R29" s="2">
        <f>HLOOKUP(R$5,'Emissions Factors'!$A$3:$AB$46,MATCH('MC Emissions'!$A29,'Emissions Factors'!$A$5:$A$46,0)+2,FALSE)*'MC Usage'!R29</f>
        <v>0</v>
      </c>
      <c r="S29" s="2">
        <f>HLOOKUP(S$5,'Emissions Factors'!$A$3:$AB$46,MATCH('MC Emissions'!$A29,'Emissions Factors'!$A$5:$A$46,0)+2,FALSE)*'MC Usage'!S29</f>
        <v>0</v>
      </c>
      <c r="T29" s="2">
        <f>HLOOKUP(T$5,'Emissions Factors'!$A$3:$AB$46,MATCH('MC Emissions'!$A29,'Emissions Factors'!$A$5:$A$46,0)+2,FALSE)*'MC Usage'!T29</f>
        <v>0</v>
      </c>
      <c r="U29" s="2">
        <f>HLOOKUP(U$5,'Emissions Factors'!$A$3:$AB$46,MATCH('MC Emissions'!$A29,'Emissions Factors'!$A$5:$A$46,0)+2,FALSE)*'MC Usage'!U29</f>
        <v>0</v>
      </c>
      <c r="V29" s="2">
        <f>HLOOKUP(V$5,'Emissions Factors'!$A$3:$AB$46,MATCH('MC Emissions'!$A29,'Emissions Factors'!$A$5:$A$46,0)+2,FALSE)*'MC Usage'!V29</f>
        <v>0</v>
      </c>
      <c r="W29" s="2">
        <f>HLOOKUP(W$5,'Emissions Factors'!$A$3:$AB$46,MATCH('MC Emissions'!$A29,'Emissions Factors'!$A$5:$A$46,0)+2,FALSE)*'MC Usage'!W29</f>
        <v>0</v>
      </c>
      <c r="X29" s="2">
        <f>HLOOKUP(X$5,'Emissions Factors'!$A$3:$AB$46,MATCH('MC Emissions'!$A29,'Emissions Factors'!$A$5:$A$46,0)+2,FALSE)*'MC Usage'!X29</f>
        <v>0</v>
      </c>
      <c r="Y29" s="2">
        <f>HLOOKUP(Y$5,'Emissions Factors'!$A$3:$AB$46,MATCH('MC Emissions'!$A29,'Emissions Factors'!$A$5:$A$46,0)+2,FALSE)*'MC Usage'!Y29</f>
        <v>0</v>
      </c>
      <c r="Z29" s="2">
        <f>HLOOKUP(Z$5,'Emissions Factors'!$A$3:$AB$46,MATCH('MC Emissions'!$A29,'Emissions Factors'!$A$5:$A$46,0)+2,FALSE)*'MC Usage'!Z29</f>
        <v>0</v>
      </c>
      <c r="AA29" s="2">
        <f>HLOOKUP(AA$5,'Emissions Factors'!$A$3:$AB$46,MATCH('MC Emissions'!$A29,'Emissions Factors'!$A$5:$A$46,0)+2,FALSE)*'MC Usage'!AA29</f>
        <v>0</v>
      </c>
      <c r="AB29">
        <f>HLOOKUP(AB$5,'Emissions Factors'!$A$3:$AB$46,MATCH('MC Emissions'!$A29,'Emissions Factors'!$A$5:$A$46,0)+2,FALSE)*'MC Usage'!AB29</f>
        <v>0</v>
      </c>
      <c r="AC29">
        <f>-'MC Usage'!AC29</f>
        <v>0</v>
      </c>
      <c r="AD29">
        <f>HLOOKUP(AD$5,'Emissions Factors'!$A$3:$AB$46,MATCH('MC Emissions'!$A29,'Emissions Factors'!$A$5:$A$46,0)+2,FALSE)*'MC Usage'!AD29</f>
        <v>0</v>
      </c>
      <c r="AE29">
        <f>HLOOKUP(AE$5,'Emissions Factors'!$A$3:$AB$46,MATCH('MC Emissions'!$A29,'Emissions Factors'!$A$5:$A$46,0)+2,FALSE)*'MC Usage'!AE29</f>
        <v>0</v>
      </c>
      <c r="AF29" s="202">
        <f t="shared" si="0"/>
        <v>0</v>
      </c>
      <c r="AG29">
        <f t="shared" si="1"/>
        <v>0</v>
      </c>
      <c r="AH29">
        <v>0</v>
      </c>
    </row>
    <row r="30" spans="1:34" x14ac:dyDescent="0.3">
      <c r="A30" s="29" t="s">
        <v>36</v>
      </c>
      <c r="B30" s="15">
        <f t="shared" si="2"/>
        <v>37438</v>
      </c>
      <c r="C30" s="7">
        <f>HLOOKUP(C$5,'Emissions Factors'!$A$3:$AB$46,MATCH('MC Emissions'!$A30,'Emissions Factors'!$A$5:$A$46,0)+2,FALSE)*'MC Usage'!C30</f>
        <v>0</v>
      </c>
      <c r="D30" s="7">
        <f>HLOOKUP(D$5,'Emissions Factors'!$A$3:$AB$46,MATCH('MC Emissions'!$A30,'Emissions Factors'!$A$5:$A$46,0)+2,FALSE)*'MC Usage'!D30</f>
        <v>0</v>
      </c>
      <c r="E30" s="7">
        <f>HLOOKUP(E$5,'Emissions Factors'!$A$3:$AB$46,MATCH('MC Emissions'!$A30,'Emissions Factors'!$A$5:$A$46,0)+2,FALSE)*'MC Usage'!E30</f>
        <v>0</v>
      </c>
      <c r="F30" s="7">
        <f>HLOOKUP(F$5,'Emissions Factors'!$A$3:$AB$46,MATCH('MC Emissions'!$A30,'Emissions Factors'!$A$5:$A$46,0)+2,FALSE)*'MC Usage'!F30</f>
        <v>0</v>
      </c>
      <c r="G30" s="7">
        <f>HLOOKUP(G$5,'Emissions Factors'!$A$3:$AB$46,MATCH('MC Emissions'!$A30,'Emissions Factors'!$A$5:$A$46,0)+2,FALSE)*'MC Usage'!G30</f>
        <v>0</v>
      </c>
      <c r="H30" s="7">
        <f>HLOOKUP(H$5,'Emissions Factors'!$A$3:$AB$46,MATCH('MC Emissions'!$A30,'Emissions Factors'!$A$5:$A$46,0)+2,FALSE)*'MC Usage'!H30</f>
        <v>0</v>
      </c>
      <c r="I30" s="7">
        <f>HLOOKUP(I$5,'Emissions Factors'!$A$3:$AB$46,MATCH('MC Emissions'!$A30,'Emissions Factors'!$A$5:$A$46,0)+2,FALSE)*'MC Usage'!I30</f>
        <v>0</v>
      </c>
      <c r="J30" s="7">
        <f>HLOOKUP(J$5,'Emissions Factors'!$A$3:$AB$46,MATCH('MC Emissions'!$A30,'Emissions Factors'!$A$5:$A$46,0)+2,FALSE)*'MC Usage'!J30</f>
        <v>0</v>
      </c>
      <c r="K30" s="7">
        <f>HLOOKUP(K$5,'Emissions Factors'!$A$3:$AB$46,MATCH('MC Emissions'!$A30,'Emissions Factors'!$A$5:$A$46,0)+2,FALSE)*'MC Usage'!K30</f>
        <v>0</v>
      </c>
      <c r="L30" s="7">
        <f>HLOOKUP(L$5,'Emissions Factors'!$A$3:$AB$46,MATCH('MC Emissions'!$A30,'Emissions Factors'!$A$5:$A$46,0)+2,FALSE)*'MC Usage'!L30</f>
        <v>0</v>
      </c>
      <c r="M30" s="7">
        <f>HLOOKUP(M$5,'Emissions Factors'!$A$3:$AB$46,MATCH('MC Emissions'!$A30,'Emissions Factors'!$A$5:$A$46,0)+2,FALSE)*'MC Usage'!M30</f>
        <v>0</v>
      </c>
      <c r="N30" s="7">
        <f>HLOOKUP(N$5,'Emissions Factors'!$A$3:$AB$46,MATCH('MC Emissions'!$A30,'Emissions Factors'!$A$5:$A$46,0)+2,FALSE)*'MC Usage'!N30</f>
        <v>0</v>
      </c>
      <c r="O30" s="7">
        <f>HLOOKUP(O$5,'Emissions Factors'!$A$3:$AB$46,MATCH('MC Emissions'!$A30,'Emissions Factors'!$A$5:$A$46,0)+2,FALSE)*'MC Usage'!O30</f>
        <v>0</v>
      </c>
      <c r="P30" s="7">
        <f>HLOOKUP(P$5,'Emissions Factors'!$A$3:$AB$46,MATCH('MC Emissions'!$A30,'Emissions Factors'!$A$5:$A$46,0)+2,FALSE)*'MC Usage'!P30</f>
        <v>0</v>
      </c>
      <c r="Q30" s="7">
        <f>HLOOKUP(Q$5,'Emissions Factors'!$A$3:$AB$46,MATCH('MC Emissions'!$A30,'Emissions Factors'!$A$5:$A$46,0)+2,FALSE)*'MC Usage'!Q30</f>
        <v>0</v>
      </c>
      <c r="R30" s="7">
        <f>HLOOKUP(R$5,'Emissions Factors'!$A$3:$AB$46,MATCH('MC Emissions'!$A30,'Emissions Factors'!$A$5:$A$46,0)+2,FALSE)*'MC Usage'!R30</f>
        <v>0</v>
      </c>
      <c r="S30" s="7">
        <f>HLOOKUP(S$5,'Emissions Factors'!$A$3:$AB$46,MATCH('MC Emissions'!$A30,'Emissions Factors'!$A$5:$A$46,0)+2,FALSE)*'MC Usage'!S30</f>
        <v>0</v>
      </c>
      <c r="T30" s="7">
        <f>HLOOKUP(T$5,'Emissions Factors'!$A$3:$AB$46,MATCH('MC Emissions'!$A30,'Emissions Factors'!$A$5:$A$46,0)+2,FALSE)*'MC Usage'!T30</f>
        <v>0</v>
      </c>
      <c r="U30" s="7">
        <f>HLOOKUP(U$5,'Emissions Factors'!$A$3:$AB$46,MATCH('MC Emissions'!$A30,'Emissions Factors'!$A$5:$A$46,0)+2,FALSE)*'MC Usage'!U30</f>
        <v>0</v>
      </c>
      <c r="V30" s="7">
        <f>HLOOKUP(V$5,'Emissions Factors'!$A$3:$AB$46,MATCH('MC Emissions'!$A30,'Emissions Factors'!$A$5:$A$46,0)+2,FALSE)*'MC Usage'!V30</f>
        <v>0</v>
      </c>
      <c r="W30" s="7">
        <f>HLOOKUP(W$5,'Emissions Factors'!$A$3:$AB$46,MATCH('MC Emissions'!$A30,'Emissions Factors'!$A$5:$A$46,0)+2,FALSE)*'MC Usage'!W30</f>
        <v>0</v>
      </c>
      <c r="X30" s="7">
        <f>HLOOKUP(X$5,'Emissions Factors'!$A$3:$AB$46,MATCH('MC Emissions'!$A30,'Emissions Factors'!$A$5:$A$46,0)+2,FALSE)*'MC Usage'!X30</f>
        <v>0</v>
      </c>
      <c r="Y30" s="7">
        <f>HLOOKUP(Y$5,'Emissions Factors'!$A$3:$AB$46,MATCH('MC Emissions'!$A30,'Emissions Factors'!$A$5:$A$46,0)+2,FALSE)*'MC Usage'!Y30</f>
        <v>0</v>
      </c>
      <c r="Z30" s="7">
        <f>HLOOKUP(Z$5,'Emissions Factors'!$A$3:$AB$46,MATCH('MC Emissions'!$A30,'Emissions Factors'!$A$5:$A$46,0)+2,FALSE)*'MC Usage'!Z30</f>
        <v>0</v>
      </c>
      <c r="AA30" s="7">
        <f>HLOOKUP(AA$5,'Emissions Factors'!$A$3:$AB$46,MATCH('MC Emissions'!$A30,'Emissions Factors'!$A$5:$A$46,0)+2,FALSE)*'MC Usage'!AA30</f>
        <v>0</v>
      </c>
      <c r="AB30" s="8">
        <f>HLOOKUP(AB$5,'Emissions Factors'!$A$3:$AB$46,MATCH('MC Emissions'!$A30,'Emissions Factors'!$A$5:$A$46,0)+2,FALSE)*'MC Usage'!AB30</f>
        <v>0</v>
      </c>
      <c r="AC30" s="8">
        <f>-'MC Usage'!AC30</f>
        <v>0</v>
      </c>
      <c r="AD30" s="8">
        <f>HLOOKUP(AD$5,'Emissions Factors'!$A$3:$AB$46,MATCH('MC Emissions'!$A30,'Emissions Factors'!$A$5:$A$46,0)+2,FALSE)*'MC Usage'!AD30</f>
        <v>0</v>
      </c>
      <c r="AE30" s="8">
        <f>HLOOKUP(AE$5,'Emissions Factors'!$A$3:$AB$46,MATCH('MC Emissions'!$A30,'Emissions Factors'!$A$5:$A$46,0)+2,FALSE)*'MC Usage'!AE30</f>
        <v>0</v>
      </c>
      <c r="AF30" s="202">
        <f t="shared" si="0"/>
        <v>0</v>
      </c>
      <c r="AG30">
        <f t="shared" si="1"/>
        <v>0</v>
      </c>
      <c r="AH30">
        <v>0</v>
      </c>
    </row>
    <row r="31" spans="1:34" x14ac:dyDescent="0.3">
      <c r="A31" s="30" t="s">
        <v>36</v>
      </c>
      <c r="B31" s="16">
        <f t="shared" si="2"/>
        <v>37469</v>
      </c>
      <c r="C31" s="9">
        <f>HLOOKUP(C$5,'Emissions Factors'!$A$3:$AB$46,MATCH('MC Emissions'!$A31,'Emissions Factors'!$A$5:$A$46,0)+2,FALSE)*'MC Usage'!C31</f>
        <v>0</v>
      </c>
      <c r="D31" s="9">
        <f>HLOOKUP(D$5,'Emissions Factors'!$A$3:$AB$46,MATCH('MC Emissions'!$A31,'Emissions Factors'!$A$5:$A$46,0)+2,FALSE)*'MC Usage'!D31</f>
        <v>0</v>
      </c>
      <c r="E31" s="9">
        <f>HLOOKUP(E$5,'Emissions Factors'!$A$3:$AB$46,MATCH('MC Emissions'!$A31,'Emissions Factors'!$A$5:$A$46,0)+2,FALSE)*'MC Usage'!E31</f>
        <v>0</v>
      </c>
      <c r="F31" s="9">
        <f>HLOOKUP(F$5,'Emissions Factors'!$A$3:$AB$46,MATCH('MC Emissions'!$A31,'Emissions Factors'!$A$5:$A$46,0)+2,FALSE)*'MC Usage'!F31</f>
        <v>0</v>
      </c>
      <c r="G31" s="9">
        <f>HLOOKUP(G$5,'Emissions Factors'!$A$3:$AB$46,MATCH('MC Emissions'!$A31,'Emissions Factors'!$A$5:$A$46,0)+2,FALSE)*'MC Usage'!G31</f>
        <v>0</v>
      </c>
      <c r="H31" s="9">
        <f>HLOOKUP(H$5,'Emissions Factors'!$A$3:$AB$46,MATCH('MC Emissions'!$A31,'Emissions Factors'!$A$5:$A$46,0)+2,FALSE)*'MC Usage'!H31</f>
        <v>0</v>
      </c>
      <c r="I31" s="9">
        <f>HLOOKUP(I$5,'Emissions Factors'!$A$3:$AB$46,MATCH('MC Emissions'!$A31,'Emissions Factors'!$A$5:$A$46,0)+2,FALSE)*'MC Usage'!I31</f>
        <v>0</v>
      </c>
      <c r="J31" s="9">
        <f>HLOOKUP(J$5,'Emissions Factors'!$A$3:$AB$46,MATCH('MC Emissions'!$A31,'Emissions Factors'!$A$5:$A$46,0)+2,FALSE)*'MC Usage'!J31</f>
        <v>0</v>
      </c>
      <c r="K31" s="9">
        <f>HLOOKUP(K$5,'Emissions Factors'!$A$3:$AB$46,MATCH('MC Emissions'!$A31,'Emissions Factors'!$A$5:$A$46,0)+2,FALSE)*'MC Usage'!K31</f>
        <v>0</v>
      </c>
      <c r="L31" s="9">
        <f>HLOOKUP(L$5,'Emissions Factors'!$A$3:$AB$46,MATCH('MC Emissions'!$A31,'Emissions Factors'!$A$5:$A$46,0)+2,FALSE)*'MC Usage'!L31</f>
        <v>0</v>
      </c>
      <c r="M31" s="9">
        <f>HLOOKUP(M$5,'Emissions Factors'!$A$3:$AB$46,MATCH('MC Emissions'!$A31,'Emissions Factors'!$A$5:$A$46,0)+2,FALSE)*'MC Usage'!M31</f>
        <v>0</v>
      </c>
      <c r="N31" s="9">
        <f>HLOOKUP(N$5,'Emissions Factors'!$A$3:$AB$46,MATCH('MC Emissions'!$A31,'Emissions Factors'!$A$5:$A$46,0)+2,FALSE)*'MC Usage'!N31</f>
        <v>0</v>
      </c>
      <c r="O31" s="9">
        <f>HLOOKUP(O$5,'Emissions Factors'!$A$3:$AB$46,MATCH('MC Emissions'!$A31,'Emissions Factors'!$A$5:$A$46,0)+2,FALSE)*'MC Usage'!O31</f>
        <v>0</v>
      </c>
      <c r="P31" s="9">
        <f>HLOOKUP(P$5,'Emissions Factors'!$A$3:$AB$46,MATCH('MC Emissions'!$A31,'Emissions Factors'!$A$5:$A$46,0)+2,FALSE)*'MC Usage'!P31</f>
        <v>0</v>
      </c>
      <c r="Q31" s="9">
        <f>HLOOKUP(Q$5,'Emissions Factors'!$A$3:$AB$46,MATCH('MC Emissions'!$A31,'Emissions Factors'!$A$5:$A$46,0)+2,FALSE)*'MC Usage'!Q31</f>
        <v>0</v>
      </c>
      <c r="R31" s="9">
        <f>HLOOKUP(R$5,'Emissions Factors'!$A$3:$AB$46,MATCH('MC Emissions'!$A31,'Emissions Factors'!$A$5:$A$46,0)+2,FALSE)*'MC Usage'!R31</f>
        <v>0</v>
      </c>
      <c r="S31" s="9">
        <f>HLOOKUP(S$5,'Emissions Factors'!$A$3:$AB$46,MATCH('MC Emissions'!$A31,'Emissions Factors'!$A$5:$A$46,0)+2,FALSE)*'MC Usage'!S31</f>
        <v>0</v>
      </c>
      <c r="T31" s="9">
        <f>HLOOKUP(T$5,'Emissions Factors'!$A$3:$AB$46,MATCH('MC Emissions'!$A31,'Emissions Factors'!$A$5:$A$46,0)+2,FALSE)*'MC Usage'!T31</f>
        <v>0</v>
      </c>
      <c r="U31" s="9">
        <f>HLOOKUP(U$5,'Emissions Factors'!$A$3:$AB$46,MATCH('MC Emissions'!$A31,'Emissions Factors'!$A$5:$A$46,0)+2,FALSE)*'MC Usage'!U31</f>
        <v>0</v>
      </c>
      <c r="V31" s="9">
        <f>HLOOKUP(V$5,'Emissions Factors'!$A$3:$AB$46,MATCH('MC Emissions'!$A31,'Emissions Factors'!$A$5:$A$46,0)+2,FALSE)*'MC Usage'!V31</f>
        <v>0</v>
      </c>
      <c r="W31" s="9">
        <f>HLOOKUP(W$5,'Emissions Factors'!$A$3:$AB$46,MATCH('MC Emissions'!$A31,'Emissions Factors'!$A$5:$A$46,0)+2,FALSE)*'MC Usage'!W31</f>
        <v>0</v>
      </c>
      <c r="X31" s="9">
        <f>HLOOKUP(X$5,'Emissions Factors'!$A$3:$AB$46,MATCH('MC Emissions'!$A31,'Emissions Factors'!$A$5:$A$46,0)+2,FALSE)*'MC Usage'!X31</f>
        <v>0</v>
      </c>
      <c r="Y31" s="9">
        <f>HLOOKUP(Y$5,'Emissions Factors'!$A$3:$AB$46,MATCH('MC Emissions'!$A31,'Emissions Factors'!$A$5:$A$46,0)+2,FALSE)*'MC Usage'!Y31</f>
        <v>0</v>
      </c>
      <c r="Z31" s="9">
        <f>HLOOKUP(Z$5,'Emissions Factors'!$A$3:$AB$46,MATCH('MC Emissions'!$A31,'Emissions Factors'!$A$5:$A$46,0)+2,FALSE)*'MC Usage'!Z31</f>
        <v>0</v>
      </c>
      <c r="AA31" s="9">
        <f>HLOOKUP(AA$5,'Emissions Factors'!$A$3:$AB$46,MATCH('MC Emissions'!$A31,'Emissions Factors'!$A$5:$A$46,0)+2,FALSE)*'MC Usage'!AA31</f>
        <v>0</v>
      </c>
      <c r="AB31" s="10">
        <f>HLOOKUP(AB$5,'Emissions Factors'!$A$3:$AB$46,MATCH('MC Emissions'!$A31,'Emissions Factors'!$A$5:$A$46,0)+2,FALSE)*'MC Usage'!AB31</f>
        <v>0</v>
      </c>
      <c r="AC31" s="10">
        <f>-'MC Usage'!AC31</f>
        <v>0</v>
      </c>
      <c r="AD31" s="10">
        <f>HLOOKUP(AD$5,'Emissions Factors'!$A$3:$AB$46,MATCH('MC Emissions'!$A31,'Emissions Factors'!$A$5:$A$46,0)+2,FALSE)*'MC Usage'!AD31</f>
        <v>0</v>
      </c>
      <c r="AE31" s="10">
        <f>HLOOKUP(AE$5,'Emissions Factors'!$A$3:$AB$46,MATCH('MC Emissions'!$A31,'Emissions Factors'!$A$5:$A$46,0)+2,FALSE)*'MC Usage'!AE31</f>
        <v>0</v>
      </c>
      <c r="AF31" s="202">
        <f t="shared" si="0"/>
        <v>0</v>
      </c>
      <c r="AG31">
        <f t="shared" si="1"/>
        <v>0</v>
      </c>
      <c r="AH31">
        <v>0</v>
      </c>
    </row>
    <row r="32" spans="1:34" x14ac:dyDescent="0.3">
      <c r="A32" s="30" t="s">
        <v>36</v>
      </c>
      <c r="B32" s="16">
        <f t="shared" si="2"/>
        <v>37500</v>
      </c>
      <c r="C32" s="9">
        <f>HLOOKUP(C$5,'Emissions Factors'!$A$3:$AB$46,MATCH('MC Emissions'!$A32,'Emissions Factors'!$A$5:$A$46,0)+2,FALSE)*'MC Usage'!C32</f>
        <v>0</v>
      </c>
      <c r="D32" s="9">
        <f>HLOOKUP(D$5,'Emissions Factors'!$A$3:$AB$46,MATCH('MC Emissions'!$A32,'Emissions Factors'!$A$5:$A$46,0)+2,FALSE)*'MC Usage'!D32</f>
        <v>0</v>
      </c>
      <c r="E32" s="9">
        <f>HLOOKUP(E$5,'Emissions Factors'!$A$3:$AB$46,MATCH('MC Emissions'!$A32,'Emissions Factors'!$A$5:$A$46,0)+2,FALSE)*'MC Usage'!E32</f>
        <v>0</v>
      </c>
      <c r="F32" s="9">
        <f>HLOOKUP(F$5,'Emissions Factors'!$A$3:$AB$46,MATCH('MC Emissions'!$A32,'Emissions Factors'!$A$5:$A$46,0)+2,FALSE)*'MC Usage'!F32</f>
        <v>0</v>
      </c>
      <c r="G32" s="9">
        <f>HLOOKUP(G$5,'Emissions Factors'!$A$3:$AB$46,MATCH('MC Emissions'!$A32,'Emissions Factors'!$A$5:$A$46,0)+2,FALSE)*'MC Usage'!G32</f>
        <v>0</v>
      </c>
      <c r="H32" s="9">
        <f>HLOOKUP(H$5,'Emissions Factors'!$A$3:$AB$46,MATCH('MC Emissions'!$A32,'Emissions Factors'!$A$5:$A$46,0)+2,FALSE)*'MC Usage'!H32</f>
        <v>0</v>
      </c>
      <c r="I32" s="9">
        <f>HLOOKUP(I$5,'Emissions Factors'!$A$3:$AB$46,MATCH('MC Emissions'!$A32,'Emissions Factors'!$A$5:$A$46,0)+2,FALSE)*'MC Usage'!I32</f>
        <v>0</v>
      </c>
      <c r="J32" s="9">
        <f>HLOOKUP(J$5,'Emissions Factors'!$A$3:$AB$46,MATCH('MC Emissions'!$A32,'Emissions Factors'!$A$5:$A$46,0)+2,FALSE)*'MC Usage'!J32</f>
        <v>0</v>
      </c>
      <c r="K32" s="9">
        <f>HLOOKUP(K$5,'Emissions Factors'!$A$3:$AB$46,MATCH('MC Emissions'!$A32,'Emissions Factors'!$A$5:$A$46,0)+2,FALSE)*'MC Usage'!K32</f>
        <v>0</v>
      </c>
      <c r="L32" s="9">
        <f>HLOOKUP(L$5,'Emissions Factors'!$A$3:$AB$46,MATCH('MC Emissions'!$A32,'Emissions Factors'!$A$5:$A$46,0)+2,FALSE)*'MC Usage'!L32</f>
        <v>0</v>
      </c>
      <c r="M32" s="9">
        <f>HLOOKUP(M$5,'Emissions Factors'!$A$3:$AB$46,MATCH('MC Emissions'!$A32,'Emissions Factors'!$A$5:$A$46,0)+2,FALSE)*'MC Usage'!M32</f>
        <v>0</v>
      </c>
      <c r="N32" s="9">
        <f>HLOOKUP(N$5,'Emissions Factors'!$A$3:$AB$46,MATCH('MC Emissions'!$A32,'Emissions Factors'!$A$5:$A$46,0)+2,FALSE)*'MC Usage'!N32</f>
        <v>0</v>
      </c>
      <c r="O32" s="9">
        <f>HLOOKUP(O$5,'Emissions Factors'!$A$3:$AB$46,MATCH('MC Emissions'!$A32,'Emissions Factors'!$A$5:$A$46,0)+2,FALSE)*'MC Usage'!O32</f>
        <v>0</v>
      </c>
      <c r="P32" s="9">
        <f>HLOOKUP(P$5,'Emissions Factors'!$A$3:$AB$46,MATCH('MC Emissions'!$A32,'Emissions Factors'!$A$5:$A$46,0)+2,FALSE)*'MC Usage'!P32</f>
        <v>0</v>
      </c>
      <c r="Q32" s="9">
        <f>HLOOKUP(Q$5,'Emissions Factors'!$A$3:$AB$46,MATCH('MC Emissions'!$A32,'Emissions Factors'!$A$5:$A$46,0)+2,FALSE)*'MC Usage'!Q32</f>
        <v>0</v>
      </c>
      <c r="R32" s="9">
        <f>HLOOKUP(R$5,'Emissions Factors'!$A$3:$AB$46,MATCH('MC Emissions'!$A32,'Emissions Factors'!$A$5:$A$46,0)+2,FALSE)*'MC Usage'!R32</f>
        <v>0</v>
      </c>
      <c r="S32" s="9">
        <f>HLOOKUP(S$5,'Emissions Factors'!$A$3:$AB$46,MATCH('MC Emissions'!$A32,'Emissions Factors'!$A$5:$A$46,0)+2,FALSE)*'MC Usage'!S32</f>
        <v>0</v>
      </c>
      <c r="T32" s="9">
        <f>HLOOKUP(T$5,'Emissions Factors'!$A$3:$AB$46,MATCH('MC Emissions'!$A32,'Emissions Factors'!$A$5:$A$46,0)+2,FALSE)*'MC Usage'!T32</f>
        <v>0</v>
      </c>
      <c r="U32" s="9">
        <f>HLOOKUP(U$5,'Emissions Factors'!$A$3:$AB$46,MATCH('MC Emissions'!$A32,'Emissions Factors'!$A$5:$A$46,0)+2,FALSE)*'MC Usage'!U32</f>
        <v>0</v>
      </c>
      <c r="V32" s="9">
        <f>HLOOKUP(V$5,'Emissions Factors'!$A$3:$AB$46,MATCH('MC Emissions'!$A32,'Emissions Factors'!$A$5:$A$46,0)+2,FALSE)*'MC Usage'!V32</f>
        <v>0</v>
      </c>
      <c r="W32" s="9">
        <f>HLOOKUP(W$5,'Emissions Factors'!$A$3:$AB$46,MATCH('MC Emissions'!$A32,'Emissions Factors'!$A$5:$A$46,0)+2,FALSE)*'MC Usage'!W32</f>
        <v>0</v>
      </c>
      <c r="X32" s="9">
        <f>HLOOKUP(X$5,'Emissions Factors'!$A$3:$AB$46,MATCH('MC Emissions'!$A32,'Emissions Factors'!$A$5:$A$46,0)+2,FALSE)*'MC Usage'!X32</f>
        <v>0</v>
      </c>
      <c r="Y32" s="9">
        <f>HLOOKUP(Y$5,'Emissions Factors'!$A$3:$AB$46,MATCH('MC Emissions'!$A32,'Emissions Factors'!$A$5:$A$46,0)+2,FALSE)*'MC Usage'!Y32</f>
        <v>0</v>
      </c>
      <c r="Z32" s="9">
        <f>HLOOKUP(Z$5,'Emissions Factors'!$A$3:$AB$46,MATCH('MC Emissions'!$A32,'Emissions Factors'!$A$5:$A$46,0)+2,FALSE)*'MC Usage'!Z32</f>
        <v>0</v>
      </c>
      <c r="AA32" s="9">
        <f>HLOOKUP(AA$5,'Emissions Factors'!$A$3:$AB$46,MATCH('MC Emissions'!$A32,'Emissions Factors'!$A$5:$A$46,0)+2,FALSE)*'MC Usage'!AA32</f>
        <v>0</v>
      </c>
      <c r="AB32" s="10">
        <f>HLOOKUP(AB$5,'Emissions Factors'!$A$3:$AB$46,MATCH('MC Emissions'!$A32,'Emissions Factors'!$A$5:$A$46,0)+2,FALSE)*'MC Usage'!AB32</f>
        <v>0</v>
      </c>
      <c r="AC32" s="10">
        <f>-'MC Usage'!AC32</f>
        <v>0</v>
      </c>
      <c r="AD32" s="10">
        <f>HLOOKUP(AD$5,'Emissions Factors'!$A$3:$AB$46,MATCH('MC Emissions'!$A32,'Emissions Factors'!$A$5:$A$46,0)+2,FALSE)*'MC Usage'!AD32</f>
        <v>0</v>
      </c>
      <c r="AE32" s="10">
        <f>HLOOKUP(AE$5,'Emissions Factors'!$A$3:$AB$46,MATCH('MC Emissions'!$A32,'Emissions Factors'!$A$5:$A$46,0)+2,FALSE)*'MC Usage'!AE32</f>
        <v>0</v>
      </c>
      <c r="AF32" s="202">
        <f t="shared" si="0"/>
        <v>0</v>
      </c>
      <c r="AG32">
        <f t="shared" si="1"/>
        <v>0</v>
      </c>
      <c r="AH32">
        <v>0</v>
      </c>
    </row>
    <row r="33" spans="1:34" x14ac:dyDescent="0.3">
      <c r="A33" s="30" t="s">
        <v>36</v>
      </c>
      <c r="B33" s="16">
        <f t="shared" si="2"/>
        <v>37530</v>
      </c>
      <c r="C33" s="9">
        <f>HLOOKUP(C$5,'Emissions Factors'!$A$3:$AB$46,MATCH('MC Emissions'!$A33,'Emissions Factors'!$A$5:$A$46,0)+2,FALSE)*'MC Usage'!C33</f>
        <v>0</v>
      </c>
      <c r="D33" s="9">
        <f>HLOOKUP(D$5,'Emissions Factors'!$A$3:$AB$46,MATCH('MC Emissions'!$A33,'Emissions Factors'!$A$5:$A$46,0)+2,FALSE)*'MC Usage'!D33</f>
        <v>0</v>
      </c>
      <c r="E33" s="9">
        <f>HLOOKUP(E$5,'Emissions Factors'!$A$3:$AB$46,MATCH('MC Emissions'!$A33,'Emissions Factors'!$A$5:$A$46,0)+2,FALSE)*'MC Usage'!E33</f>
        <v>0</v>
      </c>
      <c r="F33" s="9">
        <f>HLOOKUP(F$5,'Emissions Factors'!$A$3:$AB$46,MATCH('MC Emissions'!$A33,'Emissions Factors'!$A$5:$A$46,0)+2,FALSE)*'MC Usage'!F33</f>
        <v>0</v>
      </c>
      <c r="G33" s="9">
        <f>HLOOKUP(G$5,'Emissions Factors'!$A$3:$AB$46,MATCH('MC Emissions'!$A33,'Emissions Factors'!$A$5:$A$46,0)+2,FALSE)*'MC Usage'!G33</f>
        <v>0</v>
      </c>
      <c r="H33" s="9">
        <f>HLOOKUP(H$5,'Emissions Factors'!$A$3:$AB$46,MATCH('MC Emissions'!$A33,'Emissions Factors'!$A$5:$A$46,0)+2,FALSE)*'MC Usage'!H33</f>
        <v>0</v>
      </c>
      <c r="I33" s="9">
        <f>HLOOKUP(I$5,'Emissions Factors'!$A$3:$AB$46,MATCH('MC Emissions'!$A33,'Emissions Factors'!$A$5:$A$46,0)+2,FALSE)*'MC Usage'!I33</f>
        <v>0</v>
      </c>
      <c r="J33" s="9">
        <f>HLOOKUP(J$5,'Emissions Factors'!$A$3:$AB$46,MATCH('MC Emissions'!$A33,'Emissions Factors'!$A$5:$A$46,0)+2,FALSE)*'MC Usage'!J33</f>
        <v>0</v>
      </c>
      <c r="K33" s="9">
        <f>HLOOKUP(K$5,'Emissions Factors'!$A$3:$AB$46,MATCH('MC Emissions'!$A33,'Emissions Factors'!$A$5:$A$46,0)+2,FALSE)*'MC Usage'!K33</f>
        <v>0</v>
      </c>
      <c r="L33" s="9">
        <f>HLOOKUP(L$5,'Emissions Factors'!$A$3:$AB$46,MATCH('MC Emissions'!$A33,'Emissions Factors'!$A$5:$A$46,0)+2,FALSE)*'MC Usage'!L33</f>
        <v>0</v>
      </c>
      <c r="M33" s="9">
        <f>HLOOKUP(M$5,'Emissions Factors'!$A$3:$AB$46,MATCH('MC Emissions'!$A33,'Emissions Factors'!$A$5:$A$46,0)+2,FALSE)*'MC Usage'!M33</f>
        <v>0</v>
      </c>
      <c r="N33" s="9">
        <f>HLOOKUP(N$5,'Emissions Factors'!$A$3:$AB$46,MATCH('MC Emissions'!$A33,'Emissions Factors'!$A$5:$A$46,0)+2,FALSE)*'MC Usage'!N33</f>
        <v>0</v>
      </c>
      <c r="O33" s="9">
        <f>HLOOKUP(O$5,'Emissions Factors'!$A$3:$AB$46,MATCH('MC Emissions'!$A33,'Emissions Factors'!$A$5:$A$46,0)+2,FALSE)*'MC Usage'!O33</f>
        <v>0</v>
      </c>
      <c r="P33" s="9">
        <f>HLOOKUP(P$5,'Emissions Factors'!$A$3:$AB$46,MATCH('MC Emissions'!$A33,'Emissions Factors'!$A$5:$A$46,0)+2,FALSE)*'MC Usage'!P33</f>
        <v>0</v>
      </c>
      <c r="Q33" s="9">
        <f>HLOOKUP(Q$5,'Emissions Factors'!$A$3:$AB$46,MATCH('MC Emissions'!$A33,'Emissions Factors'!$A$5:$A$46,0)+2,FALSE)*'MC Usage'!Q33</f>
        <v>0</v>
      </c>
      <c r="R33" s="9">
        <f>HLOOKUP(R$5,'Emissions Factors'!$A$3:$AB$46,MATCH('MC Emissions'!$A33,'Emissions Factors'!$A$5:$A$46,0)+2,FALSE)*'MC Usage'!R33</f>
        <v>0</v>
      </c>
      <c r="S33" s="9">
        <f>HLOOKUP(S$5,'Emissions Factors'!$A$3:$AB$46,MATCH('MC Emissions'!$A33,'Emissions Factors'!$A$5:$A$46,0)+2,FALSE)*'MC Usage'!S33</f>
        <v>0</v>
      </c>
      <c r="T33" s="9">
        <f>HLOOKUP(T$5,'Emissions Factors'!$A$3:$AB$46,MATCH('MC Emissions'!$A33,'Emissions Factors'!$A$5:$A$46,0)+2,FALSE)*'MC Usage'!T33</f>
        <v>0</v>
      </c>
      <c r="U33" s="9">
        <f>HLOOKUP(U$5,'Emissions Factors'!$A$3:$AB$46,MATCH('MC Emissions'!$A33,'Emissions Factors'!$A$5:$A$46,0)+2,FALSE)*'MC Usage'!U33</f>
        <v>0</v>
      </c>
      <c r="V33" s="9">
        <f>HLOOKUP(V$5,'Emissions Factors'!$A$3:$AB$46,MATCH('MC Emissions'!$A33,'Emissions Factors'!$A$5:$A$46,0)+2,FALSE)*'MC Usage'!V33</f>
        <v>0</v>
      </c>
      <c r="W33" s="9">
        <f>HLOOKUP(W$5,'Emissions Factors'!$A$3:$AB$46,MATCH('MC Emissions'!$A33,'Emissions Factors'!$A$5:$A$46,0)+2,FALSE)*'MC Usage'!W33</f>
        <v>0</v>
      </c>
      <c r="X33" s="9">
        <f>HLOOKUP(X$5,'Emissions Factors'!$A$3:$AB$46,MATCH('MC Emissions'!$A33,'Emissions Factors'!$A$5:$A$46,0)+2,FALSE)*'MC Usage'!X33</f>
        <v>0</v>
      </c>
      <c r="Y33" s="9">
        <f>HLOOKUP(Y$5,'Emissions Factors'!$A$3:$AB$46,MATCH('MC Emissions'!$A33,'Emissions Factors'!$A$5:$A$46,0)+2,FALSE)*'MC Usage'!Y33</f>
        <v>0</v>
      </c>
      <c r="Z33" s="9">
        <f>HLOOKUP(Z$5,'Emissions Factors'!$A$3:$AB$46,MATCH('MC Emissions'!$A33,'Emissions Factors'!$A$5:$A$46,0)+2,FALSE)*'MC Usage'!Z33</f>
        <v>0</v>
      </c>
      <c r="AA33" s="9">
        <f>HLOOKUP(AA$5,'Emissions Factors'!$A$3:$AB$46,MATCH('MC Emissions'!$A33,'Emissions Factors'!$A$5:$A$46,0)+2,FALSE)*'MC Usage'!AA33</f>
        <v>0</v>
      </c>
      <c r="AB33" s="10">
        <f>HLOOKUP(AB$5,'Emissions Factors'!$A$3:$AB$46,MATCH('MC Emissions'!$A33,'Emissions Factors'!$A$5:$A$46,0)+2,FALSE)*'MC Usage'!AB33</f>
        <v>0</v>
      </c>
      <c r="AC33" s="10">
        <f>-'MC Usage'!AC33</f>
        <v>0</v>
      </c>
      <c r="AD33" s="10">
        <f>HLOOKUP(AD$5,'Emissions Factors'!$A$3:$AB$46,MATCH('MC Emissions'!$A33,'Emissions Factors'!$A$5:$A$46,0)+2,FALSE)*'MC Usage'!AD33</f>
        <v>0</v>
      </c>
      <c r="AE33" s="10">
        <f>HLOOKUP(AE$5,'Emissions Factors'!$A$3:$AB$46,MATCH('MC Emissions'!$A33,'Emissions Factors'!$A$5:$A$46,0)+2,FALSE)*'MC Usage'!AE33</f>
        <v>0</v>
      </c>
      <c r="AF33" s="202">
        <f t="shared" si="0"/>
        <v>0</v>
      </c>
      <c r="AG33">
        <f t="shared" si="1"/>
        <v>0</v>
      </c>
      <c r="AH33">
        <v>0</v>
      </c>
    </row>
    <row r="34" spans="1:34" x14ac:dyDescent="0.3">
      <c r="A34" s="30" t="s">
        <v>36</v>
      </c>
      <c r="B34" s="16">
        <f t="shared" si="2"/>
        <v>37561</v>
      </c>
      <c r="C34" s="9">
        <f>HLOOKUP(C$5,'Emissions Factors'!$A$3:$AB$46,MATCH('MC Emissions'!$A34,'Emissions Factors'!$A$5:$A$46,0)+2,FALSE)*'MC Usage'!C34</f>
        <v>0</v>
      </c>
      <c r="D34" s="9">
        <f>HLOOKUP(D$5,'Emissions Factors'!$A$3:$AB$46,MATCH('MC Emissions'!$A34,'Emissions Factors'!$A$5:$A$46,0)+2,FALSE)*'MC Usage'!D34</f>
        <v>0</v>
      </c>
      <c r="E34" s="9">
        <f>HLOOKUP(E$5,'Emissions Factors'!$A$3:$AB$46,MATCH('MC Emissions'!$A34,'Emissions Factors'!$A$5:$A$46,0)+2,FALSE)*'MC Usage'!E34</f>
        <v>0</v>
      </c>
      <c r="F34" s="9">
        <f>HLOOKUP(F$5,'Emissions Factors'!$A$3:$AB$46,MATCH('MC Emissions'!$A34,'Emissions Factors'!$A$5:$A$46,0)+2,FALSE)*'MC Usage'!F34</f>
        <v>0</v>
      </c>
      <c r="G34" s="9">
        <f>HLOOKUP(G$5,'Emissions Factors'!$A$3:$AB$46,MATCH('MC Emissions'!$A34,'Emissions Factors'!$A$5:$A$46,0)+2,FALSE)*'MC Usage'!G34</f>
        <v>0</v>
      </c>
      <c r="H34" s="9">
        <f>HLOOKUP(H$5,'Emissions Factors'!$A$3:$AB$46,MATCH('MC Emissions'!$A34,'Emissions Factors'!$A$5:$A$46,0)+2,FALSE)*'MC Usage'!H34</f>
        <v>0</v>
      </c>
      <c r="I34" s="9">
        <f>HLOOKUP(I$5,'Emissions Factors'!$A$3:$AB$46,MATCH('MC Emissions'!$A34,'Emissions Factors'!$A$5:$A$46,0)+2,FALSE)*'MC Usage'!I34</f>
        <v>0</v>
      </c>
      <c r="J34" s="9">
        <f>HLOOKUP(J$5,'Emissions Factors'!$A$3:$AB$46,MATCH('MC Emissions'!$A34,'Emissions Factors'!$A$5:$A$46,0)+2,FALSE)*'MC Usage'!J34</f>
        <v>0</v>
      </c>
      <c r="K34" s="9">
        <f>HLOOKUP(K$5,'Emissions Factors'!$A$3:$AB$46,MATCH('MC Emissions'!$A34,'Emissions Factors'!$A$5:$A$46,0)+2,FALSE)*'MC Usage'!K34</f>
        <v>0</v>
      </c>
      <c r="L34" s="9">
        <f>HLOOKUP(L$5,'Emissions Factors'!$A$3:$AB$46,MATCH('MC Emissions'!$A34,'Emissions Factors'!$A$5:$A$46,0)+2,FALSE)*'MC Usage'!L34</f>
        <v>0</v>
      </c>
      <c r="M34" s="9">
        <f>HLOOKUP(M$5,'Emissions Factors'!$A$3:$AB$46,MATCH('MC Emissions'!$A34,'Emissions Factors'!$A$5:$A$46,0)+2,FALSE)*'MC Usage'!M34</f>
        <v>0</v>
      </c>
      <c r="N34" s="9">
        <f>HLOOKUP(N$5,'Emissions Factors'!$A$3:$AB$46,MATCH('MC Emissions'!$A34,'Emissions Factors'!$A$5:$A$46,0)+2,FALSE)*'MC Usage'!N34</f>
        <v>0</v>
      </c>
      <c r="O34" s="9">
        <f>HLOOKUP(O$5,'Emissions Factors'!$A$3:$AB$46,MATCH('MC Emissions'!$A34,'Emissions Factors'!$A$5:$A$46,0)+2,FALSE)*'MC Usage'!O34</f>
        <v>0</v>
      </c>
      <c r="P34" s="9">
        <f>HLOOKUP(P$5,'Emissions Factors'!$A$3:$AB$46,MATCH('MC Emissions'!$A34,'Emissions Factors'!$A$5:$A$46,0)+2,FALSE)*'MC Usage'!P34</f>
        <v>0</v>
      </c>
      <c r="Q34" s="9">
        <f>HLOOKUP(Q$5,'Emissions Factors'!$A$3:$AB$46,MATCH('MC Emissions'!$A34,'Emissions Factors'!$A$5:$A$46,0)+2,FALSE)*'MC Usage'!Q34</f>
        <v>0</v>
      </c>
      <c r="R34" s="9">
        <f>HLOOKUP(R$5,'Emissions Factors'!$A$3:$AB$46,MATCH('MC Emissions'!$A34,'Emissions Factors'!$A$5:$A$46,0)+2,FALSE)*'MC Usage'!R34</f>
        <v>0</v>
      </c>
      <c r="S34" s="9">
        <f>HLOOKUP(S$5,'Emissions Factors'!$A$3:$AB$46,MATCH('MC Emissions'!$A34,'Emissions Factors'!$A$5:$A$46,0)+2,FALSE)*'MC Usage'!S34</f>
        <v>0</v>
      </c>
      <c r="T34" s="9">
        <f>HLOOKUP(T$5,'Emissions Factors'!$A$3:$AB$46,MATCH('MC Emissions'!$A34,'Emissions Factors'!$A$5:$A$46,0)+2,FALSE)*'MC Usage'!T34</f>
        <v>0</v>
      </c>
      <c r="U34" s="9">
        <f>HLOOKUP(U$5,'Emissions Factors'!$A$3:$AB$46,MATCH('MC Emissions'!$A34,'Emissions Factors'!$A$5:$A$46,0)+2,FALSE)*'MC Usage'!U34</f>
        <v>0</v>
      </c>
      <c r="V34" s="9">
        <f>HLOOKUP(V$5,'Emissions Factors'!$A$3:$AB$46,MATCH('MC Emissions'!$A34,'Emissions Factors'!$A$5:$A$46,0)+2,FALSE)*'MC Usage'!V34</f>
        <v>0</v>
      </c>
      <c r="W34" s="9">
        <f>HLOOKUP(W$5,'Emissions Factors'!$A$3:$AB$46,MATCH('MC Emissions'!$A34,'Emissions Factors'!$A$5:$A$46,0)+2,FALSE)*'MC Usage'!W34</f>
        <v>0</v>
      </c>
      <c r="X34" s="9">
        <f>HLOOKUP(X$5,'Emissions Factors'!$A$3:$AB$46,MATCH('MC Emissions'!$A34,'Emissions Factors'!$A$5:$A$46,0)+2,FALSE)*'MC Usage'!X34</f>
        <v>0</v>
      </c>
      <c r="Y34" s="9">
        <f>HLOOKUP(Y$5,'Emissions Factors'!$A$3:$AB$46,MATCH('MC Emissions'!$A34,'Emissions Factors'!$A$5:$A$46,0)+2,FALSE)*'MC Usage'!Y34</f>
        <v>0</v>
      </c>
      <c r="Z34" s="9">
        <f>HLOOKUP(Z$5,'Emissions Factors'!$A$3:$AB$46,MATCH('MC Emissions'!$A34,'Emissions Factors'!$A$5:$A$46,0)+2,FALSE)*'MC Usage'!Z34</f>
        <v>0</v>
      </c>
      <c r="AA34" s="9">
        <f>HLOOKUP(AA$5,'Emissions Factors'!$A$3:$AB$46,MATCH('MC Emissions'!$A34,'Emissions Factors'!$A$5:$A$46,0)+2,FALSE)*'MC Usage'!AA34</f>
        <v>0</v>
      </c>
      <c r="AB34" s="10">
        <f>HLOOKUP(AB$5,'Emissions Factors'!$A$3:$AB$46,MATCH('MC Emissions'!$A34,'Emissions Factors'!$A$5:$A$46,0)+2,FALSE)*'MC Usage'!AB34</f>
        <v>0</v>
      </c>
      <c r="AC34" s="10">
        <f>-'MC Usage'!AC34</f>
        <v>0</v>
      </c>
      <c r="AD34" s="10">
        <f>HLOOKUP(AD$5,'Emissions Factors'!$A$3:$AB$46,MATCH('MC Emissions'!$A34,'Emissions Factors'!$A$5:$A$46,0)+2,FALSE)*'MC Usage'!AD34</f>
        <v>0</v>
      </c>
      <c r="AE34" s="10">
        <f>HLOOKUP(AE$5,'Emissions Factors'!$A$3:$AB$46,MATCH('MC Emissions'!$A34,'Emissions Factors'!$A$5:$A$46,0)+2,FALSE)*'MC Usage'!AE34</f>
        <v>0</v>
      </c>
      <c r="AF34" s="202">
        <f t="shared" si="0"/>
        <v>0</v>
      </c>
      <c r="AG34">
        <f t="shared" si="1"/>
        <v>0</v>
      </c>
      <c r="AH34">
        <v>0</v>
      </c>
    </row>
    <row r="35" spans="1:34" x14ac:dyDescent="0.3">
      <c r="A35" s="30" t="s">
        <v>36</v>
      </c>
      <c r="B35" s="16">
        <f t="shared" si="2"/>
        <v>37591</v>
      </c>
      <c r="C35" s="9">
        <f>HLOOKUP(C$5,'Emissions Factors'!$A$3:$AB$46,MATCH('MC Emissions'!$A35,'Emissions Factors'!$A$5:$A$46,0)+2,FALSE)*'MC Usage'!C35</f>
        <v>0</v>
      </c>
      <c r="D35" s="9">
        <f>HLOOKUP(D$5,'Emissions Factors'!$A$3:$AB$46,MATCH('MC Emissions'!$A35,'Emissions Factors'!$A$5:$A$46,0)+2,FALSE)*'MC Usage'!D35</f>
        <v>0</v>
      </c>
      <c r="E35" s="9">
        <f>HLOOKUP(E$5,'Emissions Factors'!$A$3:$AB$46,MATCH('MC Emissions'!$A35,'Emissions Factors'!$A$5:$A$46,0)+2,FALSE)*'MC Usage'!E35</f>
        <v>0</v>
      </c>
      <c r="F35" s="9">
        <f>HLOOKUP(F$5,'Emissions Factors'!$A$3:$AB$46,MATCH('MC Emissions'!$A35,'Emissions Factors'!$A$5:$A$46,0)+2,FALSE)*'MC Usage'!F35</f>
        <v>0</v>
      </c>
      <c r="G35" s="9">
        <f>HLOOKUP(G$5,'Emissions Factors'!$A$3:$AB$46,MATCH('MC Emissions'!$A35,'Emissions Factors'!$A$5:$A$46,0)+2,FALSE)*'MC Usage'!G35</f>
        <v>0</v>
      </c>
      <c r="H35" s="9">
        <f>HLOOKUP(H$5,'Emissions Factors'!$A$3:$AB$46,MATCH('MC Emissions'!$A35,'Emissions Factors'!$A$5:$A$46,0)+2,FALSE)*'MC Usage'!H35</f>
        <v>0</v>
      </c>
      <c r="I35" s="9">
        <f>HLOOKUP(I$5,'Emissions Factors'!$A$3:$AB$46,MATCH('MC Emissions'!$A35,'Emissions Factors'!$A$5:$A$46,0)+2,FALSE)*'MC Usage'!I35</f>
        <v>0</v>
      </c>
      <c r="J35" s="9">
        <f>HLOOKUP(J$5,'Emissions Factors'!$A$3:$AB$46,MATCH('MC Emissions'!$A35,'Emissions Factors'!$A$5:$A$46,0)+2,FALSE)*'MC Usage'!J35</f>
        <v>0</v>
      </c>
      <c r="K35" s="9">
        <f>HLOOKUP(K$5,'Emissions Factors'!$A$3:$AB$46,MATCH('MC Emissions'!$A35,'Emissions Factors'!$A$5:$A$46,0)+2,FALSE)*'MC Usage'!K35</f>
        <v>0</v>
      </c>
      <c r="L35" s="9">
        <f>HLOOKUP(L$5,'Emissions Factors'!$A$3:$AB$46,MATCH('MC Emissions'!$A35,'Emissions Factors'!$A$5:$A$46,0)+2,FALSE)*'MC Usage'!L35</f>
        <v>0</v>
      </c>
      <c r="M35" s="9">
        <f>HLOOKUP(M$5,'Emissions Factors'!$A$3:$AB$46,MATCH('MC Emissions'!$A35,'Emissions Factors'!$A$5:$A$46,0)+2,FALSE)*'MC Usage'!M35</f>
        <v>0</v>
      </c>
      <c r="N35" s="9">
        <f>HLOOKUP(N$5,'Emissions Factors'!$A$3:$AB$46,MATCH('MC Emissions'!$A35,'Emissions Factors'!$A$5:$A$46,0)+2,FALSE)*'MC Usage'!N35</f>
        <v>0</v>
      </c>
      <c r="O35" s="9">
        <f>HLOOKUP(O$5,'Emissions Factors'!$A$3:$AB$46,MATCH('MC Emissions'!$A35,'Emissions Factors'!$A$5:$A$46,0)+2,FALSE)*'MC Usage'!O35</f>
        <v>0</v>
      </c>
      <c r="P35" s="9">
        <f>HLOOKUP(P$5,'Emissions Factors'!$A$3:$AB$46,MATCH('MC Emissions'!$A35,'Emissions Factors'!$A$5:$A$46,0)+2,FALSE)*'MC Usage'!P35</f>
        <v>0</v>
      </c>
      <c r="Q35" s="9">
        <f>HLOOKUP(Q$5,'Emissions Factors'!$A$3:$AB$46,MATCH('MC Emissions'!$A35,'Emissions Factors'!$A$5:$A$46,0)+2,FALSE)*'MC Usage'!Q35</f>
        <v>0</v>
      </c>
      <c r="R35" s="9">
        <f>HLOOKUP(R$5,'Emissions Factors'!$A$3:$AB$46,MATCH('MC Emissions'!$A35,'Emissions Factors'!$A$5:$A$46,0)+2,FALSE)*'MC Usage'!R35</f>
        <v>0</v>
      </c>
      <c r="S35" s="9">
        <f>HLOOKUP(S$5,'Emissions Factors'!$A$3:$AB$46,MATCH('MC Emissions'!$A35,'Emissions Factors'!$A$5:$A$46,0)+2,FALSE)*'MC Usage'!S35</f>
        <v>0</v>
      </c>
      <c r="T35" s="9">
        <f>HLOOKUP(T$5,'Emissions Factors'!$A$3:$AB$46,MATCH('MC Emissions'!$A35,'Emissions Factors'!$A$5:$A$46,0)+2,FALSE)*'MC Usage'!T35</f>
        <v>0</v>
      </c>
      <c r="U35" s="9">
        <f>HLOOKUP(U$5,'Emissions Factors'!$A$3:$AB$46,MATCH('MC Emissions'!$A35,'Emissions Factors'!$A$5:$A$46,0)+2,FALSE)*'MC Usage'!U35</f>
        <v>0</v>
      </c>
      <c r="V35" s="9">
        <f>HLOOKUP(V$5,'Emissions Factors'!$A$3:$AB$46,MATCH('MC Emissions'!$A35,'Emissions Factors'!$A$5:$A$46,0)+2,FALSE)*'MC Usage'!V35</f>
        <v>0</v>
      </c>
      <c r="W35" s="9">
        <f>HLOOKUP(W$5,'Emissions Factors'!$A$3:$AB$46,MATCH('MC Emissions'!$A35,'Emissions Factors'!$A$5:$A$46,0)+2,FALSE)*'MC Usage'!W35</f>
        <v>0</v>
      </c>
      <c r="X35" s="9">
        <f>HLOOKUP(X$5,'Emissions Factors'!$A$3:$AB$46,MATCH('MC Emissions'!$A35,'Emissions Factors'!$A$5:$A$46,0)+2,FALSE)*'MC Usage'!X35</f>
        <v>0</v>
      </c>
      <c r="Y35" s="9">
        <f>HLOOKUP(Y$5,'Emissions Factors'!$A$3:$AB$46,MATCH('MC Emissions'!$A35,'Emissions Factors'!$A$5:$A$46,0)+2,FALSE)*'MC Usage'!Y35</f>
        <v>0</v>
      </c>
      <c r="Z35" s="9">
        <f>HLOOKUP(Z$5,'Emissions Factors'!$A$3:$AB$46,MATCH('MC Emissions'!$A35,'Emissions Factors'!$A$5:$A$46,0)+2,FALSE)*'MC Usage'!Z35</f>
        <v>0</v>
      </c>
      <c r="AA35" s="9">
        <f>HLOOKUP(AA$5,'Emissions Factors'!$A$3:$AB$46,MATCH('MC Emissions'!$A35,'Emissions Factors'!$A$5:$A$46,0)+2,FALSE)*'MC Usage'!AA35</f>
        <v>0</v>
      </c>
      <c r="AB35" s="10">
        <f>HLOOKUP(AB$5,'Emissions Factors'!$A$3:$AB$46,MATCH('MC Emissions'!$A35,'Emissions Factors'!$A$5:$A$46,0)+2,FALSE)*'MC Usage'!AB35</f>
        <v>0</v>
      </c>
      <c r="AC35" s="10">
        <f>-'MC Usage'!AC35</f>
        <v>0</v>
      </c>
      <c r="AD35" s="10">
        <f>HLOOKUP(AD$5,'Emissions Factors'!$A$3:$AB$46,MATCH('MC Emissions'!$A35,'Emissions Factors'!$A$5:$A$46,0)+2,FALSE)*'MC Usage'!AD35</f>
        <v>0</v>
      </c>
      <c r="AE35" s="10">
        <f>HLOOKUP(AE$5,'Emissions Factors'!$A$3:$AB$46,MATCH('MC Emissions'!$A35,'Emissions Factors'!$A$5:$A$46,0)+2,FALSE)*'MC Usage'!AE35</f>
        <v>0</v>
      </c>
      <c r="AF35" s="202">
        <f t="shared" si="0"/>
        <v>0</v>
      </c>
      <c r="AG35">
        <f t="shared" si="1"/>
        <v>0</v>
      </c>
      <c r="AH35">
        <v>0</v>
      </c>
    </row>
    <row r="36" spans="1:34" x14ac:dyDescent="0.3">
      <c r="A36" s="30" t="s">
        <v>36</v>
      </c>
      <c r="B36" s="16">
        <f t="shared" si="2"/>
        <v>37622</v>
      </c>
      <c r="C36" s="9">
        <f>HLOOKUP(C$5,'Emissions Factors'!$A$3:$AB$46,MATCH('MC Emissions'!$A36,'Emissions Factors'!$A$5:$A$46,0)+2,FALSE)*'MC Usage'!C36</f>
        <v>0</v>
      </c>
      <c r="D36" s="9">
        <f>HLOOKUP(D$5,'Emissions Factors'!$A$3:$AB$46,MATCH('MC Emissions'!$A36,'Emissions Factors'!$A$5:$A$46,0)+2,FALSE)*'MC Usage'!D36</f>
        <v>0</v>
      </c>
      <c r="E36" s="9">
        <f>HLOOKUP(E$5,'Emissions Factors'!$A$3:$AB$46,MATCH('MC Emissions'!$A36,'Emissions Factors'!$A$5:$A$46,0)+2,FALSE)*'MC Usage'!E36</f>
        <v>0</v>
      </c>
      <c r="F36" s="9">
        <f>HLOOKUP(F$5,'Emissions Factors'!$A$3:$AB$46,MATCH('MC Emissions'!$A36,'Emissions Factors'!$A$5:$A$46,0)+2,FALSE)*'MC Usage'!F36</f>
        <v>0</v>
      </c>
      <c r="G36" s="9">
        <f>HLOOKUP(G$5,'Emissions Factors'!$A$3:$AB$46,MATCH('MC Emissions'!$A36,'Emissions Factors'!$A$5:$A$46,0)+2,FALSE)*'MC Usage'!G36</f>
        <v>0</v>
      </c>
      <c r="H36" s="9">
        <f>HLOOKUP(H$5,'Emissions Factors'!$A$3:$AB$46,MATCH('MC Emissions'!$A36,'Emissions Factors'!$A$5:$A$46,0)+2,FALSE)*'MC Usage'!H36</f>
        <v>0</v>
      </c>
      <c r="I36" s="9">
        <f>HLOOKUP(I$5,'Emissions Factors'!$A$3:$AB$46,MATCH('MC Emissions'!$A36,'Emissions Factors'!$A$5:$A$46,0)+2,FALSE)*'MC Usage'!I36</f>
        <v>0</v>
      </c>
      <c r="J36" s="9">
        <f>HLOOKUP(J$5,'Emissions Factors'!$A$3:$AB$46,MATCH('MC Emissions'!$A36,'Emissions Factors'!$A$5:$A$46,0)+2,FALSE)*'MC Usage'!J36</f>
        <v>0</v>
      </c>
      <c r="K36" s="9">
        <f>HLOOKUP(K$5,'Emissions Factors'!$A$3:$AB$46,MATCH('MC Emissions'!$A36,'Emissions Factors'!$A$5:$A$46,0)+2,FALSE)*'MC Usage'!K36</f>
        <v>0</v>
      </c>
      <c r="L36" s="9">
        <f>HLOOKUP(L$5,'Emissions Factors'!$A$3:$AB$46,MATCH('MC Emissions'!$A36,'Emissions Factors'!$A$5:$A$46,0)+2,FALSE)*'MC Usage'!L36</f>
        <v>0</v>
      </c>
      <c r="M36" s="9">
        <f>HLOOKUP(M$5,'Emissions Factors'!$A$3:$AB$46,MATCH('MC Emissions'!$A36,'Emissions Factors'!$A$5:$A$46,0)+2,FALSE)*'MC Usage'!M36</f>
        <v>0</v>
      </c>
      <c r="N36" s="9">
        <f>HLOOKUP(N$5,'Emissions Factors'!$A$3:$AB$46,MATCH('MC Emissions'!$A36,'Emissions Factors'!$A$5:$A$46,0)+2,FALSE)*'MC Usage'!N36</f>
        <v>0</v>
      </c>
      <c r="O36" s="9">
        <f>HLOOKUP(O$5,'Emissions Factors'!$A$3:$AB$46,MATCH('MC Emissions'!$A36,'Emissions Factors'!$A$5:$A$46,0)+2,FALSE)*'MC Usage'!O36</f>
        <v>0</v>
      </c>
      <c r="P36" s="9">
        <f>HLOOKUP(P$5,'Emissions Factors'!$A$3:$AB$46,MATCH('MC Emissions'!$A36,'Emissions Factors'!$A$5:$A$46,0)+2,FALSE)*'MC Usage'!P36</f>
        <v>0</v>
      </c>
      <c r="Q36" s="9">
        <f>HLOOKUP(Q$5,'Emissions Factors'!$A$3:$AB$46,MATCH('MC Emissions'!$A36,'Emissions Factors'!$A$5:$A$46,0)+2,FALSE)*'MC Usage'!Q36</f>
        <v>0</v>
      </c>
      <c r="R36" s="9">
        <f>HLOOKUP(R$5,'Emissions Factors'!$A$3:$AB$46,MATCH('MC Emissions'!$A36,'Emissions Factors'!$A$5:$A$46,0)+2,FALSE)*'MC Usage'!R36</f>
        <v>0</v>
      </c>
      <c r="S36" s="9">
        <f>HLOOKUP(S$5,'Emissions Factors'!$A$3:$AB$46,MATCH('MC Emissions'!$A36,'Emissions Factors'!$A$5:$A$46,0)+2,FALSE)*'MC Usage'!S36</f>
        <v>0</v>
      </c>
      <c r="T36" s="9">
        <f>HLOOKUP(T$5,'Emissions Factors'!$A$3:$AB$46,MATCH('MC Emissions'!$A36,'Emissions Factors'!$A$5:$A$46,0)+2,FALSE)*'MC Usage'!T36</f>
        <v>0</v>
      </c>
      <c r="U36" s="9">
        <f>HLOOKUP(U$5,'Emissions Factors'!$A$3:$AB$46,MATCH('MC Emissions'!$A36,'Emissions Factors'!$A$5:$A$46,0)+2,FALSE)*'MC Usage'!U36</f>
        <v>0</v>
      </c>
      <c r="V36" s="9">
        <f>HLOOKUP(V$5,'Emissions Factors'!$A$3:$AB$46,MATCH('MC Emissions'!$A36,'Emissions Factors'!$A$5:$A$46,0)+2,FALSE)*'MC Usage'!V36</f>
        <v>0</v>
      </c>
      <c r="W36" s="9">
        <f>HLOOKUP(W$5,'Emissions Factors'!$A$3:$AB$46,MATCH('MC Emissions'!$A36,'Emissions Factors'!$A$5:$A$46,0)+2,FALSE)*'MC Usage'!W36</f>
        <v>0</v>
      </c>
      <c r="X36" s="9">
        <f>HLOOKUP(X$5,'Emissions Factors'!$A$3:$AB$46,MATCH('MC Emissions'!$A36,'Emissions Factors'!$A$5:$A$46,0)+2,FALSE)*'MC Usage'!X36</f>
        <v>0</v>
      </c>
      <c r="Y36" s="9">
        <f>HLOOKUP(Y$5,'Emissions Factors'!$A$3:$AB$46,MATCH('MC Emissions'!$A36,'Emissions Factors'!$A$5:$A$46,0)+2,FALSE)*'MC Usage'!Y36</f>
        <v>0</v>
      </c>
      <c r="Z36" s="9">
        <f>HLOOKUP(Z$5,'Emissions Factors'!$A$3:$AB$46,MATCH('MC Emissions'!$A36,'Emissions Factors'!$A$5:$A$46,0)+2,FALSE)*'MC Usage'!Z36</f>
        <v>0</v>
      </c>
      <c r="AA36" s="9">
        <f>HLOOKUP(AA$5,'Emissions Factors'!$A$3:$AB$46,MATCH('MC Emissions'!$A36,'Emissions Factors'!$A$5:$A$46,0)+2,FALSE)*'MC Usage'!AA36</f>
        <v>0</v>
      </c>
      <c r="AB36" s="10">
        <f>HLOOKUP(AB$5,'Emissions Factors'!$A$3:$AB$46,MATCH('MC Emissions'!$A36,'Emissions Factors'!$A$5:$A$46,0)+2,FALSE)*'MC Usage'!AB36</f>
        <v>0</v>
      </c>
      <c r="AC36" s="10">
        <f>-'MC Usage'!AC36</f>
        <v>0</v>
      </c>
      <c r="AD36" s="10">
        <f>HLOOKUP(AD$5,'Emissions Factors'!$A$3:$AB$46,MATCH('MC Emissions'!$A36,'Emissions Factors'!$A$5:$A$46,0)+2,FALSE)*'MC Usage'!AD36</f>
        <v>0</v>
      </c>
      <c r="AE36" s="10">
        <f>HLOOKUP(AE$5,'Emissions Factors'!$A$3:$AB$46,MATCH('MC Emissions'!$A36,'Emissions Factors'!$A$5:$A$46,0)+2,FALSE)*'MC Usage'!AE36</f>
        <v>0</v>
      </c>
      <c r="AF36" s="202">
        <f t="shared" si="0"/>
        <v>0</v>
      </c>
      <c r="AG36">
        <f t="shared" si="1"/>
        <v>0</v>
      </c>
      <c r="AH36">
        <v>0</v>
      </c>
    </row>
    <row r="37" spans="1:34" x14ac:dyDescent="0.3">
      <c r="A37" s="30" t="s">
        <v>36</v>
      </c>
      <c r="B37" s="16">
        <f t="shared" si="2"/>
        <v>37653</v>
      </c>
      <c r="C37" s="9">
        <f>HLOOKUP(C$5,'Emissions Factors'!$A$3:$AB$46,MATCH('MC Emissions'!$A37,'Emissions Factors'!$A$5:$A$46,0)+2,FALSE)*'MC Usage'!C37</f>
        <v>0</v>
      </c>
      <c r="D37" s="9">
        <f>HLOOKUP(D$5,'Emissions Factors'!$A$3:$AB$46,MATCH('MC Emissions'!$A37,'Emissions Factors'!$A$5:$A$46,0)+2,FALSE)*'MC Usage'!D37</f>
        <v>0</v>
      </c>
      <c r="E37" s="9">
        <f>HLOOKUP(E$5,'Emissions Factors'!$A$3:$AB$46,MATCH('MC Emissions'!$A37,'Emissions Factors'!$A$5:$A$46,0)+2,FALSE)*'MC Usage'!E37</f>
        <v>0</v>
      </c>
      <c r="F37" s="9">
        <f>HLOOKUP(F$5,'Emissions Factors'!$A$3:$AB$46,MATCH('MC Emissions'!$A37,'Emissions Factors'!$A$5:$A$46,0)+2,FALSE)*'MC Usage'!F37</f>
        <v>0</v>
      </c>
      <c r="G37" s="9">
        <f>HLOOKUP(G$5,'Emissions Factors'!$A$3:$AB$46,MATCH('MC Emissions'!$A37,'Emissions Factors'!$A$5:$A$46,0)+2,FALSE)*'MC Usage'!G37</f>
        <v>0</v>
      </c>
      <c r="H37" s="9">
        <f>HLOOKUP(H$5,'Emissions Factors'!$A$3:$AB$46,MATCH('MC Emissions'!$A37,'Emissions Factors'!$A$5:$A$46,0)+2,FALSE)*'MC Usage'!H37</f>
        <v>0</v>
      </c>
      <c r="I37" s="9">
        <f>HLOOKUP(I$5,'Emissions Factors'!$A$3:$AB$46,MATCH('MC Emissions'!$A37,'Emissions Factors'!$A$5:$A$46,0)+2,FALSE)*'MC Usage'!I37</f>
        <v>0</v>
      </c>
      <c r="J37" s="9">
        <f>HLOOKUP(J$5,'Emissions Factors'!$A$3:$AB$46,MATCH('MC Emissions'!$A37,'Emissions Factors'!$A$5:$A$46,0)+2,FALSE)*'MC Usage'!J37</f>
        <v>0</v>
      </c>
      <c r="K37" s="9">
        <f>HLOOKUP(K$5,'Emissions Factors'!$A$3:$AB$46,MATCH('MC Emissions'!$A37,'Emissions Factors'!$A$5:$A$46,0)+2,FALSE)*'MC Usage'!K37</f>
        <v>0</v>
      </c>
      <c r="L37" s="9">
        <f>HLOOKUP(L$5,'Emissions Factors'!$A$3:$AB$46,MATCH('MC Emissions'!$A37,'Emissions Factors'!$A$5:$A$46,0)+2,FALSE)*'MC Usage'!L37</f>
        <v>0</v>
      </c>
      <c r="M37" s="9">
        <f>HLOOKUP(M$5,'Emissions Factors'!$A$3:$AB$46,MATCH('MC Emissions'!$A37,'Emissions Factors'!$A$5:$A$46,0)+2,FALSE)*'MC Usage'!M37</f>
        <v>0</v>
      </c>
      <c r="N37" s="9">
        <f>HLOOKUP(N$5,'Emissions Factors'!$A$3:$AB$46,MATCH('MC Emissions'!$A37,'Emissions Factors'!$A$5:$A$46,0)+2,FALSE)*'MC Usage'!N37</f>
        <v>0</v>
      </c>
      <c r="O37" s="9">
        <f>HLOOKUP(O$5,'Emissions Factors'!$A$3:$AB$46,MATCH('MC Emissions'!$A37,'Emissions Factors'!$A$5:$A$46,0)+2,FALSE)*'MC Usage'!O37</f>
        <v>0</v>
      </c>
      <c r="P37" s="9">
        <f>HLOOKUP(P$5,'Emissions Factors'!$A$3:$AB$46,MATCH('MC Emissions'!$A37,'Emissions Factors'!$A$5:$A$46,0)+2,FALSE)*'MC Usage'!P37</f>
        <v>0</v>
      </c>
      <c r="Q37" s="9">
        <f>HLOOKUP(Q$5,'Emissions Factors'!$A$3:$AB$46,MATCH('MC Emissions'!$A37,'Emissions Factors'!$A$5:$A$46,0)+2,FALSE)*'MC Usage'!Q37</f>
        <v>0</v>
      </c>
      <c r="R37" s="9">
        <f>HLOOKUP(R$5,'Emissions Factors'!$A$3:$AB$46,MATCH('MC Emissions'!$A37,'Emissions Factors'!$A$5:$A$46,0)+2,FALSE)*'MC Usage'!R37</f>
        <v>0</v>
      </c>
      <c r="S37" s="9">
        <f>HLOOKUP(S$5,'Emissions Factors'!$A$3:$AB$46,MATCH('MC Emissions'!$A37,'Emissions Factors'!$A$5:$A$46,0)+2,FALSE)*'MC Usage'!S37</f>
        <v>0</v>
      </c>
      <c r="T37" s="9">
        <f>HLOOKUP(T$5,'Emissions Factors'!$A$3:$AB$46,MATCH('MC Emissions'!$A37,'Emissions Factors'!$A$5:$A$46,0)+2,FALSE)*'MC Usage'!T37</f>
        <v>0</v>
      </c>
      <c r="U37" s="9">
        <f>HLOOKUP(U$5,'Emissions Factors'!$A$3:$AB$46,MATCH('MC Emissions'!$A37,'Emissions Factors'!$A$5:$A$46,0)+2,FALSE)*'MC Usage'!U37</f>
        <v>0</v>
      </c>
      <c r="V37" s="9">
        <f>HLOOKUP(V$5,'Emissions Factors'!$A$3:$AB$46,MATCH('MC Emissions'!$A37,'Emissions Factors'!$A$5:$A$46,0)+2,FALSE)*'MC Usage'!V37</f>
        <v>0</v>
      </c>
      <c r="W37" s="9">
        <f>HLOOKUP(W$5,'Emissions Factors'!$A$3:$AB$46,MATCH('MC Emissions'!$A37,'Emissions Factors'!$A$5:$A$46,0)+2,FALSE)*'MC Usage'!W37</f>
        <v>0</v>
      </c>
      <c r="X37" s="9">
        <f>HLOOKUP(X$5,'Emissions Factors'!$A$3:$AB$46,MATCH('MC Emissions'!$A37,'Emissions Factors'!$A$5:$A$46,0)+2,FALSE)*'MC Usage'!X37</f>
        <v>0</v>
      </c>
      <c r="Y37" s="9">
        <f>HLOOKUP(Y$5,'Emissions Factors'!$A$3:$AB$46,MATCH('MC Emissions'!$A37,'Emissions Factors'!$A$5:$A$46,0)+2,FALSE)*'MC Usage'!Y37</f>
        <v>0</v>
      </c>
      <c r="Z37" s="9">
        <f>HLOOKUP(Z$5,'Emissions Factors'!$A$3:$AB$46,MATCH('MC Emissions'!$A37,'Emissions Factors'!$A$5:$A$46,0)+2,FALSE)*'MC Usage'!Z37</f>
        <v>0</v>
      </c>
      <c r="AA37" s="9">
        <f>HLOOKUP(AA$5,'Emissions Factors'!$A$3:$AB$46,MATCH('MC Emissions'!$A37,'Emissions Factors'!$A$5:$A$46,0)+2,FALSE)*'MC Usage'!AA37</f>
        <v>0</v>
      </c>
      <c r="AB37" s="10">
        <f>HLOOKUP(AB$5,'Emissions Factors'!$A$3:$AB$46,MATCH('MC Emissions'!$A37,'Emissions Factors'!$A$5:$A$46,0)+2,FALSE)*'MC Usage'!AB37</f>
        <v>0</v>
      </c>
      <c r="AC37" s="10">
        <f>-'MC Usage'!AC37</f>
        <v>0</v>
      </c>
      <c r="AD37" s="10">
        <f>HLOOKUP(AD$5,'Emissions Factors'!$A$3:$AB$46,MATCH('MC Emissions'!$A37,'Emissions Factors'!$A$5:$A$46,0)+2,FALSE)*'MC Usage'!AD37</f>
        <v>0</v>
      </c>
      <c r="AE37" s="10">
        <f>HLOOKUP(AE$5,'Emissions Factors'!$A$3:$AB$46,MATCH('MC Emissions'!$A37,'Emissions Factors'!$A$5:$A$46,0)+2,FALSE)*'MC Usage'!AE37</f>
        <v>0</v>
      </c>
      <c r="AF37" s="202">
        <f t="shared" si="0"/>
        <v>0</v>
      </c>
      <c r="AG37">
        <f t="shared" si="1"/>
        <v>0</v>
      </c>
      <c r="AH37">
        <v>0</v>
      </c>
    </row>
    <row r="38" spans="1:34" x14ac:dyDescent="0.3">
      <c r="A38" s="30" t="s">
        <v>36</v>
      </c>
      <c r="B38" s="16">
        <f t="shared" si="2"/>
        <v>37681</v>
      </c>
      <c r="C38" s="9">
        <f>HLOOKUP(C$5,'Emissions Factors'!$A$3:$AB$46,MATCH('MC Emissions'!$A38,'Emissions Factors'!$A$5:$A$46,0)+2,FALSE)*'MC Usage'!C38</f>
        <v>0</v>
      </c>
      <c r="D38" s="9">
        <f>HLOOKUP(D$5,'Emissions Factors'!$A$3:$AB$46,MATCH('MC Emissions'!$A38,'Emissions Factors'!$A$5:$A$46,0)+2,FALSE)*'MC Usage'!D38</f>
        <v>0</v>
      </c>
      <c r="E38" s="9">
        <f>HLOOKUP(E$5,'Emissions Factors'!$A$3:$AB$46,MATCH('MC Emissions'!$A38,'Emissions Factors'!$A$5:$A$46,0)+2,FALSE)*'MC Usage'!E38</f>
        <v>0</v>
      </c>
      <c r="F38" s="9">
        <f>HLOOKUP(F$5,'Emissions Factors'!$A$3:$AB$46,MATCH('MC Emissions'!$A38,'Emissions Factors'!$A$5:$A$46,0)+2,FALSE)*'MC Usage'!F38</f>
        <v>0</v>
      </c>
      <c r="G38" s="9">
        <f>HLOOKUP(G$5,'Emissions Factors'!$A$3:$AB$46,MATCH('MC Emissions'!$A38,'Emissions Factors'!$A$5:$A$46,0)+2,FALSE)*'MC Usage'!G38</f>
        <v>0</v>
      </c>
      <c r="H38" s="9">
        <f>HLOOKUP(H$5,'Emissions Factors'!$A$3:$AB$46,MATCH('MC Emissions'!$A38,'Emissions Factors'!$A$5:$A$46,0)+2,FALSE)*'MC Usage'!H38</f>
        <v>0</v>
      </c>
      <c r="I38" s="9">
        <f>HLOOKUP(I$5,'Emissions Factors'!$A$3:$AB$46,MATCH('MC Emissions'!$A38,'Emissions Factors'!$A$5:$A$46,0)+2,FALSE)*'MC Usage'!I38</f>
        <v>0</v>
      </c>
      <c r="J38" s="9">
        <f>HLOOKUP(J$5,'Emissions Factors'!$A$3:$AB$46,MATCH('MC Emissions'!$A38,'Emissions Factors'!$A$5:$A$46,0)+2,FALSE)*'MC Usage'!J38</f>
        <v>0</v>
      </c>
      <c r="K38" s="9">
        <f>HLOOKUP(K$5,'Emissions Factors'!$A$3:$AB$46,MATCH('MC Emissions'!$A38,'Emissions Factors'!$A$5:$A$46,0)+2,FALSE)*'MC Usage'!K38</f>
        <v>0</v>
      </c>
      <c r="L38" s="9">
        <f>HLOOKUP(L$5,'Emissions Factors'!$A$3:$AB$46,MATCH('MC Emissions'!$A38,'Emissions Factors'!$A$5:$A$46,0)+2,FALSE)*'MC Usage'!L38</f>
        <v>0</v>
      </c>
      <c r="M38" s="9">
        <f>HLOOKUP(M$5,'Emissions Factors'!$A$3:$AB$46,MATCH('MC Emissions'!$A38,'Emissions Factors'!$A$5:$A$46,0)+2,FALSE)*'MC Usage'!M38</f>
        <v>0</v>
      </c>
      <c r="N38" s="9">
        <f>HLOOKUP(N$5,'Emissions Factors'!$A$3:$AB$46,MATCH('MC Emissions'!$A38,'Emissions Factors'!$A$5:$A$46,0)+2,FALSE)*'MC Usage'!N38</f>
        <v>0</v>
      </c>
      <c r="O38" s="9">
        <f>HLOOKUP(O$5,'Emissions Factors'!$A$3:$AB$46,MATCH('MC Emissions'!$A38,'Emissions Factors'!$A$5:$A$46,0)+2,FALSE)*'MC Usage'!O38</f>
        <v>0</v>
      </c>
      <c r="P38" s="9">
        <f>HLOOKUP(P$5,'Emissions Factors'!$A$3:$AB$46,MATCH('MC Emissions'!$A38,'Emissions Factors'!$A$5:$A$46,0)+2,FALSE)*'MC Usage'!P38</f>
        <v>0</v>
      </c>
      <c r="Q38" s="9">
        <f>HLOOKUP(Q$5,'Emissions Factors'!$A$3:$AB$46,MATCH('MC Emissions'!$A38,'Emissions Factors'!$A$5:$A$46,0)+2,FALSE)*'MC Usage'!Q38</f>
        <v>0</v>
      </c>
      <c r="R38" s="9">
        <f>HLOOKUP(R$5,'Emissions Factors'!$A$3:$AB$46,MATCH('MC Emissions'!$A38,'Emissions Factors'!$A$5:$A$46,0)+2,FALSE)*'MC Usage'!R38</f>
        <v>0</v>
      </c>
      <c r="S38" s="9">
        <f>HLOOKUP(S$5,'Emissions Factors'!$A$3:$AB$46,MATCH('MC Emissions'!$A38,'Emissions Factors'!$A$5:$A$46,0)+2,FALSE)*'MC Usage'!S38</f>
        <v>0</v>
      </c>
      <c r="T38" s="9">
        <f>HLOOKUP(T$5,'Emissions Factors'!$A$3:$AB$46,MATCH('MC Emissions'!$A38,'Emissions Factors'!$A$5:$A$46,0)+2,FALSE)*'MC Usage'!T38</f>
        <v>0</v>
      </c>
      <c r="U38" s="9">
        <f>HLOOKUP(U$5,'Emissions Factors'!$A$3:$AB$46,MATCH('MC Emissions'!$A38,'Emissions Factors'!$A$5:$A$46,0)+2,FALSE)*'MC Usage'!U38</f>
        <v>0</v>
      </c>
      <c r="V38" s="9">
        <f>HLOOKUP(V$5,'Emissions Factors'!$A$3:$AB$46,MATCH('MC Emissions'!$A38,'Emissions Factors'!$A$5:$A$46,0)+2,FALSE)*'MC Usage'!V38</f>
        <v>0</v>
      </c>
      <c r="W38" s="9">
        <f>HLOOKUP(W$5,'Emissions Factors'!$A$3:$AB$46,MATCH('MC Emissions'!$A38,'Emissions Factors'!$A$5:$A$46,0)+2,FALSE)*'MC Usage'!W38</f>
        <v>0</v>
      </c>
      <c r="X38" s="9">
        <f>HLOOKUP(X$5,'Emissions Factors'!$A$3:$AB$46,MATCH('MC Emissions'!$A38,'Emissions Factors'!$A$5:$A$46,0)+2,FALSE)*'MC Usage'!X38</f>
        <v>0</v>
      </c>
      <c r="Y38" s="9">
        <f>HLOOKUP(Y$5,'Emissions Factors'!$A$3:$AB$46,MATCH('MC Emissions'!$A38,'Emissions Factors'!$A$5:$A$46,0)+2,FALSE)*'MC Usage'!Y38</f>
        <v>0</v>
      </c>
      <c r="Z38" s="9">
        <f>HLOOKUP(Z$5,'Emissions Factors'!$A$3:$AB$46,MATCH('MC Emissions'!$A38,'Emissions Factors'!$A$5:$A$46,0)+2,FALSE)*'MC Usage'!Z38</f>
        <v>0</v>
      </c>
      <c r="AA38" s="9">
        <f>HLOOKUP(AA$5,'Emissions Factors'!$A$3:$AB$46,MATCH('MC Emissions'!$A38,'Emissions Factors'!$A$5:$A$46,0)+2,FALSE)*'MC Usage'!AA38</f>
        <v>0</v>
      </c>
      <c r="AB38" s="10">
        <f>HLOOKUP(AB$5,'Emissions Factors'!$A$3:$AB$46,MATCH('MC Emissions'!$A38,'Emissions Factors'!$A$5:$A$46,0)+2,FALSE)*'MC Usage'!AB38</f>
        <v>0</v>
      </c>
      <c r="AC38" s="10">
        <f>-'MC Usage'!AC38</f>
        <v>0</v>
      </c>
      <c r="AD38" s="10">
        <f>HLOOKUP(AD$5,'Emissions Factors'!$A$3:$AB$46,MATCH('MC Emissions'!$A38,'Emissions Factors'!$A$5:$A$46,0)+2,FALSE)*'MC Usage'!AD38</f>
        <v>0</v>
      </c>
      <c r="AE38" s="10">
        <f>HLOOKUP(AE$5,'Emissions Factors'!$A$3:$AB$46,MATCH('MC Emissions'!$A38,'Emissions Factors'!$A$5:$A$46,0)+2,FALSE)*'MC Usage'!AE38</f>
        <v>0</v>
      </c>
      <c r="AF38" s="202">
        <f t="shared" si="0"/>
        <v>0</v>
      </c>
      <c r="AG38">
        <f t="shared" si="1"/>
        <v>0</v>
      </c>
      <c r="AH38">
        <v>0</v>
      </c>
    </row>
    <row r="39" spans="1:34" x14ac:dyDescent="0.3">
      <c r="A39" s="30" t="s">
        <v>36</v>
      </c>
      <c r="B39" s="16">
        <f t="shared" si="2"/>
        <v>37712</v>
      </c>
      <c r="C39" s="9">
        <f>HLOOKUP(C$5,'Emissions Factors'!$A$3:$AB$46,MATCH('MC Emissions'!$A39,'Emissions Factors'!$A$5:$A$46,0)+2,FALSE)*'MC Usage'!C39</f>
        <v>0</v>
      </c>
      <c r="D39" s="9">
        <f>HLOOKUP(D$5,'Emissions Factors'!$A$3:$AB$46,MATCH('MC Emissions'!$A39,'Emissions Factors'!$A$5:$A$46,0)+2,FALSE)*'MC Usage'!D39</f>
        <v>0</v>
      </c>
      <c r="E39" s="9">
        <f>HLOOKUP(E$5,'Emissions Factors'!$A$3:$AB$46,MATCH('MC Emissions'!$A39,'Emissions Factors'!$A$5:$A$46,0)+2,FALSE)*'MC Usage'!E39</f>
        <v>0</v>
      </c>
      <c r="F39" s="9">
        <f>HLOOKUP(F$5,'Emissions Factors'!$A$3:$AB$46,MATCH('MC Emissions'!$A39,'Emissions Factors'!$A$5:$A$46,0)+2,FALSE)*'MC Usage'!F39</f>
        <v>0</v>
      </c>
      <c r="G39" s="9">
        <f>HLOOKUP(G$5,'Emissions Factors'!$A$3:$AB$46,MATCH('MC Emissions'!$A39,'Emissions Factors'!$A$5:$A$46,0)+2,FALSE)*'MC Usage'!G39</f>
        <v>0</v>
      </c>
      <c r="H39" s="9">
        <f>HLOOKUP(H$5,'Emissions Factors'!$A$3:$AB$46,MATCH('MC Emissions'!$A39,'Emissions Factors'!$A$5:$A$46,0)+2,FALSE)*'MC Usage'!H39</f>
        <v>0</v>
      </c>
      <c r="I39" s="9">
        <f>HLOOKUP(I$5,'Emissions Factors'!$A$3:$AB$46,MATCH('MC Emissions'!$A39,'Emissions Factors'!$A$5:$A$46,0)+2,FALSE)*'MC Usage'!I39</f>
        <v>0</v>
      </c>
      <c r="J39" s="9">
        <f>HLOOKUP(J$5,'Emissions Factors'!$A$3:$AB$46,MATCH('MC Emissions'!$A39,'Emissions Factors'!$A$5:$A$46,0)+2,FALSE)*'MC Usage'!J39</f>
        <v>0</v>
      </c>
      <c r="K39" s="9">
        <f>HLOOKUP(K$5,'Emissions Factors'!$A$3:$AB$46,MATCH('MC Emissions'!$A39,'Emissions Factors'!$A$5:$A$46,0)+2,FALSE)*'MC Usage'!K39</f>
        <v>0</v>
      </c>
      <c r="L39" s="9">
        <f>HLOOKUP(L$5,'Emissions Factors'!$A$3:$AB$46,MATCH('MC Emissions'!$A39,'Emissions Factors'!$A$5:$A$46,0)+2,FALSE)*'MC Usage'!L39</f>
        <v>0</v>
      </c>
      <c r="M39" s="9">
        <f>HLOOKUP(M$5,'Emissions Factors'!$A$3:$AB$46,MATCH('MC Emissions'!$A39,'Emissions Factors'!$A$5:$A$46,0)+2,FALSE)*'MC Usage'!M39</f>
        <v>0</v>
      </c>
      <c r="N39" s="9">
        <f>HLOOKUP(N$5,'Emissions Factors'!$A$3:$AB$46,MATCH('MC Emissions'!$A39,'Emissions Factors'!$A$5:$A$46,0)+2,FALSE)*'MC Usage'!N39</f>
        <v>0</v>
      </c>
      <c r="O39" s="9">
        <f>HLOOKUP(O$5,'Emissions Factors'!$A$3:$AB$46,MATCH('MC Emissions'!$A39,'Emissions Factors'!$A$5:$A$46,0)+2,FALSE)*'MC Usage'!O39</f>
        <v>0</v>
      </c>
      <c r="P39" s="9">
        <f>HLOOKUP(P$5,'Emissions Factors'!$A$3:$AB$46,MATCH('MC Emissions'!$A39,'Emissions Factors'!$A$5:$A$46,0)+2,FALSE)*'MC Usage'!P39</f>
        <v>0</v>
      </c>
      <c r="Q39" s="9">
        <f>HLOOKUP(Q$5,'Emissions Factors'!$A$3:$AB$46,MATCH('MC Emissions'!$A39,'Emissions Factors'!$A$5:$A$46,0)+2,FALSE)*'MC Usage'!Q39</f>
        <v>0</v>
      </c>
      <c r="R39" s="9">
        <f>HLOOKUP(R$5,'Emissions Factors'!$A$3:$AB$46,MATCH('MC Emissions'!$A39,'Emissions Factors'!$A$5:$A$46,0)+2,FALSE)*'MC Usage'!R39</f>
        <v>0</v>
      </c>
      <c r="S39" s="9">
        <f>HLOOKUP(S$5,'Emissions Factors'!$A$3:$AB$46,MATCH('MC Emissions'!$A39,'Emissions Factors'!$A$5:$A$46,0)+2,FALSE)*'MC Usage'!S39</f>
        <v>0</v>
      </c>
      <c r="T39" s="9">
        <f>HLOOKUP(T$5,'Emissions Factors'!$A$3:$AB$46,MATCH('MC Emissions'!$A39,'Emissions Factors'!$A$5:$A$46,0)+2,FALSE)*'MC Usage'!T39</f>
        <v>0</v>
      </c>
      <c r="U39" s="9">
        <f>HLOOKUP(U$5,'Emissions Factors'!$A$3:$AB$46,MATCH('MC Emissions'!$A39,'Emissions Factors'!$A$5:$A$46,0)+2,FALSE)*'MC Usage'!U39</f>
        <v>0</v>
      </c>
      <c r="V39" s="9">
        <f>HLOOKUP(V$5,'Emissions Factors'!$A$3:$AB$46,MATCH('MC Emissions'!$A39,'Emissions Factors'!$A$5:$A$46,0)+2,FALSE)*'MC Usage'!V39</f>
        <v>0</v>
      </c>
      <c r="W39" s="9">
        <f>HLOOKUP(W$5,'Emissions Factors'!$A$3:$AB$46,MATCH('MC Emissions'!$A39,'Emissions Factors'!$A$5:$A$46,0)+2,FALSE)*'MC Usage'!W39</f>
        <v>0</v>
      </c>
      <c r="X39" s="9">
        <f>HLOOKUP(X$5,'Emissions Factors'!$A$3:$AB$46,MATCH('MC Emissions'!$A39,'Emissions Factors'!$A$5:$A$46,0)+2,FALSE)*'MC Usage'!X39</f>
        <v>0</v>
      </c>
      <c r="Y39" s="9">
        <f>HLOOKUP(Y$5,'Emissions Factors'!$A$3:$AB$46,MATCH('MC Emissions'!$A39,'Emissions Factors'!$A$5:$A$46,0)+2,FALSE)*'MC Usage'!Y39</f>
        <v>0</v>
      </c>
      <c r="Z39" s="9">
        <f>HLOOKUP(Z$5,'Emissions Factors'!$A$3:$AB$46,MATCH('MC Emissions'!$A39,'Emissions Factors'!$A$5:$A$46,0)+2,FALSE)*'MC Usage'!Z39</f>
        <v>0</v>
      </c>
      <c r="AA39" s="9">
        <f>HLOOKUP(AA$5,'Emissions Factors'!$A$3:$AB$46,MATCH('MC Emissions'!$A39,'Emissions Factors'!$A$5:$A$46,0)+2,FALSE)*'MC Usage'!AA39</f>
        <v>0</v>
      </c>
      <c r="AB39" s="10">
        <f>HLOOKUP(AB$5,'Emissions Factors'!$A$3:$AB$46,MATCH('MC Emissions'!$A39,'Emissions Factors'!$A$5:$A$46,0)+2,FALSE)*'MC Usage'!AB39</f>
        <v>0</v>
      </c>
      <c r="AC39" s="10">
        <f>-'MC Usage'!AC39</f>
        <v>0</v>
      </c>
      <c r="AD39" s="10">
        <f>HLOOKUP(AD$5,'Emissions Factors'!$A$3:$AB$46,MATCH('MC Emissions'!$A39,'Emissions Factors'!$A$5:$A$46,0)+2,FALSE)*'MC Usage'!AD39</f>
        <v>0</v>
      </c>
      <c r="AE39" s="10">
        <f>HLOOKUP(AE$5,'Emissions Factors'!$A$3:$AB$46,MATCH('MC Emissions'!$A39,'Emissions Factors'!$A$5:$A$46,0)+2,FALSE)*'MC Usage'!AE39</f>
        <v>0</v>
      </c>
      <c r="AF39" s="202">
        <f t="shared" si="0"/>
        <v>0</v>
      </c>
      <c r="AG39">
        <f t="shared" si="1"/>
        <v>0</v>
      </c>
      <c r="AH39">
        <v>0</v>
      </c>
    </row>
    <row r="40" spans="1:34" x14ac:dyDescent="0.3">
      <c r="A40" s="30" t="s">
        <v>36</v>
      </c>
      <c r="B40" s="16">
        <f t="shared" si="2"/>
        <v>37742</v>
      </c>
      <c r="C40" s="9">
        <f>HLOOKUP(C$5,'Emissions Factors'!$A$3:$AB$46,MATCH('MC Emissions'!$A40,'Emissions Factors'!$A$5:$A$46,0)+2,FALSE)*'MC Usage'!C40</f>
        <v>0</v>
      </c>
      <c r="D40" s="9">
        <f>HLOOKUP(D$5,'Emissions Factors'!$A$3:$AB$46,MATCH('MC Emissions'!$A40,'Emissions Factors'!$A$5:$A$46,0)+2,FALSE)*'MC Usage'!D40</f>
        <v>0</v>
      </c>
      <c r="E40" s="9">
        <f>HLOOKUP(E$5,'Emissions Factors'!$A$3:$AB$46,MATCH('MC Emissions'!$A40,'Emissions Factors'!$A$5:$A$46,0)+2,FALSE)*'MC Usage'!E40</f>
        <v>0</v>
      </c>
      <c r="F40" s="9">
        <f>HLOOKUP(F$5,'Emissions Factors'!$A$3:$AB$46,MATCH('MC Emissions'!$A40,'Emissions Factors'!$A$5:$A$46,0)+2,FALSE)*'MC Usage'!F40</f>
        <v>0</v>
      </c>
      <c r="G40" s="9">
        <f>HLOOKUP(G$5,'Emissions Factors'!$A$3:$AB$46,MATCH('MC Emissions'!$A40,'Emissions Factors'!$A$5:$A$46,0)+2,FALSE)*'MC Usage'!G40</f>
        <v>0</v>
      </c>
      <c r="H40" s="9">
        <f>HLOOKUP(H$5,'Emissions Factors'!$A$3:$AB$46,MATCH('MC Emissions'!$A40,'Emissions Factors'!$A$5:$A$46,0)+2,FALSE)*'MC Usage'!H40</f>
        <v>0</v>
      </c>
      <c r="I40" s="9">
        <f>HLOOKUP(I$5,'Emissions Factors'!$A$3:$AB$46,MATCH('MC Emissions'!$A40,'Emissions Factors'!$A$5:$A$46,0)+2,FALSE)*'MC Usage'!I40</f>
        <v>0</v>
      </c>
      <c r="J40" s="9">
        <f>HLOOKUP(J$5,'Emissions Factors'!$A$3:$AB$46,MATCH('MC Emissions'!$A40,'Emissions Factors'!$A$5:$A$46,0)+2,FALSE)*'MC Usage'!J40</f>
        <v>0</v>
      </c>
      <c r="K40" s="9">
        <f>HLOOKUP(K$5,'Emissions Factors'!$A$3:$AB$46,MATCH('MC Emissions'!$A40,'Emissions Factors'!$A$5:$A$46,0)+2,FALSE)*'MC Usage'!K40</f>
        <v>0</v>
      </c>
      <c r="L40" s="9">
        <f>HLOOKUP(L$5,'Emissions Factors'!$A$3:$AB$46,MATCH('MC Emissions'!$A40,'Emissions Factors'!$A$5:$A$46,0)+2,FALSE)*'MC Usage'!L40</f>
        <v>0</v>
      </c>
      <c r="M40" s="9">
        <f>HLOOKUP(M$5,'Emissions Factors'!$A$3:$AB$46,MATCH('MC Emissions'!$A40,'Emissions Factors'!$A$5:$A$46,0)+2,FALSE)*'MC Usage'!M40</f>
        <v>0</v>
      </c>
      <c r="N40" s="9">
        <f>HLOOKUP(N$5,'Emissions Factors'!$A$3:$AB$46,MATCH('MC Emissions'!$A40,'Emissions Factors'!$A$5:$A$46,0)+2,FALSE)*'MC Usage'!N40</f>
        <v>0</v>
      </c>
      <c r="O40" s="9">
        <f>HLOOKUP(O$5,'Emissions Factors'!$A$3:$AB$46,MATCH('MC Emissions'!$A40,'Emissions Factors'!$A$5:$A$46,0)+2,FALSE)*'MC Usage'!O40</f>
        <v>0</v>
      </c>
      <c r="P40" s="9">
        <f>HLOOKUP(P$5,'Emissions Factors'!$A$3:$AB$46,MATCH('MC Emissions'!$A40,'Emissions Factors'!$A$5:$A$46,0)+2,FALSE)*'MC Usage'!P40</f>
        <v>0</v>
      </c>
      <c r="Q40" s="9">
        <f>HLOOKUP(Q$5,'Emissions Factors'!$A$3:$AB$46,MATCH('MC Emissions'!$A40,'Emissions Factors'!$A$5:$A$46,0)+2,FALSE)*'MC Usage'!Q40</f>
        <v>0</v>
      </c>
      <c r="R40" s="9">
        <f>HLOOKUP(R$5,'Emissions Factors'!$A$3:$AB$46,MATCH('MC Emissions'!$A40,'Emissions Factors'!$A$5:$A$46,0)+2,FALSE)*'MC Usage'!R40</f>
        <v>0</v>
      </c>
      <c r="S40" s="9">
        <f>HLOOKUP(S$5,'Emissions Factors'!$A$3:$AB$46,MATCH('MC Emissions'!$A40,'Emissions Factors'!$A$5:$A$46,0)+2,FALSE)*'MC Usage'!S40</f>
        <v>0</v>
      </c>
      <c r="T40" s="9">
        <f>HLOOKUP(T$5,'Emissions Factors'!$A$3:$AB$46,MATCH('MC Emissions'!$A40,'Emissions Factors'!$A$5:$A$46,0)+2,FALSE)*'MC Usage'!T40</f>
        <v>0</v>
      </c>
      <c r="U40" s="9">
        <f>HLOOKUP(U$5,'Emissions Factors'!$A$3:$AB$46,MATCH('MC Emissions'!$A40,'Emissions Factors'!$A$5:$A$46,0)+2,FALSE)*'MC Usage'!U40</f>
        <v>0</v>
      </c>
      <c r="V40" s="9">
        <f>HLOOKUP(V$5,'Emissions Factors'!$A$3:$AB$46,MATCH('MC Emissions'!$A40,'Emissions Factors'!$A$5:$A$46,0)+2,FALSE)*'MC Usage'!V40</f>
        <v>0</v>
      </c>
      <c r="W40" s="9">
        <f>HLOOKUP(W$5,'Emissions Factors'!$A$3:$AB$46,MATCH('MC Emissions'!$A40,'Emissions Factors'!$A$5:$A$46,0)+2,FALSE)*'MC Usage'!W40</f>
        <v>0</v>
      </c>
      <c r="X40" s="9">
        <f>HLOOKUP(X$5,'Emissions Factors'!$A$3:$AB$46,MATCH('MC Emissions'!$A40,'Emissions Factors'!$A$5:$A$46,0)+2,FALSE)*'MC Usage'!X40</f>
        <v>0</v>
      </c>
      <c r="Y40" s="9">
        <f>HLOOKUP(Y$5,'Emissions Factors'!$A$3:$AB$46,MATCH('MC Emissions'!$A40,'Emissions Factors'!$A$5:$A$46,0)+2,FALSE)*'MC Usage'!Y40</f>
        <v>0</v>
      </c>
      <c r="Z40" s="9">
        <f>HLOOKUP(Z$5,'Emissions Factors'!$A$3:$AB$46,MATCH('MC Emissions'!$A40,'Emissions Factors'!$A$5:$A$46,0)+2,FALSE)*'MC Usage'!Z40</f>
        <v>0</v>
      </c>
      <c r="AA40" s="9">
        <f>HLOOKUP(AA$5,'Emissions Factors'!$A$3:$AB$46,MATCH('MC Emissions'!$A40,'Emissions Factors'!$A$5:$A$46,0)+2,FALSE)*'MC Usage'!AA40</f>
        <v>0</v>
      </c>
      <c r="AB40" s="10">
        <f>HLOOKUP(AB$5,'Emissions Factors'!$A$3:$AB$46,MATCH('MC Emissions'!$A40,'Emissions Factors'!$A$5:$A$46,0)+2,FALSE)*'MC Usage'!AB40</f>
        <v>0</v>
      </c>
      <c r="AC40" s="10">
        <f>-'MC Usage'!AC40</f>
        <v>0</v>
      </c>
      <c r="AD40" s="10">
        <f>HLOOKUP(AD$5,'Emissions Factors'!$A$3:$AB$46,MATCH('MC Emissions'!$A40,'Emissions Factors'!$A$5:$A$46,0)+2,FALSE)*'MC Usage'!AD40</f>
        <v>0</v>
      </c>
      <c r="AE40" s="10">
        <f>HLOOKUP(AE$5,'Emissions Factors'!$A$3:$AB$46,MATCH('MC Emissions'!$A40,'Emissions Factors'!$A$5:$A$46,0)+2,FALSE)*'MC Usage'!AE40</f>
        <v>0</v>
      </c>
      <c r="AF40" s="202">
        <f t="shared" si="0"/>
        <v>0</v>
      </c>
      <c r="AG40">
        <f t="shared" si="1"/>
        <v>0</v>
      </c>
      <c r="AH40">
        <v>0</v>
      </c>
    </row>
    <row r="41" spans="1:34" ht="15" thickBot="1" x14ac:dyDescent="0.35">
      <c r="A41" s="31" t="s">
        <v>36</v>
      </c>
      <c r="B41" s="17">
        <f t="shared" si="2"/>
        <v>37773</v>
      </c>
      <c r="C41" s="11">
        <f>HLOOKUP(C$5,'Emissions Factors'!$A$3:$AB$46,MATCH('MC Emissions'!$A41,'Emissions Factors'!$A$5:$A$46,0)+2,FALSE)*'MC Usage'!C41</f>
        <v>0</v>
      </c>
      <c r="D41" s="11">
        <f>HLOOKUP(D$5,'Emissions Factors'!$A$3:$AB$46,MATCH('MC Emissions'!$A41,'Emissions Factors'!$A$5:$A$46,0)+2,FALSE)*'MC Usage'!D41</f>
        <v>0</v>
      </c>
      <c r="E41" s="11">
        <f>HLOOKUP(E$5,'Emissions Factors'!$A$3:$AB$46,MATCH('MC Emissions'!$A41,'Emissions Factors'!$A$5:$A$46,0)+2,FALSE)*'MC Usage'!E41</f>
        <v>0</v>
      </c>
      <c r="F41" s="11">
        <f>HLOOKUP(F$5,'Emissions Factors'!$A$3:$AB$46,MATCH('MC Emissions'!$A41,'Emissions Factors'!$A$5:$A$46,0)+2,FALSE)*'MC Usage'!F41</f>
        <v>0</v>
      </c>
      <c r="G41" s="11">
        <f>HLOOKUP(G$5,'Emissions Factors'!$A$3:$AB$46,MATCH('MC Emissions'!$A41,'Emissions Factors'!$A$5:$A$46,0)+2,FALSE)*'MC Usage'!G41</f>
        <v>0</v>
      </c>
      <c r="H41" s="11">
        <f>HLOOKUP(H$5,'Emissions Factors'!$A$3:$AB$46,MATCH('MC Emissions'!$A41,'Emissions Factors'!$A$5:$A$46,0)+2,FALSE)*'MC Usage'!H41</f>
        <v>0</v>
      </c>
      <c r="I41" s="11">
        <f>HLOOKUP(I$5,'Emissions Factors'!$A$3:$AB$46,MATCH('MC Emissions'!$A41,'Emissions Factors'!$A$5:$A$46,0)+2,FALSE)*'MC Usage'!I41</f>
        <v>0</v>
      </c>
      <c r="J41" s="11">
        <f>HLOOKUP(J$5,'Emissions Factors'!$A$3:$AB$46,MATCH('MC Emissions'!$A41,'Emissions Factors'!$A$5:$A$46,0)+2,FALSE)*'MC Usage'!J41</f>
        <v>0</v>
      </c>
      <c r="K41" s="11">
        <f>HLOOKUP(K$5,'Emissions Factors'!$A$3:$AB$46,MATCH('MC Emissions'!$A41,'Emissions Factors'!$A$5:$A$46,0)+2,FALSE)*'MC Usage'!K41</f>
        <v>0</v>
      </c>
      <c r="L41" s="11">
        <f>HLOOKUP(L$5,'Emissions Factors'!$A$3:$AB$46,MATCH('MC Emissions'!$A41,'Emissions Factors'!$A$5:$A$46,0)+2,FALSE)*'MC Usage'!L41</f>
        <v>0</v>
      </c>
      <c r="M41" s="11">
        <f>HLOOKUP(M$5,'Emissions Factors'!$A$3:$AB$46,MATCH('MC Emissions'!$A41,'Emissions Factors'!$A$5:$A$46,0)+2,FALSE)*'MC Usage'!M41</f>
        <v>0</v>
      </c>
      <c r="N41" s="11">
        <f>HLOOKUP(N$5,'Emissions Factors'!$A$3:$AB$46,MATCH('MC Emissions'!$A41,'Emissions Factors'!$A$5:$A$46,0)+2,FALSE)*'MC Usage'!N41</f>
        <v>0</v>
      </c>
      <c r="O41" s="11">
        <f>HLOOKUP(O$5,'Emissions Factors'!$A$3:$AB$46,MATCH('MC Emissions'!$A41,'Emissions Factors'!$A$5:$A$46,0)+2,FALSE)*'MC Usage'!O41</f>
        <v>0</v>
      </c>
      <c r="P41" s="11">
        <f>HLOOKUP(P$5,'Emissions Factors'!$A$3:$AB$46,MATCH('MC Emissions'!$A41,'Emissions Factors'!$A$5:$A$46,0)+2,FALSE)*'MC Usage'!P41</f>
        <v>0</v>
      </c>
      <c r="Q41" s="11">
        <f>HLOOKUP(Q$5,'Emissions Factors'!$A$3:$AB$46,MATCH('MC Emissions'!$A41,'Emissions Factors'!$A$5:$A$46,0)+2,FALSE)*'MC Usage'!Q41</f>
        <v>0</v>
      </c>
      <c r="R41" s="11">
        <f>HLOOKUP(R$5,'Emissions Factors'!$A$3:$AB$46,MATCH('MC Emissions'!$A41,'Emissions Factors'!$A$5:$A$46,0)+2,FALSE)*'MC Usage'!R41</f>
        <v>0</v>
      </c>
      <c r="S41" s="11">
        <f>HLOOKUP(S$5,'Emissions Factors'!$A$3:$AB$46,MATCH('MC Emissions'!$A41,'Emissions Factors'!$A$5:$A$46,0)+2,FALSE)*'MC Usage'!S41</f>
        <v>0</v>
      </c>
      <c r="T41" s="11">
        <f>HLOOKUP(T$5,'Emissions Factors'!$A$3:$AB$46,MATCH('MC Emissions'!$A41,'Emissions Factors'!$A$5:$A$46,0)+2,FALSE)*'MC Usage'!T41</f>
        <v>0</v>
      </c>
      <c r="U41" s="11">
        <f>HLOOKUP(U$5,'Emissions Factors'!$A$3:$AB$46,MATCH('MC Emissions'!$A41,'Emissions Factors'!$A$5:$A$46,0)+2,FALSE)*'MC Usage'!U41</f>
        <v>0</v>
      </c>
      <c r="V41" s="11">
        <f>HLOOKUP(V$5,'Emissions Factors'!$A$3:$AB$46,MATCH('MC Emissions'!$A41,'Emissions Factors'!$A$5:$A$46,0)+2,FALSE)*'MC Usage'!V41</f>
        <v>0</v>
      </c>
      <c r="W41" s="11">
        <f>HLOOKUP(W$5,'Emissions Factors'!$A$3:$AB$46,MATCH('MC Emissions'!$A41,'Emissions Factors'!$A$5:$A$46,0)+2,FALSE)*'MC Usage'!W41</f>
        <v>0</v>
      </c>
      <c r="X41" s="11">
        <f>HLOOKUP(X$5,'Emissions Factors'!$A$3:$AB$46,MATCH('MC Emissions'!$A41,'Emissions Factors'!$A$5:$A$46,0)+2,FALSE)*'MC Usage'!X41</f>
        <v>0</v>
      </c>
      <c r="Y41" s="11">
        <f>HLOOKUP(Y$5,'Emissions Factors'!$A$3:$AB$46,MATCH('MC Emissions'!$A41,'Emissions Factors'!$A$5:$A$46,0)+2,FALSE)*'MC Usage'!Y41</f>
        <v>0</v>
      </c>
      <c r="Z41" s="11">
        <f>HLOOKUP(Z$5,'Emissions Factors'!$A$3:$AB$46,MATCH('MC Emissions'!$A41,'Emissions Factors'!$A$5:$A$46,0)+2,FALSE)*'MC Usage'!Z41</f>
        <v>0</v>
      </c>
      <c r="AA41" s="11">
        <f>HLOOKUP(AA$5,'Emissions Factors'!$A$3:$AB$46,MATCH('MC Emissions'!$A41,'Emissions Factors'!$A$5:$A$46,0)+2,FALSE)*'MC Usage'!AA41</f>
        <v>0</v>
      </c>
      <c r="AB41" s="12">
        <f>HLOOKUP(AB$5,'Emissions Factors'!$A$3:$AB$46,MATCH('MC Emissions'!$A41,'Emissions Factors'!$A$5:$A$46,0)+2,FALSE)*'MC Usage'!AB41</f>
        <v>0</v>
      </c>
      <c r="AC41" s="12">
        <f>-'MC Usage'!AC41</f>
        <v>0</v>
      </c>
      <c r="AD41" s="12">
        <f>HLOOKUP(AD$5,'Emissions Factors'!$A$3:$AB$46,MATCH('MC Emissions'!$A41,'Emissions Factors'!$A$5:$A$46,0)+2,FALSE)*'MC Usage'!AD41</f>
        <v>0</v>
      </c>
      <c r="AE41" s="12">
        <f>HLOOKUP(AE$5,'Emissions Factors'!$A$3:$AB$46,MATCH('MC Emissions'!$A41,'Emissions Factors'!$A$5:$A$46,0)+2,FALSE)*'MC Usage'!AE41</f>
        <v>0</v>
      </c>
      <c r="AF41" s="202">
        <f t="shared" si="0"/>
        <v>0</v>
      </c>
      <c r="AG41">
        <f t="shared" si="1"/>
        <v>0</v>
      </c>
      <c r="AH41">
        <v>0</v>
      </c>
    </row>
    <row r="42" spans="1:34" x14ac:dyDescent="0.3">
      <c r="A42" s="32" t="s">
        <v>37</v>
      </c>
      <c r="B42" s="18">
        <f t="shared" si="2"/>
        <v>37803</v>
      </c>
      <c r="C42" s="2">
        <f>HLOOKUP(C$5,'Emissions Factors'!$A$3:$AB$46,MATCH('MC Emissions'!$A42,'Emissions Factors'!$A$5:$A$46,0)+2,FALSE)*'MC Usage'!C42</f>
        <v>0</v>
      </c>
      <c r="D42" s="2">
        <f>HLOOKUP(D$5,'Emissions Factors'!$A$3:$AB$46,MATCH('MC Emissions'!$A42,'Emissions Factors'!$A$5:$A$46,0)+2,FALSE)*'MC Usage'!D42</f>
        <v>0</v>
      </c>
      <c r="E42" s="2">
        <f>HLOOKUP(E$5,'Emissions Factors'!$A$3:$AB$46,MATCH('MC Emissions'!$A42,'Emissions Factors'!$A$5:$A$46,0)+2,FALSE)*'MC Usage'!E42</f>
        <v>0</v>
      </c>
      <c r="F42" s="2">
        <f>HLOOKUP(F$5,'Emissions Factors'!$A$3:$AB$46,MATCH('MC Emissions'!$A42,'Emissions Factors'!$A$5:$A$46,0)+2,FALSE)*'MC Usage'!F42</f>
        <v>0</v>
      </c>
      <c r="G42" s="2">
        <f>HLOOKUP(G$5,'Emissions Factors'!$A$3:$AB$46,MATCH('MC Emissions'!$A42,'Emissions Factors'!$A$5:$A$46,0)+2,FALSE)*'MC Usage'!G42</f>
        <v>0</v>
      </c>
      <c r="H42" s="2">
        <f>HLOOKUP(H$5,'Emissions Factors'!$A$3:$AB$46,MATCH('MC Emissions'!$A42,'Emissions Factors'!$A$5:$A$46,0)+2,FALSE)*'MC Usage'!H42</f>
        <v>0</v>
      </c>
      <c r="I42" s="2">
        <f>HLOOKUP(I$5,'Emissions Factors'!$A$3:$AB$46,MATCH('MC Emissions'!$A42,'Emissions Factors'!$A$5:$A$46,0)+2,FALSE)*'MC Usage'!I42</f>
        <v>0</v>
      </c>
      <c r="J42" s="2">
        <f>HLOOKUP(J$5,'Emissions Factors'!$A$3:$AB$46,MATCH('MC Emissions'!$A42,'Emissions Factors'!$A$5:$A$46,0)+2,FALSE)*'MC Usage'!J42</f>
        <v>0</v>
      </c>
      <c r="K42" s="2">
        <f>HLOOKUP(K$5,'Emissions Factors'!$A$3:$AB$46,MATCH('MC Emissions'!$A42,'Emissions Factors'!$A$5:$A$46,0)+2,FALSE)*'MC Usage'!K42</f>
        <v>0</v>
      </c>
      <c r="L42" s="2">
        <f>HLOOKUP(L$5,'Emissions Factors'!$A$3:$AB$46,MATCH('MC Emissions'!$A42,'Emissions Factors'!$A$5:$A$46,0)+2,FALSE)*'MC Usage'!L42</f>
        <v>0</v>
      </c>
      <c r="M42" s="2">
        <f>HLOOKUP(M$5,'Emissions Factors'!$A$3:$AB$46,MATCH('MC Emissions'!$A42,'Emissions Factors'!$A$5:$A$46,0)+2,FALSE)*'MC Usage'!M42</f>
        <v>0</v>
      </c>
      <c r="N42" s="2">
        <f>HLOOKUP(N$5,'Emissions Factors'!$A$3:$AB$46,MATCH('MC Emissions'!$A42,'Emissions Factors'!$A$5:$A$46,0)+2,FALSE)*'MC Usage'!N42</f>
        <v>0</v>
      </c>
      <c r="O42" s="2">
        <f>HLOOKUP(O$5,'Emissions Factors'!$A$3:$AB$46,MATCH('MC Emissions'!$A42,'Emissions Factors'!$A$5:$A$46,0)+2,FALSE)*'MC Usage'!O42</f>
        <v>0</v>
      </c>
      <c r="P42" s="2">
        <f>HLOOKUP(P$5,'Emissions Factors'!$A$3:$AB$46,MATCH('MC Emissions'!$A42,'Emissions Factors'!$A$5:$A$46,0)+2,FALSE)*'MC Usage'!P42</f>
        <v>0</v>
      </c>
      <c r="Q42" s="2">
        <f>HLOOKUP(Q$5,'Emissions Factors'!$A$3:$AB$46,MATCH('MC Emissions'!$A42,'Emissions Factors'!$A$5:$A$46,0)+2,FALSE)*'MC Usage'!Q42</f>
        <v>0</v>
      </c>
      <c r="R42" s="2">
        <f>HLOOKUP(R$5,'Emissions Factors'!$A$3:$AB$46,MATCH('MC Emissions'!$A42,'Emissions Factors'!$A$5:$A$46,0)+2,FALSE)*'MC Usage'!R42</f>
        <v>0</v>
      </c>
      <c r="S42" s="2">
        <f>HLOOKUP(S$5,'Emissions Factors'!$A$3:$AB$46,MATCH('MC Emissions'!$A42,'Emissions Factors'!$A$5:$A$46,0)+2,FALSE)*'MC Usage'!S42</f>
        <v>0</v>
      </c>
      <c r="T42" s="2">
        <f>HLOOKUP(T$5,'Emissions Factors'!$A$3:$AB$46,MATCH('MC Emissions'!$A42,'Emissions Factors'!$A$5:$A$46,0)+2,FALSE)*'MC Usage'!T42</f>
        <v>0</v>
      </c>
      <c r="U42" s="2">
        <f>HLOOKUP(U$5,'Emissions Factors'!$A$3:$AB$46,MATCH('MC Emissions'!$A42,'Emissions Factors'!$A$5:$A$46,0)+2,FALSE)*'MC Usage'!U42</f>
        <v>0</v>
      </c>
      <c r="V42" s="2">
        <f>HLOOKUP(V$5,'Emissions Factors'!$A$3:$AB$46,MATCH('MC Emissions'!$A42,'Emissions Factors'!$A$5:$A$46,0)+2,FALSE)*'MC Usage'!V42</f>
        <v>0</v>
      </c>
      <c r="W42" s="2">
        <f>HLOOKUP(W$5,'Emissions Factors'!$A$3:$AB$46,MATCH('MC Emissions'!$A42,'Emissions Factors'!$A$5:$A$46,0)+2,FALSE)*'MC Usage'!W42</f>
        <v>0</v>
      </c>
      <c r="X42" s="2">
        <f>HLOOKUP(X$5,'Emissions Factors'!$A$3:$AB$46,MATCH('MC Emissions'!$A42,'Emissions Factors'!$A$5:$A$46,0)+2,FALSE)*'MC Usage'!X42</f>
        <v>0</v>
      </c>
      <c r="Y42" s="2">
        <f>HLOOKUP(Y$5,'Emissions Factors'!$A$3:$AB$46,MATCH('MC Emissions'!$A42,'Emissions Factors'!$A$5:$A$46,0)+2,FALSE)*'MC Usage'!Y42</f>
        <v>0</v>
      </c>
      <c r="Z42" s="2">
        <f>HLOOKUP(Z$5,'Emissions Factors'!$A$3:$AB$46,MATCH('MC Emissions'!$A42,'Emissions Factors'!$A$5:$A$46,0)+2,FALSE)*'MC Usage'!Z42</f>
        <v>0</v>
      </c>
      <c r="AA42" s="2">
        <f>HLOOKUP(AA$5,'Emissions Factors'!$A$3:$AB$46,MATCH('MC Emissions'!$A42,'Emissions Factors'!$A$5:$A$46,0)+2,FALSE)*'MC Usage'!AA42</f>
        <v>0</v>
      </c>
      <c r="AB42">
        <f>HLOOKUP(AB$5,'Emissions Factors'!$A$3:$AB$46,MATCH('MC Emissions'!$A42,'Emissions Factors'!$A$5:$A$46,0)+2,FALSE)*'MC Usage'!AB42</f>
        <v>0</v>
      </c>
      <c r="AC42">
        <f>-'MC Usage'!AC42</f>
        <v>0</v>
      </c>
      <c r="AD42">
        <f>HLOOKUP(AD$5,'Emissions Factors'!$A$3:$AB$46,MATCH('MC Emissions'!$A42,'Emissions Factors'!$A$5:$A$46,0)+2,FALSE)*'MC Usage'!AD42</f>
        <v>0</v>
      </c>
      <c r="AE42">
        <f>HLOOKUP(AE$5,'Emissions Factors'!$A$3:$AB$46,MATCH('MC Emissions'!$A42,'Emissions Factors'!$A$5:$A$46,0)+2,FALSE)*'MC Usage'!AE42</f>
        <v>0</v>
      </c>
      <c r="AF42" s="202">
        <f t="shared" si="0"/>
        <v>0</v>
      </c>
      <c r="AG42">
        <f t="shared" si="1"/>
        <v>0</v>
      </c>
      <c r="AH42">
        <v>0</v>
      </c>
    </row>
    <row r="43" spans="1:34" x14ac:dyDescent="0.3">
      <c r="A43" s="33" t="s">
        <v>37</v>
      </c>
      <c r="B43" s="18">
        <f t="shared" si="2"/>
        <v>37834</v>
      </c>
      <c r="C43" s="2">
        <f>HLOOKUP(C$5,'Emissions Factors'!$A$3:$AB$46,MATCH('MC Emissions'!$A43,'Emissions Factors'!$A$5:$A$46,0)+2,FALSE)*'MC Usage'!C43</f>
        <v>0</v>
      </c>
      <c r="D43" s="2">
        <f>HLOOKUP(D$5,'Emissions Factors'!$A$3:$AB$46,MATCH('MC Emissions'!$A43,'Emissions Factors'!$A$5:$A$46,0)+2,FALSE)*'MC Usage'!D43</f>
        <v>0</v>
      </c>
      <c r="E43" s="2">
        <f>HLOOKUP(E$5,'Emissions Factors'!$A$3:$AB$46,MATCH('MC Emissions'!$A43,'Emissions Factors'!$A$5:$A$46,0)+2,FALSE)*'MC Usage'!E43</f>
        <v>0</v>
      </c>
      <c r="F43" s="2">
        <f>HLOOKUP(F$5,'Emissions Factors'!$A$3:$AB$46,MATCH('MC Emissions'!$A43,'Emissions Factors'!$A$5:$A$46,0)+2,FALSE)*'MC Usage'!F43</f>
        <v>0</v>
      </c>
      <c r="G43" s="2">
        <f>HLOOKUP(G$5,'Emissions Factors'!$A$3:$AB$46,MATCH('MC Emissions'!$A43,'Emissions Factors'!$A$5:$A$46,0)+2,FALSE)*'MC Usage'!G43</f>
        <v>0</v>
      </c>
      <c r="H43" s="2">
        <f>HLOOKUP(H$5,'Emissions Factors'!$A$3:$AB$46,MATCH('MC Emissions'!$A43,'Emissions Factors'!$A$5:$A$46,0)+2,FALSE)*'MC Usage'!H43</f>
        <v>0</v>
      </c>
      <c r="I43" s="2">
        <f>HLOOKUP(I$5,'Emissions Factors'!$A$3:$AB$46,MATCH('MC Emissions'!$A43,'Emissions Factors'!$A$5:$A$46,0)+2,FALSE)*'MC Usage'!I43</f>
        <v>0</v>
      </c>
      <c r="J43" s="2">
        <f>HLOOKUP(J$5,'Emissions Factors'!$A$3:$AB$46,MATCH('MC Emissions'!$A43,'Emissions Factors'!$A$5:$A$46,0)+2,FALSE)*'MC Usage'!J43</f>
        <v>0</v>
      </c>
      <c r="K43" s="2">
        <f>HLOOKUP(K$5,'Emissions Factors'!$A$3:$AB$46,MATCH('MC Emissions'!$A43,'Emissions Factors'!$A$5:$A$46,0)+2,FALSE)*'MC Usage'!K43</f>
        <v>0</v>
      </c>
      <c r="L43" s="2">
        <f>HLOOKUP(L$5,'Emissions Factors'!$A$3:$AB$46,MATCH('MC Emissions'!$A43,'Emissions Factors'!$A$5:$A$46,0)+2,FALSE)*'MC Usage'!L43</f>
        <v>0</v>
      </c>
      <c r="M43" s="2">
        <f>HLOOKUP(M$5,'Emissions Factors'!$A$3:$AB$46,MATCH('MC Emissions'!$A43,'Emissions Factors'!$A$5:$A$46,0)+2,FALSE)*'MC Usage'!M43</f>
        <v>0</v>
      </c>
      <c r="N43" s="2">
        <f>HLOOKUP(N$5,'Emissions Factors'!$A$3:$AB$46,MATCH('MC Emissions'!$A43,'Emissions Factors'!$A$5:$A$46,0)+2,FALSE)*'MC Usage'!N43</f>
        <v>0</v>
      </c>
      <c r="O43" s="2">
        <f>HLOOKUP(O$5,'Emissions Factors'!$A$3:$AB$46,MATCH('MC Emissions'!$A43,'Emissions Factors'!$A$5:$A$46,0)+2,FALSE)*'MC Usage'!O43</f>
        <v>0</v>
      </c>
      <c r="P43" s="2">
        <f>HLOOKUP(P$5,'Emissions Factors'!$A$3:$AB$46,MATCH('MC Emissions'!$A43,'Emissions Factors'!$A$5:$A$46,0)+2,FALSE)*'MC Usage'!P43</f>
        <v>0</v>
      </c>
      <c r="Q43" s="2">
        <f>HLOOKUP(Q$5,'Emissions Factors'!$A$3:$AB$46,MATCH('MC Emissions'!$A43,'Emissions Factors'!$A$5:$A$46,0)+2,FALSE)*'MC Usage'!Q43</f>
        <v>0</v>
      </c>
      <c r="R43" s="2">
        <f>HLOOKUP(R$5,'Emissions Factors'!$A$3:$AB$46,MATCH('MC Emissions'!$A43,'Emissions Factors'!$A$5:$A$46,0)+2,FALSE)*'MC Usage'!R43</f>
        <v>0</v>
      </c>
      <c r="S43" s="2">
        <f>HLOOKUP(S$5,'Emissions Factors'!$A$3:$AB$46,MATCH('MC Emissions'!$A43,'Emissions Factors'!$A$5:$A$46,0)+2,FALSE)*'MC Usage'!S43</f>
        <v>0</v>
      </c>
      <c r="T43" s="2">
        <f>HLOOKUP(T$5,'Emissions Factors'!$A$3:$AB$46,MATCH('MC Emissions'!$A43,'Emissions Factors'!$A$5:$A$46,0)+2,FALSE)*'MC Usage'!T43</f>
        <v>0</v>
      </c>
      <c r="U43" s="2">
        <f>HLOOKUP(U$5,'Emissions Factors'!$A$3:$AB$46,MATCH('MC Emissions'!$A43,'Emissions Factors'!$A$5:$A$46,0)+2,FALSE)*'MC Usage'!U43</f>
        <v>0</v>
      </c>
      <c r="V43" s="2">
        <f>HLOOKUP(V$5,'Emissions Factors'!$A$3:$AB$46,MATCH('MC Emissions'!$A43,'Emissions Factors'!$A$5:$A$46,0)+2,FALSE)*'MC Usage'!V43</f>
        <v>0</v>
      </c>
      <c r="W43" s="2">
        <f>HLOOKUP(W$5,'Emissions Factors'!$A$3:$AB$46,MATCH('MC Emissions'!$A43,'Emissions Factors'!$A$5:$A$46,0)+2,FALSE)*'MC Usage'!W43</f>
        <v>0</v>
      </c>
      <c r="X43" s="2">
        <f>HLOOKUP(X$5,'Emissions Factors'!$A$3:$AB$46,MATCH('MC Emissions'!$A43,'Emissions Factors'!$A$5:$A$46,0)+2,FALSE)*'MC Usage'!X43</f>
        <v>0</v>
      </c>
      <c r="Y43" s="2">
        <f>HLOOKUP(Y$5,'Emissions Factors'!$A$3:$AB$46,MATCH('MC Emissions'!$A43,'Emissions Factors'!$A$5:$A$46,0)+2,FALSE)*'MC Usage'!Y43</f>
        <v>0</v>
      </c>
      <c r="Z43" s="2">
        <f>HLOOKUP(Z$5,'Emissions Factors'!$A$3:$AB$46,MATCH('MC Emissions'!$A43,'Emissions Factors'!$A$5:$A$46,0)+2,FALSE)*'MC Usage'!Z43</f>
        <v>0</v>
      </c>
      <c r="AA43" s="2">
        <f>HLOOKUP(AA$5,'Emissions Factors'!$A$3:$AB$46,MATCH('MC Emissions'!$A43,'Emissions Factors'!$A$5:$A$46,0)+2,FALSE)*'MC Usage'!AA43</f>
        <v>0</v>
      </c>
      <c r="AB43">
        <f>HLOOKUP(AB$5,'Emissions Factors'!$A$3:$AB$46,MATCH('MC Emissions'!$A43,'Emissions Factors'!$A$5:$A$46,0)+2,FALSE)*'MC Usage'!AB43</f>
        <v>0</v>
      </c>
      <c r="AC43">
        <f>-'MC Usage'!AC43</f>
        <v>0</v>
      </c>
      <c r="AD43">
        <f>HLOOKUP(AD$5,'Emissions Factors'!$A$3:$AB$46,MATCH('MC Emissions'!$A43,'Emissions Factors'!$A$5:$A$46,0)+2,FALSE)*'MC Usage'!AD43</f>
        <v>0</v>
      </c>
      <c r="AE43">
        <f>HLOOKUP(AE$5,'Emissions Factors'!$A$3:$AB$46,MATCH('MC Emissions'!$A43,'Emissions Factors'!$A$5:$A$46,0)+2,FALSE)*'MC Usage'!AE43</f>
        <v>0</v>
      </c>
      <c r="AF43" s="202">
        <f t="shared" si="0"/>
        <v>0</v>
      </c>
      <c r="AG43">
        <f t="shared" si="1"/>
        <v>0</v>
      </c>
      <c r="AH43">
        <v>0</v>
      </c>
    </row>
    <row r="44" spans="1:34" x14ac:dyDescent="0.3">
      <c r="A44" s="33" t="s">
        <v>37</v>
      </c>
      <c r="B44" s="18">
        <f t="shared" si="2"/>
        <v>37865</v>
      </c>
      <c r="C44" s="2">
        <f>HLOOKUP(C$5,'Emissions Factors'!$A$3:$AB$46,MATCH('MC Emissions'!$A44,'Emissions Factors'!$A$5:$A$46,0)+2,FALSE)*'MC Usage'!C44</f>
        <v>0</v>
      </c>
      <c r="D44" s="2">
        <f>HLOOKUP(D$5,'Emissions Factors'!$A$3:$AB$46,MATCH('MC Emissions'!$A44,'Emissions Factors'!$A$5:$A$46,0)+2,FALSE)*'MC Usage'!D44</f>
        <v>0</v>
      </c>
      <c r="E44" s="2">
        <f>HLOOKUP(E$5,'Emissions Factors'!$A$3:$AB$46,MATCH('MC Emissions'!$A44,'Emissions Factors'!$A$5:$A$46,0)+2,FALSE)*'MC Usage'!E44</f>
        <v>0</v>
      </c>
      <c r="F44" s="2">
        <f>HLOOKUP(F$5,'Emissions Factors'!$A$3:$AB$46,MATCH('MC Emissions'!$A44,'Emissions Factors'!$A$5:$A$46,0)+2,FALSE)*'MC Usage'!F44</f>
        <v>0</v>
      </c>
      <c r="G44" s="2">
        <f>HLOOKUP(G$5,'Emissions Factors'!$A$3:$AB$46,MATCH('MC Emissions'!$A44,'Emissions Factors'!$A$5:$A$46,0)+2,FALSE)*'MC Usage'!G44</f>
        <v>0</v>
      </c>
      <c r="H44" s="2">
        <f>HLOOKUP(H$5,'Emissions Factors'!$A$3:$AB$46,MATCH('MC Emissions'!$A44,'Emissions Factors'!$A$5:$A$46,0)+2,FALSE)*'MC Usage'!H44</f>
        <v>0</v>
      </c>
      <c r="I44" s="2">
        <f>HLOOKUP(I$5,'Emissions Factors'!$A$3:$AB$46,MATCH('MC Emissions'!$A44,'Emissions Factors'!$A$5:$A$46,0)+2,FALSE)*'MC Usage'!I44</f>
        <v>0</v>
      </c>
      <c r="J44" s="2">
        <f>HLOOKUP(J$5,'Emissions Factors'!$A$3:$AB$46,MATCH('MC Emissions'!$A44,'Emissions Factors'!$A$5:$A$46,0)+2,FALSE)*'MC Usage'!J44</f>
        <v>0</v>
      </c>
      <c r="K44" s="2">
        <f>HLOOKUP(K$5,'Emissions Factors'!$A$3:$AB$46,MATCH('MC Emissions'!$A44,'Emissions Factors'!$A$5:$A$46,0)+2,FALSE)*'MC Usage'!K44</f>
        <v>0</v>
      </c>
      <c r="L44" s="2">
        <f>HLOOKUP(L$5,'Emissions Factors'!$A$3:$AB$46,MATCH('MC Emissions'!$A44,'Emissions Factors'!$A$5:$A$46,0)+2,FALSE)*'MC Usage'!L44</f>
        <v>0</v>
      </c>
      <c r="M44" s="2">
        <f>HLOOKUP(M$5,'Emissions Factors'!$A$3:$AB$46,MATCH('MC Emissions'!$A44,'Emissions Factors'!$A$5:$A$46,0)+2,FALSE)*'MC Usage'!M44</f>
        <v>0</v>
      </c>
      <c r="N44" s="2">
        <f>HLOOKUP(N$5,'Emissions Factors'!$A$3:$AB$46,MATCH('MC Emissions'!$A44,'Emissions Factors'!$A$5:$A$46,0)+2,FALSE)*'MC Usage'!N44</f>
        <v>0</v>
      </c>
      <c r="O44" s="2">
        <f>HLOOKUP(O$5,'Emissions Factors'!$A$3:$AB$46,MATCH('MC Emissions'!$A44,'Emissions Factors'!$A$5:$A$46,0)+2,FALSE)*'MC Usage'!O44</f>
        <v>0</v>
      </c>
      <c r="P44" s="2">
        <f>HLOOKUP(P$5,'Emissions Factors'!$A$3:$AB$46,MATCH('MC Emissions'!$A44,'Emissions Factors'!$A$5:$A$46,0)+2,FALSE)*'MC Usage'!P44</f>
        <v>0</v>
      </c>
      <c r="Q44" s="2">
        <f>HLOOKUP(Q$5,'Emissions Factors'!$A$3:$AB$46,MATCH('MC Emissions'!$A44,'Emissions Factors'!$A$5:$A$46,0)+2,FALSE)*'MC Usage'!Q44</f>
        <v>0</v>
      </c>
      <c r="R44" s="2">
        <f>HLOOKUP(R$5,'Emissions Factors'!$A$3:$AB$46,MATCH('MC Emissions'!$A44,'Emissions Factors'!$A$5:$A$46,0)+2,FALSE)*'MC Usage'!R44</f>
        <v>0</v>
      </c>
      <c r="S44" s="2">
        <f>HLOOKUP(S$5,'Emissions Factors'!$A$3:$AB$46,MATCH('MC Emissions'!$A44,'Emissions Factors'!$A$5:$A$46,0)+2,FALSE)*'MC Usage'!S44</f>
        <v>0</v>
      </c>
      <c r="T44" s="2">
        <f>HLOOKUP(T$5,'Emissions Factors'!$A$3:$AB$46,MATCH('MC Emissions'!$A44,'Emissions Factors'!$A$5:$A$46,0)+2,FALSE)*'MC Usage'!T44</f>
        <v>0</v>
      </c>
      <c r="U44" s="2">
        <f>HLOOKUP(U$5,'Emissions Factors'!$A$3:$AB$46,MATCH('MC Emissions'!$A44,'Emissions Factors'!$A$5:$A$46,0)+2,FALSE)*'MC Usage'!U44</f>
        <v>0</v>
      </c>
      <c r="V44" s="2">
        <f>HLOOKUP(V$5,'Emissions Factors'!$A$3:$AB$46,MATCH('MC Emissions'!$A44,'Emissions Factors'!$A$5:$A$46,0)+2,FALSE)*'MC Usage'!V44</f>
        <v>0</v>
      </c>
      <c r="W44" s="2">
        <f>HLOOKUP(W$5,'Emissions Factors'!$A$3:$AB$46,MATCH('MC Emissions'!$A44,'Emissions Factors'!$A$5:$A$46,0)+2,FALSE)*'MC Usage'!W44</f>
        <v>0</v>
      </c>
      <c r="X44" s="2">
        <f>HLOOKUP(X$5,'Emissions Factors'!$A$3:$AB$46,MATCH('MC Emissions'!$A44,'Emissions Factors'!$A$5:$A$46,0)+2,FALSE)*'MC Usage'!X44</f>
        <v>0</v>
      </c>
      <c r="Y44" s="2">
        <f>HLOOKUP(Y$5,'Emissions Factors'!$A$3:$AB$46,MATCH('MC Emissions'!$A44,'Emissions Factors'!$A$5:$A$46,0)+2,FALSE)*'MC Usage'!Y44</f>
        <v>0</v>
      </c>
      <c r="Z44" s="2">
        <f>HLOOKUP(Z$5,'Emissions Factors'!$A$3:$AB$46,MATCH('MC Emissions'!$A44,'Emissions Factors'!$A$5:$A$46,0)+2,FALSE)*'MC Usage'!Z44</f>
        <v>0</v>
      </c>
      <c r="AA44" s="2">
        <f>HLOOKUP(AA$5,'Emissions Factors'!$A$3:$AB$46,MATCH('MC Emissions'!$A44,'Emissions Factors'!$A$5:$A$46,0)+2,FALSE)*'MC Usage'!AA44</f>
        <v>0</v>
      </c>
      <c r="AB44">
        <f>HLOOKUP(AB$5,'Emissions Factors'!$A$3:$AB$46,MATCH('MC Emissions'!$A44,'Emissions Factors'!$A$5:$A$46,0)+2,FALSE)*'MC Usage'!AB44</f>
        <v>0</v>
      </c>
      <c r="AC44">
        <f>-'MC Usage'!AC44</f>
        <v>0</v>
      </c>
      <c r="AD44">
        <f>HLOOKUP(AD$5,'Emissions Factors'!$A$3:$AB$46,MATCH('MC Emissions'!$A44,'Emissions Factors'!$A$5:$A$46,0)+2,FALSE)*'MC Usage'!AD44</f>
        <v>0</v>
      </c>
      <c r="AE44">
        <f>HLOOKUP(AE$5,'Emissions Factors'!$A$3:$AB$46,MATCH('MC Emissions'!$A44,'Emissions Factors'!$A$5:$A$46,0)+2,FALSE)*'MC Usage'!AE44</f>
        <v>0</v>
      </c>
      <c r="AF44" s="202">
        <f t="shared" si="0"/>
        <v>0</v>
      </c>
      <c r="AG44">
        <f t="shared" si="1"/>
        <v>0</v>
      </c>
      <c r="AH44">
        <v>0</v>
      </c>
    </row>
    <row r="45" spans="1:34" x14ac:dyDescent="0.3">
      <c r="A45" s="33" t="s">
        <v>37</v>
      </c>
      <c r="B45" s="18">
        <f t="shared" si="2"/>
        <v>37895</v>
      </c>
      <c r="C45" s="2">
        <f>HLOOKUP(C$5,'Emissions Factors'!$A$3:$AB$46,MATCH('MC Emissions'!$A45,'Emissions Factors'!$A$5:$A$46,0)+2,FALSE)*'MC Usage'!C45</f>
        <v>0</v>
      </c>
      <c r="D45" s="2">
        <f>HLOOKUP(D$5,'Emissions Factors'!$A$3:$AB$46,MATCH('MC Emissions'!$A45,'Emissions Factors'!$A$5:$A$46,0)+2,FALSE)*'MC Usage'!D45</f>
        <v>0</v>
      </c>
      <c r="E45" s="2">
        <f>HLOOKUP(E$5,'Emissions Factors'!$A$3:$AB$46,MATCH('MC Emissions'!$A45,'Emissions Factors'!$A$5:$A$46,0)+2,FALSE)*'MC Usage'!E45</f>
        <v>0</v>
      </c>
      <c r="F45" s="2">
        <f>HLOOKUP(F$5,'Emissions Factors'!$A$3:$AB$46,MATCH('MC Emissions'!$A45,'Emissions Factors'!$A$5:$A$46,0)+2,FALSE)*'MC Usage'!F45</f>
        <v>0</v>
      </c>
      <c r="G45" s="2">
        <f>HLOOKUP(G$5,'Emissions Factors'!$A$3:$AB$46,MATCH('MC Emissions'!$A45,'Emissions Factors'!$A$5:$A$46,0)+2,FALSE)*'MC Usage'!G45</f>
        <v>0</v>
      </c>
      <c r="H45" s="2">
        <f>HLOOKUP(H$5,'Emissions Factors'!$A$3:$AB$46,MATCH('MC Emissions'!$A45,'Emissions Factors'!$A$5:$A$46,0)+2,FALSE)*'MC Usage'!H45</f>
        <v>0</v>
      </c>
      <c r="I45" s="2">
        <f>HLOOKUP(I$5,'Emissions Factors'!$A$3:$AB$46,MATCH('MC Emissions'!$A45,'Emissions Factors'!$A$5:$A$46,0)+2,FALSE)*'MC Usage'!I45</f>
        <v>0</v>
      </c>
      <c r="J45" s="2">
        <f>HLOOKUP(J$5,'Emissions Factors'!$A$3:$AB$46,MATCH('MC Emissions'!$A45,'Emissions Factors'!$A$5:$A$46,0)+2,FALSE)*'MC Usage'!J45</f>
        <v>0</v>
      </c>
      <c r="K45" s="2">
        <f>HLOOKUP(K$5,'Emissions Factors'!$A$3:$AB$46,MATCH('MC Emissions'!$A45,'Emissions Factors'!$A$5:$A$46,0)+2,FALSE)*'MC Usage'!K45</f>
        <v>0</v>
      </c>
      <c r="L45" s="2">
        <f>HLOOKUP(L$5,'Emissions Factors'!$A$3:$AB$46,MATCH('MC Emissions'!$A45,'Emissions Factors'!$A$5:$A$46,0)+2,FALSE)*'MC Usage'!L45</f>
        <v>0</v>
      </c>
      <c r="M45" s="2">
        <f>HLOOKUP(M$5,'Emissions Factors'!$A$3:$AB$46,MATCH('MC Emissions'!$A45,'Emissions Factors'!$A$5:$A$46,0)+2,FALSE)*'MC Usage'!M45</f>
        <v>0</v>
      </c>
      <c r="N45" s="2">
        <f>HLOOKUP(N$5,'Emissions Factors'!$A$3:$AB$46,MATCH('MC Emissions'!$A45,'Emissions Factors'!$A$5:$A$46,0)+2,FALSE)*'MC Usage'!N45</f>
        <v>0</v>
      </c>
      <c r="O45" s="2">
        <f>HLOOKUP(O$5,'Emissions Factors'!$A$3:$AB$46,MATCH('MC Emissions'!$A45,'Emissions Factors'!$A$5:$A$46,0)+2,FALSE)*'MC Usage'!O45</f>
        <v>0</v>
      </c>
      <c r="P45" s="2">
        <f>HLOOKUP(P$5,'Emissions Factors'!$A$3:$AB$46,MATCH('MC Emissions'!$A45,'Emissions Factors'!$A$5:$A$46,0)+2,FALSE)*'MC Usage'!P45</f>
        <v>0</v>
      </c>
      <c r="Q45" s="2">
        <f>HLOOKUP(Q$5,'Emissions Factors'!$A$3:$AB$46,MATCH('MC Emissions'!$A45,'Emissions Factors'!$A$5:$A$46,0)+2,FALSE)*'MC Usage'!Q45</f>
        <v>0</v>
      </c>
      <c r="R45" s="2">
        <f>HLOOKUP(R$5,'Emissions Factors'!$A$3:$AB$46,MATCH('MC Emissions'!$A45,'Emissions Factors'!$A$5:$A$46,0)+2,FALSE)*'MC Usage'!R45</f>
        <v>0</v>
      </c>
      <c r="S45" s="2">
        <f>HLOOKUP(S$5,'Emissions Factors'!$A$3:$AB$46,MATCH('MC Emissions'!$A45,'Emissions Factors'!$A$5:$A$46,0)+2,FALSE)*'MC Usage'!S45</f>
        <v>0</v>
      </c>
      <c r="T45" s="2">
        <f>HLOOKUP(T$5,'Emissions Factors'!$A$3:$AB$46,MATCH('MC Emissions'!$A45,'Emissions Factors'!$A$5:$A$46,0)+2,FALSE)*'MC Usage'!T45</f>
        <v>0</v>
      </c>
      <c r="U45" s="2">
        <f>HLOOKUP(U$5,'Emissions Factors'!$A$3:$AB$46,MATCH('MC Emissions'!$A45,'Emissions Factors'!$A$5:$A$46,0)+2,FALSE)*'MC Usage'!U45</f>
        <v>0</v>
      </c>
      <c r="V45" s="2">
        <f>HLOOKUP(V$5,'Emissions Factors'!$A$3:$AB$46,MATCH('MC Emissions'!$A45,'Emissions Factors'!$A$5:$A$46,0)+2,FALSE)*'MC Usage'!V45</f>
        <v>0</v>
      </c>
      <c r="W45" s="2">
        <f>HLOOKUP(W$5,'Emissions Factors'!$A$3:$AB$46,MATCH('MC Emissions'!$A45,'Emissions Factors'!$A$5:$A$46,0)+2,FALSE)*'MC Usage'!W45</f>
        <v>0</v>
      </c>
      <c r="X45" s="2">
        <f>HLOOKUP(X$5,'Emissions Factors'!$A$3:$AB$46,MATCH('MC Emissions'!$A45,'Emissions Factors'!$A$5:$A$46,0)+2,FALSE)*'MC Usage'!X45</f>
        <v>0</v>
      </c>
      <c r="Y45" s="2">
        <f>HLOOKUP(Y$5,'Emissions Factors'!$A$3:$AB$46,MATCH('MC Emissions'!$A45,'Emissions Factors'!$A$5:$A$46,0)+2,FALSE)*'MC Usage'!Y45</f>
        <v>0</v>
      </c>
      <c r="Z45" s="2">
        <f>HLOOKUP(Z$5,'Emissions Factors'!$A$3:$AB$46,MATCH('MC Emissions'!$A45,'Emissions Factors'!$A$5:$A$46,0)+2,FALSE)*'MC Usage'!Z45</f>
        <v>0</v>
      </c>
      <c r="AA45" s="2">
        <f>HLOOKUP(AA$5,'Emissions Factors'!$A$3:$AB$46,MATCH('MC Emissions'!$A45,'Emissions Factors'!$A$5:$A$46,0)+2,FALSE)*'MC Usage'!AA45</f>
        <v>0</v>
      </c>
      <c r="AB45">
        <f>HLOOKUP(AB$5,'Emissions Factors'!$A$3:$AB$46,MATCH('MC Emissions'!$A45,'Emissions Factors'!$A$5:$A$46,0)+2,FALSE)*'MC Usage'!AB45</f>
        <v>0</v>
      </c>
      <c r="AC45">
        <f>-'MC Usage'!AC45</f>
        <v>0</v>
      </c>
      <c r="AD45">
        <f>HLOOKUP(AD$5,'Emissions Factors'!$A$3:$AB$46,MATCH('MC Emissions'!$A45,'Emissions Factors'!$A$5:$A$46,0)+2,FALSE)*'MC Usage'!AD45</f>
        <v>0</v>
      </c>
      <c r="AE45">
        <f>HLOOKUP(AE$5,'Emissions Factors'!$A$3:$AB$46,MATCH('MC Emissions'!$A45,'Emissions Factors'!$A$5:$A$46,0)+2,FALSE)*'MC Usage'!AE45</f>
        <v>0</v>
      </c>
      <c r="AF45" s="202">
        <f t="shared" si="0"/>
        <v>0</v>
      </c>
      <c r="AG45">
        <f t="shared" si="1"/>
        <v>0</v>
      </c>
      <c r="AH45">
        <v>0</v>
      </c>
    </row>
    <row r="46" spans="1:34" x14ac:dyDescent="0.3">
      <c r="A46" s="33" t="s">
        <v>37</v>
      </c>
      <c r="B46" s="18">
        <f t="shared" si="2"/>
        <v>37926</v>
      </c>
      <c r="C46" s="2">
        <f>HLOOKUP(C$5,'Emissions Factors'!$A$3:$AB$46,MATCH('MC Emissions'!$A46,'Emissions Factors'!$A$5:$A$46,0)+2,FALSE)*'MC Usage'!C46</f>
        <v>0</v>
      </c>
      <c r="D46" s="2">
        <f>HLOOKUP(D$5,'Emissions Factors'!$A$3:$AB$46,MATCH('MC Emissions'!$A46,'Emissions Factors'!$A$5:$A$46,0)+2,FALSE)*'MC Usage'!D46</f>
        <v>0</v>
      </c>
      <c r="E46" s="2">
        <f>HLOOKUP(E$5,'Emissions Factors'!$A$3:$AB$46,MATCH('MC Emissions'!$A46,'Emissions Factors'!$A$5:$A$46,0)+2,FALSE)*'MC Usage'!E46</f>
        <v>0</v>
      </c>
      <c r="F46" s="2">
        <f>HLOOKUP(F$5,'Emissions Factors'!$A$3:$AB$46,MATCH('MC Emissions'!$A46,'Emissions Factors'!$A$5:$A$46,0)+2,FALSE)*'MC Usage'!F46</f>
        <v>0</v>
      </c>
      <c r="G46" s="2">
        <f>HLOOKUP(G$5,'Emissions Factors'!$A$3:$AB$46,MATCH('MC Emissions'!$A46,'Emissions Factors'!$A$5:$A$46,0)+2,FALSE)*'MC Usage'!G46</f>
        <v>0</v>
      </c>
      <c r="H46" s="2">
        <f>HLOOKUP(H$5,'Emissions Factors'!$A$3:$AB$46,MATCH('MC Emissions'!$A46,'Emissions Factors'!$A$5:$A$46,0)+2,FALSE)*'MC Usage'!H46</f>
        <v>0</v>
      </c>
      <c r="I46" s="2">
        <f>HLOOKUP(I$5,'Emissions Factors'!$A$3:$AB$46,MATCH('MC Emissions'!$A46,'Emissions Factors'!$A$5:$A$46,0)+2,FALSE)*'MC Usage'!I46</f>
        <v>0</v>
      </c>
      <c r="J46" s="2">
        <f>HLOOKUP(J$5,'Emissions Factors'!$A$3:$AB$46,MATCH('MC Emissions'!$A46,'Emissions Factors'!$A$5:$A$46,0)+2,FALSE)*'MC Usage'!J46</f>
        <v>0</v>
      </c>
      <c r="K46" s="2">
        <f>HLOOKUP(K$5,'Emissions Factors'!$A$3:$AB$46,MATCH('MC Emissions'!$A46,'Emissions Factors'!$A$5:$A$46,0)+2,FALSE)*'MC Usage'!K46</f>
        <v>0</v>
      </c>
      <c r="L46" s="2">
        <f>HLOOKUP(L$5,'Emissions Factors'!$A$3:$AB$46,MATCH('MC Emissions'!$A46,'Emissions Factors'!$A$5:$A$46,0)+2,FALSE)*'MC Usage'!L46</f>
        <v>0</v>
      </c>
      <c r="M46" s="2">
        <f>HLOOKUP(M$5,'Emissions Factors'!$A$3:$AB$46,MATCH('MC Emissions'!$A46,'Emissions Factors'!$A$5:$A$46,0)+2,FALSE)*'MC Usage'!M46</f>
        <v>0</v>
      </c>
      <c r="N46" s="2">
        <f>HLOOKUP(N$5,'Emissions Factors'!$A$3:$AB$46,MATCH('MC Emissions'!$A46,'Emissions Factors'!$A$5:$A$46,0)+2,FALSE)*'MC Usage'!N46</f>
        <v>0</v>
      </c>
      <c r="O46" s="2">
        <f>HLOOKUP(O$5,'Emissions Factors'!$A$3:$AB$46,MATCH('MC Emissions'!$A46,'Emissions Factors'!$A$5:$A$46,0)+2,FALSE)*'MC Usage'!O46</f>
        <v>0</v>
      </c>
      <c r="P46" s="2">
        <f>HLOOKUP(P$5,'Emissions Factors'!$A$3:$AB$46,MATCH('MC Emissions'!$A46,'Emissions Factors'!$A$5:$A$46,0)+2,FALSE)*'MC Usage'!P46</f>
        <v>0</v>
      </c>
      <c r="Q46" s="2">
        <f>HLOOKUP(Q$5,'Emissions Factors'!$A$3:$AB$46,MATCH('MC Emissions'!$A46,'Emissions Factors'!$A$5:$A$46,0)+2,FALSE)*'MC Usage'!Q46</f>
        <v>0</v>
      </c>
      <c r="R46" s="2">
        <f>HLOOKUP(R$5,'Emissions Factors'!$A$3:$AB$46,MATCH('MC Emissions'!$A46,'Emissions Factors'!$A$5:$A$46,0)+2,FALSE)*'MC Usage'!R46</f>
        <v>0</v>
      </c>
      <c r="S46" s="2">
        <f>HLOOKUP(S$5,'Emissions Factors'!$A$3:$AB$46,MATCH('MC Emissions'!$A46,'Emissions Factors'!$A$5:$A$46,0)+2,FALSE)*'MC Usage'!S46</f>
        <v>0</v>
      </c>
      <c r="T46" s="2">
        <f>HLOOKUP(T$5,'Emissions Factors'!$A$3:$AB$46,MATCH('MC Emissions'!$A46,'Emissions Factors'!$A$5:$A$46,0)+2,FALSE)*'MC Usage'!T46</f>
        <v>0</v>
      </c>
      <c r="U46" s="2">
        <f>HLOOKUP(U$5,'Emissions Factors'!$A$3:$AB$46,MATCH('MC Emissions'!$A46,'Emissions Factors'!$A$5:$A$46,0)+2,FALSE)*'MC Usage'!U46</f>
        <v>0</v>
      </c>
      <c r="V46" s="2">
        <f>HLOOKUP(V$5,'Emissions Factors'!$A$3:$AB$46,MATCH('MC Emissions'!$A46,'Emissions Factors'!$A$5:$A$46,0)+2,FALSE)*'MC Usage'!V46</f>
        <v>0</v>
      </c>
      <c r="W46" s="2">
        <f>HLOOKUP(W$5,'Emissions Factors'!$A$3:$AB$46,MATCH('MC Emissions'!$A46,'Emissions Factors'!$A$5:$A$46,0)+2,FALSE)*'MC Usage'!W46</f>
        <v>0</v>
      </c>
      <c r="X46" s="2">
        <f>HLOOKUP(X$5,'Emissions Factors'!$A$3:$AB$46,MATCH('MC Emissions'!$A46,'Emissions Factors'!$A$5:$A$46,0)+2,FALSE)*'MC Usage'!X46</f>
        <v>0</v>
      </c>
      <c r="Y46" s="2">
        <f>HLOOKUP(Y$5,'Emissions Factors'!$A$3:$AB$46,MATCH('MC Emissions'!$A46,'Emissions Factors'!$A$5:$A$46,0)+2,FALSE)*'MC Usage'!Y46</f>
        <v>0</v>
      </c>
      <c r="Z46" s="2">
        <f>HLOOKUP(Z$5,'Emissions Factors'!$A$3:$AB$46,MATCH('MC Emissions'!$A46,'Emissions Factors'!$A$5:$A$46,0)+2,FALSE)*'MC Usage'!Z46</f>
        <v>0</v>
      </c>
      <c r="AA46" s="2">
        <f>HLOOKUP(AA$5,'Emissions Factors'!$A$3:$AB$46,MATCH('MC Emissions'!$A46,'Emissions Factors'!$A$5:$A$46,0)+2,FALSE)*'MC Usage'!AA46</f>
        <v>0</v>
      </c>
      <c r="AB46">
        <f>HLOOKUP(AB$5,'Emissions Factors'!$A$3:$AB$46,MATCH('MC Emissions'!$A46,'Emissions Factors'!$A$5:$A$46,0)+2,FALSE)*'MC Usage'!AB46</f>
        <v>0</v>
      </c>
      <c r="AC46">
        <f>-'MC Usage'!AC46</f>
        <v>0</v>
      </c>
      <c r="AD46">
        <f>HLOOKUP(AD$5,'Emissions Factors'!$A$3:$AB$46,MATCH('MC Emissions'!$A46,'Emissions Factors'!$A$5:$A$46,0)+2,FALSE)*'MC Usage'!AD46</f>
        <v>0</v>
      </c>
      <c r="AE46">
        <f>HLOOKUP(AE$5,'Emissions Factors'!$A$3:$AB$46,MATCH('MC Emissions'!$A46,'Emissions Factors'!$A$5:$A$46,0)+2,FALSE)*'MC Usage'!AE46</f>
        <v>0</v>
      </c>
      <c r="AF46" s="202">
        <f t="shared" si="0"/>
        <v>0</v>
      </c>
      <c r="AG46">
        <f t="shared" si="1"/>
        <v>0</v>
      </c>
      <c r="AH46">
        <v>0</v>
      </c>
    </row>
    <row r="47" spans="1:34" x14ac:dyDescent="0.3">
      <c r="A47" s="33" t="s">
        <v>37</v>
      </c>
      <c r="B47" s="18">
        <f t="shared" si="2"/>
        <v>37956</v>
      </c>
      <c r="C47" s="2">
        <f>HLOOKUP(C$5,'Emissions Factors'!$A$3:$AB$46,MATCH('MC Emissions'!$A47,'Emissions Factors'!$A$5:$A$46,0)+2,FALSE)*'MC Usage'!C47</f>
        <v>0</v>
      </c>
      <c r="D47" s="2">
        <f>HLOOKUP(D$5,'Emissions Factors'!$A$3:$AB$46,MATCH('MC Emissions'!$A47,'Emissions Factors'!$A$5:$A$46,0)+2,FALSE)*'MC Usage'!D47</f>
        <v>0</v>
      </c>
      <c r="E47" s="2">
        <f>HLOOKUP(E$5,'Emissions Factors'!$A$3:$AB$46,MATCH('MC Emissions'!$A47,'Emissions Factors'!$A$5:$A$46,0)+2,FALSE)*'MC Usage'!E47</f>
        <v>0</v>
      </c>
      <c r="F47" s="2">
        <f>HLOOKUP(F$5,'Emissions Factors'!$A$3:$AB$46,MATCH('MC Emissions'!$A47,'Emissions Factors'!$A$5:$A$46,0)+2,FALSE)*'MC Usage'!F47</f>
        <v>0</v>
      </c>
      <c r="G47" s="2">
        <f>HLOOKUP(G$5,'Emissions Factors'!$A$3:$AB$46,MATCH('MC Emissions'!$A47,'Emissions Factors'!$A$5:$A$46,0)+2,FALSE)*'MC Usage'!G47</f>
        <v>0</v>
      </c>
      <c r="H47" s="2">
        <f>HLOOKUP(H$5,'Emissions Factors'!$A$3:$AB$46,MATCH('MC Emissions'!$A47,'Emissions Factors'!$A$5:$A$46,0)+2,FALSE)*'MC Usage'!H47</f>
        <v>0</v>
      </c>
      <c r="I47" s="2">
        <f>HLOOKUP(I$5,'Emissions Factors'!$A$3:$AB$46,MATCH('MC Emissions'!$A47,'Emissions Factors'!$A$5:$A$46,0)+2,FALSE)*'MC Usage'!I47</f>
        <v>0</v>
      </c>
      <c r="J47" s="2">
        <f>HLOOKUP(J$5,'Emissions Factors'!$A$3:$AB$46,MATCH('MC Emissions'!$A47,'Emissions Factors'!$A$5:$A$46,0)+2,FALSE)*'MC Usage'!J47</f>
        <v>0</v>
      </c>
      <c r="K47" s="2">
        <f>HLOOKUP(K$5,'Emissions Factors'!$A$3:$AB$46,MATCH('MC Emissions'!$A47,'Emissions Factors'!$A$5:$A$46,0)+2,FALSE)*'MC Usage'!K47</f>
        <v>0</v>
      </c>
      <c r="L47" s="2">
        <f>HLOOKUP(L$5,'Emissions Factors'!$A$3:$AB$46,MATCH('MC Emissions'!$A47,'Emissions Factors'!$A$5:$A$46,0)+2,FALSE)*'MC Usage'!L47</f>
        <v>0</v>
      </c>
      <c r="M47" s="2">
        <f>HLOOKUP(M$5,'Emissions Factors'!$A$3:$AB$46,MATCH('MC Emissions'!$A47,'Emissions Factors'!$A$5:$A$46,0)+2,FALSE)*'MC Usage'!M47</f>
        <v>0</v>
      </c>
      <c r="N47" s="2">
        <f>HLOOKUP(N$5,'Emissions Factors'!$A$3:$AB$46,MATCH('MC Emissions'!$A47,'Emissions Factors'!$A$5:$A$46,0)+2,FALSE)*'MC Usage'!N47</f>
        <v>0</v>
      </c>
      <c r="O47" s="2">
        <f>HLOOKUP(O$5,'Emissions Factors'!$A$3:$AB$46,MATCH('MC Emissions'!$A47,'Emissions Factors'!$A$5:$A$46,0)+2,FALSE)*'MC Usage'!O47</f>
        <v>0</v>
      </c>
      <c r="P47" s="2">
        <f>HLOOKUP(P$5,'Emissions Factors'!$A$3:$AB$46,MATCH('MC Emissions'!$A47,'Emissions Factors'!$A$5:$A$46,0)+2,FALSE)*'MC Usage'!P47</f>
        <v>0</v>
      </c>
      <c r="Q47" s="2">
        <f>HLOOKUP(Q$5,'Emissions Factors'!$A$3:$AB$46,MATCH('MC Emissions'!$A47,'Emissions Factors'!$A$5:$A$46,0)+2,FALSE)*'MC Usage'!Q47</f>
        <v>0</v>
      </c>
      <c r="R47" s="2">
        <f>HLOOKUP(R$5,'Emissions Factors'!$A$3:$AB$46,MATCH('MC Emissions'!$A47,'Emissions Factors'!$A$5:$A$46,0)+2,FALSE)*'MC Usage'!R47</f>
        <v>0</v>
      </c>
      <c r="S47" s="2">
        <f>HLOOKUP(S$5,'Emissions Factors'!$A$3:$AB$46,MATCH('MC Emissions'!$A47,'Emissions Factors'!$A$5:$A$46,0)+2,FALSE)*'MC Usage'!S47</f>
        <v>0</v>
      </c>
      <c r="T47" s="2">
        <f>HLOOKUP(T$5,'Emissions Factors'!$A$3:$AB$46,MATCH('MC Emissions'!$A47,'Emissions Factors'!$A$5:$A$46,0)+2,FALSE)*'MC Usage'!T47</f>
        <v>0</v>
      </c>
      <c r="U47" s="2">
        <f>HLOOKUP(U$5,'Emissions Factors'!$A$3:$AB$46,MATCH('MC Emissions'!$A47,'Emissions Factors'!$A$5:$A$46,0)+2,FALSE)*'MC Usage'!U47</f>
        <v>0</v>
      </c>
      <c r="V47" s="2">
        <f>HLOOKUP(V$5,'Emissions Factors'!$A$3:$AB$46,MATCH('MC Emissions'!$A47,'Emissions Factors'!$A$5:$A$46,0)+2,FALSE)*'MC Usage'!V47</f>
        <v>0</v>
      </c>
      <c r="W47" s="2">
        <f>HLOOKUP(W$5,'Emissions Factors'!$A$3:$AB$46,MATCH('MC Emissions'!$A47,'Emissions Factors'!$A$5:$A$46,0)+2,FALSE)*'MC Usage'!W47</f>
        <v>0</v>
      </c>
      <c r="X47" s="2">
        <f>HLOOKUP(X$5,'Emissions Factors'!$A$3:$AB$46,MATCH('MC Emissions'!$A47,'Emissions Factors'!$A$5:$A$46,0)+2,FALSE)*'MC Usage'!X47</f>
        <v>0</v>
      </c>
      <c r="Y47" s="2">
        <f>HLOOKUP(Y$5,'Emissions Factors'!$A$3:$AB$46,MATCH('MC Emissions'!$A47,'Emissions Factors'!$A$5:$A$46,0)+2,FALSE)*'MC Usage'!Y47</f>
        <v>0</v>
      </c>
      <c r="Z47" s="2">
        <f>HLOOKUP(Z$5,'Emissions Factors'!$A$3:$AB$46,MATCH('MC Emissions'!$A47,'Emissions Factors'!$A$5:$A$46,0)+2,FALSE)*'MC Usage'!Z47</f>
        <v>0</v>
      </c>
      <c r="AA47" s="2">
        <f>HLOOKUP(AA$5,'Emissions Factors'!$A$3:$AB$46,MATCH('MC Emissions'!$A47,'Emissions Factors'!$A$5:$A$46,0)+2,FALSE)*'MC Usage'!AA47</f>
        <v>0</v>
      </c>
      <c r="AB47">
        <f>HLOOKUP(AB$5,'Emissions Factors'!$A$3:$AB$46,MATCH('MC Emissions'!$A47,'Emissions Factors'!$A$5:$A$46,0)+2,FALSE)*'MC Usage'!AB47</f>
        <v>0</v>
      </c>
      <c r="AC47">
        <f>-'MC Usage'!AC47</f>
        <v>0</v>
      </c>
      <c r="AD47">
        <f>HLOOKUP(AD$5,'Emissions Factors'!$A$3:$AB$46,MATCH('MC Emissions'!$A47,'Emissions Factors'!$A$5:$A$46,0)+2,FALSE)*'MC Usage'!AD47</f>
        <v>0</v>
      </c>
      <c r="AE47">
        <f>HLOOKUP(AE$5,'Emissions Factors'!$A$3:$AB$46,MATCH('MC Emissions'!$A47,'Emissions Factors'!$A$5:$A$46,0)+2,FALSE)*'MC Usage'!AE47</f>
        <v>0</v>
      </c>
      <c r="AF47" s="202">
        <f t="shared" si="0"/>
        <v>0</v>
      </c>
      <c r="AG47">
        <f t="shared" si="1"/>
        <v>0</v>
      </c>
      <c r="AH47">
        <v>0</v>
      </c>
    </row>
    <row r="48" spans="1:34" x14ac:dyDescent="0.3">
      <c r="A48" s="33" t="s">
        <v>37</v>
      </c>
      <c r="B48" s="18">
        <f t="shared" si="2"/>
        <v>37987</v>
      </c>
      <c r="C48" s="2">
        <f>HLOOKUP(C$5,'Emissions Factors'!$A$3:$AB$46,MATCH('MC Emissions'!$A48,'Emissions Factors'!$A$5:$A$46,0)+2,FALSE)*'MC Usage'!C48</f>
        <v>0</v>
      </c>
      <c r="D48" s="2">
        <f>HLOOKUP(D$5,'Emissions Factors'!$A$3:$AB$46,MATCH('MC Emissions'!$A48,'Emissions Factors'!$A$5:$A$46,0)+2,FALSE)*'MC Usage'!D48</f>
        <v>0</v>
      </c>
      <c r="E48" s="2">
        <f>HLOOKUP(E$5,'Emissions Factors'!$A$3:$AB$46,MATCH('MC Emissions'!$A48,'Emissions Factors'!$A$5:$A$46,0)+2,FALSE)*'MC Usage'!E48</f>
        <v>0</v>
      </c>
      <c r="F48" s="2">
        <f>HLOOKUP(F$5,'Emissions Factors'!$A$3:$AB$46,MATCH('MC Emissions'!$A48,'Emissions Factors'!$A$5:$A$46,0)+2,FALSE)*'MC Usage'!F48</f>
        <v>0</v>
      </c>
      <c r="G48" s="2">
        <f>HLOOKUP(G$5,'Emissions Factors'!$A$3:$AB$46,MATCH('MC Emissions'!$A48,'Emissions Factors'!$A$5:$A$46,0)+2,FALSE)*'MC Usage'!G48</f>
        <v>0</v>
      </c>
      <c r="H48" s="2">
        <f>HLOOKUP(H$5,'Emissions Factors'!$A$3:$AB$46,MATCH('MC Emissions'!$A48,'Emissions Factors'!$A$5:$A$46,0)+2,FALSE)*'MC Usage'!H48</f>
        <v>0</v>
      </c>
      <c r="I48" s="2">
        <f>HLOOKUP(I$5,'Emissions Factors'!$A$3:$AB$46,MATCH('MC Emissions'!$A48,'Emissions Factors'!$A$5:$A$46,0)+2,FALSE)*'MC Usage'!I48</f>
        <v>0</v>
      </c>
      <c r="J48" s="2">
        <f>HLOOKUP(J$5,'Emissions Factors'!$A$3:$AB$46,MATCH('MC Emissions'!$A48,'Emissions Factors'!$A$5:$A$46,0)+2,FALSE)*'MC Usage'!J48</f>
        <v>0</v>
      </c>
      <c r="K48" s="2">
        <f>HLOOKUP(K$5,'Emissions Factors'!$A$3:$AB$46,MATCH('MC Emissions'!$A48,'Emissions Factors'!$A$5:$A$46,0)+2,FALSE)*'MC Usage'!K48</f>
        <v>0</v>
      </c>
      <c r="L48" s="2">
        <f>HLOOKUP(L$5,'Emissions Factors'!$A$3:$AB$46,MATCH('MC Emissions'!$A48,'Emissions Factors'!$A$5:$A$46,0)+2,FALSE)*'MC Usage'!L48</f>
        <v>0</v>
      </c>
      <c r="M48" s="2">
        <f>HLOOKUP(M$5,'Emissions Factors'!$A$3:$AB$46,MATCH('MC Emissions'!$A48,'Emissions Factors'!$A$5:$A$46,0)+2,FALSE)*'MC Usage'!M48</f>
        <v>0</v>
      </c>
      <c r="N48" s="2">
        <f>HLOOKUP(N$5,'Emissions Factors'!$A$3:$AB$46,MATCH('MC Emissions'!$A48,'Emissions Factors'!$A$5:$A$46,0)+2,FALSE)*'MC Usage'!N48</f>
        <v>0</v>
      </c>
      <c r="O48" s="2">
        <f>HLOOKUP(O$5,'Emissions Factors'!$A$3:$AB$46,MATCH('MC Emissions'!$A48,'Emissions Factors'!$A$5:$A$46,0)+2,FALSE)*'MC Usage'!O48</f>
        <v>0</v>
      </c>
      <c r="P48" s="2">
        <f>HLOOKUP(P$5,'Emissions Factors'!$A$3:$AB$46,MATCH('MC Emissions'!$A48,'Emissions Factors'!$A$5:$A$46,0)+2,FALSE)*'MC Usage'!P48</f>
        <v>0</v>
      </c>
      <c r="Q48" s="2">
        <f>HLOOKUP(Q$5,'Emissions Factors'!$A$3:$AB$46,MATCH('MC Emissions'!$A48,'Emissions Factors'!$A$5:$A$46,0)+2,FALSE)*'MC Usage'!Q48</f>
        <v>0</v>
      </c>
      <c r="R48" s="2">
        <f>HLOOKUP(R$5,'Emissions Factors'!$A$3:$AB$46,MATCH('MC Emissions'!$A48,'Emissions Factors'!$A$5:$A$46,0)+2,FALSE)*'MC Usage'!R48</f>
        <v>0</v>
      </c>
      <c r="S48" s="2">
        <f>HLOOKUP(S$5,'Emissions Factors'!$A$3:$AB$46,MATCH('MC Emissions'!$A48,'Emissions Factors'!$A$5:$A$46,0)+2,FALSE)*'MC Usage'!S48</f>
        <v>0</v>
      </c>
      <c r="T48" s="2">
        <f>HLOOKUP(T$5,'Emissions Factors'!$A$3:$AB$46,MATCH('MC Emissions'!$A48,'Emissions Factors'!$A$5:$A$46,0)+2,FALSE)*'MC Usage'!T48</f>
        <v>0</v>
      </c>
      <c r="U48" s="2">
        <f>HLOOKUP(U$5,'Emissions Factors'!$A$3:$AB$46,MATCH('MC Emissions'!$A48,'Emissions Factors'!$A$5:$A$46,0)+2,FALSE)*'MC Usage'!U48</f>
        <v>0</v>
      </c>
      <c r="V48" s="2">
        <f>HLOOKUP(V$5,'Emissions Factors'!$A$3:$AB$46,MATCH('MC Emissions'!$A48,'Emissions Factors'!$A$5:$A$46,0)+2,FALSE)*'MC Usage'!V48</f>
        <v>0</v>
      </c>
      <c r="W48" s="2">
        <f>HLOOKUP(W$5,'Emissions Factors'!$A$3:$AB$46,MATCH('MC Emissions'!$A48,'Emissions Factors'!$A$5:$A$46,0)+2,FALSE)*'MC Usage'!W48</f>
        <v>0</v>
      </c>
      <c r="X48" s="2">
        <f>HLOOKUP(X$5,'Emissions Factors'!$A$3:$AB$46,MATCH('MC Emissions'!$A48,'Emissions Factors'!$A$5:$A$46,0)+2,FALSE)*'MC Usage'!X48</f>
        <v>0</v>
      </c>
      <c r="Y48" s="2">
        <f>HLOOKUP(Y$5,'Emissions Factors'!$A$3:$AB$46,MATCH('MC Emissions'!$A48,'Emissions Factors'!$A$5:$A$46,0)+2,FALSE)*'MC Usage'!Y48</f>
        <v>0</v>
      </c>
      <c r="Z48" s="2">
        <f>HLOOKUP(Z$5,'Emissions Factors'!$A$3:$AB$46,MATCH('MC Emissions'!$A48,'Emissions Factors'!$A$5:$A$46,0)+2,FALSE)*'MC Usage'!Z48</f>
        <v>0</v>
      </c>
      <c r="AA48" s="2">
        <f>HLOOKUP(AA$5,'Emissions Factors'!$A$3:$AB$46,MATCH('MC Emissions'!$A48,'Emissions Factors'!$A$5:$A$46,0)+2,FALSE)*'MC Usage'!AA48</f>
        <v>0</v>
      </c>
      <c r="AB48">
        <f>HLOOKUP(AB$5,'Emissions Factors'!$A$3:$AB$46,MATCH('MC Emissions'!$A48,'Emissions Factors'!$A$5:$A$46,0)+2,FALSE)*'MC Usage'!AB48</f>
        <v>0</v>
      </c>
      <c r="AC48">
        <f>-'MC Usage'!AC48</f>
        <v>0</v>
      </c>
      <c r="AD48">
        <f>HLOOKUP(AD$5,'Emissions Factors'!$A$3:$AB$46,MATCH('MC Emissions'!$A48,'Emissions Factors'!$A$5:$A$46,0)+2,FALSE)*'MC Usage'!AD48</f>
        <v>0</v>
      </c>
      <c r="AE48">
        <f>HLOOKUP(AE$5,'Emissions Factors'!$A$3:$AB$46,MATCH('MC Emissions'!$A48,'Emissions Factors'!$A$5:$A$46,0)+2,FALSE)*'MC Usage'!AE48</f>
        <v>0</v>
      </c>
      <c r="AF48" s="202">
        <f t="shared" si="0"/>
        <v>0</v>
      </c>
      <c r="AG48">
        <f t="shared" si="1"/>
        <v>0</v>
      </c>
      <c r="AH48">
        <v>0</v>
      </c>
    </row>
    <row r="49" spans="1:34" x14ac:dyDescent="0.3">
      <c r="A49" s="33" t="s">
        <v>37</v>
      </c>
      <c r="B49" s="18">
        <f t="shared" si="2"/>
        <v>38018</v>
      </c>
      <c r="C49" s="2">
        <f>HLOOKUP(C$5,'Emissions Factors'!$A$3:$AB$46,MATCH('MC Emissions'!$A49,'Emissions Factors'!$A$5:$A$46,0)+2,FALSE)*'MC Usage'!C49</f>
        <v>0</v>
      </c>
      <c r="D49" s="2">
        <f>HLOOKUP(D$5,'Emissions Factors'!$A$3:$AB$46,MATCH('MC Emissions'!$A49,'Emissions Factors'!$A$5:$A$46,0)+2,FALSE)*'MC Usage'!D49</f>
        <v>0</v>
      </c>
      <c r="E49" s="2">
        <f>HLOOKUP(E$5,'Emissions Factors'!$A$3:$AB$46,MATCH('MC Emissions'!$A49,'Emissions Factors'!$A$5:$A$46,0)+2,FALSE)*'MC Usage'!E49</f>
        <v>0</v>
      </c>
      <c r="F49" s="2">
        <f>HLOOKUP(F$5,'Emissions Factors'!$A$3:$AB$46,MATCH('MC Emissions'!$A49,'Emissions Factors'!$A$5:$A$46,0)+2,FALSE)*'MC Usage'!F49</f>
        <v>0</v>
      </c>
      <c r="G49" s="2">
        <f>HLOOKUP(G$5,'Emissions Factors'!$A$3:$AB$46,MATCH('MC Emissions'!$A49,'Emissions Factors'!$A$5:$A$46,0)+2,FALSE)*'MC Usage'!G49</f>
        <v>0</v>
      </c>
      <c r="H49" s="2">
        <f>HLOOKUP(H$5,'Emissions Factors'!$A$3:$AB$46,MATCH('MC Emissions'!$A49,'Emissions Factors'!$A$5:$A$46,0)+2,FALSE)*'MC Usage'!H49</f>
        <v>0</v>
      </c>
      <c r="I49" s="2">
        <f>HLOOKUP(I$5,'Emissions Factors'!$A$3:$AB$46,MATCH('MC Emissions'!$A49,'Emissions Factors'!$A$5:$A$46,0)+2,FALSE)*'MC Usage'!I49</f>
        <v>0</v>
      </c>
      <c r="J49" s="2">
        <f>HLOOKUP(J$5,'Emissions Factors'!$A$3:$AB$46,MATCH('MC Emissions'!$A49,'Emissions Factors'!$A$5:$A$46,0)+2,FALSE)*'MC Usage'!J49</f>
        <v>0</v>
      </c>
      <c r="K49" s="2">
        <f>HLOOKUP(K$5,'Emissions Factors'!$A$3:$AB$46,MATCH('MC Emissions'!$A49,'Emissions Factors'!$A$5:$A$46,0)+2,FALSE)*'MC Usage'!K49</f>
        <v>0</v>
      </c>
      <c r="L49" s="2">
        <f>HLOOKUP(L$5,'Emissions Factors'!$A$3:$AB$46,MATCH('MC Emissions'!$A49,'Emissions Factors'!$A$5:$A$46,0)+2,FALSE)*'MC Usage'!L49</f>
        <v>0</v>
      </c>
      <c r="M49" s="2">
        <f>HLOOKUP(M$5,'Emissions Factors'!$A$3:$AB$46,MATCH('MC Emissions'!$A49,'Emissions Factors'!$A$5:$A$46,0)+2,FALSE)*'MC Usage'!M49</f>
        <v>0</v>
      </c>
      <c r="N49" s="2">
        <f>HLOOKUP(N$5,'Emissions Factors'!$A$3:$AB$46,MATCH('MC Emissions'!$A49,'Emissions Factors'!$A$5:$A$46,0)+2,FALSE)*'MC Usage'!N49</f>
        <v>0</v>
      </c>
      <c r="O49" s="2">
        <f>HLOOKUP(O$5,'Emissions Factors'!$A$3:$AB$46,MATCH('MC Emissions'!$A49,'Emissions Factors'!$A$5:$A$46,0)+2,FALSE)*'MC Usage'!O49</f>
        <v>0</v>
      </c>
      <c r="P49" s="2">
        <f>HLOOKUP(P$5,'Emissions Factors'!$A$3:$AB$46,MATCH('MC Emissions'!$A49,'Emissions Factors'!$A$5:$A$46,0)+2,FALSE)*'MC Usage'!P49</f>
        <v>0</v>
      </c>
      <c r="Q49" s="2">
        <f>HLOOKUP(Q$5,'Emissions Factors'!$A$3:$AB$46,MATCH('MC Emissions'!$A49,'Emissions Factors'!$A$5:$A$46,0)+2,FALSE)*'MC Usage'!Q49</f>
        <v>0</v>
      </c>
      <c r="R49" s="2">
        <f>HLOOKUP(R$5,'Emissions Factors'!$A$3:$AB$46,MATCH('MC Emissions'!$A49,'Emissions Factors'!$A$5:$A$46,0)+2,FALSE)*'MC Usage'!R49</f>
        <v>0</v>
      </c>
      <c r="S49" s="2">
        <f>HLOOKUP(S$5,'Emissions Factors'!$A$3:$AB$46,MATCH('MC Emissions'!$A49,'Emissions Factors'!$A$5:$A$46,0)+2,FALSE)*'MC Usage'!S49</f>
        <v>0</v>
      </c>
      <c r="T49" s="2">
        <f>HLOOKUP(T$5,'Emissions Factors'!$A$3:$AB$46,MATCH('MC Emissions'!$A49,'Emissions Factors'!$A$5:$A$46,0)+2,FALSE)*'MC Usage'!T49</f>
        <v>0</v>
      </c>
      <c r="U49" s="2">
        <f>HLOOKUP(U$5,'Emissions Factors'!$A$3:$AB$46,MATCH('MC Emissions'!$A49,'Emissions Factors'!$A$5:$A$46,0)+2,FALSE)*'MC Usage'!U49</f>
        <v>0</v>
      </c>
      <c r="V49" s="2">
        <f>HLOOKUP(V$5,'Emissions Factors'!$A$3:$AB$46,MATCH('MC Emissions'!$A49,'Emissions Factors'!$A$5:$A$46,0)+2,FALSE)*'MC Usage'!V49</f>
        <v>0</v>
      </c>
      <c r="W49" s="2">
        <f>HLOOKUP(W$5,'Emissions Factors'!$A$3:$AB$46,MATCH('MC Emissions'!$A49,'Emissions Factors'!$A$5:$A$46,0)+2,FALSE)*'MC Usage'!W49</f>
        <v>0</v>
      </c>
      <c r="X49" s="2">
        <f>HLOOKUP(X$5,'Emissions Factors'!$A$3:$AB$46,MATCH('MC Emissions'!$A49,'Emissions Factors'!$A$5:$A$46,0)+2,FALSE)*'MC Usage'!X49</f>
        <v>0</v>
      </c>
      <c r="Y49" s="2">
        <f>HLOOKUP(Y$5,'Emissions Factors'!$A$3:$AB$46,MATCH('MC Emissions'!$A49,'Emissions Factors'!$A$5:$A$46,0)+2,FALSE)*'MC Usage'!Y49</f>
        <v>0</v>
      </c>
      <c r="Z49" s="2">
        <f>HLOOKUP(Z$5,'Emissions Factors'!$A$3:$AB$46,MATCH('MC Emissions'!$A49,'Emissions Factors'!$A$5:$A$46,0)+2,FALSE)*'MC Usage'!Z49</f>
        <v>0</v>
      </c>
      <c r="AA49" s="2">
        <f>HLOOKUP(AA$5,'Emissions Factors'!$A$3:$AB$46,MATCH('MC Emissions'!$A49,'Emissions Factors'!$A$5:$A$46,0)+2,FALSE)*'MC Usage'!AA49</f>
        <v>0</v>
      </c>
      <c r="AB49">
        <f>HLOOKUP(AB$5,'Emissions Factors'!$A$3:$AB$46,MATCH('MC Emissions'!$A49,'Emissions Factors'!$A$5:$A$46,0)+2,FALSE)*'MC Usage'!AB49</f>
        <v>0</v>
      </c>
      <c r="AC49">
        <f>-'MC Usage'!AC49</f>
        <v>0</v>
      </c>
      <c r="AD49">
        <f>HLOOKUP(AD$5,'Emissions Factors'!$A$3:$AB$46,MATCH('MC Emissions'!$A49,'Emissions Factors'!$A$5:$A$46,0)+2,FALSE)*'MC Usage'!AD49</f>
        <v>0</v>
      </c>
      <c r="AE49">
        <f>HLOOKUP(AE$5,'Emissions Factors'!$A$3:$AB$46,MATCH('MC Emissions'!$A49,'Emissions Factors'!$A$5:$A$46,0)+2,FALSE)*'MC Usage'!AE49</f>
        <v>0</v>
      </c>
      <c r="AF49" s="202">
        <f t="shared" si="0"/>
        <v>0</v>
      </c>
      <c r="AG49">
        <f t="shared" si="1"/>
        <v>0</v>
      </c>
      <c r="AH49">
        <v>0</v>
      </c>
    </row>
    <row r="50" spans="1:34" x14ac:dyDescent="0.3">
      <c r="A50" s="33" t="s">
        <v>37</v>
      </c>
      <c r="B50" s="18">
        <f t="shared" si="2"/>
        <v>38047</v>
      </c>
      <c r="C50" s="2">
        <f>HLOOKUP(C$5,'Emissions Factors'!$A$3:$AB$46,MATCH('MC Emissions'!$A50,'Emissions Factors'!$A$5:$A$46,0)+2,FALSE)*'MC Usage'!C50</f>
        <v>0</v>
      </c>
      <c r="D50" s="2">
        <f>HLOOKUP(D$5,'Emissions Factors'!$A$3:$AB$46,MATCH('MC Emissions'!$A50,'Emissions Factors'!$A$5:$A$46,0)+2,FALSE)*'MC Usage'!D50</f>
        <v>0</v>
      </c>
      <c r="E50" s="2">
        <f>HLOOKUP(E$5,'Emissions Factors'!$A$3:$AB$46,MATCH('MC Emissions'!$A50,'Emissions Factors'!$A$5:$A$46,0)+2,FALSE)*'MC Usage'!E50</f>
        <v>0</v>
      </c>
      <c r="F50" s="2">
        <f>HLOOKUP(F$5,'Emissions Factors'!$A$3:$AB$46,MATCH('MC Emissions'!$A50,'Emissions Factors'!$A$5:$A$46,0)+2,FALSE)*'MC Usage'!F50</f>
        <v>0</v>
      </c>
      <c r="G50" s="2">
        <f>HLOOKUP(G$5,'Emissions Factors'!$A$3:$AB$46,MATCH('MC Emissions'!$A50,'Emissions Factors'!$A$5:$A$46,0)+2,FALSE)*'MC Usage'!G50</f>
        <v>0</v>
      </c>
      <c r="H50" s="2">
        <f>HLOOKUP(H$5,'Emissions Factors'!$A$3:$AB$46,MATCH('MC Emissions'!$A50,'Emissions Factors'!$A$5:$A$46,0)+2,FALSE)*'MC Usage'!H50</f>
        <v>0</v>
      </c>
      <c r="I50" s="2">
        <f>HLOOKUP(I$5,'Emissions Factors'!$A$3:$AB$46,MATCH('MC Emissions'!$A50,'Emissions Factors'!$A$5:$A$46,0)+2,FALSE)*'MC Usage'!I50</f>
        <v>0</v>
      </c>
      <c r="J50" s="2">
        <f>HLOOKUP(J$5,'Emissions Factors'!$A$3:$AB$46,MATCH('MC Emissions'!$A50,'Emissions Factors'!$A$5:$A$46,0)+2,FALSE)*'MC Usage'!J50</f>
        <v>0</v>
      </c>
      <c r="K50" s="2">
        <f>HLOOKUP(K$5,'Emissions Factors'!$A$3:$AB$46,MATCH('MC Emissions'!$A50,'Emissions Factors'!$A$5:$A$46,0)+2,FALSE)*'MC Usage'!K50</f>
        <v>0</v>
      </c>
      <c r="L50" s="2">
        <f>HLOOKUP(L$5,'Emissions Factors'!$A$3:$AB$46,MATCH('MC Emissions'!$A50,'Emissions Factors'!$A$5:$A$46,0)+2,FALSE)*'MC Usage'!L50</f>
        <v>0</v>
      </c>
      <c r="M50" s="2">
        <f>HLOOKUP(M$5,'Emissions Factors'!$A$3:$AB$46,MATCH('MC Emissions'!$A50,'Emissions Factors'!$A$5:$A$46,0)+2,FALSE)*'MC Usage'!M50</f>
        <v>0</v>
      </c>
      <c r="N50" s="2">
        <f>HLOOKUP(N$5,'Emissions Factors'!$A$3:$AB$46,MATCH('MC Emissions'!$A50,'Emissions Factors'!$A$5:$A$46,0)+2,FALSE)*'MC Usage'!N50</f>
        <v>0</v>
      </c>
      <c r="O50" s="2">
        <f>HLOOKUP(O$5,'Emissions Factors'!$A$3:$AB$46,MATCH('MC Emissions'!$A50,'Emissions Factors'!$A$5:$A$46,0)+2,FALSE)*'MC Usage'!O50</f>
        <v>0</v>
      </c>
      <c r="P50" s="2">
        <f>HLOOKUP(P$5,'Emissions Factors'!$A$3:$AB$46,MATCH('MC Emissions'!$A50,'Emissions Factors'!$A$5:$A$46,0)+2,FALSE)*'MC Usage'!P50</f>
        <v>0</v>
      </c>
      <c r="Q50" s="2">
        <f>HLOOKUP(Q$5,'Emissions Factors'!$A$3:$AB$46,MATCH('MC Emissions'!$A50,'Emissions Factors'!$A$5:$A$46,0)+2,FALSE)*'MC Usage'!Q50</f>
        <v>0</v>
      </c>
      <c r="R50" s="2">
        <f>HLOOKUP(R$5,'Emissions Factors'!$A$3:$AB$46,MATCH('MC Emissions'!$A50,'Emissions Factors'!$A$5:$A$46,0)+2,FALSE)*'MC Usage'!R50</f>
        <v>0</v>
      </c>
      <c r="S50" s="2">
        <f>HLOOKUP(S$5,'Emissions Factors'!$A$3:$AB$46,MATCH('MC Emissions'!$A50,'Emissions Factors'!$A$5:$A$46,0)+2,FALSE)*'MC Usage'!S50</f>
        <v>0</v>
      </c>
      <c r="T50" s="2">
        <f>HLOOKUP(T$5,'Emissions Factors'!$A$3:$AB$46,MATCH('MC Emissions'!$A50,'Emissions Factors'!$A$5:$A$46,0)+2,FALSE)*'MC Usage'!T50</f>
        <v>0</v>
      </c>
      <c r="U50" s="2">
        <f>HLOOKUP(U$5,'Emissions Factors'!$A$3:$AB$46,MATCH('MC Emissions'!$A50,'Emissions Factors'!$A$5:$A$46,0)+2,FALSE)*'MC Usage'!U50</f>
        <v>0</v>
      </c>
      <c r="V50" s="2">
        <f>HLOOKUP(V$5,'Emissions Factors'!$A$3:$AB$46,MATCH('MC Emissions'!$A50,'Emissions Factors'!$A$5:$A$46,0)+2,FALSE)*'MC Usage'!V50</f>
        <v>0</v>
      </c>
      <c r="W50" s="2">
        <f>HLOOKUP(W$5,'Emissions Factors'!$A$3:$AB$46,MATCH('MC Emissions'!$A50,'Emissions Factors'!$A$5:$A$46,0)+2,FALSE)*'MC Usage'!W50</f>
        <v>0</v>
      </c>
      <c r="X50" s="2">
        <f>HLOOKUP(X$5,'Emissions Factors'!$A$3:$AB$46,MATCH('MC Emissions'!$A50,'Emissions Factors'!$A$5:$A$46,0)+2,FALSE)*'MC Usage'!X50</f>
        <v>0</v>
      </c>
      <c r="Y50" s="2">
        <f>HLOOKUP(Y$5,'Emissions Factors'!$A$3:$AB$46,MATCH('MC Emissions'!$A50,'Emissions Factors'!$A$5:$A$46,0)+2,FALSE)*'MC Usage'!Y50</f>
        <v>0</v>
      </c>
      <c r="Z50" s="2">
        <f>HLOOKUP(Z$5,'Emissions Factors'!$A$3:$AB$46,MATCH('MC Emissions'!$A50,'Emissions Factors'!$A$5:$A$46,0)+2,FALSE)*'MC Usage'!Z50</f>
        <v>0</v>
      </c>
      <c r="AA50" s="2">
        <f>HLOOKUP(AA$5,'Emissions Factors'!$A$3:$AB$46,MATCH('MC Emissions'!$A50,'Emissions Factors'!$A$5:$A$46,0)+2,FALSE)*'MC Usage'!AA50</f>
        <v>0</v>
      </c>
      <c r="AB50">
        <f>HLOOKUP(AB$5,'Emissions Factors'!$A$3:$AB$46,MATCH('MC Emissions'!$A50,'Emissions Factors'!$A$5:$A$46,0)+2,FALSE)*'MC Usage'!AB50</f>
        <v>0</v>
      </c>
      <c r="AC50">
        <f>-'MC Usage'!AC50</f>
        <v>0</v>
      </c>
      <c r="AD50">
        <f>HLOOKUP(AD$5,'Emissions Factors'!$A$3:$AB$46,MATCH('MC Emissions'!$A50,'Emissions Factors'!$A$5:$A$46,0)+2,FALSE)*'MC Usage'!AD50</f>
        <v>0</v>
      </c>
      <c r="AE50">
        <f>HLOOKUP(AE$5,'Emissions Factors'!$A$3:$AB$46,MATCH('MC Emissions'!$A50,'Emissions Factors'!$A$5:$A$46,0)+2,FALSE)*'MC Usage'!AE50</f>
        <v>0</v>
      </c>
      <c r="AF50" s="202">
        <f t="shared" si="0"/>
        <v>0</v>
      </c>
      <c r="AG50">
        <f t="shared" si="1"/>
        <v>0</v>
      </c>
      <c r="AH50">
        <v>0</v>
      </c>
    </row>
    <row r="51" spans="1:34" x14ac:dyDescent="0.3">
      <c r="A51" s="33" t="s">
        <v>37</v>
      </c>
      <c r="B51" s="18">
        <f t="shared" si="2"/>
        <v>38078</v>
      </c>
      <c r="C51" s="2">
        <f>HLOOKUP(C$5,'Emissions Factors'!$A$3:$AB$46,MATCH('MC Emissions'!$A51,'Emissions Factors'!$A$5:$A$46,0)+2,FALSE)*'MC Usage'!C51</f>
        <v>0</v>
      </c>
      <c r="D51" s="2">
        <f>HLOOKUP(D$5,'Emissions Factors'!$A$3:$AB$46,MATCH('MC Emissions'!$A51,'Emissions Factors'!$A$5:$A$46,0)+2,FALSE)*'MC Usage'!D51</f>
        <v>0</v>
      </c>
      <c r="E51" s="2">
        <f>HLOOKUP(E$5,'Emissions Factors'!$A$3:$AB$46,MATCH('MC Emissions'!$A51,'Emissions Factors'!$A$5:$A$46,0)+2,FALSE)*'MC Usage'!E51</f>
        <v>0</v>
      </c>
      <c r="F51" s="2">
        <f>HLOOKUP(F$5,'Emissions Factors'!$A$3:$AB$46,MATCH('MC Emissions'!$A51,'Emissions Factors'!$A$5:$A$46,0)+2,FALSE)*'MC Usage'!F51</f>
        <v>0</v>
      </c>
      <c r="G51" s="2">
        <f>HLOOKUP(G$5,'Emissions Factors'!$A$3:$AB$46,MATCH('MC Emissions'!$A51,'Emissions Factors'!$A$5:$A$46,0)+2,FALSE)*'MC Usage'!G51</f>
        <v>0</v>
      </c>
      <c r="H51" s="2">
        <f>HLOOKUP(H$5,'Emissions Factors'!$A$3:$AB$46,MATCH('MC Emissions'!$A51,'Emissions Factors'!$A$5:$A$46,0)+2,FALSE)*'MC Usage'!H51</f>
        <v>0</v>
      </c>
      <c r="I51" s="2">
        <f>HLOOKUP(I$5,'Emissions Factors'!$A$3:$AB$46,MATCH('MC Emissions'!$A51,'Emissions Factors'!$A$5:$A$46,0)+2,FALSE)*'MC Usage'!I51</f>
        <v>0</v>
      </c>
      <c r="J51" s="2">
        <f>HLOOKUP(J$5,'Emissions Factors'!$A$3:$AB$46,MATCH('MC Emissions'!$A51,'Emissions Factors'!$A$5:$A$46,0)+2,FALSE)*'MC Usage'!J51</f>
        <v>0</v>
      </c>
      <c r="K51" s="2">
        <f>HLOOKUP(K$5,'Emissions Factors'!$A$3:$AB$46,MATCH('MC Emissions'!$A51,'Emissions Factors'!$A$5:$A$46,0)+2,FALSE)*'MC Usage'!K51</f>
        <v>0</v>
      </c>
      <c r="L51" s="2">
        <f>HLOOKUP(L$5,'Emissions Factors'!$A$3:$AB$46,MATCH('MC Emissions'!$A51,'Emissions Factors'!$A$5:$A$46,0)+2,FALSE)*'MC Usage'!L51</f>
        <v>0</v>
      </c>
      <c r="M51" s="2">
        <f>HLOOKUP(M$5,'Emissions Factors'!$A$3:$AB$46,MATCH('MC Emissions'!$A51,'Emissions Factors'!$A$5:$A$46,0)+2,FALSE)*'MC Usage'!M51</f>
        <v>0</v>
      </c>
      <c r="N51" s="2">
        <f>HLOOKUP(N$5,'Emissions Factors'!$A$3:$AB$46,MATCH('MC Emissions'!$A51,'Emissions Factors'!$A$5:$A$46,0)+2,FALSE)*'MC Usage'!N51</f>
        <v>0</v>
      </c>
      <c r="O51" s="2">
        <f>HLOOKUP(O$5,'Emissions Factors'!$A$3:$AB$46,MATCH('MC Emissions'!$A51,'Emissions Factors'!$A$5:$A$46,0)+2,FALSE)*'MC Usage'!O51</f>
        <v>0</v>
      </c>
      <c r="P51" s="2">
        <f>HLOOKUP(P$5,'Emissions Factors'!$A$3:$AB$46,MATCH('MC Emissions'!$A51,'Emissions Factors'!$A$5:$A$46,0)+2,FALSE)*'MC Usage'!P51</f>
        <v>0</v>
      </c>
      <c r="Q51" s="2">
        <f>HLOOKUP(Q$5,'Emissions Factors'!$A$3:$AB$46,MATCH('MC Emissions'!$A51,'Emissions Factors'!$A$5:$A$46,0)+2,FALSE)*'MC Usage'!Q51</f>
        <v>0</v>
      </c>
      <c r="R51" s="2">
        <f>HLOOKUP(R$5,'Emissions Factors'!$A$3:$AB$46,MATCH('MC Emissions'!$A51,'Emissions Factors'!$A$5:$A$46,0)+2,FALSE)*'MC Usage'!R51</f>
        <v>0</v>
      </c>
      <c r="S51" s="2">
        <f>HLOOKUP(S$5,'Emissions Factors'!$A$3:$AB$46,MATCH('MC Emissions'!$A51,'Emissions Factors'!$A$5:$A$46,0)+2,FALSE)*'MC Usage'!S51</f>
        <v>0</v>
      </c>
      <c r="T51" s="2">
        <f>HLOOKUP(T$5,'Emissions Factors'!$A$3:$AB$46,MATCH('MC Emissions'!$A51,'Emissions Factors'!$A$5:$A$46,0)+2,FALSE)*'MC Usage'!T51</f>
        <v>0</v>
      </c>
      <c r="U51" s="2">
        <f>HLOOKUP(U$5,'Emissions Factors'!$A$3:$AB$46,MATCH('MC Emissions'!$A51,'Emissions Factors'!$A$5:$A$46,0)+2,FALSE)*'MC Usage'!U51</f>
        <v>0</v>
      </c>
      <c r="V51" s="2">
        <f>HLOOKUP(V$5,'Emissions Factors'!$A$3:$AB$46,MATCH('MC Emissions'!$A51,'Emissions Factors'!$A$5:$A$46,0)+2,FALSE)*'MC Usage'!V51</f>
        <v>0</v>
      </c>
      <c r="W51" s="2">
        <f>HLOOKUP(W$5,'Emissions Factors'!$A$3:$AB$46,MATCH('MC Emissions'!$A51,'Emissions Factors'!$A$5:$A$46,0)+2,FALSE)*'MC Usage'!W51</f>
        <v>0</v>
      </c>
      <c r="X51" s="2">
        <f>HLOOKUP(X$5,'Emissions Factors'!$A$3:$AB$46,MATCH('MC Emissions'!$A51,'Emissions Factors'!$A$5:$A$46,0)+2,FALSE)*'MC Usage'!X51</f>
        <v>0</v>
      </c>
      <c r="Y51" s="2">
        <f>HLOOKUP(Y$5,'Emissions Factors'!$A$3:$AB$46,MATCH('MC Emissions'!$A51,'Emissions Factors'!$A$5:$A$46,0)+2,FALSE)*'MC Usage'!Y51</f>
        <v>0</v>
      </c>
      <c r="Z51" s="2">
        <f>HLOOKUP(Z$5,'Emissions Factors'!$A$3:$AB$46,MATCH('MC Emissions'!$A51,'Emissions Factors'!$A$5:$A$46,0)+2,FALSE)*'MC Usage'!Z51</f>
        <v>0</v>
      </c>
      <c r="AA51" s="2">
        <f>HLOOKUP(AA$5,'Emissions Factors'!$A$3:$AB$46,MATCH('MC Emissions'!$A51,'Emissions Factors'!$A$5:$A$46,0)+2,FALSE)*'MC Usage'!AA51</f>
        <v>0</v>
      </c>
      <c r="AB51">
        <f>HLOOKUP(AB$5,'Emissions Factors'!$A$3:$AB$46,MATCH('MC Emissions'!$A51,'Emissions Factors'!$A$5:$A$46,0)+2,FALSE)*'MC Usage'!AB51</f>
        <v>0</v>
      </c>
      <c r="AC51">
        <f>-'MC Usage'!AC51</f>
        <v>0</v>
      </c>
      <c r="AD51">
        <f>HLOOKUP(AD$5,'Emissions Factors'!$A$3:$AB$46,MATCH('MC Emissions'!$A51,'Emissions Factors'!$A$5:$A$46,0)+2,FALSE)*'MC Usage'!AD51</f>
        <v>0</v>
      </c>
      <c r="AE51">
        <f>HLOOKUP(AE$5,'Emissions Factors'!$A$3:$AB$46,MATCH('MC Emissions'!$A51,'Emissions Factors'!$A$5:$A$46,0)+2,FALSE)*'MC Usage'!AE51</f>
        <v>0</v>
      </c>
      <c r="AF51" s="202">
        <f t="shared" si="0"/>
        <v>0</v>
      </c>
      <c r="AG51">
        <f t="shared" si="1"/>
        <v>0</v>
      </c>
      <c r="AH51">
        <v>0</v>
      </c>
    </row>
    <row r="52" spans="1:34" x14ac:dyDescent="0.3">
      <c r="A52" s="33" t="s">
        <v>37</v>
      </c>
      <c r="B52" s="18">
        <f t="shared" si="2"/>
        <v>38108</v>
      </c>
      <c r="C52" s="2">
        <f>HLOOKUP(C$5,'Emissions Factors'!$A$3:$AB$46,MATCH('MC Emissions'!$A52,'Emissions Factors'!$A$5:$A$46,0)+2,FALSE)*'MC Usage'!C52</f>
        <v>0</v>
      </c>
      <c r="D52" s="2">
        <f>HLOOKUP(D$5,'Emissions Factors'!$A$3:$AB$46,MATCH('MC Emissions'!$A52,'Emissions Factors'!$A$5:$A$46,0)+2,FALSE)*'MC Usage'!D52</f>
        <v>0</v>
      </c>
      <c r="E52" s="2">
        <f>HLOOKUP(E$5,'Emissions Factors'!$A$3:$AB$46,MATCH('MC Emissions'!$A52,'Emissions Factors'!$A$5:$A$46,0)+2,FALSE)*'MC Usage'!E52</f>
        <v>0</v>
      </c>
      <c r="F52" s="2">
        <f>HLOOKUP(F$5,'Emissions Factors'!$A$3:$AB$46,MATCH('MC Emissions'!$A52,'Emissions Factors'!$A$5:$A$46,0)+2,FALSE)*'MC Usage'!F52</f>
        <v>0</v>
      </c>
      <c r="G52" s="2">
        <f>HLOOKUP(G$5,'Emissions Factors'!$A$3:$AB$46,MATCH('MC Emissions'!$A52,'Emissions Factors'!$A$5:$A$46,0)+2,FALSE)*'MC Usage'!G52</f>
        <v>0</v>
      </c>
      <c r="H52" s="2">
        <f>HLOOKUP(H$5,'Emissions Factors'!$A$3:$AB$46,MATCH('MC Emissions'!$A52,'Emissions Factors'!$A$5:$A$46,0)+2,FALSE)*'MC Usage'!H52</f>
        <v>0</v>
      </c>
      <c r="I52" s="2">
        <f>HLOOKUP(I$5,'Emissions Factors'!$A$3:$AB$46,MATCH('MC Emissions'!$A52,'Emissions Factors'!$A$5:$A$46,0)+2,FALSE)*'MC Usage'!I52</f>
        <v>0</v>
      </c>
      <c r="J52" s="2">
        <f>HLOOKUP(J$5,'Emissions Factors'!$A$3:$AB$46,MATCH('MC Emissions'!$A52,'Emissions Factors'!$A$5:$A$46,0)+2,FALSE)*'MC Usage'!J52</f>
        <v>0</v>
      </c>
      <c r="K52" s="2">
        <f>HLOOKUP(K$5,'Emissions Factors'!$A$3:$AB$46,MATCH('MC Emissions'!$A52,'Emissions Factors'!$A$5:$A$46,0)+2,FALSE)*'MC Usage'!K52</f>
        <v>0</v>
      </c>
      <c r="L52" s="2">
        <f>HLOOKUP(L$5,'Emissions Factors'!$A$3:$AB$46,MATCH('MC Emissions'!$A52,'Emissions Factors'!$A$5:$A$46,0)+2,FALSE)*'MC Usage'!L52</f>
        <v>0</v>
      </c>
      <c r="M52" s="2">
        <f>HLOOKUP(M$5,'Emissions Factors'!$A$3:$AB$46,MATCH('MC Emissions'!$A52,'Emissions Factors'!$A$5:$A$46,0)+2,FALSE)*'MC Usage'!M52</f>
        <v>0</v>
      </c>
      <c r="N52" s="2">
        <f>HLOOKUP(N$5,'Emissions Factors'!$A$3:$AB$46,MATCH('MC Emissions'!$A52,'Emissions Factors'!$A$5:$A$46,0)+2,FALSE)*'MC Usage'!N52</f>
        <v>0</v>
      </c>
      <c r="O52" s="2">
        <f>HLOOKUP(O$5,'Emissions Factors'!$A$3:$AB$46,MATCH('MC Emissions'!$A52,'Emissions Factors'!$A$5:$A$46,0)+2,FALSE)*'MC Usage'!O52</f>
        <v>0</v>
      </c>
      <c r="P52" s="2">
        <f>HLOOKUP(P$5,'Emissions Factors'!$A$3:$AB$46,MATCH('MC Emissions'!$A52,'Emissions Factors'!$A$5:$A$46,0)+2,FALSE)*'MC Usage'!P52</f>
        <v>0</v>
      </c>
      <c r="Q52" s="2">
        <f>HLOOKUP(Q$5,'Emissions Factors'!$A$3:$AB$46,MATCH('MC Emissions'!$A52,'Emissions Factors'!$A$5:$A$46,0)+2,FALSE)*'MC Usage'!Q52</f>
        <v>0</v>
      </c>
      <c r="R52" s="2">
        <f>HLOOKUP(R$5,'Emissions Factors'!$A$3:$AB$46,MATCH('MC Emissions'!$A52,'Emissions Factors'!$A$5:$A$46,0)+2,FALSE)*'MC Usage'!R52</f>
        <v>0</v>
      </c>
      <c r="S52" s="2">
        <f>HLOOKUP(S$5,'Emissions Factors'!$A$3:$AB$46,MATCH('MC Emissions'!$A52,'Emissions Factors'!$A$5:$A$46,0)+2,FALSE)*'MC Usage'!S52</f>
        <v>0</v>
      </c>
      <c r="T52" s="2">
        <f>HLOOKUP(T$5,'Emissions Factors'!$A$3:$AB$46,MATCH('MC Emissions'!$A52,'Emissions Factors'!$A$5:$A$46,0)+2,FALSE)*'MC Usage'!T52</f>
        <v>0</v>
      </c>
      <c r="U52" s="2">
        <f>HLOOKUP(U$5,'Emissions Factors'!$A$3:$AB$46,MATCH('MC Emissions'!$A52,'Emissions Factors'!$A$5:$A$46,0)+2,FALSE)*'MC Usage'!U52</f>
        <v>0</v>
      </c>
      <c r="V52" s="2">
        <f>HLOOKUP(V$5,'Emissions Factors'!$A$3:$AB$46,MATCH('MC Emissions'!$A52,'Emissions Factors'!$A$5:$A$46,0)+2,FALSE)*'MC Usage'!V52</f>
        <v>0</v>
      </c>
      <c r="W52" s="2">
        <f>HLOOKUP(W$5,'Emissions Factors'!$A$3:$AB$46,MATCH('MC Emissions'!$A52,'Emissions Factors'!$A$5:$A$46,0)+2,FALSE)*'MC Usage'!W52</f>
        <v>0</v>
      </c>
      <c r="X52" s="2">
        <f>HLOOKUP(X$5,'Emissions Factors'!$A$3:$AB$46,MATCH('MC Emissions'!$A52,'Emissions Factors'!$A$5:$A$46,0)+2,FALSE)*'MC Usage'!X52</f>
        <v>0</v>
      </c>
      <c r="Y52" s="2">
        <f>HLOOKUP(Y$5,'Emissions Factors'!$A$3:$AB$46,MATCH('MC Emissions'!$A52,'Emissions Factors'!$A$5:$A$46,0)+2,FALSE)*'MC Usage'!Y52</f>
        <v>0</v>
      </c>
      <c r="Z52" s="2">
        <f>HLOOKUP(Z$5,'Emissions Factors'!$A$3:$AB$46,MATCH('MC Emissions'!$A52,'Emissions Factors'!$A$5:$A$46,0)+2,FALSE)*'MC Usage'!Z52</f>
        <v>0</v>
      </c>
      <c r="AA52" s="2">
        <f>HLOOKUP(AA$5,'Emissions Factors'!$A$3:$AB$46,MATCH('MC Emissions'!$A52,'Emissions Factors'!$A$5:$A$46,0)+2,FALSE)*'MC Usage'!AA52</f>
        <v>0</v>
      </c>
      <c r="AB52">
        <f>HLOOKUP(AB$5,'Emissions Factors'!$A$3:$AB$46,MATCH('MC Emissions'!$A52,'Emissions Factors'!$A$5:$A$46,0)+2,FALSE)*'MC Usage'!AB52</f>
        <v>0</v>
      </c>
      <c r="AC52">
        <f>-'MC Usage'!AC52</f>
        <v>0</v>
      </c>
      <c r="AD52">
        <f>HLOOKUP(AD$5,'Emissions Factors'!$A$3:$AB$46,MATCH('MC Emissions'!$A52,'Emissions Factors'!$A$5:$A$46,0)+2,FALSE)*'MC Usage'!AD52</f>
        <v>0</v>
      </c>
      <c r="AE52">
        <f>HLOOKUP(AE$5,'Emissions Factors'!$A$3:$AB$46,MATCH('MC Emissions'!$A52,'Emissions Factors'!$A$5:$A$46,0)+2,FALSE)*'MC Usage'!AE52</f>
        <v>0</v>
      </c>
      <c r="AF52" s="202">
        <f t="shared" si="0"/>
        <v>0</v>
      </c>
      <c r="AG52">
        <f t="shared" si="1"/>
        <v>0</v>
      </c>
      <c r="AH52">
        <v>0</v>
      </c>
    </row>
    <row r="53" spans="1:34" ht="15" thickBot="1" x14ac:dyDescent="0.35">
      <c r="A53" s="34" t="s">
        <v>37</v>
      </c>
      <c r="B53" s="18">
        <f t="shared" si="2"/>
        <v>38139</v>
      </c>
      <c r="C53" s="2">
        <f>HLOOKUP(C$5,'Emissions Factors'!$A$3:$AB$46,MATCH('MC Emissions'!$A53,'Emissions Factors'!$A$5:$A$46,0)+2,FALSE)*'MC Usage'!C53</f>
        <v>0</v>
      </c>
      <c r="D53" s="2">
        <f>HLOOKUP(D$5,'Emissions Factors'!$A$3:$AB$46,MATCH('MC Emissions'!$A53,'Emissions Factors'!$A$5:$A$46,0)+2,FALSE)*'MC Usage'!D53</f>
        <v>0</v>
      </c>
      <c r="E53" s="2">
        <f>HLOOKUP(E$5,'Emissions Factors'!$A$3:$AB$46,MATCH('MC Emissions'!$A53,'Emissions Factors'!$A$5:$A$46,0)+2,FALSE)*'MC Usage'!E53</f>
        <v>0</v>
      </c>
      <c r="F53" s="2">
        <f>HLOOKUP(F$5,'Emissions Factors'!$A$3:$AB$46,MATCH('MC Emissions'!$A53,'Emissions Factors'!$A$5:$A$46,0)+2,FALSE)*'MC Usage'!F53</f>
        <v>0</v>
      </c>
      <c r="G53" s="2">
        <f>HLOOKUP(G$5,'Emissions Factors'!$A$3:$AB$46,MATCH('MC Emissions'!$A53,'Emissions Factors'!$A$5:$A$46,0)+2,FALSE)*'MC Usage'!G53</f>
        <v>0</v>
      </c>
      <c r="H53" s="2">
        <f>HLOOKUP(H$5,'Emissions Factors'!$A$3:$AB$46,MATCH('MC Emissions'!$A53,'Emissions Factors'!$A$5:$A$46,0)+2,FALSE)*'MC Usage'!H53</f>
        <v>0</v>
      </c>
      <c r="I53" s="2">
        <f>HLOOKUP(I$5,'Emissions Factors'!$A$3:$AB$46,MATCH('MC Emissions'!$A53,'Emissions Factors'!$A$5:$A$46,0)+2,FALSE)*'MC Usage'!I53</f>
        <v>0</v>
      </c>
      <c r="J53" s="2">
        <f>HLOOKUP(J$5,'Emissions Factors'!$A$3:$AB$46,MATCH('MC Emissions'!$A53,'Emissions Factors'!$A$5:$A$46,0)+2,FALSE)*'MC Usage'!J53</f>
        <v>0</v>
      </c>
      <c r="K53" s="2">
        <f>HLOOKUP(K$5,'Emissions Factors'!$A$3:$AB$46,MATCH('MC Emissions'!$A53,'Emissions Factors'!$A$5:$A$46,0)+2,FALSE)*'MC Usage'!K53</f>
        <v>0</v>
      </c>
      <c r="L53" s="2">
        <f>HLOOKUP(L$5,'Emissions Factors'!$A$3:$AB$46,MATCH('MC Emissions'!$A53,'Emissions Factors'!$A$5:$A$46,0)+2,FALSE)*'MC Usage'!L53</f>
        <v>0</v>
      </c>
      <c r="M53" s="2">
        <f>HLOOKUP(M$5,'Emissions Factors'!$A$3:$AB$46,MATCH('MC Emissions'!$A53,'Emissions Factors'!$A$5:$A$46,0)+2,FALSE)*'MC Usage'!M53</f>
        <v>0</v>
      </c>
      <c r="N53" s="2">
        <f>HLOOKUP(N$5,'Emissions Factors'!$A$3:$AB$46,MATCH('MC Emissions'!$A53,'Emissions Factors'!$A$5:$A$46,0)+2,FALSE)*'MC Usage'!N53</f>
        <v>0</v>
      </c>
      <c r="O53" s="2">
        <f>HLOOKUP(O$5,'Emissions Factors'!$A$3:$AB$46,MATCH('MC Emissions'!$A53,'Emissions Factors'!$A$5:$A$46,0)+2,FALSE)*'MC Usage'!O53</f>
        <v>0</v>
      </c>
      <c r="P53" s="2">
        <f>HLOOKUP(P$5,'Emissions Factors'!$A$3:$AB$46,MATCH('MC Emissions'!$A53,'Emissions Factors'!$A$5:$A$46,0)+2,FALSE)*'MC Usage'!P53</f>
        <v>0</v>
      </c>
      <c r="Q53" s="2">
        <f>HLOOKUP(Q$5,'Emissions Factors'!$A$3:$AB$46,MATCH('MC Emissions'!$A53,'Emissions Factors'!$A$5:$A$46,0)+2,FALSE)*'MC Usage'!Q53</f>
        <v>0</v>
      </c>
      <c r="R53" s="2">
        <f>HLOOKUP(R$5,'Emissions Factors'!$A$3:$AB$46,MATCH('MC Emissions'!$A53,'Emissions Factors'!$A$5:$A$46,0)+2,FALSE)*'MC Usage'!R53</f>
        <v>0</v>
      </c>
      <c r="S53" s="2">
        <f>HLOOKUP(S$5,'Emissions Factors'!$A$3:$AB$46,MATCH('MC Emissions'!$A53,'Emissions Factors'!$A$5:$A$46,0)+2,FALSE)*'MC Usage'!S53</f>
        <v>0</v>
      </c>
      <c r="T53" s="2">
        <f>HLOOKUP(T$5,'Emissions Factors'!$A$3:$AB$46,MATCH('MC Emissions'!$A53,'Emissions Factors'!$A$5:$A$46,0)+2,FALSE)*'MC Usage'!T53</f>
        <v>0</v>
      </c>
      <c r="U53" s="2">
        <f>HLOOKUP(U$5,'Emissions Factors'!$A$3:$AB$46,MATCH('MC Emissions'!$A53,'Emissions Factors'!$A$5:$A$46,0)+2,FALSE)*'MC Usage'!U53</f>
        <v>0</v>
      </c>
      <c r="V53" s="2">
        <f>HLOOKUP(V$5,'Emissions Factors'!$A$3:$AB$46,MATCH('MC Emissions'!$A53,'Emissions Factors'!$A$5:$A$46,0)+2,FALSE)*'MC Usage'!V53</f>
        <v>0</v>
      </c>
      <c r="W53" s="2">
        <f>HLOOKUP(W$5,'Emissions Factors'!$A$3:$AB$46,MATCH('MC Emissions'!$A53,'Emissions Factors'!$A$5:$A$46,0)+2,FALSE)*'MC Usage'!W53</f>
        <v>0</v>
      </c>
      <c r="X53" s="2">
        <f>HLOOKUP(X$5,'Emissions Factors'!$A$3:$AB$46,MATCH('MC Emissions'!$A53,'Emissions Factors'!$A$5:$A$46,0)+2,FALSE)*'MC Usage'!X53</f>
        <v>0</v>
      </c>
      <c r="Y53" s="2">
        <f>HLOOKUP(Y$5,'Emissions Factors'!$A$3:$AB$46,MATCH('MC Emissions'!$A53,'Emissions Factors'!$A$5:$A$46,0)+2,FALSE)*'MC Usage'!Y53</f>
        <v>0</v>
      </c>
      <c r="Z53" s="2">
        <f>HLOOKUP(Z$5,'Emissions Factors'!$A$3:$AB$46,MATCH('MC Emissions'!$A53,'Emissions Factors'!$A$5:$A$46,0)+2,FALSE)*'MC Usage'!Z53</f>
        <v>0</v>
      </c>
      <c r="AA53" s="2">
        <f>HLOOKUP(AA$5,'Emissions Factors'!$A$3:$AB$46,MATCH('MC Emissions'!$A53,'Emissions Factors'!$A$5:$A$46,0)+2,FALSE)*'MC Usage'!AA53</f>
        <v>0</v>
      </c>
      <c r="AB53">
        <f>HLOOKUP(AB$5,'Emissions Factors'!$A$3:$AB$46,MATCH('MC Emissions'!$A53,'Emissions Factors'!$A$5:$A$46,0)+2,FALSE)*'MC Usage'!AB53</f>
        <v>0</v>
      </c>
      <c r="AC53">
        <f>-'MC Usage'!AC53</f>
        <v>0</v>
      </c>
      <c r="AD53">
        <f>HLOOKUP(AD$5,'Emissions Factors'!$A$3:$AB$46,MATCH('MC Emissions'!$A53,'Emissions Factors'!$A$5:$A$46,0)+2,FALSE)*'MC Usage'!AD53</f>
        <v>0</v>
      </c>
      <c r="AE53">
        <f>HLOOKUP(AE$5,'Emissions Factors'!$A$3:$AB$46,MATCH('MC Emissions'!$A53,'Emissions Factors'!$A$5:$A$46,0)+2,FALSE)*'MC Usage'!AE53</f>
        <v>0</v>
      </c>
      <c r="AF53" s="202">
        <f t="shared" si="0"/>
        <v>0</v>
      </c>
      <c r="AG53">
        <f t="shared" si="1"/>
        <v>0</v>
      </c>
      <c r="AH53">
        <v>0</v>
      </c>
    </row>
    <row r="54" spans="1:34" x14ac:dyDescent="0.3">
      <c r="A54" s="29" t="s">
        <v>38</v>
      </c>
      <c r="B54" s="15">
        <f t="shared" si="2"/>
        <v>38169</v>
      </c>
      <c r="C54" s="7">
        <f>HLOOKUP(C$5,'Emissions Factors'!$A$3:$AB$46,MATCH('MC Emissions'!$A54,'Emissions Factors'!$A$5:$A$46,0)+2,FALSE)*'MC Usage'!C54</f>
        <v>0</v>
      </c>
      <c r="D54" s="7">
        <f>HLOOKUP(D$5,'Emissions Factors'!$A$3:$AB$46,MATCH('MC Emissions'!$A54,'Emissions Factors'!$A$5:$A$46,0)+2,FALSE)*'MC Usage'!D54</f>
        <v>0</v>
      </c>
      <c r="E54" s="7">
        <f>HLOOKUP(E$5,'Emissions Factors'!$A$3:$AB$46,MATCH('MC Emissions'!$A54,'Emissions Factors'!$A$5:$A$46,0)+2,FALSE)*'MC Usage'!E54</f>
        <v>0</v>
      </c>
      <c r="F54" s="7">
        <f>HLOOKUP(F$5,'Emissions Factors'!$A$3:$AB$46,MATCH('MC Emissions'!$A54,'Emissions Factors'!$A$5:$A$46,0)+2,FALSE)*'MC Usage'!F54</f>
        <v>0</v>
      </c>
      <c r="G54" s="7">
        <f>HLOOKUP(G$5,'Emissions Factors'!$A$3:$AB$46,MATCH('MC Emissions'!$A54,'Emissions Factors'!$A$5:$A$46,0)+2,FALSE)*'MC Usage'!G54</f>
        <v>0</v>
      </c>
      <c r="H54" s="7">
        <f>HLOOKUP(H$5,'Emissions Factors'!$A$3:$AB$46,MATCH('MC Emissions'!$A54,'Emissions Factors'!$A$5:$A$46,0)+2,FALSE)*'MC Usage'!H54</f>
        <v>0</v>
      </c>
      <c r="I54" s="7">
        <f>HLOOKUP(I$5,'Emissions Factors'!$A$3:$AB$46,MATCH('MC Emissions'!$A54,'Emissions Factors'!$A$5:$A$46,0)+2,FALSE)*'MC Usage'!I54</f>
        <v>0</v>
      </c>
      <c r="J54" s="7">
        <f>HLOOKUP(J$5,'Emissions Factors'!$A$3:$AB$46,MATCH('MC Emissions'!$A54,'Emissions Factors'!$A$5:$A$46,0)+2,FALSE)*'MC Usage'!J54</f>
        <v>0</v>
      </c>
      <c r="K54" s="7">
        <f>HLOOKUP(K$5,'Emissions Factors'!$A$3:$AB$46,MATCH('MC Emissions'!$A54,'Emissions Factors'!$A$5:$A$46,0)+2,FALSE)*'MC Usage'!K54</f>
        <v>0</v>
      </c>
      <c r="L54" s="7">
        <f>HLOOKUP(L$5,'Emissions Factors'!$A$3:$AB$46,MATCH('MC Emissions'!$A54,'Emissions Factors'!$A$5:$A$46,0)+2,FALSE)*'MC Usage'!L54</f>
        <v>0</v>
      </c>
      <c r="M54" s="7">
        <f>HLOOKUP(M$5,'Emissions Factors'!$A$3:$AB$46,MATCH('MC Emissions'!$A54,'Emissions Factors'!$A$5:$A$46,0)+2,FALSE)*'MC Usage'!M54</f>
        <v>0</v>
      </c>
      <c r="N54" s="7">
        <f>HLOOKUP(N$5,'Emissions Factors'!$A$3:$AB$46,MATCH('MC Emissions'!$A54,'Emissions Factors'!$A$5:$A$46,0)+2,FALSE)*'MC Usage'!N54</f>
        <v>0</v>
      </c>
      <c r="O54" s="7">
        <f>HLOOKUP(O$5,'Emissions Factors'!$A$3:$AB$46,MATCH('MC Emissions'!$A54,'Emissions Factors'!$A$5:$A$46,0)+2,FALSE)*'MC Usage'!O54</f>
        <v>0</v>
      </c>
      <c r="P54" s="7">
        <f>HLOOKUP(P$5,'Emissions Factors'!$A$3:$AB$46,MATCH('MC Emissions'!$A54,'Emissions Factors'!$A$5:$A$46,0)+2,FALSE)*'MC Usage'!P54</f>
        <v>0</v>
      </c>
      <c r="Q54" s="7">
        <f>HLOOKUP(Q$5,'Emissions Factors'!$A$3:$AB$46,MATCH('MC Emissions'!$A54,'Emissions Factors'!$A$5:$A$46,0)+2,FALSE)*'MC Usage'!Q54</f>
        <v>0</v>
      </c>
      <c r="R54" s="7">
        <f>HLOOKUP(R$5,'Emissions Factors'!$A$3:$AB$46,MATCH('MC Emissions'!$A54,'Emissions Factors'!$A$5:$A$46,0)+2,FALSE)*'MC Usage'!R54</f>
        <v>0</v>
      </c>
      <c r="S54" s="7">
        <f>HLOOKUP(S$5,'Emissions Factors'!$A$3:$AB$46,MATCH('MC Emissions'!$A54,'Emissions Factors'!$A$5:$A$46,0)+2,FALSE)*'MC Usage'!S54</f>
        <v>0</v>
      </c>
      <c r="T54" s="7">
        <f>HLOOKUP(T$5,'Emissions Factors'!$A$3:$AB$46,MATCH('MC Emissions'!$A54,'Emissions Factors'!$A$5:$A$46,0)+2,FALSE)*'MC Usage'!T54</f>
        <v>0</v>
      </c>
      <c r="U54" s="7">
        <f>HLOOKUP(U$5,'Emissions Factors'!$A$3:$AB$46,MATCH('MC Emissions'!$A54,'Emissions Factors'!$A$5:$A$46,0)+2,FALSE)*'MC Usage'!U54</f>
        <v>0</v>
      </c>
      <c r="V54" s="7">
        <f>HLOOKUP(V$5,'Emissions Factors'!$A$3:$AB$46,MATCH('MC Emissions'!$A54,'Emissions Factors'!$A$5:$A$46,0)+2,FALSE)*'MC Usage'!V54</f>
        <v>0</v>
      </c>
      <c r="W54" s="7">
        <f>HLOOKUP(W$5,'Emissions Factors'!$A$3:$AB$46,MATCH('MC Emissions'!$A54,'Emissions Factors'!$A$5:$A$46,0)+2,FALSE)*'MC Usage'!W54</f>
        <v>0</v>
      </c>
      <c r="X54" s="7">
        <f>HLOOKUP(X$5,'Emissions Factors'!$A$3:$AB$46,MATCH('MC Emissions'!$A54,'Emissions Factors'!$A$5:$A$46,0)+2,FALSE)*'MC Usage'!X54</f>
        <v>0</v>
      </c>
      <c r="Y54" s="7">
        <f>HLOOKUP(Y$5,'Emissions Factors'!$A$3:$AB$46,MATCH('MC Emissions'!$A54,'Emissions Factors'!$A$5:$A$46,0)+2,FALSE)*'MC Usage'!Y54</f>
        <v>0</v>
      </c>
      <c r="Z54" s="7">
        <f>HLOOKUP(Z$5,'Emissions Factors'!$A$3:$AB$46,MATCH('MC Emissions'!$A54,'Emissions Factors'!$A$5:$A$46,0)+2,FALSE)*'MC Usage'!Z54</f>
        <v>0</v>
      </c>
      <c r="AA54" s="7">
        <f>HLOOKUP(AA$5,'Emissions Factors'!$A$3:$AB$46,MATCH('MC Emissions'!$A54,'Emissions Factors'!$A$5:$A$46,0)+2,FALSE)*'MC Usage'!AA54</f>
        <v>0</v>
      </c>
      <c r="AB54" s="8">
        <f>HLOOKUP(AB$5,'Emissions Factors'!$A$3:$AB$46,MATCH('MC Emissions'!$A54,'Emissions Factors'!$A$5:$A$46,0)+2,FALSE)*'MC Usage'!AB54</f>
        <v>0</v>
      </c>
      <c r="AC54" s="8">
        <f>-'MC Usage'!AC54</f>
        <v>0</v>
      </c>
      <c r="AD54" s="8">
        <f>HLOOKUP(AD$5,'Emissions Factors'!$A$3:$AB$46,MATCH('MC Emissions'!$A54,'Emissions Factors'!$A$5:$A$46,0)+2,FALSE)*'MC Usage'!AD54</f>
        <v>0</v>
      </c>
      <c r="AE54" s="8">
        <f>HLOOKUP(AE$5,'Emissions Factors'!$A$3:$AB$46,MATCH('MC Emissions'!$A54,'Emissions Factors'!$A$5:$A$46,0)+2,FALSE)*'MC Usage'!AE54</f>
        <v>0</v>
      </c>
      <c r="AF54" s="202">
        <f t="shared" si="0"/>
        <v>0</v>
      </c>
      <c r="AG54">
        <f t="shared" si="1"/>
        <v>0</v>
      </c>
      <c r="AH54">
        <v>0</v>
      </c>
    </row>
    <row r="55" spans="1:34" x14ac:dyDescent="0.3">
      <c r="A55" s="30" t="s">
        <v>38</v>
      </c>
      <c r="B55" s="16">
        <f t="shared" si="2"/>
        <v>38200</v>
      </c>
      <c r="C55" s="9">
        <f>HLOOKUP(C$5,'Emissions Factors'!$A$3:$AB$46,MATCH('MC Emissions'!$A55,'Emissions Factors'!$A$5:$A$46,0)+2,FALSE)*'MC Usage'!C55</f>
        <v>0</v>
      </c>
      <c r="D55" s="9">
        <f>HLOOKUP(D$5,'Emissions Factors'!$A$3:$AB$46,MATCH('MC Emissions'!$A55,'Emissions Factors'!$A$5:$A$46,0)+2,FALSE)*'MC Usage'!D55</f>
        <v>0</v>
      </c>
      <c r="E55" s="9">
        <f>HLOOKUP(E$5,'Emissions Factors'!$A$3:$AB$46,MATCH('MC Emissions'!$A55,'Emissions Factors'!$A$5:$A$46,0)+2,FALSE)*'MC Usage'!E55</f>
        <v>0</v>
      </c>
      <c r="F55" s="9">
        <f>HLOOKUP(F$5,'Emissions Factors'!$A$3:$AB$46,MATCH('MC Emissions'!$A55,'Emissions Factors'!$A$5:$A$46,0)+2,FALSE)*'MC Usage'!F55</f>
        <v>0</v>
      </c>
      <c r="G55" s="9">
        <f>HLOOKUP(G$5,'Emissions Factors'!$A$3:$AB$46,MATCH('MC Emissions'!$A55,'Emissions Factors'!$A$5:$A$46,0)+2,FALSE)*'MC Usage'!G55</f>
        <v>0</v>
      </c>
      <c r="H55" s="9">
        <f>HLOOKUP(H$5,'Emissions Factors'!$A$3:$AB$46,MATCH('MC Emissions'!$A55,'Emissions Factors'!$A$5:$A$46,0)+2,FALSE)*'MC Usage'!H55</f>
        <v>0</v>
      </c>
      <c r="I55" s="9">
        <f>HLOOKUP(I$5,'Emissions Factors'!$A$3:$AB$46,MATCH('MC Emissions'!$A55,'Emissions Factors'!$A$5:$A$46,0)+2,FALSE)*'MC Usage'!I55</f>
        <v>0</v>
      </c>
      <c r="J55" s="9">
        <f>HLOOKUP(J$5,'Emissions Factors'!$A$3:$AB$46,MATCH('MC Emissions'!$A55,'Emissions Factors'!$A$5:$A$46,0)+2,FALSE)*'MC Usage'!J55</f>
        <v>0</v>
      </c>
      <c r="K55" s="9">
        <f>HLOOKUP(K$5,'Emissions Factors'!$A$3:$AB$46,MATCH('MC Emissions'!$A55,'Emissions Factors'!$A$5:$A$46,0)+2,FALSE)*'MC Usage'!K55</f>
        <v>0</v>
      </c>
      <c r="L55" s="9">
        <f>HLOOKUP(L$5,'Emissions Factors'!$A$3:$AB$46,MATCH('MC Emissions'!$A55,'Emissions Factors'!$A$5:$A$46,0)+2,FALSE)*'MC Usage'!L55</f>
        <v>0</v>
      </c>
      <c r="M55" s="9">
        <f>HLOOKUP(M$5,'Emissions Factors'!$A$3:$AB$46,MATCH('MC Emissions'!$A55,'Emissions Factors'!$A$5:$A$46,0)+2,FALSE)*'MC Usage'!M55</f>
        <v>0</v>
      </c>
      <c r="N55" s="9">
        <f>HLOOKUP(N$5,'Emissions Factors'!$A$3:$AB$46,MATCH('MC Emissions'!$A55,'Emissions Factors'!$A$5:$A$46,0)+2,FALSE)*'MC Usage'!N55</f>
        <v>0</v>
      </c>
      <c r="O55" s="9">
        <f>HLOOKUP(O$5,'Emissions Factors'!$A$3:$AB$46,MATCH('MC Emissions'!$A55,'Emissions Factors'!$A$5:$A$46,0)+2,FALSE)*'MC Usage'!O55</f>
        <v>0</v>
      </c>
      <c r="P55" s="9">
        <f>HLOOKUP(P$5,'Emissions Factors'!$A$3:$AB$46,MATCH('MC Emissions'!$A55,'Emissions Factors'!$A$5:$A$46,0)+2,FALSE)*'MC Usage'!P55</f>
        <v>0</v>
      </c>
      <c r="Q55" s="9">
        <f>HLOOKUP(Q$5,'Emissions Factors'!$A$3:$AB$46,MATCH('MC Emissions'!$A55,'Emissions Factors'!$A$5:$A$46,0)+2,FALSE)*'MC Usage'!Q55</f>
        <v>0</v>
      </c>
      <c r="R55" s="9">
        <f>HLOOKUP(R$5,'Emissions Factors'!$A$3:$AB$46,MATCH('MC Emissions'!$A55,'Emissions Factors'!$A$5:$A$46,0)+2,FALSE)*'MC Usage'!R55</f>
        <v>0</v>
      </c>
      <c r="S55" s="9">
        <f>HLOOKUP(S$5,'Emissions Factors'!$A$3:$AB$46,MATCH('MC Emissions'!$A55,'Emissions Factors'!$A$5:$A$46,0)+2,FALSE)*'MC Usage'!S55</f>
        <v>0</v>
      </c>
      <c r="T55" s="9">
        <f>HLOOKUP(T$5,'Emissions Factors'!$A$3:$AB$46,MATCH('MC Emissions'!$A55,'Emissions Factors'!$A$5:$A$46,0)+2,FALSE)*'MC Usage'!T55</f>
        <v>0</v>
      </c>
      <c r="U55" s="9">
        <f>HLOOKUP(U$5,'Emissions Factors'!$A$3:$AB$46,MATCH('MC Emissions'!$A55,'Emissions Factors'!$A$5:$A$46,0)+2,FALSE)*'MC Usage'!U55</f>
        <v>0</v>
      </c>
      <c r="V55" s="9">
        <f>HLOOKUP(V$5,'Emissions Factors'!$A$3:$AB$46,MATCH('MC Emissions'!$A55,'Emissions Factors'!$A$5:$A$46,0)+2,FALSE)*'MC Usage'!V55</f>
        <v>0</v>
      </c>
      <c r="W55" s="9">
        <f>HLOOKUP(W$5,'Emissions Factors'!$A$3:$AB$46,MATCH('MC Emissions'!$A55,'Emissions Factors'!$A$5:$A$46,0)+2,FALSE)*'MC Usage'!W55</f>
        <v>0</v>
      </c>
      <c r="X55" s="9">
        <f>HLOOKUP(X$5,'Emissions Factors'!$A$3:$AB$46,MATCH('MC Emissions'!$A55,'Emissions Factors'!$A$5:$A$46,0)+2,FALSE)*'MC Usage'!X55</f>
        <v>0</v>
      </c>
      <c r="Y55" s="9">
        <f>HLOOKUP(Y$5,'Emissions Factors'!$A$3:$AB$46,MATCH('MC Emissions'!$A55,'Emissions Factors'!$A$5:$A$46,0)+2,FALSE)*'MC Usage'!Y55</f>
        <v>0</v>
      </c>
      <c r="Z55" s="9">
        <f>HLOOKUP(Z$5,'Emissions Factors'!$A$3:$AB$46,MATCH('MC Emissions'!$A55,'Emissions Factors'!$A$5:$A$46,0)+2,FALSE)*'MC Usage'!Z55</f>
        <v>0</v>
      </c>
      <c r="AA55" s="9">
        <f>HLOOKUP(AA$5,'Emissions Factors'!$A$3:$AB$46,MATCH('MC Emissions'!$A55,'Emissions Factors'!$A$5:$A$46,0)+2,FALSE)*'MC Usage'!AA55</f>
        <v>0</v>
      </c>
      <c r="AB55" s="10">
        <f>HLOOKUP(AB$5,'Emissions Factors'!$A$3:$AB$46,MATCH('MC Emissions'!$A55,'Emissions Factors'!$A$5:$A$46,0)+2,FALSE)*'MC Usage'!AB55</f>
        <v>0</v>
      </c>
      <c r="AC55" s="10">
        <f>-'MC Usage'!AC55</f>
        <v>0</v>
      </c>
      <c r="AD55" s="10">
        <f>HLOOKUP(AD$5,'Emissions Factors'!$A$3:$AB$46,MATCH('MC Emissions'!$A55,'Emissions Factors'!$A$5:$A$46,0)+2,FALSE)*'MC Usage'!AD55</f>
        <v>0</v>
      </c>
      <c r="AE55" s="10">
        <f>HLOOKUP(AE$5,'Emissions Factors'!$A$3:$AB$46,MATCH('MC Emissions'!$A55,'Emissions Factors'!$A$5:$A$46,0)+2,FALSE)*'MC Usage'!AE55</f>
        <v>0</v>
      </c>
      <c r="AF55" s="202">
        <f t="shared" si="0"/>
        <v>0</v>
      </c>
      <c r="AG55">
        <f t="shared" si="1"/>
        <v>0</v>
      </c>
      <c r="AH55">
        <v>0</v>
      </c>
    </row>
    <row r="56" spans="1:34" x14ac:dyDescent="0.3">
      <c r="A56" s="30" t="s">
        <v>38</v>
      </c>
      <c r="B56" s="16">
        <f t="shared" si="2"/>
        <v>38231</v>
      </c>
      <c r="C56" s="9">
        <f>HLOOKUP(C$5,'Emissions Factors'!$A$3:$AB$46,MATCH('MC Emissions'!$A56,'Emissions Factors'!$A$5:$A$46,0)+2,FALSE)*'MC Usage'!C56</f>
        <v>0</v>
      </c>
      <c r="D56" s="9">
        <f>HLOOKUP(D$5,'Emissions Factors'!$A$3:$AB$46,MATCH('MC Emissions'!$A56,'Emissions Factors'!$A$5:$A$46,0)+2,FALSE)*'MC Usage'!D56</f>
        <v>0</v>
      </c>
      <c r="E56" s="9">
        <f>HLOOKUP(E$5,'Emissions Factors'!$A$3:$AB$46,MATCH('MC Emissions'!$A56,'Emissions Factors'!$A$5:$A$46,0)+2,FALSE)*'MC Usage'!E56</f>
        <v>0</v>
      </c>
      <c r="F56" s="9">
        <f>HLOOKUP(F$5,'Emissions Factors'!$A$3:$AB$46,MATCH('MC Emissions'!$A56,'Emissions Factors'!$A$5:$A$46,0)+2,FALSE)*'MC Usage'!F56</f>
        <v>0</v>
      </c>
      <c r="G56" s="9">
        <f>HLOOKUP(G$5,'Emissions Factors'!$A$3:$AB$46,MATCH('MC Emissions'!$A56,'Emissions Factors'!$A$5:$A$46,0)+2,FALSE)*'MC Usage'!G56</f>
        <v>0</v>
      </c>
      <c r="H56" s="9">
        <f>HLOOKUP(H$5,'Emissions Factors'!$A$3:$AB$46,MATCH('MC Emissions'!$A56,'Emissions Factors'!$A$5:$A$46,0)+2,FALSE)*'MC Usage'!H56</f>
        <v>0</v>
      </c>
      <c r="I56" s="9">
        <f>HLOOKUP(I$5,'Emissions Factors'!$A$3:$AB$46,MATCH('MC Emissions'!$A56,'Emissions Factors'!$A$5:$A$46,0)+2,FALSE)*'MC Usage'!I56</f>
        <v>0</v>
      </c>
      <c r="J56" s="9">
        <f>HLOOKUP(J$5,'Emissions Factors'!$A$3:$AB$46,MATCH('MC Emissions'!$A56,'Emissions Factors'!$A$5:$A$46,0)+2,FALSE)*'MC Usage'!J56</f>
        <v>0</v>
      </c>
      <c r="K56" s="9">
        <f>HLOOKUP(K$5,'Emissions Factors'!$A$3:$AB$46,MATCH('MC Emissions'!$A56,'Emissions Factors'!$A$5:$A$46,0)+2,FALSE)*'MC Usage'!K56</f>
        <v>0</v>
      </c>
      <c r="L56" s="9">
        <f>HLOOKUP(L$5,'Emissions Factors'!$A$3:$AB$46,MATCH('MC Emissions'!$A56,'Emissions Factors'!$A$5:$A$46,0)+2,FALSE)*'MC Usage'!L56</f>
        <v>0</v>
      </c>
      <c r="M56" s="9">
        <f>HLOOKUP(M$5,'Emissions Factors'!$A$3:$AB$46,MATCH('MC Emissions'!$A56,'Emissions Factors'!$A$5:$A$46,0)+2,FALSE)*'MC Usage'!M56</f>
        <v>0</v>
      </c>
      <c r="N56" s="9">
        <f>HLOOKUP(N$5,'Emissions Factors'!$A$3:$AB$46,MATCH('MC Emissions'!$A56,'Emissions Factors'!$A$5:$A$46,0)+2,FALSE)*'MC Usage'!N56</f>
        <v>0</v>
      </c>
      <c r="O56" s="9">
        <f>HLOOKUP(O$5,'Emissions Factors'!$A$3:$AB$46,MATCH('MC Emissions'!$A56,'Emissions Factors'!$A$5:$A$46,0)+2,FALSE)*'MC Usage'!O56</f>
        <v>0</v>
      </c>
      <c r="P56" s="9">
        <f>HLOOKUP(P$5,'Emissions Factors'!$A$3:$AB$46,MATCH('MC Emissions'!$A56,'Emissions Factors'!$A$5:$A$46,0)+2,FALSE)*'MC Usage'!P56</f>
        <v>0</v>
      </c>
      <c r="Q56" s="9">
        <f>HLOOKUP(Q$5,'Emissions Factors'!$A$3:$AB$46,MATCH('MC Emissions'!$A56,'Emissions Factors'!$A$5:$A$46,0)+2,FALSE)*'MC Usage'!Q56</f>
        <v>0</v>
      </c>
      <c r="R56" s="9">
        <f>HLOOKUP(R$5,'Emissions Factors'!$A$3:$AB$46,MATCH('MC Emissions'!$A56,'Emissions Factors'!$A$5:$A$46,0)+2,FALSE)*'MC Usage'!R56</f>
        <v>0</v>
      </c>
      <c r="S56" s="9">
        <f>HLOOKUP(S$5,'Emissions Factors'!$A$3:$AB$46,MATCH('MC Emissions'!$A56,'Emissions Factors'!$A$5:$A$46,0)+2,FALSE)*'MC Usage'!S56</f>
        <v>0</v>
      </c>
      <c r="T56" s="9">
        <f>HLOOKUP(T$5,'Emissions Factors'!$A$3:$AB$46,MATCH('MC Emissions'!$A56,'Emissions Factors'!$A$5:$A$46,0)+2,FALSE)*'MC Usage'!T56</f>
        <v>0</v>
      </c>
      <c r="U56" s="9">
        <f>HLOOKUP(U$5,'Emissions Factors'!$A$3:$AB$46,MATCH('MC Emissions'!$A56,'Emissions Factors'!$A$5:$A$46,0)+2,FALSE)*'MC Usage'!U56</f>
        <v>0</v>
      </c>
      <c r="V56" s="9">
        <f>HLOOKUP(V$5,'Emissions Factors'!$A$3:$AB$46,MATCH('MC Emissions'!$A56,'Emissions Factors'!$A$5:$A$46,0)+2,FALSE)*'MC Usage'!V56</f>
        <v>0</v>
      </c>
      <c r="W56" s="9">
        <f>HLOOKUP(W$5,'Emissions Factors'!$A$3:$AB$46,MATCH('MC Emissions'!$A56,'Emissions Factors'!$A$5:$A$46,0)+2,FALSE)*'MC Usage'!W56</f>
        <v>0</v>
      </c>
      <c r="X56" s="9">
        <f>HLOOKUP(X$5,'Emissions Factors'!$A$3:$AB$46,MATCH('MC Emissions'!$A56,'Emissions Factors'!$A$5:$A$46,0)+2,FALSE)*'MC Usage'!X56</f>
        <v>0</v>
      </c>
      <c r="Y56" s="9">
        <f>HLOOKUP(Y$5,'Emissions Factors'!$A$3:$AB$46,MATCH('MC Emissions'!$A56,'Emissions Factors'!$A$5:$A$46,0)+2,FALSE)*'MC Usage'!Y56</f>
        <v>0</v>
      </c>
      <c r="Z56" s="9">
        <f>HLOOKUP(Z$5,'Emissions Factors'!$A$3:$AB$46,MATCH('MC Emissions'!$A56,'Emissions Factors'!$A$5:$A$46,0)+2,FALSE)*'MC Usage'!Z56</f>
        <v>0</v>
      </c>
      <c r="AA56" s="9">
        <f>HLOOKUP(AA$5,'Emissions Factors'!$A$3:$AB$46,MATCH('MC Emissions'!$A56,'Emissions Factors'!$A$5:$A$46,0)+2,FALSE)*'MC Usage'!AA56</f>
        <v>0</v>
      </c>
      <c r="AB56" s="10">
        <f>HLOOKUP(AB$5,'Emissions Factors'!$A$3:$AB$46,MATCH('MC Emissions'!$A56,'Emissions Factors'!$A$5:$A$46,0)+2,FALSE)*'MC Usage'!AB56</f>
        <v>0</v>
      </c>
      <c r="AC56" s="10">
        <f>-'MC Usage'!AC56</f>
        <v>0</v>
      </c>
      <c r="AD56" s="10">
        <f>HLOOKUP(AD$5,'Emissions Factors'!$A$3:$AB$46,MATCH('MC Emissions'!$A56,'Emissions Factors'!$A$5:$A$46,0)+2,FALSE)*'MC Usage'!AD56</f>
        <v>0</v>
      </c>
      <c r="AE56" s="10">
        <f>HLOOKUP(AE$5,'Emissions Factors'!$A$3:$AB$46,MATCH('MC Emissions'!$A56,'Emissions Factors'!$A$5:$A$46,0)+2,FALSE)*'MC Usage'!AE56</f>
        <v>0</v>
      </c>
      <c r="AF56" s="202">
        <f t="shared" si="0"/>
        <v>0</v>
      </c>
      <c r="AG56">
        <f t="shared" si="1"/>
        <v>0</v>
      </c>
      <c r="AH56">
        <v>0</v>
      </c>
    </row>
    <row r="57" spans="1:34" x14ac:dyDescent="0.3">
      <c r="A57" s="30" t="s">
        <v>38</v>
      </c>
      <c r="B57" s="16">
        <f t="shared" si="2"/>
        <v>38261</v>
      </c>
      <c r="C57" s="9">
        <f>HLOOKUP(C$5,'Emissions Factors'!$A$3:$AB$46,MATCH('MC Emissions'!$A57,'Emissions Factors'!$A$5:$A$46,0)+2,FALSE)*'MC Usage'!C57</f>
        <v>0</v>
      </c>
      <c r="D57" s="9">
        <f>HLOOKUP(D$5,'Emissions Factors'!$A$3:$AB$46,MATCH('MC Emissions'!$A57,'Emissions Factors'!$A$5:$A$46,0)+2,FALSE)*'MC Usage'!D57</f>
        <v>0</v>
      </c>
      <c r="E57" s="9">
        <f>HLOOKUP(E$5,'Emissions Factors'!$A$3:$AB$46,MATCH('MC Emissions'!$A57,'Emissions Factors'!$A$5:$A$46,0)+2,FALSE)*'MC Usage'!E57</f>
        <v>0</v>
      </c>
      <c r="F57" s="9">
        <f>HLOOKUP(F$5,'Emissions Factors'!$A$3:$AB$46,MATCH('MC Emissions'!$A57,'Emissions Factors'!$A$5:$A$46,0)+2,FALSE)*'MC Usage'!F57</f>
        <v>0</v>
      </c>
      <c r="G57" s="9">
        <f>HLOOKUP(G$5,'Emissions Factors'!$A$3:$AB$46,MATCH('MC Emissions'!$A57,'Emissions Factors'!$A$5:$A$46,0)+2,FALSE)*'MC Usage'!G57</f>
        <v>0</v>
      </c>
      <c r="H57" s="9">
        <f>HLOOKUP(H$5,'Emissions Factors'!$A$3:$AB$46,MATCH('MC Emissions'!$A57,'Emissions Factors'!$A$5:$A$46,0)+2,FALSE)*'MC Usage'!H57</f>
        <v>0</v>
      </c>
      <c r="I57" s="9">
        <f>HLOOKUP(I$5,'Emissions Factors'!$A$3:$AB$46,MATCH('MC Emissions'!$A57,'Emissions Factors'!$A$5:$A$46,0)+2,FALSE)*'MC Usage'!I57</f>
        <v>0</v>
      </c>
      <c r="J57" s="9">
        <f>HLOOKUP(J$5,'Emissions Factors'!$A$3:$AB$46,MATCH('MC Emissions'!$A57,'Emissions Factors'!$A$5:$A$46,0)+2,FALSE)*'MC Usage'!J57</f>
        <v>0</v>
      </c>
      <c r="K57" s="9">
        <f>HLOOKUP(K$5,'Emissions Factors'!$A$3:$AB$46,MATCH('MC Emissions'!$A57,'Emissions Factors'!$A$5:$A$46,0)+2,FALSE)*'MC Usage'!K57</f>
        <v>0</v>
      </c>
      <c r="L57" s="9">
        <f>HLOOKUP(L$5,'Emissions Factors'!$A$3:$AB$46,MATCH('MC Emissions'!$A57,'Emissions Factors'!$A$5:$A$46,0)+2,FALSE)*'MC Usage'!L57</f>
        <v>0</v>
      </c>
      <c r="M57" s="9">
        <f>HLOOKUP(M$5,'Emissions Factors'!$A$3:$AB$46,MATCH('MC Emissions'!$A57,'Emissions Factors'!$A$5:$A$46,0)+2,FALSE)*'MC Usage'!M57</f>
        <v>0</v>
      </c>
      <c r="N57" s="9">
        <f>HLOOKUP(N$5,'Emissions Factors'!$A$3:$AB$46,MATCH('MC Emissions'!$A57,'Emissions Factors'!$A$5:$A$46,0)+2,FALSE)*'MC Usage'!N57</f>
        <v>0</v>
      </c>
      <c r="O57" s="9">
        <f>HLOOKUP(O$5,'Emissions Factors'!$A$3:$AB$46,MATCH('MC Emissions'!$A57,'Emissions Factors'!$A$5:$A$46,0)+2,FALSE)*'MC Usage'!O57</f>
        <v>0</v>
      </c>
      <c r="P57" s="9">
        <f>HLOOKUP(P$5,'Emissions Factors'!$A$3:$AB$46,MATCH('MC Emissions'!$A57,'Emissions Factors'!$A$5:$A$46,0)+2,FALSE)*'MC Usage'!P57</f>
        <v>0</v>
      </c>
      <c r="Q57" s="9">
        <f>HLOOKUP(Q$5,'Emissions Factors'!$A$3:$AB$46,MATCH('MC Emissions'!$A57,'Emissions Factors'!$A$5:$A$46,0)+2,FALSE)*'MC Usage'!Q57</f>
        <v>0</v>
      </c>
      <c r="R57" s="9">
        <f>HLOOKUP(R$5,'Emissions Factors'!$A$3:$AB$46,MATCH('MC Emissions'!$A57,'Emissions Factors'!$A$5:$A$46,0)+2,FALSE)*'MC Usage'!R57</f>
        <v>0</v>
      </c>
      <c r="S57" s="9">
        <f>HLOOKUP(S$5,'Emissions Factors'!$A$3:$AB$46,MATCH('MC Emissions'!$A57,'Emissions Factors'!$A$5:$A$46,0)+2,FALSE)*'MC Usage'!S57</f>
        <v>0</v>
      </c>
      <c r="T57" s="9">
        <f>HLOOKUP(T$5,'Emissions Factors'!$A$3:$AB$46,MATCH('MC Emissions'!$A57,'Emissions Factors'!$A$5:$A$46,0)+2,FALSE)*'MC Usage'!T57</f>
        <v>0</v>
      </c>
      <c r="U57" s="9">
        <f>HLOOKUP(U$5,'Emissions Factors'!$A$3:$AB$46,MATCH('MC Emissions'!$A57,'Emissions Factors'!$A$5:$A$46,0)+2,FALSE)*'MC Usage'!U57</f>
        <v>0</v>
      </c>
      <c r="V57" s="9">
        <f>HLOOKUP(V$5,'Emissions Factors'!$A$3:$AB$46,MATCH('MC Emissions'!$A57,'Emissions Factors'!$A$5:$A$46,0)+2,FALSE)*'MC Usage'!V57</f>
        <v>0</v>
      </c>
      <c r="W57" s="9">
        <f>HLOOKUP(W$5,'Emissions Factors'!$A$3:$AB$46,MATCH('MC Emissions'!$A57,'Emissions Factors'!$A$5:$A$46,0)+2,FALSE)*'MC Usage'!W57</f>
        <v>0</v>
      </c>
      <c r="X57" s="9">
        <f>HLOOKUP(X$5,'Emissions Factors'!$A$3:$AB$46,MATCH('MC Emissions'!$A57,'Emissions Factors'!$A$5:$A$46,0)+2,FALSE)*'MC Usage'!X57</f>
        <v>0</v>
      </c>
      <c r="Y57" s="9">
        <f>HLOOKUP(Y$5,'Emissions Factors'!$A$3:$AB$46,MATCH('MC Emissions'!$A57,'Emissions Factors'!$A$5:$A$46,0)+2,FALSE)*'MC Usage'!Y57</f>
        <v>0</v>
      </c>
      <c r="Z57" s="9">
        <f>HLOOKUP(Z$5,'Emissions Factors'!$A$3:$AB$46,MATCH('MC Emissions'!$A57,'Emissions Factors'!$A$5:$A$46,0)+2,FALSE)*'MC Usage'!Z57</f>
        <v>0</v>
      </c>
      <c r="AA57" s="9">
        <f>HLOOKUP(AA$5,'Emissions Factors'!$A$3:$AB$46,MATCH('MC Emissions'!$A57,'Emissions Factors'!$A$5:$A$46,0)+2,FALSE)*'MC Usage'!AA57</f>
        <v>0</v>
      </c>
      <c r="AB57" s="10">
        <f>HLOOKUP(AB$5,'Emissions Factors'!$A$3:$AB$46,MATCH('MC Emissions'!$A57,'Emissions Factors'!$A$5:$A$46,0)+2,FALSE)*'MC Usage'!AB57</f>
        <v>0</v>
      </c>
      <c r="AC57" s="10">
        <f>-'MC Usage'!AC57</f>
        <v>0</v>
      </c>
      <c r="AD57" s="10">
        <f>HLOOKUP(AD$5,'Emissions Factors'!$A$3:$AB$46,MATCH('MC Emissions'!$A57,'Emissions Factors'!$A$5:$A$46,0)+2,FALSE)*'MC Usage'!AD57</f>
        <v>0</v>
      </c>
      <c r="AE57" s="10">
        <f>HLOOKUP(AE$5,'Emissions Factors'!$A$3:$AB$46,MATCH('MC Emissions'!$A57,'Emissions Factors'!$A$5:$A$46,0)+2,FALSE)*'MC Usage'!AE57</f>
        <v>0</v>
      </c>
      <c r="AF57" s="202">
        <f t="shared" si="0"/>
        <v>0</v>
      </c>
      <c r="AG57">
        <f t="shared" si="1"/>
        <v>0</v>
      </c>
      <c r="AH57">
        <v>0</v>
      </c>
    </row>
    <row r="58" spans="1:34" x14ac:dyDescent="0.3">
      <c r="A58" s="30" t="s">
        <v>38</v>
      </c>
      <c r="B58" s="16">
        <f t="shared" si="2"/>
        <v>38292</v>
      </c>
      <c r="C58" s="9">
        <f>HLOOKUP(C$5,'Emissions Factors'!$A$3:$AB$46,MATCH('MC Emissions'!$A58,'Emissions Factors'!$A$5:$A$46,0)+2,FALSE)*'MC Usage'!C58</f>
        <v>0</v>
      </c>
      <c r="D58" s="9">
        <f>HLOOKUP(D$5,'Emissions Factors'!$A$3:$AB$46,MATCH('MC Emissions'!$A58,'Emissions Factors'!$A$5:$A$46,0)+2,FALSE)*'MC Usage'!D58</f>
        <v>0</v>
      </c>
      <c r="E58" s="9">
        <f>HLOOKUP(E$5,'Emissions Factors'!$A$3:$AB$46,MATCH('MC Emissions'!$A58,'Emissions Factors'!$A$5:$A$46,0)+2,FALSE)*'MC Usage'!E58</f>
        <v>0</v>
      </c>
      <c r="F58" s="9">
        <f>HLOOKUP(F$5,'Emissions Factors'!$A$3:$AB$46,MATCH('MC Emissions'!$A58,'Emissions Factors'!$A$5:$A$46,0)+2,FALSE)*'MC Usage'!F58</f>
        <v>0</v>
      </c>
      <c r="G58" s="9">
        <f>HLOOKUP(G$5,'Emissions Factors'!$A$3:$AB$46,MATCH('MC Emissions'!$A58,'Emissions Factors'!$A$5:$A$46,0)+2,FALSE)*'MC Usage'!G58</f>
        <v>0</v>
      </c>
      <c r="H58" s="9">
        <f>HLOOKUP(H$5,'Emissions Factors'!$A$3:$AB$46,MATCH('MC Emissions'!$A58,'Emissions Factors'!$A$5:$A$46,0)+2,FALSE)*'MC Usage'!H58</f>
        <v>0</v>
      </c>
      <c r="I58" s="9">
        <f>HLOOKUP(I$5,'Emissions Factors'!$A$3:$AB$46,MATCH('MC Emissions'!$A58,'Emissions Factors'!$A$5:$A$46,0)+2,FALSE)*'MC Usage'!I58</f>
        <v>0</v>
      </c>
      <c r="J58" s="9">
        <f>HLOOKUP(J$5,'Emissions Factors'!$A$3:$AB$46,MATCH('MC Emissions'!$A58,'Emissions Factors'!$A$5:$A$46,0)+2,FALSE)*'MC Usage'!J58</f>
        <v>0</v>
      </c>
      <c r="K58" s="9">
        <f>HLOOKUP(K$5,'Emissions Factors'!$A$3:$AB$46,MATCH('MC Emissions'!$A58,'Emissions Factors'!$A$5:$A$46,0)+2,FALSE)*'MC Usage'!K58</f>
        <v>0</v>
      </c>
      <c r="L58" s="9">
        <f>HLOOKUP(L$5,'Emissions Factors'!$A$3:$AB$46,MATCH('MC Emissions'!$A58,'Emissions Factors'!$A$5:$A$46,0)+2,FALSE)*'MC Usage'!L58</f>
        <v>0</v>
      </c>
      <c r="M58" s="9">
        <f>HLOOKUP(M$5,'Emissions Factors'!$A$3:$AB$46,MATCH('MC Emissions'!$A58,'Emissions Factors'!$A$5:$A$46,0)+2,FALSE)*'MC Usage'!M58</f>
        <v>0</v>
      </c>
      <c r="N58" s="9">
        <f>HLOOKUP(N$5,'Emissions Factors'!$A$3:$AB$46,MATCH('MC Emissions'!$A58,'Emissions Factors'!$A$5:$A$46,0)+2,FALSE)*'MC Usage'!N58</f>
        <v>0</v>
      </c>
      <c r="O58" s="9">
        <f>HLOOKUP(O$5,'Emissions Factors'!$A$3:$AB$46,MATCH('MC Emissions'!$A58,'Emissions Factors'!$A$5:$A$46,0)+2,FALSE)*'MC Usage'!O58</f>
        <v>0</v>
      </c>
      <c r="P58" s="9">
        <f>HLOOKUP(P$5,'Emissions Factors'!$A$3:$AB$46,MATCH('MC Emissions'!$A58,'Emissions Factors'!$A$5:$A$46,0)+2,FALSE)*'MC Usage'!P58</f>
        <v>0</v>
      </c>
      <c r="Q58" s="9">
        <f>HLOOKUP(Q$5,'Emissions Factors'!$A$3:$AB$46,MATCH('MC Emissions'!$A58,'Emissions Factors'!$A$5:$A$46,0)+2,FALSE)*'MC Usage'!Q58</f>
        <v>0</v>
      </c>
      <c r="R58" s="9">
        <f>HLOOKUP(R$5,'Emissions Factors'!$A$3:$AB$46,MATCH('MC Emissions'!$A58,'Emissions Factors'!$A$5:$A$46,0)+2,FALSE)*'MC Usage'!R58</f>
        <v>0</v>
      </c>
      <c r="S58" s="9">
        <f>HLOOKUP(S$5,'Emissions Factors'!$A$3:$AB$46,MATCH('MC Emissions'!$A58,'Emissions Factors'!$A$5:$A$46,0)+2,FALSE)*'MC Usage'!S58</f>
        <v>0</v>
      </c>
      <c r="T58" s="9">
        <f>HLOOKUP(T$5,'Emissions Factors'!$A$3:$AB$46,MATCH('MC Emissions'!$A58,'Emissions Factors'!$A$5:$A$46,0)+2,FALSE)*'MC Usage'!T58</f>
        <v>0</v>
      </c>
      <c r="U58" s="9">
        <f>HLOOKUP(U$5,'Emissions Factors'!$A$3:$AB$46,MATCH('MC Emissions'!$A58,'Emissions Factors'!$A$5:$A$46,0)+2,FALSE)*'MC Usage'!U58</f>
        <v>0</v>
      </c>
      <c r="V58" s="9">
        <f>HLOOKUP(V$5,'Emissions Factors'!$A$3:$AB$46,MATCH('MC Emissions'!$A58,'Emissions Factors'!$A$5:$A$46,0)+2,FALSE)*'MC Usage'!V58</f>
        <v>0</v>
      </c>
      <c r="W58" s="9">
        <f>HLOOKUP(W$5,'Emissions Factors'!$A$3:$AB$46,MATCH('MC Emissions'!$A58,'Emissions Factors'!$A$5:$A$46,0)+2,FALSE)*'MC Usage'!W58</f>
        <v>0</v>
      </c>
      <c r="X58" s="9">
        <f>HLOOKUP(X$5,'Emissions Factors'!$A$3:$AB$46,MATCH('MC Emissions'!$A58,'Emissions Factors'!$A$5:$A$46,0)+2,FALSE)*'MC Usage'!X58</f>
        <v>0</v>
      </c>
      <c r="Y58" s="9">
        <f>HLOOKUP(Y$5,'Emissions Factors'!$A$3:$AB$46,MATCH('MC Emissions'!$A58,'Emissions Factors'!$A$5:$A$46,0)+2,FALSE)*'MC Usage'!Y58</f>
        <v>0</v>
      </c>
      <c r="Z58" s="9">
        <f>HLOOKUP(Z$5,'Emissions Factors'!$A$3:$AB$46,MATCH('MC Emissions'!$A58,'Emissions Factors'!$A$5:$A$46,0)+2,FALSE)*'MC Usage'!Z58</f>
        <v>0</v>
      </c>
      <c r="AA58" s="9">
        <f>HLOOKUP(AA$5,'Emissions Factors'!$A$3:$AB$46,MATCH('MC Emissions'!$A58,'Emissions Factors'!$A$5:$A$46,0)+2,FALSE)*'MC Usage'!AA58</f>
        <v>0</v>
      </c>
      <c r="AB58" s="10">
        <f>HLOOKUP(AB$5,'Emissions Factors'!$A$3:$AB$46,MATCH('MC Emissions'!$A58,'Emissions Factors'!$A$5:$A$46,0)+2,FALSE)*'MC Usage'!AB58</f>
        <v>0</v>
      </c>
      <c r="AC58" s="10">
        <f>-'MC Usage'!AC58</f>
        <v>0</v>
      </c>
      <c r="AD58" s="10">
        <f>HLOOKUP(AD$5,'Emissions Factors'!$A$3:$AB$46,MATCH('MC Emissions'!$A58,'Emissions Factors'!$A$5:$A$46,0)+2,FALSE)*'MC Usage'!AD58</f>
        <v>0</v>
      </c>
      <c r="AE58" s="10">
        <f>HLOOKUP(AE$5,'Emissions Factors'!$A$3:$AB$46,MATCH('MC Emissions'!$A58,'Emissions Factors'!$A$5:$A$46,0)+2,FALSE)*'MC Usage'!AE58</f>
        <v>0</v>
      </c>
      <c r="AF58" s="202">
        <f t="shared" si="0"/>
        <v>0</v>
      </c>
      <c r="AG58">
        <f t="shared" si="1"/>
        <v>0</v>
      </c>
      <c r="AH58">
        <v>0</v>
      </c>
    </row>
    <row r="59" spans="1:34" x14ac:dyDescent="0.3">
      <c r="A59" s="30" t="s">
        <v>38</v>
      </c>
      <c r="B59" s="16">
        <f t="shared" si="2"/>
        <v>38322</v>
      </c>
      <c r="C59" s="9">
        <f>HLOOKUP(C$5,'Emissions Factors'!$A$3:$AB$46,MATCH('MC Emissions'!$A59,'Emissions Factors'!$A$5:$A$46,0)+2,FALSE)*'MC Usage'!C59</f>
        <v>0</v>
      </c>
      <c r="D59" s="9">
        <f>HLOOKUP(D$5,'Emissions Factors'!$A$3:$AB$46,MATCH('MC Emissions'!$A59,'Emissions Factors'!$A$5:$A$46,0)+2,FALSE)*'MC Usage'!D59</f>
        <v>0</v>
      </c>
      <c r="E59" s="9">
        <f>HLOOKUP(E$5,'Emissions Factors'!$A$3:$AB$46,MATCH('MC Emissions'!$A59,'Emissions Factors'!$A$5:$A$46,0)+2,FALSE)*'MC Usage'!E59</f>
        <v>0</v>
      </c>
      <c r="F59" s="9">
        <f>HLOOKUP(F$5,'Emissions Factors'!$A$3:$AB$46,MATCH('MC Emissions'!$A59,'Emissions Factors'!$A$5:$A$46,0)+2,FALSE)*'MC Usage'!F59</f>
        <v>0</v>
      </c>
      <c r="G59" s="9">
        <f>HLOOKUP(G$5,'Emissions Factors'!$A$3:$AB$46,MATCH('MC Emissions'!$A59,'Emissions Factors'!$A$5:$A$46,0)+2,FALSE)*'MC Usage'!G59</f>
        <v>0</v>
      </c>
      <c r="H59" s="9">
        <f>HLOOKUP(H$5,'Emissions Factors'!$A$3:$AB$46,MATCH('MC Emissions'!$A59,'Emissions Factors'!$A$5:$A$46,0)+2,FALSE)*'MC Usage'!H59</f>
        <v>0</v>
      </c>
      <c r="I59" s="9">
        <f>HLOOKUP(I$5,'Emissions Factors'!$A$3:$AB$46,MATCH('MC Emissions'!$A59,'Emissions Factors'!$A$5:$A$46,0)+2,FALSE)*'MC Usage'!I59</f>
        <v>0</v>
      </c>
      <c r="J59" s="9">
        <f>HLOOKUP(J$5,'Emissions Factors'!$A$3:$AB$46,MATCH('MC Emissions'!$A59,'Emissions Factors'!$A$5:$A$46,0)+2,FALSE)*'MC Usage'!J59</f>
        <v>0</v>
      </c>
      <c r="K59" s="9">
        <f>HLOOKUP(K$5,'Emissions Factors'!$A$3:$AB$46,MATCH('MC Emissions'!$A59,'Emissions Factors'!$A$5:$A$46,0)+2,FALSE)*'MC Usage'!K59</f>
        <v>0</v>
      </c>
      <c r="L59" s="9">
        <f>HLOOKUP(L$5,'Emissions Factors'!$A$3:$AB$46,MATCH('MC Emissions'!$A59,'Emissions Factors'!$A$5:$A$46,0)+2,FALSE)*'MC Usage'!L59</f>
        <v>0</v>
      </c>
      <c r="M59" s="9">
        <f>HLOOKUP(M$5,'Emissions Factors'!$A$3:$AB$46,MATCH('MC Emissions'!$A59,'Emissions Factors'!$A$5:$A$46,0)+2,FALSE)*'MC Usage'!M59</f>
        <v>0</v>
      </c>
      <c r="N59" s="9">
        <f>HLOOKUP(N$5,'Emissions Factors'!$A$3:$AB$46,MATCH('MC Emissions'!$A59,'Emissions Factors'!$A$5:$A$46,0)+2,FALSE)*'MC Usage'!N59</f>
        <v>0</v>
      </c>
      <c r="O59" s="9">
        <f>HLOOKUP(O$5,'Emissions Factors'!$A$3:$AB$46,MATCH('MC Emissions'!$A59,'Emissions Factors'!$A$5:$A$46,0)+2,FALSE)*'MC Usage'!O59</f>
        <v>0</v>
      </c>
      <c r="P59" s="9">
        <f>HLOOKUP(P$5,'Emissions Factors'!$A$3:$AB$46,MATCH('MC Emissions'!$A59,'Emissions Factors'!$A$5:$A$46,0)+2,FALSE)*'MC Usage'!P59</f>
        <v>0</v>
      </c>
      <c r="Q59" s="9">
        <f>HLOOKUP(Q$5,'Emissions Factors'!$A$3:$AB$46,MATCH('MC Emissions'!$A59,'Emissions Factors'!$A$5:$A$46,0)+2,FALSE)*'MC Usage'!Q59</f>
        <v>0</v>
      </c>
      <c r="R59" s="9">
        <f>HLOOKUP(R$5,'Emissions Factors'!$A$3:$AB$46,MATCH('MC Emissions'!$A59,'Emissions Factors'!$A$5:$A$46,0)+2,FALSE)*'MC Usage'!R59</f>
        <v>0</v>
      </c>
      <c r="S59" s="9">
        <f>HLOOKUP(S$5,'Emissions Factors'!$A$3:$AB$46,MATCH('MC Emissions'!$A59,'Emissions Factors'!$A$5:$A$46,0)+2,FALSE)*'MC Usage'!S59</f>
        <v>0</v>
      </c>
      <c r="T59" s="9">
        <f>HLOOKUP(T$5,'Emissions Factors'!$A$3:$AB$46,MATCH('MC Emissions'!$A59,'Emissions Factors'!$A$5:$A$46,0)+2,FALSE)*'MC Usage'!T59</f>
        <v>0</v>
      </c>
      <c r="U59" s="9">
        <f>HLOOKUP(U$5,'Emissions Factors'!$A$3:$AB$46,MATCH('MC Emissions'!$A59,'Emissions Factors'!$A$5:$A$46,0)+2,FALSE)*'MC Usage'!U59</f>
        <v>0</v>
      </c>
      <c r="V59" s="9">
        <f>HLOOKUP(V$5,'Emissions Factors'!$A$3:$AB$46,MATCH('MC Emissions'!$A59,'Emissions Factors'!$A$5:$A$46,0)+2,FALSE)*'MC Usage'!V59</f>
        <v>0</v>
      </c>
      <c r="W59" s="9">
        <f>HLOOKUP(W$5,'Emissions Factors'!$A$3:$AB$46,MATCH('MC Emissions'!$A59,'Emissions Factors'!$A$5:$A$46,0)+2,FALSE)*'MC Usage'!W59</f>
        <v>0</v>
      </c>
      <c r="X59" s="9">
        <f>HLOOKUP(X$5,'Emissions Factors'!$A$3:$AB$46,MATCH('MC Emissions'!$A59,'Emissions Factors'!$A$5:$A$46,0)+2,FALSE)*'MC Usage'!X59</f>
        <v>0</v>
      </c>
      <c r="Y59" s="9">
        <f>HLOOKUP(Y$5,'Emissions Factors'!$A$3:$AB$46,MATCH('MC Emissions'!$A59,'Emissions Factors'!$A$5:$A$46,0)+2,FALSE)*'MC Usage'!Y59</f>
        <v>0</v>
      </c>
      <c r="Z59" s="9">
        <f>HLOOKUP(Z$5,'Emissions Factors'!$A$3:$AB$46,MATCH('MC Emissions'!$A59,'Emissions Factors'!$A$5:$A$46,0)+2,FALSE)*'MC Usage'!Z59</f>
        <v>0</v>
      </c>
      <c r="AA59" s="9">
        <f>HLOOKUP(AA$5,'Emissions Factors'!$A$3:$AB$46,MATCH('MC Emissions'!$A59,'Emissions Factors'!$A$5:$A$46,0)+2,FALSE)*'MC Usage'!AA59</f>
        <v>0</v>
      </c>
      <c r="AB59" s="10">
        <f>HLOOKUP(AB$5,'Emissions Factors'!$A$3:$AB$46,MATCH('MC Emissions'!$A59,'Emissions Factors'!$A$5:$A$46,0)+2,FALSE)*'MC Usage'!AB59</f>
        <v>0</v>
      </c>
      <c r="AC59" s="10">
        <f>-'MC Usage'!AC59</f>
        <v>0</v>
      </c>
      <c r="AD59" s="10">
        <f>HLOOKUP(AD$5,'Emissions Factors'!$A$3:$AB$46,MATCH('MC Emissions'!$A59,'Emissions Factors'!$A$5:$A$46,0)+2,FALSE)*'MC Usage'!AD59</f>
        <v>0</v>
      </c>
      <c r="AE59" s="10">
        <f>HLOOKUP(AE$5,'Emissions Factors'!$A$3:$AB$46,MATCH('MC Emissions'!$A59,'Emissions Factors'!$A$5:$A$46,0)+2,FALSE)*'MC Usage'!AE59</f>
        <v>0</v>
      </c>
      <c r="AF59" s="202">
        <f t="shared" si="0"/>
        <v>0</v>
      </c>
      <c r="AG59">
        <f t="shared" si="1"/>
        <v>0</v>
      </c>
      <c r="AH59">
        <v>0</v>
      </c>
    </row>
    <row r="60" spans="1:34" x14ac:dyDescent="0.3">
      <c r="A60" s="30" t="s">
        <v>38</v>
      </c>
      <c r="B60" s="16">
        <f t="shared" si="2"/>
        <v>38353</v>
      </c>
      <c r="C60" s="9">
        <f>HLOOKUP(C$5,'Emissions Factors'!$A$3:$AB$46,MATCH('MC Emissions'!$A60,'Emissions Factors'!$A$5:$A$46,0)+2,FALSE)*'MC Usage'!C60</f>
        <v>0</v>
      </c>
      <c r="D60" s="9">
        <f>HLOOKUP(D$5,'Emissions Factors'!$A$3:$AB$46,MATCH('MC Emissions'!$A60,'Emissions Factors'!$A$5:$A$46,0)+2,FALSE)*'MC Usage'!D60</f>
        <v>0</v>
      </c>
      <c r="E60" s="9">
        <f>HLOOKUP(E$5,'Emissions Factors'!$A$3:$AB$46,MATCH('MC Emissions'!$A60,'Emissions Factors'!$A$5:$A$46,0)+2,FALSE)*'MC Usage'!E60</f>
        <v>0</v>
      </c>
      <c r="F60" s="9">
        <f>HLOOKUP(F$5,'Emissions Factors'!$A$3:$AB$46,MATCH('MC Emissions'!$A60,'Emissions Factors'!$A$5:$A$46,0)+2,FALSE)*'MC Usage'!F60</f>
        <v>0</v>
      </c>
      <c r="G60" s="9">
        <f>HLOOKUP(G$5,'Emissions Factors'!$A$3:$AB$46,MATCH('MC Emissions'!$A60,'Emissions Factors'!$A$5:$A$46,0)+2,FALSE)*'MC Usage'!G60</f>
        <v>0</v>
      </c>
      <c r="H60" s="9">
        <f>HLOOKUP(H$5,'Emissions Factors'!$A$3:$AB$46,MATCH('MC Emissions'!$A60,'Emissions Factors'!$A$5:$A$46,0)+2,FALSE)*'MC Usage'!H60</f>
        <v>0</v>
      </c>
      <c r="I60" s="9">
        <f>HLOOKUP(I$5,'Emissions Factors'!$A$3:$AB$46,MATCH('MC Emissions'!$A60,'Emissions Factors'!$A$5:$A$46,0)+2,FALSE)*'MC Usage'!I60</f>
        <v>0</v>
      </c>
      <c r="J60" s="9">
        <f>HLOOKUP(J$5,'Emissions Factors'!$A$3:$AB$46,MATCH('MC Emissions'!$A60,'Emissions Factors'!$A$5:$A$46,0)+2,FALSE)*'MC Usage'!J60</f>
        <v>0</v>
      </c>
      <c r="K60" s="9">
        <f>HLOOKUP(K$5,'Emissions Factors'!$A$3:$AB$46,MATCH('MC Emissions'!$A60,'Emissions Factors'!$A$5:$A$46,0)+2,FALSE)*'MC Usage'!K60</f>
        <v>0</v>
      </c>
      <c r="L60" s="9">
        <f>HLOOKUP(L$5,'Emissions Factors'!$A$3:$AB$46,MATCH('MC Emissions'!$A60,'Emissions Factors'!$A$5:$A$46,0)+2,FALSE)*'MC Usage'!L60</f>
        <v>0</v>
      </c>
      <c r="M60" s="9">
        <f>HLOOKUP(M$5,'Emissions Factors'!$A$3:$AB$46,MATCH('MC Emissions'!$A60,'Emissions Factors'!$A$5:$A$46,0)+2,FALSE)*'MC Usage'!M60</f>
        <v>0</v>
      </c>
      <c r="N60" s="9">
        <f>HLOOKUP(N$5,'Emissions Factors'!$A$3:$AB$46,MATCH('MC Emissions'!$A60,'Emissions Factors'!$A$5:$A$46,0)+2,FALSE)*'MC Usage'!N60</f>
        <v>0</v>
      </c>
      <c r="O60" s="9">
        <f>HLOOKUP(O$5,'Emissions Factors'!$A$3:$AB$46,MATCH('MC Emissions'!$A60,'Emissions Factors'!$A$5:$A$46,0)+2,FALSE)*'MC Usage'!O60</f>
        <v>0</v>
      </c>
      <c r="P60" s="9">
        <f>HLOOKUP(P$5,'Emissions Factors'!$A$3:$AB$46,MATCH('MC Emissions'!$A60,'Emissions Factors'!$A$5:$A$46,0)+2,FALSE)*'MC Usage'!P60</f>
        <v>0</v>
      </c>
      <c r="Q60" s="9">
        <f>HLOOKUP(Q$5,'Emissions Factors'!$A$3:$AB$46,MATCH('MC Emissions'!$A60,'Emissions Factors'!$A$5:$A$46,0)+2,FALSE)*'MC Usage'!Q60</f>
        <v>0</v>
      </c>
      <c r="R60" s="9">
        <f>HLOOKUP(R$5,'Emissions Factors'!$A$3:$AB$46,MATCH('MC Emissions'!$A60,'Emissions Factors'!$A$5:$A$46,0)+2,FALSE)*'MC Usage'!R60</f>
        <v>0</v>
      </c>
      <c r="S60" s="9">
        <f>HLOOKUP(S$5,'Emissions Factors'!$A$3:$AB$46,MATCH('MC Emissions'!$A60,'Emissions Factors'!$A$5:$A$46,0)+2,FALSE)*'MC Usage'!S60</f>
        <v>0</v>
      </c>
      <c r="T60" s="9">
        <f>HLOOKUP(T$5,'Emissions Factors'!$A$3:$AB$46,MATCH('MC Emissions'!$A60,'Emissions Factors'!$A$5:$A$46,0)+2,FALSE)*'MC Usage'!T60</f>
        <v>0</v>
      </c>
      <c r="U60" s="9">
        <f>HLOOKUP(U$5,'Emissions Factors'!$A$3:$AB$46,MATCH('MC Emissions'!$A60,'Emissions Factors'!$A$5:$A$46,0)+2,FALSE)*'MC Usage'!U60</f>
        <v>0</v>
      </c>
      <c r="V60" s="9">
        <f>HLOOKUP(V$5,'Emissions Factors'!$A$3:$AB$46,MATCH('MC Emissions'!$A60,'Emissions Factors'!$A$5:$A$46,0)+2,FALSE)*'MC Usage'!V60</f>
        <v>0</v>
      </c>
      <c r="W60" s="9">
        <f>HLOOKUP(W$5,'Emissions Factors'!$A$3:$AB$46,MATCH('MC Emissions'!$A60,'Emissions Factors'!$A$5:$A$46,0)+2,FALSE)*'MC Usage'!W60</f>
        <v>0</v>
      </c>
      <c r="X60" s="9">
        <f>HLOOKUP(X$5,'Emissions Factors'!$A$3:$AB$46,MATCH('MC Emissions'!$A60,'Emissions Factors'!$A$5:$A$46,0)+2,FALSE)*'MC Usage'!X60</f>
        <v>0</v>
      </c>
      <c r="Y60" s="9">
        <f>HLOOKUP(Y$5,'Emissions Factors'!$A$3:$AB$46,MATCH('MC Emissions'!$A60,'Emissions Factors'!$A$5:$A$46,0)+2,FALSE)*'MC Usage'!Y60</f>
        <v>0</v>
      </c>
      <c r="Z60" s="9">
        <f>HLOOKUP(Z$5,'Emissions Factors'!$A$3:$AB$46,MATCH('MC Emissions'!$A60,'Emissions Factors'!$A$5:$A$46,0)+2,FALSE)*'MC Usage'!Z60</f>
        <v>0</v>
      </c>
      <c r="AA60" s="9">
        <f>HLOOKUP(AA$5,'Emissions Factors'!$A$3:$AB$46,MATCH('MC Emissions'!$A60,'Emissions Factors'!$A$5:$A$46,0)+2,FALSE)*'MC Usage'!AA60</f>
        <v>0</v>
      </c>
      <c r="AB60" s="10">
        <f>HLOOKUP(AB$5,'Emissions Factors'!$A$3:$AB$46,MATCH('MC Emissions'!$A60,'Emissions Factors'!$A$5:$A$46,0)+2,FALSE)*'MC Usage'!AB60</f>
        <v>0</v>
      </c>
      <c r="AC60" s="10">
        <f>-'MC Usage'!AC60</f>
        <v>0</v>
      </c>
      <c r="AD60" s="10">
        <f>HLOOKUP(AD$5,'Emissions Factors'!$A$3:$AB$46,MATCH('MC Emissions'!$A60,'Emissions Factors'!$A$5:$A$46,0)+2,FALSE)*'MC Usage'!AD60</f>
        <v>0</v>
      </c>
      <c r="AE60" s="10">
        <f>HLOOKUP(AE$5,'Emissions Factors'!$A$3:$AB$46,MATCH('MC Emissions'!$A60,'Emissions Factors'!$A$5:$A$46,0)+2,FALSE)*'MC Usage'!AE60</f>
        <v>0</v>
      </c>
      <c r="AF60" s="202">
        <f t="shared" si="0"/>
        <v>0</v>
      </c>
      <c r="AG60">
        <f t="shared" si="1"/>
        <v>0</v>
      </c>
      <c r="AH60">
        <v>0</v>
      </c>
    </row>
    <row r="61" spans="1:34" x14ac:dyDescent="0.3">
      <c r="A61" s="30" t="s">
        <v>38</v>
      </c>
      <c r="B61" s="16">
        <f t="shared" si="2"/>
        <v>38384</v>
      </c>
      <c r="C61" s="9">
        <f>HLOOKUP(C$5,'Emissions Factors'!$A$3:$AB$46,MATCH('MC Emissions'!$A61,'Emissions Factors'!$A$5:$A$46,0)+2,FALSE)*'MC Usage'!C61</f>
        <v>0</v>
      </c>
      <c r="D61" s="9">
        <f>HLOOKUP(D$5,'Emissions Factors'!$A$3:$AB$46,MATCH('MC Emissions'!$A61,'Emissions Factors'!$A$5:$A$46,0)+2,FALSE)*'MC Usage'!D61</f>
        <v>0</v>
      </c>
      <c r="E61" s="9">
        <f>HLOOKUP(E$5,'Emissions Factors'!$A$3:$AB$46,MATCH('MC Emissions'!$A61,'Emissions Factors'!$A$5:$A$46,0)+2,FALSE)*'MC Usage'!E61</f>
        <v>0</v>
      </c>
      <c r="F61" s="9">
        <f>HLOOKUP(F$5,'Emissions Factors'!$A$3:$AB$46,MATCH('MC Emissions'!$A61,'Emissions Factors'!$A$5:$A$46,0)+2,FALSE)*'MC Usage'!F61</f>
        <v>0</v>
      </c>
      <c r="G61" s="9">
        <f>HLOOKUP(G$5,'Emissions Factors'!$A$3:$AB$46,MATCH('MC Emissions'!$A61,'Emissions Factors'!$A$5:$A$46,0)+2,FALSE)*'MC Usage'!G61</f>
        <v>0</v>
      </c>
      <c r="H61" s="9">
        <f>HLOOKUP(H$5,'Emissions Factors'!$A$3:$AB$46,MATCH('MC Emissions'!$A61,'Emissions Factors'!$A$5:$A$46,0)+2,FALSE)*'MC Usage'!H61</f>
        <v>0</v>
      </c>
      <c r="I61" s="9">
        <f>HLOOKUP(I$5,'Emissions Factors'!$A$3:$AB$46,MATCH('MC Emissions'!$A61,'Emissions Factors'!$A$5:$A$46,0)+2,FALSE)*'MC Usage'!I61</f>
        <v>0</v>
      </c>
      <c r="J61" s="9">
        <f>HLOOKUP(J$5,'Emissions Factors'!$A$3:$AB$46,MATCH('MC Emissions'!$A61,'Emissions Factors'!$A$5:$A$46,0)+2,FALSE)*'MC Usage'!J61</f>
        <v>0</v>
      </c>
      <c r="K61" s="9">
        <f>HLOOKUP(K$5,'Emissions Factors'!$A$3:$AB$46,MATCH('MC Emissions'!$A61,'Emissions Factors'!$A$5:$A$46,0)+2,FALSE)*'MC Usage'!K61</f>
        <v>0</v>
      </c>
      <c r="L61" s="9">
        <f>HLOOKUP(L$5,'Emissions Factors'!$A$3:$AB$46,MATCH('MC Emissions'!$A61,'Emissions Factors'!$A$5:$A$46,0)+2,FALSE)*'MC Usage'!L61</f>
        <v>0</v>
      </c>
      <c r="M61" s="9">
        <f>HLOOKUP(M$5,'Emissions Factors'!$A$3:$AB$46,MATCH('MC Emissions'!$A61,'Emissions Factors'!$A$5:$A$46,0)+2,FALSE)*'MC Usage'!M61</f>
        <v>0</v>
      </c>
      <c r="N61" s="9">
        <f>HLOOKUP(N$5,'Emissions Factors'!$A$3:$AB$46,MATCH('MC Emissions'!$A61,'Emissions Factors'!$A$5:$A$46,0)+2,FALSE)*'MC Usage'!N61</f>
        <v>0</v>
      </c>
      <c r="O61" s="9">
        <f>HLOOKUP(O$5,'Emissions Factors'!$A$3:$AB$46,MATCH('MC Emissions'!$A61,'Emissions Factors'!$A$5:$A$46,0)+2,FALSE)*'MC Usage'!O61</f>
        <v>0</v>
      </c>
      <c r="P61" s="9">
        <f>HLOOKUP(P$5,'Emissions Factors'!$A$3:$AB$46,MATCH('MC Emissions'!$A61,'Emissions Factors'!$A$5:$A$46,0)+2,FALSE)*'MC Usage'!P61</f>
        <v>0</v>
      </c>
      <c r="Q61" s="9">
        <f>HLOOKUP(Q$5,'Emissions Factors'!$A$3:$AB$46,MATCH('MC Emissions'!$A61,'Emissions Factors'!$A$5:$A$46,0)+2,FALSE)*'MC Usage'!Q61</f>
        <v>0</v>
      </c>
      <c r="R61" s="9">
        <f>HLOOKUP(R$5,'Emissions Factors'!$A$3:$AB$46,MATCH('MC Emissions'!$A61,'Emissions Factors'!$A$5:$A$46,0)+2,FALSE)*'MC Usage'!R61</f>
        <v>0</v>
      </c>
      <c r="S61" s="9">
        <f>HLOOKUP(S$5,'Emissions Factors'!$A$3:$AB$46,MATCH('MC Emissions'!$A61,'Emissions Factors'!$A$5:$A$46,0)+2,FALSE)*'MC Usage'!S61</f>
        <v>0</v>
      </c>
      <c r="T61" s="9">
        <f>HLOOKUP(T$5,'Emissions Factors'!$A$3:$AB$46,MATCH('MC Emissions'!$A61,'Emissions Factors'!$A$5:$A$46,0)+2,FALSE)*'MC Usage'!T61</f>
        <v>0</v>
      </c>
      <c r="U61" s="9">
        <f>HLOOKUP(U$5,'Emissions Factors'!$A$3:$AB$46,MATCH('MC Emissions'!$A61,'Emissions Factors'!$A$5:$A$46,0)+2,FALSE)*'MC Usage'!U61</f>
        <v>0</v>
      </c>
      <c r="V61" s="9">
        <f>HLOOKUP(V$5,'Emissions Factors'!$A$3:$AB$46,MATCH('MC Emissions'!$A61,'Emissions Factors'!$A$5:$A$46,0)+2,FALSE)*'MC Usage'!V61</f>
        <v>0</v>
      </c>
      <c r="W61" s="9">
        <f>HLOOKUP(W$5,'Emissions Factors'!$A$3:$AB$46,MATCH('MC Emissions'!$A61,'Emissions Factors'!$A$5:$A$46,0)+2,FALSE)*'MC Usage'!W61</f>
        <v>0</v>
      </c>
      <c r="X61" s="9">
        <f>HLOOKUP(X$5,'Emissions Factors'!$A$3:$AB$46,MATCH('MC Emissions'!$A61,'Emissions Factors'!$A$5:$A$46,0)+2,FALSE)*'MC Usage'!X61</f>
        <v>0</v>
      </c>
      <c r="Y61" s="9">
        <f>HLOOKUP(Y$5,'Emissions Factors'!$A$3:$AB$46,MATCH('MC Emissions'!$A61,'Emissions Factors'!$A$5:$A$46,0)+2,FALSE)*'MC Usage'!Y61</f>
        <v>0</v>
      </c>
      <c r="Z61" s="9">
        <f>HLOOKUP(Z$5,'Emissions Factors'!$A$3:$AB$46,MATCH('MC Emissions'!$A61,'Emissions Factors'!$A$5:$A$46,0)+2,FALSE)*'MC Usage'!Z61</f>
        <v>0</v>
      </c>
      <c r="AA61" s="9">
        <f>HLOOKUP(AA$5,'Emissions Factors'!$A$3:$AB$46,MATCH('MC Emissions'!$A61,'Emissions Factors'!$A$5:$A$46,0)+2,FALSE)*'MC Usage'!AA61</f>
        <v>0</v>
      </c>
      <c r="AB61" s="10">
        <f>HLOOKUP(AB$5,'Emissions Factors'!$A$3:$AB$46,MATCH('MC Emissions'!$A61,'Emissions Factors'!$A$5:$A$46,0)+2,FALSE)*'MC Usage'!AB61</f>
        <v>0</v>
      </c>
      <c r="AC61" s="10">
        <f>-'MC Usage'!AC61</f>
        <v>0</v>
      </c>
      <c r="AD61" s="10">
        <f>HLOOKUP(AD$5,'Emissions Factors'!$A$3:$AB$46,MATCH('MC Emissions'!$A61,'Emissions Factors'!$A$5:$A$46,0)+2,FALSE)*'MC Usage'!AD61</f>
        <v>0</v>
      </c>
      <c r="AE61" s="10">
        <f>HLOOKUP(AE$5,'Emissions Factors'!$A$3:$AB$46,MATCH('MC Emissions'!$A61,'Emissions Factors'!$A$5:$A$46,0)+2,FALSE)*'MC Usage'!AE61</f>
        <v>0</v>
      </c>
      <c r="AF61" s="202">
        <f t="shared" si="0"/>
        <v>0</v>
      </c>
      <c r="AG61">
        <f t="shared" si="1"/>
        <v>0</v>
      </c>
      <c r="AH61">
        <v>0</v>
      </c>
    </row>
    <row r="62" spans="1:34" x14ac:dyDescent="0.3">
      <c r="A62" s="30" t="s">
        <v>38</v>
      </c>
      <c r="B62" s="16">
        <f t="shared" si="2"/>
        <v>38412</v>
      </c>
      <c r="C62" s="9">
        <f>HLOOKUP(C$5,'Emissions Factors'!$A$3:$AB$46,MATCH('MC Emissions'!$A62,'Emissions Factors'!$A$5:$A$46,0)+2,FALSE)*'MC Usage'!C62</f>
        <v>0</v>
      </c>
      <c r="D62" s="9">
        <f>HLOOKUP(D$5,'Emissions Factors'!$A$3:$AB$46,MATCH('MC Emissions'!$A62,'Emissions Factors'!$A$5:$A$46,0)+2,FALSE)*'MC Usage'!D62</f>
        <v>0</v>
      </c>
      <c r="E62" s="9">
        <f>HLOOKUP(E$5,'Emissions Factors'!$A$3:$AB$46,MATCH('MC Emissions'!$A62,'Emissions Factors'!$A$5:$A$46,0)+2,FALSE)*'MC Usage'!E62</f>
        <v>0</v>
      </c>
      <c r="F62" s="9">
        <f>HLOOKUP(F$5,'Emissions Factors'!$A$3:$AB$46,MATCH('MC Emissions'!$A62,'Emissions Factors'!$A$5:$A$46,0)+2,FALSE)*'MC Usage'!F62</f>
        <v>0</v>
      </c>
      <c r="G62" s="9">
        <f>HLOOKUP(G$5,'Emissions Factors'!$A$3:$AB$46,MATCH('MC Emissions'!$A62,'Emissions Factors'!$A$5:$A$46,0)+2,FALSE)*'MC Usage'!G62</f>
        <v>0</v>
      </c>
      <c r="H62" s="9">
        <f>HLOOKUP(H$5,'Emissions Factors'!$A$3:$AB$46,MATCH('MC Emissions'!$A62,'Emissions Factors'!$A$5:$A$46,0)+2,FALSE)*'MC Usage'!H62</f>
        <v>0</v>
      </c>
      <c r="I62" s="9">
        <f>HLOOKUP(I$5,'Emissions Factors'!$A$3:$AB$46,MATCH('MC Emissions'!$A62,'Emissions Factors'!$A$5:$A$46,0)+2,FALSE)*'MC Usage'!I62</f>
        <v>0</v>
      </c>
      <c r="J62" s="9">
        <f>HLOOKUP(J$5,'Emissions Factors'!$A$3:$AB$46,MATCH('MC Emissions'!$A62,'Emissions Factors'!$A$5:$A$46,0)+2,FALSE)*'MC Usage'!J62</f>
        <v>0</v>
      </c>
      <c r="K62" s="9">
        <f>HLOOKUP(K$5,'Emissions Factors'!$A$3:$AB$46,MATCH('MC Emissions'!$A62,'Emissions Factors'!$A$5:$A$46,0)+2,FALSE)*'MC Usage'!K62</f>
        <v>0</v>
      </c>
      <c r="L62" s="9">
        <f>HLOOKUP(L$5,'Emissions Factors'!$A$3:$AB$46,MATCH('MC Emissions'!$A62,'Emissions Factors'!$A$5:$A$46,0)+2,FALSE)*'MC Usage'!L62</f>
        <v>0</v>
      </c>
      <c r="M62" s="9">
        <f>HLOOKUP(M$5,'Emissions Factors'!$A$3:$AB$46,MATCH('MC Emissions'!$A62,'Emissions Factors'!$A$5:$A$46,0)+2,FALSE)*'MC Usage'!M62</f>
        <v>0</v>
      </c>
      <c r="N62" s="9">
        <f>HLOOKUP(N$5,'Emissions Factors'!$A$3:$AB$46,MATCH('MC Emissions'!$A62,'Emissions Factors'!$A$5:$A$46,0)+2,FALSE)*'MC Usage'!N62</f>
        <v>0</v>
      </c>
      <c r="O62" s="9">
        <f>HLOOKUP(O$5,'Emissions Factors'!$A$3:$AB$46,MATCH('MC Emissions'!$A62,'Emissions Factors'!$A$5:$A$46,0)+2,FALSE)*'MC Usage'!O62</f>
        <v>0</v>
      </c>
      <c r="P62" s="9">
        <f>HLOOKUP(P$5,'Emissions Factors'!$A$3:$AB$46,MATCH('MC Emissions'!$A62,'Emissions Factors'!$A$5:$A$46,0)+2,FALSE)*'MC Usage'!P62</f>
        <v>0</v>
      </c>
      <c r="Q62" s="9">
        <f>HLOOKUP(Q$5,'Emissions Factors'!$A$3:$AB$46,MATCH('MC Emissions'!$A62,'Emissions Factors'!$A$5:$A$46,0)+2,FALSE)*'MC Usage'!Q62</f>
        <v>0</v>
      </c>
      <c r="R62" s="9">
        <f>HLOOKUP(R$5,'Emissions Factors'!$A$3:$AB$46,MATCH('MC Emissions'!$A62,'Emissions Factors'!$A$5:$A$46,0)+2,FALSE)*'MC Usage'!R62</f>
        <v>0</v>
      </c>
      <c r="S62" s="9">
        <f>HLOOKUP(S$5,'Emissions Factors'!$A$3:$AB$46,MATCH('MC Emissions'!$A62,'Emissions Factors'!$A$5:$A$46,0)+2,FALSE)*'MC Usage'!S62</f>
        <v>0</v>
      </c>
      <c r="T62" s="9">
        <f>HLOOKUP(T$5,'Emissions Factors'!$A$3:$AB$46,MATCH('MC Emissions'!$A62,'Emissions Factors'!$A$5:$A$46,0)+2,FALSE)*'MC Usage'!T62</f>
        <v>0</v>
      </c>
      <c r="U62" s="9">
        <f>HLOOKUP(U$5,'Emissions Factors'!$A$3:$AB$46,MATCH('MC Emissions'!$A62,'Emissions Factors'!$A$5:$A$46,0)+2,FALSE)*'MC Usage'!U62</f>
        <v>0</v>
      </c>
      <c r="V62" s="9">
        <f>HLOOKUP(V$5,'Emissions Factors'!$A$3:$AB$46,MATCH('MC Emissions'!$A62,'Emissions Factors'!$A$5:$A$46,0)+2,FALSE)*'MC Usage'!V62</f>
        <v>0</v>
      </c>
      <c r="W62" s="9">
        <f>HLOOKUP(W$5,'Emissions Factors'!$A$3:$AB$46,MATCH('MC Emissions'!$A62,'Emissions Factors'!$A$5:$A$46,0)+2,FALSE)*'MC Usage'!W62</f>
        <v>0</v>
      </c>
      <c r="X62" s="9">
        <f>HLOOKUP(X$5,'Emissions Factors'!$A$3:$AB$46,MATCH('MC Emissions'!$A62,'Emissions Factors'!$A$5:$A$46,0)+2,FALSE)*'MC Usage'!X62</f>
        <v>0</v>
      </c>
      <c r="Y62" s="9">
        <f>HLOOKUP(Y$5,'Emissions Factors'!$A$3:$AB$46,MATCH('MC Emissions'!$A62,'Emissions Factors'!$A$5:$A$46,0)+2,FALSE)*'MC Usage'!Y62</f>
        <v>0</v>
      </c>
      <c r="Z62" s="9">
        <f>HLOOKUP(Z$5,'Emissions Factors'!$A$3:$AB$46,MATCH('MC Emissions'!$A62,'Emissions Factors'!$A$5:$A$46,0)+2,FALSE)*'MC Usage'!Z62</f>
        <v>0</v>
      </c>
      <c r="AA62" s="9">
        <f>HLOOKUP(AA$5,'Emissions Factors'!$A$3:$AB$46,MATCH('MC Emissions'!$A62,'Emissions Factors'!$A$5:$A$46,0)+2,FALSE)*'MC Usage'!AA62</f>
        <v>0</v>
      </c>
      <c r="AB62" s="10">
        <f>HLOOKUP(AB$5,'Emissions Factors'!$A$3:$AB$46,MATCH('MC Emissions'!$A62,'Emissions Factors'!$A$5:$A$46,0)+2,FALSE)*'MC Usage'!AB62</f>
        <v>0</v>
      </c>
      <c r="AC62" s="10">
        <f>-'MC Usage'!AC62</f>
        <v>0</v>
      </c>
      <c r="AD62" s="10">
        <f>HLOOKUP(AD$5,'Emissions Factors'!$A$3:$AB$46,MATCH('MC Emissions'!$A62,'Emissions Factors'!$A$5:$A$46,0)+2,FALSE)*'MC Usage'!AD62</f>
        <v>0</v>
      </c>
      <c r="AE62" s="10">
        <f>HLOOKUP(AE$5,'Emissions Factors'!$A$3:$AB$46,MATCH('MC Emissions'!$A62,'Emissions Factors'!$A$5:$A$46,0)+2,FALSE)*'MC Usage'!AE62</f>
        <v>0</v>
      </c>
      <c r="AF62" s="202">
        <f t="shared" si="0"/>
        <v>0</v>
      </c>
      <c r="AG62">
        <f t="shared" si="1"/>
        <v>0</v>
      </c>
      <c r="AH62">
        <v>0</v>
      </c>
    </row>
    <row r="63" spans="1:34" x14ac:dyDescent="0.3">
      <c r="A63" s="30" t="s">
        <v>38</v>
      </c>
      <c r="B63" s="16">
        <f t="shared" si="2"/>
        <v>38443</v>
      </c>
      <c r="C63" s="9">
        <f>HLOOKUP(C$5,'Emissions Factors'!$A$3:$AB$46,MATCH('MC Emissions'!$A63,'Emissions Factors'!$A$5:$A$46,0)+2,FALSE)*'MC Usage'!C63</f>
        <v>0</v>
      </c>
      <c r="D63" s="9">
        <f>HLOOKUP(D$5,'Emissions Factors'!$A$3:$AB$46,MATCH('MC Emissions'!$A63,'Emissions Factors'!$A$5:$A$46,0)+2,FALSE)*'MC Usage'!D63</f>
        <v>0</v>
      </c>
      <c r="E63" s="9">
        <f>HLOOKUP(E$5,'Emissions Factors'!$A$3:$AB$46,MATCH('MC Emissions'!$A63,'Emissions Factors'!$A$5:$A$46,0)+2,FALSE)*'MC Usage'!E63</f>
        <v>0</v>
      </c>
      <c r="F63" s="9">
        <f>HLOOKUP(F$5,'Emissions Factors'!$A$3:$AB$46,MATCH('MC Emissions'!$A63,'Emissions Factors'!$A$5:$A$46,0)+2,FALSE)*'MC Usage'!F63</f>
        <v>0</v>
      </c>
      <c r="G63" s="9">
        <f>HLOOKUP(G$5,'Emissions Factors'!$A$3:$AB$46,MATCH('MC Emissions'!$A63,'Emissions Factors'!$A$5:$A$46,0)+2,FALSE)*'MC Usage'!G63</f>
        <v>0</v>
      </c>
      <c r="H63" s="9">
        <f>HLOOKUP(H$5,'Emissions Factors'!$A$3:$AB$46,MATCH('MC Emissions'!$A63,'Emissions Factors'!$A$5:$A$46,0)+2,FALSE)*'MC Usage'!H63</f>
        <v>0</v>
      </c>
      <c r="I63" s="9">
        <f>HLOOKUP(I$5,'Emissions Factors'!$A$3:$AB$46,MATCH('MC Emissions'!$A63,'Emissions Factors'!$A$5:$A$46,0)+2,FALSE)*'MC Usage'!I63</f>
        <v>0</v>
      </c>
      <c r="J63" s="9">
        <f>HLOOKUP(J$5,'Emissions Factors'!$A$3:$AB$46,MATCH('MC Emissions'!$A63,'Emissions Factors'!$A$5:$A$46,0)+2,FALSE)*'MC Usage'!J63</f>
        <v>0</v>
      </c>
      <c r="K63" s="9">
        <f>HLOOKUP(K$5,'Emissions Factors'!$A$3:$AB$46,MATCH('MC Emissions'!$A63,'Emissions Factors'!$A$5:$A$46,0)+2,FALSE)*'MC Usage'!K63</f>
        <v>0</v>
      </c>
      <c r="L63" s="9">
        <f>HLOOKUP(L$5,'Emissions Factors'!$A$3:$AB$46,MATCH('MC Emissions'!$A63,'Emissions Factors'!$A$5:$A$46,0)+2,FALSE)*'MC Usage'!L63</f>
        <v>0</v>
      </c>
      <c r="M63" s="9">
        <f>HLOOKUP(M$5,'Emissions Factors'!$A$3:$AB$46,MATCH('MC Emissions'!$A63,'Emissions Factors'!$A$5:$A$46,0)+2,FALSE)*'MC Usage'!M63</f>
        <v>0</v>
      </c>
      <c r="N63" s="9">
        <f>HLOOKUP(N$5,'Emissions Factors'!$A$3:$AB$46,MATCH('MC Emissions'!$A63,'Emissions Factors'!$A$5:$A$46,0)+2,FALSE)*'MC Usage'!N63</f>
        <v>0</v>
      </c>
      <c r="O63" s="9">
        <f>HLOOKUP(O$5,'Emissions Factors'!$A$3:$AB$46,MATCH('MC Emissions'!$A63,'Emissions Factors'!$A$5:$A$46,0)+2,FALSE)*'MC Usage'!O63</f>
        <v>0</v>
      </c>
      <c r="P63" s="9">
        <f>HLOOKUP(P$5,'Emissions Factors'!$A$3:$AB$46,MATCH('MC Emissions'!$A63,'Emissions Factors'!$A$5:$A$46,0)+2,FALSE)*'MC Usage'!P63</f>
        <v>0</v>
      </c>
      <c r="Q63" s="9">
        <f>HLOOKUP(Q$5,'Emissions Factors'!$A$3:$AB$46,MATCH('MC Emissions'!$A63,'Emissions Factors'!$A$5:$A$46,0)+2,FALSE)*'MC Usage'!Q63</f>
        <v>0</v>
      </c>
      <c r="R63" s="9">
        <f>HLOOKUP(R$5,'Emissions Factors'!$A$3:$AB$46,MATCH('MC Emissions'!$A63,'Emissions Factors'!$A$5:$A$46,0)+2,FALSE)*'MC Usage'!R63</f>
        <v>0</v>
      </c>
      <c r="S63" s="9">
        <f>HLOOKUP(S$5,'Emissions Factors'!$A$3:$AB$46,MATCH('MC Emissions'!$A63,'Emissions Factors'!$A$5:$A$46,0)+2,FALSE)*'MC Usage'!S63</f>
        <v>0</v>
      </c>
      <c r="T63" s="9">
        <f>HLOOKUP(T$5,'Emissions Factors'!$A$3:$AB$46,MATCH('MC Emissions'!$A63,'Emissions Factors'!$A$5:$A$46,0)+2,FALSE)*'MC Usage'!T63</f>
        <v>0</v>
      </c>
      <c r="U63" s="9">
        <f>HLOOKUP(U$5,'Emissions Factors'!$A$3:$AB$46,MATCH('MC Emissions'!$A63,'Emissions Factors'!$A$5:$A$46,0)+2,FALSE)*'MC Usage'!U63</f>
        <v>0</v>
      </c>
      <c r="V63" s="9">
        <f>HLOOKUP(V$5,'Emissions Factors'!$A$3:$AB$46,MATCH('MC Emissions'!$A63,'Emissions Factors'!$A$5:$A$46,0)+2,FALSE)*'MC Usage'!V63</f>
        <v>0</v>
      </c>
      <c r="W63" s="9">
        <f>HLOOKUP(W$5,'Emissions Factors'!$A$3:$AB$46,MATCH('MC Emissions'!$A63,'Emissions Factors'!$A$5:$A$46,0)+2,FALSE)*'MC Usage'!W63</f>
        <v>0</v>
      </c>
      <c r="X63" s="9">
        <f>HLOOKUP(X$5,'Emissions Factors'!$A$3:$AB$46,MATCH('MC Emissions'!$A63,'Emissions Factors'!$A$5:$A$46,0)+2,FALSE)*'MC Usage'!X63</f>
        <v>0</v>
      </c>
      <c r="Y63" s="9">
        <f>HLOOKUP(Y$5,'Emissions Factors'!$A$3:$AB$46,MATCH('MC Emissions'!$A63,'Emissions Factors'!$A$5:$A$46,0)+2,FALSE)*'MC Usage'!Y63</f>
        <v>0</v>
      </c>
      <c r="Z63" s="9">
        <f>HLOOKUP(Z$5,'Emissions Factors'!$A$3:$AB$46,MATCH('MC Emissions'!$A63,'Emissions Factors'!$A$5:$A$46,0)+2,FALSE)*'MC Usage'!Z63</f>
        <v>0</v>
      </c>
      <c r="AA63" s="9">
        <f>HLOOKUP(AA$5,'Emissions Factors'!$A$3:$AB$46,MATCH('MC Emissions'!$A63,'Emissions Factors'!$A$5:$A$46,0)+2,FALSE)*'MC Usage'!AA63</f>
        <v>0</v>
      </c>
      <c r="AB63" s="10">
        <f>HLOOKUP(AB$5,'Emissions Factors'!$A$3:$AB$46,MATCH('MC Emissions'!$A63,'Emissions Factors'!$A$5:$A$46,0)+2,FALSE)*'MC Usage'!AB63</f>
        <v>0</v>
      </c>
      <c r="AC63" s="10">
        <f>-'MC Usage'!AC63</f>
        <v>0</v>
      </c>
      <c r="AD63" s="10">
        <f>HLOOKUP(AD$5,'Emissions Factors'!$A$3:$AB$46,MATCH('MC Emissions'!$A63,'Emissions Factors'!$A$5:$A$46,0)+2,FALSE)*'MC Usage'!AD63</f>
        <v>0</v>
      </c>
      <c r="AE63" s="10">
        <f>HLOOKUP(AE$5,'Emissions Factors'!$A$3:$AB$46,MATCH('MC Emissions'!$A63,'Emissions Factors'!$A$5:$A$46,0)+2,FALSE)*'MC Usage'!AE63</f>
        <v>0</v>
      </c>
      <c r="AF63" s="202">
        <f t="shared" si="0"/>
        <v>0</v>
      </c>
      <c r="AG63">
        <f t="shared" si="1"/>
        <v>0</v>
      </c>
      <c r="AH63">
        <v>0</v>
      </c>
    </row>
    <row r="64" spans="1:34" x14ac:dyDescent="0.3">
      <c r="A64" s="30" t="s">
        <v>38</v>
      </c>
      <c r="B64" s="16">
        <f t="shared" si="2"/>
        <v>38473</v>
      </c>
      <c r="C64" s="9">
        <f>HLOOKUP(C$5,'Emissions Factors'!$A$3:$AB$46,MATCH('MC Emissions'!$A64,'Emissions Factors'!$A$5:$A$46,0)+2,FALSE)*'MC Usage'!C64</f>
        <v>0</v>
      </c>
      <c r="D64" s="9">
        <f>HLOOKUP(D$5,'Emissions Factors'!$A$3:$AB$46,MATCH('MC Emissions'!$A64,'Emissions Factors'!$A$5:$A$46,0)+2,FALSE)*'MC Usage'!D64</f>
        <v>0</v>
      </c>
      <c r="E64" s="9">
        <f>HLOOKUP(E$5,'Emissions Factors'!$A$3:$AB$46,MATCH('MC Emissions'!$A64,'Emissions Factors'!$A$5:$A$46,0)+2,FALSE)*'MC Usage'!E64</f>
        <v>0</v>
      </c>
      <c r="F64" s="9">
        <f>HLOOKUP(F$5,'Emissions Factors'!$A$3:$AB$46,MATCH('MC Emissions'!$A64,'Emissions Factors'!$A$5:$A$46,0)+2,FALSE)*'MC Usage'!F64</f>
        <v>0</v>
      </c>
      <c r="G64" s="9">
        <f>HLOOKUP(G$5,'Emissions Factors'!$A$3:$AB$46,MATCH('MC Emissions'!$A64,'Emissions Factors'!$A$5:$A$46,0)+2,FALSE)*'MC Usage'!G64</f>
        <v>0</v>
      </c>
      <c r="H64" s="9">
        <f>HLOOKUP(H$5,'Emissions Factors'!$A$3:$AB$46,MATCH('MC Emissions'!$A64,'Emissions Factors'!$A$5:$A$46,0)+2,FALSE)*'MC Usage'!H64</f>
        <v>0</v>
      </c>
      <c r="I64" s="9">
        <f>HLOOKUP(I$5,'Emissions Factors'!$A$3:$AB$46,MATCH('MC Emissions'!$A64,'Emissions Factors'!$A$5:$A$46,0)+2,FALSE)*'MC Usage'!I64</f>
        <v>0</v>
      </c>
      <c r="J64" s="9">
        <f>HLOOKUP(J$5,'Emissions Factors'!$A$3:$AB$46,MATCH('MC Emissions'!$A64,'Emissions Factors'!$A$5:$A$46,0)+2,FALSE)*'MC Usage'!J64</f>
        <v>0</v>
      </c>
      <c r="K64" s="9">
        <f>HLOOKUP(K$5,'Emissions Factors'!$A$3:$AB$46,MATCH('MC Emissions'!$A64,'Emissions Factors'!$A$5:$A$46,0)+2,FALSE)*'MC Usage'!K64</f>
        <v>0</v>
      </c>
      <c r="L64" s="9">
        <f>HLOOKUP(L$5,'Emissions Factors'!$A$3:$AB$46,MATCH('MC Emissions'!$A64,'Emissions Factors'!$A$5:$A$46,0)+2,FALSE)*'MC Usage'!L64</f>
        <v>0</v>
      </c>
      <c r="M64" s="9">
        <f>HLOOKUP(M$5,'Emissions Factors'!$A$3:$AB$46,MATCH('MC Emissions'!$A64,'Emissions Factors'!$A$5:$A$46,0)+2,FALSE)*'MC Usage'!M64</f>
        <v>0</v>
      </c>
      <c r="N64" s="9">
        <f>HLOOKUP(N$5,'Emissions Factors'!$A$3:$AB$46,MATCH('MC Emissions'!$A64,'Emissions Factors'!$A$5:$A$46,0)+2,FALSE)*'MC Usage'!N64</f>
        <v>0</v>
      </c>
      <c r="O64" s="9">
        <f>HLOOKUP(O$5,'Emissions Factors'!$A$3:$AB$46,MATCH('MC Emissions'!$A64,'Emissions Factors'!$A$5:$A$46,0)+2,FALSE)*'MC Usage'!O64</f>
        <v>0</v>
      </c>
      <c r="P64" s="9">
        <f>HLOOKUP(P$5,'Emissions Factors'!$A$3:$AB$46,MATCH('MC Emissions'!$A64,'Emissions Factors'!$A$5:$A$46,0)+2,FALSE)*'MC Usage'!P64</f>
        <v>0</v>
      </c>
      <c r="Q64" s="9">
        <f>HLOOKUP(Q$5,'Emissions Factors'!$A$3:$AB$46,MATCH('MC Emissions'!$A64,'Emissions Factors'!$A$5:$A$46,0)+2,FALSE)*'MC Usage'!Q64</f>
        <v>0</v>
      </c>
      <c r="R64" s="9">
        <f>HLOOKUP(R$5,'Emissions Factors'!$A$3:$AB$46,MATCH('MC Emissions'!$A64,'Emissions Factors'!$A$5:$A$46,0)+2,FALSE)*'MC Usage'!R64</f>
        <v>0</v>
      </c>
      <c r="S64" s="9">
        <f>HLOOKUP(S$5,'Emissions Factors'!$A$3:$AB$46,MATCH('MC Emissions'!$A64,'Emissions Factors'!$A$5:$A$46,0)+2,FALSE)*'MC Usage'!S64</f>
        <v>0</v>
      </c>
      <c r="T64" s="9">
        <f>HLOOKUP(T$5,'Emissions Factors'!$A$3:$AB$46,MATCH('MC Emissions'!$A64,'Emissions Factors'!$A$5:$A$46,0)+2,FALSE)*'MC Usage'!T64</f>
        <v>0</v>
      </c>
      <c r="U64" s="9">
        <f>HLOOKUP(U$5,'Emissions Factors'!$A$3:$AB$46,MATCH('MC Emissions'!$A64,'Emissions Factors'!$A$5:$A$46,0)+2,FALSE)*'MC Usage'!U64</f>
        <v>0</v>
      </c>
      <c r="V64" s="9">
        <f>HLOOKUP(V$5,'Emissions Factors'!$A$3:$AB$46,MATCH('MC Emissions'!$A64,'Emissions Factors'!$A$5:$A$46,0)+2,FALSE)*'MC Usage'!V64</f>
        <v>0</v>
      </c>
      <c r="W64" s="9">
        <f>HLOOKUP(W$5,'Emissions Factors'!$A$3:$AB$46,MATCH('MC Emissions'!$A64,'Emissions Factors'!$A$5:$A$46,0)+2,FALSE)*'MC Usage'!W64</f>
        <v>0</v>
      </c>
      <c r="X64" s="9">
        <f>HLOOKUP(X$5,'Emissions Factors'!$A$3:$AB$46,MATCH('MC Emissions'!$A64,'Emissions Factors'!$A$5:$A$46,0)+2,FALSE)*'MC Usage'!X64</f>
        <v>0</v>
      </c>
      <c r="Y64" s="9">
        <f>HLOOKUP(Y$5,'Emissions Factors'!$A$3:$AB$46,MATCH('MC Emissions'!$A64,'Emissions Factors'!$A$5:$A$46,0)+2,FALSE)*'MC Usage'!Y64</f>
        <v>0</v>
      </c>
      <c r="Z64" s="9">
        <f>HLOOKUP(Z$5,'Emissions Factors'!$A$3:$AB$46,MATCH('MC Emissions'!$A64,'Emissions Factors'!$A$5:$A$46,0)+2,FALSE)*'MC Usage'!Z64</f>
        <v>0</v>
      </c>
      <c r="AA64" s="9">
        <f>HLOOKUP(AA$5,'Emissions Factors'!$A$3:$AB$46,MATCH('MC Emissions'!$A64,'Emissions Factors'!$A$5:$A$46,0)+2,FALSE)*'MC Usage'!AA64</f>
        <v>0</v>
      </c>
      <c r="AB64" s="10">
        <f>HLOOKUP(AB$5,'Emissions Factors'!$A$3:$AB$46,MATCH('MC Emissions'!$A64,'Emissions Factors'!$A$5:$A$46,0)+2,FALSE)*'MC Usage'!AB64</f>
        <v>0</v>
      </c>
      <c r="AC64" s="10">
        <f>-'MC Usage'!AC64</f>
        <v>0</v>
      </c>
      <c r="AD64" s="10">
        <f>HLOOKUP(AD$5,'Emissions Factors'!$A$3:$AB$46,MATCH('MC Emissions'!$A64,'Emissions Factors'!$A$5:$A$46,0)+2,FALSE)*'MC Usage'!AD64</f>
        <v>0</v>
      </c>
      <c r="AE64" s="10">
        <f>HLOOKUP(AE$5,'Emissions Factors'!$A$3:$AB$46,MATCH('MC Emissions'!$A64,'Emissions Factors'!$A$5:$A$46,0)+2,FALSE)*'MC Usage'!AE64</f>
        <v>0</v>
      </c>
      <c r="AF64" s="202">
        <f t="shared" si="0"/>
        <v>0</v>
      </c>
      <c r="AG64">
        <f t="shared" si="1"/>
        <v>0</v>
      </c>
      <c r="AH64">
        <v>0</v>
      </c>
    </row>
    <row r="65" spans="1:36" ht="15" thickBot="1" x14ac:dyDescent="0.35">
      <c r="A65" s="31" t="s">
        <v>38</v>
      </c>
      <c r="B65" s="17">
        <f t="shared" si="2"/>
        <v>38504</v>
      </c>
      <c r="C65" s="11">
        <f>HLOOKUP(C$5,'Emissions Factors'!$A$3:$AB$46,MATCH('MC Emissions'!$A65,'Emissions Factors'!$A$5:$A$46,0)+2,FALSE)*'MC Usage'!C65</f>
        <v>0</v>
      </c>
      <c r="D65" s="11">
        <f>HLOOKUP(D$5,'Emissions Factors'!$A$3:$AB$46,MATCH('MC Emissions'!$A65,'Emissions Factors'!$A$5:$A$46,0)+2,FALSE)*'MC Usage'!D65</f>
        <v>0</v>
      </c>
      <c r="E65" s="11">
        <f>HLOOKUP(E$5,'Emissions Factors'!$A$3:$AB$46,MATCH('MC Emissions'!$A65,'Emissions Factors'!$A$5:$A$46,0)+2,FALSE)*'MC Usage'!E65</f>
        <v>0</v>
      </c>
      <c r="F65" s="11">
        <f>HLOOKUP(F$5,'Emissions Factors'!$A$3:$AB$46,MATCH('MC Emissions'!$A65,'Emissions Factors'!$A$5:$A$46,0)+2,FALSE)*'MC Usage'!F65</f>
        <v>0</v>
      </c>
      <c r="G65" s="11">
        <f>HLOOKUP(G$5,'Emissions Factors'!$A$3:$AB$46,MATCH('MC Emissions'!$A65,'Emissions Factors'!$A$5:$A$46,0)+2,FALSE)*'MC Usage'!G65</f>
        <v>0</v>
      </c>
      <c r="H65" s="11">
        <f>HLOOKUP(H$5,'Emissions Factors'!$A$3:$AB$46,MATCH('MC Emissions'!$A65,'Emissions Factors'!$A$5:$A$46,0)+2,FALSE)*'MC Usage'!H65</f>
        <v>0</v>
      </c>
      <c r="I65" s="11">
        <f>HLOOKUP(I$5,'Emissions Factors'!$A$3:$AB$46,MATCH('MC Emissions'!$A65,'Emissions Factors'!$A$5:$A$46,0)+2,FALSE)*'MC Usage'!I65</f>
        <v>0</v>
      </c>
      <c r="J65" s="11">
        <f>HLOOKUP(J$5,'Emissions Factors'!$A$3:$AB$46,MATCH('MC Emissions'!$A65,'Emissions Factors'!$A$5:$A$46,0)+2,FALSE)*'MC Usage'!J65</f>
        <v>0</v>
      </c>
      <c r="K65" s="11">
        <f>HLOOKUP(K$5,'Emissions Factors'!$A$3:$AB$46,MATCH('MC Emissions'!$A65,'Emissions Factors'!$A$5:$A$46,0)+2,FALSE)*'MC Usage'!K65</f>
        <v>0</v>
      </c>
      <c r="L65" s="11">
        <f>HLOOKUP(L$5,'Emissions Factors'!$A$3:$AB$46,MATCH('MC Emissions'!$A65,'Emissions Factors'!$A$5:$A$46,0)+2,FALSE)*'MC Usage'!L65</f>
        <v>0</v>
      </c>
      <c r="M65" s="11">
        <f>HLOOKUP(M$5,'Emissions Factors'!$A$3:$AB$46,MATCH('MC Emissions'!$A65,'Emissions Factors'!$A$5:$A$46,0)+2,FALSE)*'MC Usage'!M65</f>
        <v>0</v>
      </c>
      <c r="N65" s="11">
        <f>HLOOKUP(N$5,'Emissions Factors'!$A$3:$AB$46,MATCH('MC Emissions'!$A65,'Emissions Factors'!$A$5:$A$46,0)+2,FALSE)*'MC Usage'!N65</f>
        <v>0</v>
      </c>
      <c r="O65" s="11">
        <f>HLOOKUP(O$5,'Emissions Factors'!$A$3:$AB$46,MATCH('MC Emissions'!$A65,'Emissions Factors'!$A$5:$A$46,0)+2,FALSE)*'MC Usage'!O65</f>
        <v>0</v>
      </c>
      <c r="P65" s="11">
        <f>HLOOKUP(P$5,'Emissions Factors'!$A$3:$AB$46,MATCH('MC Emissions'!$A65,'Emissions Factors'!$A$5:$A$46,0)+2,FALSE)*'MC Usage'!P65</f>
        <v>0</v>
      </c>
      <c r="Q65" s="11">
        <f>HLOOKUP(Q$5,'Emissions Factors'!$A$3:$AB$46,MATCH('MC Emissions'!$A65,'Emissions Factors'!$A$5:$A$46,0)+2,FALSE)*'MC Usage'!Q65</f>
        <v>0</v>
      </c>
      <c r="R65" s="11">
        <f>HLOOKUP(R$5,'Emissions Factors'!$A$3:$AB$46,MATCH('MC Emissions'!$A65,'Emissions Factors'!$A$5:$A$46,0)+2,FALSE)*'MC Usage'!R65</f>
        <v>0</v>
      </c>
      <c r="S65" s="11">
        <f>HLOOKUP(S$5,'Emissions Factors'!$A$3:$AB$46,MATCH('MC Emissions'!$A65,'Emissions Factors'!$A$5:$A$46,0)+2,FALSE)*'MC Usage'!S65</f>
        <v>0</v>
      </c>
      <c r="T65" s="11">
        <f>HLOOKUP(T$5,'Emissions Factors'!$A$3:$AB$46,MATCH('MC Emissions'!$A65,'Emissions Factors'!$A$5:$A$46,0)+2,FALSE)*'MC Usage'!T65</f>
        <v>0</v>
      </c>
      <c r="U65" s="11">
        <f>HLOOKUP(U$5,'Emissions Factors'!$A$3:$AB$46,MATCH('MC Emissions'!$A65,'Emissions Factors'!$A$5:$A$46,0)+2,FALSE)*'MC Usage'!U65</f>
        <v>0</v>
      </c>
      <c r="V65" s="11">
        <f>HLOOKUP(V$5,'Emissions Factors'!$A$3:$AB$46,MATCH('MC Emissions'!$A65,'Emissions Factors'!$A$5:$A$46,0)+2,FALSE)*'MC Usage'!V65</f>
        <v>0</v>
      </c>
      <c r="W65" s="11">
        <f>HLOOKUP(W$5,'Emissions Factors'!$A$3:$AB$46,MATCH('MC Emissions'!$A65,'Emissions Factors'!$A$5:$A$46,0)+2,FALSE)*'MC Usage'!W65</f>
        <v>0</v>
      </c>
      <c r="X65" s="11">
        <f>HLOOKUP(X$5,'Emissions Factors'!$A$3:$AB$46,MATCH('MC Emissions'!$A65,'Emissions Factors'!$A$5:$A$46,0)+2,FALSE)*'MC Usage'!X65</f>
        <v>0</v>
      </c>
      <c r="Y65" s="11">
        <f>HLOOKUP(Y$5,'Emissions Factors'!$A$3:$AB$46,MATCH('MC Emissions'!$A65,'Emissions Factors'!$A$5:$A$46,0)+2,FALSE)*'MC Usage'!Y65</f>
        <v>0</v>
      </c>
      <c r="Z65" s="11">
        <f>HLOOKUP(Z$5,'Emissions Factors'!$A$3:$AB$46,MATCH('MC Emissions'!$A65,'Emissions Factors'!$A$5:$A$46,0)+2,FALSE)*'MC Usage'!Z65</f>
        <v>0</v>
      </c>
      <c r="AA65" s="11">
        <f>HLOOKUP(AA$5,'Emissions Factors'!$A$3:$AB$46,MATCH('MC Emissions'!$A65,'Emissions Factors'!$A$5:$A$46,0)+2,FALSE)*'MC Usage'!AA65</f>
        <v>0</v>
      </c>
      <c r="AB65" s="12">
        <f>HLOOKUP(AB$5,'Emissions Factors'!$A$3:$AB$46,MATCH('MC Emissions'!$A65,'Emissions Factors'!$A$5:$A$46,0)+2,FALSE)*'MC Usage'!AB65</f>
        <v>0</v>
      </c>
      <c r="AC65" s="12">
        <f>-'MC Usage'!AC65</f>
        <v>0</v>
      </c>
      <c r="AD65" s="12">
        <f>HLOOKUP(AD$5,'Emissions Factors'!$A$3:$AB$46,MATCH('MC Emissions'!$A65,'Emissions Factors'!$A$5:$A$46,0)+2,FALSE)*'MC Usage'!AD65</f>
        <v>0</v>
      </c>
      <c r="AE65" s="12">
        <f>HLOOKUP(AE$5,'Emissions Factors'!$A$3:$AB$46,MATCH('MC Emissions'!$A65,'Emissions Factors'!$A$5:$A$46,0)+2,FALSE)*'MC Usage'!AE65</f>
        <v>0</v>
      </c>
      <c r="AF65" s="202">
        <f t="shared" si="0"/>
        <v>0</v>
      </c>
      <c r="AG65">
        <f t="shared" si="1"/>
        <v>0</v>
      </c>
      <c r="AH65">
        <v>0</v>
      </c>
    </row>
    <row r="66" spans="1:36" x14ac:dyDescent="0.3">
      <c r="A66" s="32" t="s">
        <v>39</v>
      </c>
      <c r="B66" s="18">
        <f t="shared" si="2"/>
        <v>38534</v>
      </c>
      <c r="C66" s="2">
        <f>HLOOKUP(C$5,'Emissions Factors'!$A$3:$AB$46,MATCH('MC Emissions'!$A66,'Emissions Factors'!$A$5:$A$46,0)+2,FALSE)*'MC Usage'!C66</f>
        <v>18867.707695823279</v>
      </c>
      <c r="D66" s="2">
        <f>HLOOKUP(D$5,'Emissions Factors'!$A$3:$AB$46,MATCH('MC Emissions'!$A66,'Emissions Factors'!$A$5:$A$46,0)+2,FALSE)*'MC Usage'!D66</f>
        <v>0</v>
      </c>
      <c r="E66" s="2">
        <f>HLOOKUP(E$5,'Emissions Factors'!$A$3:$AB$46,MATCH('MC Emissions'!$A66,'Emissions Factors'!$A$5:$A$46,0)+2,FALSE)*'MC Usage'!E66</f>
        <v>3550.6363428261379</v>
      </c>
      <c r="F66" s="2">
        <f>HLOOKUP(F$5,'Emissions Factors'!$A$3:$AB$46,MATCH('MC Emissions'!$A66,'Emissions Factors'!$A$5:$A$46,0)+2,FALSE)*'MC Usage'!F66</f>
        <v>30.42866552993199</v>
      </c>
      <c r="G66" s="2">
        <f>HLOOKUP(G$5,'Emissions Factors'!$A$3:$AB$46,MATCH('MC Emissions'!$A66,'Emissions Factors'!$A$5:$A$46,0)+2,FALSE)*'MC Usage'!G66</f>
        <v>35.040929699175123</v>
      </c>
      <c r="H66" s="2">
        <f>HLOOKUP(H$5,'Emissions Factors'!$A$3:$AB$46,MATCH('MC Emissions'!$A66,'Emissions Factors'!$A$5:$A$46,0)+2,FALSE)*'MC Usage'!H66</f>
        <v>0</v>
      </c>
      <c r="I66" s="2">
        <f>HLOOKUP(I$5,'Emissions Factors'!$A$3:$AB$46,MATCH('MC Emissions'!$A66,'Emissions Factors'!$A$5:$A$46,0)+2,FALSE)*'MC Usage'!I66</f>
        <v>123.87696980567289</v>
      </c>
      <c r="J66" s="2">
        <f>HLOOKUP(J$5,'Emissions Factors'!$A$3:$AB$46,MATCH('MC Emissions'!$A66,'Emissions Factors'!$A$5:$A$46,0)+2,FALSE)*'MC Usage'!J66</f>
        <v>35.731460994688284</v>
      </c>
      <c r="K66" s="2">
        <f>HLOOKUP(K$5,'Emissions Factors'!$A$3:$AB$46,MATCH('MC Emissions'!$A66,'Emissions Factors'!$A$5:$A$46,0)+2,FALSE)*'MC Usage'!K66</f>
        <v>1004.9839737193306</v>
      </c>
      <c r="L66" s="2">
        <f>HLOOKUP(L$5,'Emissions Factors'!$A$3:$AB$46,MATCH('MC Emissions'!$A66,'Emissions Factors'!$A$5:$A$46,0)+2,FALSE)*'MC Usage'!L66</f>
        <v>19.083425966454747</v>
      </c>
      <c r="M66" s="2">
        <f>HLOOKUP(M$5,'Emissions Factors'!$A$3:$AB$46,MATCH('MC Emissions'!$A66,'Emissions Factors'!$A$5:$A$46,0)+2,FALSE)*'MC Usage'!M66</f>
        <v>14.029976105690194</v>
      </c>
      <c r="N66" s="2">
        <f>HLOOKUP(N$5,'Emissions Factors'!$A$3:$AB$46,MATCH('MC Emissions'!$A66,'Emissions Factors'!$A$5:$A$46,0)+2,FALSE)*'MC Usage'!N66</f>
        <v>500.23114722752268</v>
      </c>
      <c r="O66" s="2">
        <f>HLOOKUP(O$5,'Emissions Factors'!$A$3:$AB$46,MATCH('MC Emissions'!$A66,'Emissions Factors'!$A$5:$A$46,0)+2,FALSE)*'MC Usage'!O66</f>
        <v>459.95747526398941</v>
      </c>
      <c r="P66" s="2">
        <f>HLOOKUP(P$5,'Emissions Factors'!$A$3:$AB$46,MATCH('MC Emissions'!$A66,'Emissions Factors'!$A$5:$A$46,0)+2,FALSE)*'MC Usage'!P66</f>
        <v>98.865098325064196</v>
      </c>
      <c r="Q66" s="2">
        <f>HLOOKUP(Q$5,'Emissions Factors'!$A$3:$AB$46,MATCH('MC Emissions'!$A66,'Emissions Factors'!$A$5:$A$46,0)+2,FALSE)*'MC Usage'!Q66</f>
        <v>1.4645931068046634</v>
      </c>
      <c r="R66" s="2">
        <f>HLOOKUP(R$5,'Emissions Factors'!$A$3:$AB$46,MATCH('MC Emissions'!$A66,'Emissions Factors'!$A$5:$A$46,0)+2,FALSE)*'MC Usage'!R66</f>
        <v>9.9863222730408268</v>
      </c>
      <c r="S66" s="2">
        <f>HLOOKUP(S$5,'Emissions Factors'!$A$3:$AB$46,MATCH('MC Emissions'!$A66,'Emissions Factors'!$A$5:$A$46,0)+2,FALSE)*'MC Usage'!S66</f>
        <v>4.0123222857142857E-2</v>
      </c>
      <c r="T66" s="2">
        <f>HLOOKUP(T$5,'Emissions Factors'!$A$3:$AB$46,MATCH('MC Emissions'!$A66,'Emissions Factors'!$A$5:$A$46,0)+2,FALSE)*'MC Usage'!T66</f>
        <v>0</v>
      </c>
      <c r="U66" s="2">
        <f>HLOOKUP(U$5,'Emissions Factors'!$A$3:$AB$46,MATCH('MC Emissions'!$A66,'Emissions Factors'!$A$5:$A$46,0)+2,FALSE)*'MC Usage'!U66</f>
        <v>0</v>
      </c>
      <c r="V66" s="2">
        <f>HLOOKUP(V$5,'Emissions Factors'!$A$3:$AB$46,MATCH('MC Emissions'!$A66,'Emissions Factors'!$A$5:$A$46,0)+2,FALSE)*'MC Usage'!V66</f>
        <v>0</v>
      </c>
      <c r="W66" s="2">
        <f>HLOOKUP(W$5,'Emissions Factors'!$A$3:$AB$46,MATCH('MC Emissions'!$A66,'Emissions Factors'!$A$5:$A$46,0)+2,FALSE)*'MC Usage'!W66</f>
        <v>0</v>
      </c>
      <c r="X66" s="2">
        <f>HLOOKUP(X$5,'Emissions Factors'!$A$3:$AB$46,MATCH('MC Emissions'!$A66,'Emissions Factors'!$A$5:$A$46,0)+2,FALSE)*'MC Usage'!X66</f>
        <v>0</v>
      </c>
      <c r="Y66" s="2">
        <f>HLOOKUP(Y$5,'Emissions Factors'!$A$3:$AB$46,MATCH('MC Emissions'!$A66,'Emissions Factors'!$A$5:$A$46,0)+2,FALSE)*'MC Usage'!Y66</f>
        <v>0</v>
      </c>
      <c r="Z66" s="2">
        <f>HLOOKUP(Z$5,'Emissions Factors'!$A$3:$AB$46,MATCH('MC Emissions'!$A66,'Emissions Factors'!$A$5:$A$46,0)+2,FALSE)*'MC Usage'!Z66</f>
        <v>0</v>
      </c>
      <c r="AA66" s="2">
        <f>HLOOKUP(AA$5,'Emissions Factors'!$A$3:$AB$46,MATCH('MC Emissions'!$A66,'Emissions Factors'!$A$5:$A$46,0)+2,FALSE)*'MC Usage'!AA66</f>
        <v>0</v>
      </c>
      <c r="AB66">
        <f>HLOOKUP(AB$5,'Emissions Factors'!$A$3:$AB$46,MATCH('MC Emissions'!$A66,'Emissions Factors'!$A$5:$A$46,0)+2,FALSE)*'MC Usage'!AB66</f>
        <v>0</v>
      </c>
      <c r="AC66">
        <f>-'MC Usage'!AC66</f>
        <v>0</v>
      </c>
      <c r="AD66">
        <f>HLOOKUP(AD$5,'Emissions Factors'!$A$3:$AB$46,MATCH('MC Emissions'!$A66,'Emissions Factors'!$A$5:$A$46,0)+2,FALSE)*'MC Usage'!AD66</f>
        <v>-4586.7236482362568</v>
      </c>
      <c r="AE66">
        <f>HLOOKUP(AE$5,'Emissions Factors'!$A$3:$AB$46,MATCH('MC Emissions'!$A66,'Emissions Factors'!$A$5:$A$46,0)+2,FALSE)*'MC Usage'!AE66</f>
        <v>0</v>
      </c>
      <c r="AF66" s="202">
        <f t="shared" si="0"/>
        <v>14280.984047587022</v>
      </c>
      <c r="AG66">
        <f t="shared" si="1"/>
        <v>3550.6363428261379</v>
      </c>
      <c r="AH66">
        <v>0</v>
      </c>
      <c r="AI66">
        <f>-AD66</f>
        <v>4586.7236482362568</v>
      </c>
      <c r="AJ66">
        <f>-AC66</f>
        <v>0</v>
      </c>
    </row>
    <row r="67" spans="1:36" x14ac:dyDescent="0.3">
      <c r="A67" s="33" t="s">
        <v>39</v>
      </c>
      <c r="B67" s="18">
        <f t="shared" si="2"/>
        <v>38565</v>
      </c>
      <c r="C67" s="2">
        <f>HLOOKUP(C$5,'Emissions Factors'!$A$3:$AB$46,MATCH('MC Emissions'!$A67,'Emissions Factors'!$A$5:$A$46,0)+2,FALSE)*'MC Usage'!C67</f>
        <v>18491.324612894412</v>
      </c>
      <c r="D67" s="2">
        <f>HLOOKUP(D$5,'Emissions Factors'!$A$3:$AB$46,MATCH('MC Emissions'!$A67,'Emissions Factors'!$A$5:$A$46,0)+2,FALSE)*'MC Usage'!D67</f>
        <v>0</v>
      </c>
      <c r="E67" s="2">
        <f>HLOOKUP(E$5,'Emissions Factors'!$A$3:$AB$46,MATCH('MC Emissions'!$A67,'Emissions Factors'!$A$5:$A$46,0)+2,FALSE)*'MC Usage'!E67</f>
        <v>3844.4353015530123</v>
      </c>
      <c r="F67" s="2">
        <f>HLOOKUP(F$5,'Emissions Factors'!$A$3:$AB$46,MATCH('MC Emissions'!$A67,'Emissions Factors'!$A$5:$A$46,0)+2,FALSE)*'MC Usage'!F67</f>
        <v>24.73447678682475</v>
      </c>
      <c r="G67" s="2">
        <f>HLOOKUP(G$5,'Emissions Factors'!$A$3:$AB$46,MATCH('MC Emissions'!$A67,'Emissions Factors'!$A$5:$A$46,0)+2,FALSE)*'MC Usage'!G67</f>
        <v>35.040929699175123</v>
      </c>
      <c r="H67" s="2">
        <f>HLOOKUP(H$5,'Emissions Factors'!$A$3:$AB$46,MATCH('MC Emissions'!$A67,'Emissions Factors'!$A$5:$A$46,0)+2,FALSE)*'MC Usage'!H67</f>
        <v>0</v>
      </c>
      <c r="I67" s="2">
        <f>HLOOKUP(I$5,'Emissions Factors'!$A$3:$AB$46,MATCH('MC Emissions'!$A67,'Emissions Factors'!$A$5:$A$46,0)+2,FALSE)*'MC Usage'!I67</f>
        <v>123.87696980567289</v>
      </c>
      <c r="J67" s="2">
        <f>HLOOKUP(J$5,'Emissions Factors'!$A$3:$AB$46,MATCH('MC Emissions'!$A67,'Emissions Factors'!$A$5:$A$46,0)+2,FALSE)*'MC Usage'!J67</f>
        <v>35.731460994688284</v>
      </c>
      <c r="K67" s="2">
        <f>HLOOKUP(K$5,'Emissions Factors'!$A$3:$AB$46,MATCH('MC Emissions'!$A67,'Emissions Factors'!$A$5:$A$46,0)+2,FALSE)*'MC Usage'!K67</f>
        <v>1004.9839737193306</v>
      </c>
      <c r="L67" s="2">
        <f>HLOOKUP(L$5,'Emissions Factors'!$A$3:$AB$46,MATCH('MC Emissions'!$A67,'Emissions Factors'!$A$5:$A$46,0)+2,FALSE)*'MC Usage'!L67</f>
        <v>19.083425966454747</v>
      </c>
      <c r="M67" s="2">
        <f>HLOOKUP(M$5,'Emissions Factors'!$A$3:$AB$46,MATCH('MC Emissions'!$A67,'Emissions Factors'!$A$5:$A$46,0)+2,FALSE)*'MC Usage'!M67</f>
        <v>14.029976105690194</v>
      </c>
      <c r="N67" s="2">
        <f>HLOOKUP(N$5,'Emissions Factors'!$A$3:$AB$46,MATCH('MC Emissions'!$A67,'Emissions Factors'!$A$5:$A$46,0)+2,FALSE)*'MC Usage'!N67</f>
        <v>500.23114722752268</v>
      </c>
      <c r="O67" s="2">
        <f>HLOOKUP(O$5,'Emissions Factors'!$A$3:$AB$46,MATCH('MC Emissions'!$A67,'Emissions Factors'!$A$5:$A$46,0)+2,FALSE)*'MC Usage'!O67</f>
        <v>459.95747526398941</v>
      </c>
      <c r="P67" s="2">
        <f>HLOOKUP(P$5,'Emissions Factors'!$A$3:$AB$46,MATCH('MC Emissions'!$A67,'Emissions Factors'!$A$5:$A$46,0)+2,FALSE)*'MC Usage'!P67</f>
        <v>98.865098325064196</v>
      </c>
      <c r="Q67" s="2">
        <f>HLOOKUP(Q$5,'Emissions Factors'!$A$3:$AB$46,MATCH('MC Emissions'!$A67,'Emissions Factors'!$A$5:$A$46,0)+2,FALSE)*'MC Usage'!Q67</f>
        <v>1.4645931068046634</v>
      </c>
      <c r="R67" s="2">
        <f>HLOOKUP(R$5,'Emissions Factors'!$A$3:$AB$46,MATCH('MC Emissions'!$A67,'Emissions Factors'!$A$5:$A$46,0)+2,FALSE)*'MC Usage'!R67</f>
        <v>9.9863222730408268</v>
      </c>
      <c r="S67" s="2">
        <f>HLOOKUP(S$5,'Emissions Factors'!$A$3:$AB$46,MATCH('MC Emissions'!$A67,'Emissions Factors'!$A$5:$A$46,0)+2,FALSE)*'MC Usage'!S67</f>
        <v>4.0123222857142857E-2</v>
      </c>
      <c r="T67" s="2">
        <f>HLOOKUP(T$5,'Emissions Factors'!$A$3:$AB$46,MATCH('MC Emissions'!$A67,'Emissions Factors'!$A$5:$A$46,0)+2,FALSE)*'MC Usage'!T67</f>
        <v>0</v>
      </c>
      <c r="U67" s="2">
        <f>HLOOKUP(U$5,'Emissions Factors'!$A$3:$AB$46,MATCH('MC Emissions'!$A67,'Emissions Factors'!$A$5:$A$46,0)+2,FALSE)*'MC Usage'!U67</f>
        <v>0</v>
      </c>
      <c r="V67" s="2">
        <f>HLOOKUP(V$5,'Emissions Factors'!$A$3:$AB$46,MATCH('MC Emissions'!$A67,'Emissions Factors'!$A$5:$A$46,0)+2,FALSE)*'MC Usage'!V67</f>
        <v>0</v>
      </c>
      <c r="W67" s="2">
        <f>HLOOKUP(W$5,'Emissions Factors'!$A$3:$AB$46,MATCH('MC Emissions'!$A67,'Emissions Factors'!$A$5:$A$46,0)+2,FALSE)*'MC Usage'!W67</f>
        <v>0</v>
      </c>
      <c r="X67" s="2">
        <f>HLOOKUP(X$5,'Emissions Factors'!$A$3:$AB$46,MATCH('MC Emissions'!$A67,'Emissions Factors'!$A$5:$A$46,0)+2,FALSE)*'MC Usage'!X67</f>
        <v>0</v>
      </c>
      <c r="Y67" s="2">
        <f>HLOOKUP(Y$5,'Emissions Factors'!$A$3:$AB$46,MATCH('MC Emissions'!$A67,'Emissions Factors'!$A$5:$A$46,0)+2,FALSE)*'MC Usage'!Y67</f>
        <v>0</v>
      </c>
      <c r="Z67" s="2">
        <f>HLOOKUP(Z$5,'Emissions Factors'!$A$3:$AB$46,MATCH('MC Emissions'!$A67,'Emissions Factors'!$A$5:$A$46,0)+2,FALSE)*'MC Usage'!Z67</f>
        <v>0</v>
      </c>
      <c r="AA67" s="2">
        <f>HLOOKUP(AA$5,'Emissions Factors'!$A$3:$AB$46,MATCH('MC Emissions'!$A67,'Emissions Factors'!$A$5:$A$46,0)+2,FALSE)*'MC Usage'!AA67</f>
        <v>0</v>
      </c>
      <c r="AB67">
        <f>HLOOKUP(AB$5,'Emissions Factors'!$A$3:$AB$46,MATCH('MC Emissions'!$A67,'Emissions Factors'!$A$5:$A$46,0)+2,FALSE)*'MC Usage'!AB67</f>
        <v>0</v>
      </c>
      <c r="AC67">
        <f>-'MC Usage'!AC67</f>
        <v>0</v>
      </c>
      <c r="AD67">
        <f>HLOOKUP(AD$5,'Emissions Factors'!$A$3:$AB$46,MATCH('MC Emissions'!$A67,'Emissions Factors'!$A$5:$A$46,0)+2,FALSE)*'MC Usage'!AD67</f>
        <v>-4586.7236482362568</v>
      </c>
      <c r="AE67">
        <f>HLOOKUP(AE$5,'Emissions Factors'!$A$3:$AB$46,MATCH('MC Emissions'!$A67,'Emissions Factors'!$A$5:$A$46,0)+2,FALSE)*'MC Usage'!AE67</f>
        <v>0</v>
      </c>
      <c r="AF67" s="202">
        <f t="shared" si="0"/>
        <v>13904.600964658155</v>
      </c>
      <c r="AG67">
        <f t="shared" si="1"/>
        <v>3844.4353015530123</v>
      </c>
      <c r="AH67">
        <v>0</v>
      </c>
      <c r="AI67">
        <f t="shared" ref="AI67:AI130" si="3">-AD67</f>
        <v>4586.7236482362568</v>
      </c>
      <c r="AJ67">
        <f t="shared" ref="AJ67:AJ130" si="4">-AC67</f>
        <v>0</v>
      </c>
    </row>
    <row r="68" spans="1:36" x14ac:dyDescent="0.3">
      <c r="A68" s="33" t="s">
        <v>39</v>
      </c>
      <c r="B68" s="18">
        <f t="shared" si="2"/>
        <v>38596</v>
      </c>
      <c r="C68" s="2">
        <f>HLOOKUP(C$5,'Emissions Factors'!$A$3:$AB$46,MATCH('MC Emissions'!$A68,'Emissions Factors'!$A$5:$A$46,0)+2,FALSE)*'MC Usage'!C68</f>
        <v>19076.477543307075</v>
      </c>
      <c r="D68" s="2">
        <f>HLOOKUP(D$5,'Emissions Factors'!$A$3:$AB$46,MATCH('MC Emissions'!$A68,'Emissions Factors'!$A$5:$A$46,0)+2,FALSE)*'MC Usage'!D68</f>
        <v>0</v>
      </c>
      <c r="E68" s="2">
        <f>HLOOKUP(E$5,'Emissions Factors'!$A$3:$AB$46,MATCH('MC Emissions'!$A68,'Emissions Factors'!$A$5:$A$46,0)+2,FALSE)*'MC Usage'!E68</f>
        <v>4302.6305893802992</v>
      </c>
      <c r="F68" s="2">
        <f>HLOOKUP(F$5,'Emissions Factors'!$A$3:$AB$46,MATCH('MC Emissions'!$A68,'Emissions Factors'!$A$5:$A$46,0)+2,FALSE)*'MC Usage'!F68</f>
        <v>38.90169648594685</v>
      </c>
      <c r="G68" s="2">
        <f>HLOOKUP(G$5,'Emissions Factors'!$A$3:$AB$46,MATCH('MC Emissions'!$A68,'Emissions Factors'!$A$5:$A$46,0)+2,FALSE)*'MC Usage'!G68</f>
        <v>35.040929699175123</v>
      </c>
      <c r="H68" s="2">
        <f>HLOOKUP(H$5,'Emissions Factors'!$A$3:$AB$46,MATCH('MC Emissions'!$A68,'Emissions Factors'!$A$5:$A$46,0)+2,FALSE)*'MC Usage'!H68</f>
        <v>0</v>
      </c>
      <c r="I68" s="2">
        <f>HLOOKUP(I$5,'Emissions Factors'!$A$3:$AB$46,MATCH('MC Emissions'!$A68,'Emissions Factors'!$A$5:$A$46,0)+2,FALSE)*'MC Usage'!I68</f>
        <v>123.87696980567289</v>
      </c>
      <c r="J68" s="2">
        <f>HLOOKUP(J$5,'Emissions Factors'!$A$3:$AB$46,MATCH('MC Emissions'!$A68,'Emissions Factors'!$A$5:$A$46,0)+2,FALSE)*'MC Usage'!J68</f>
        <v>35.731460994688284</v>
      </c>
      <c r="K68" s="2">
        <f>HLOOKUP(K$5,'Emissions Factors'!$A$3:$AB$46,MATCH('MC Emissions'!$A68,'Emissions Factors'!$A$5:$A$46,0)+2,FALSE)*'MC Usage'!K68</f>
        <v>1004.9839737193306</v>
      </c>
      <c r="L68" s="2">
        <f>HLOOKUP(L$5,'Emissions Factors'!$A$3:$AB$46,MATCH('MC Emissions'!$A68,'Emissions Factors'!$A$5:$A$46,0)+2,FALSE)*'MC Usage'!L68</f>
        <v>19.083425966454747</v>
      </c>
      <c r="M68" s="2">
        <f>HLOOKUP(M$5,'Emissions Factors'!$A$3:$AB$46,MATCH('MC Emissions'!$A68,'Emissions Factors'!$A$5:$A$46,0)+2,FALSE)*'MC Usage'!M68</f>
        <v>14.029976105690194</v>
      </c>
      <c r="N68" s="2">
        <f>HLOOKUP(N$5,'Emissions Factors'!$A$3:$AB$46,MATCH('MC Emissions'!$A68,'Emissions Factors'!$A$5:$A$46,0)+2,FALSE)*'MC Usage'!N68</f>
        <v>500.23114722752268</v>
      </c>
      <c r="O68" s="2">
        <f>HLOOKUP(O$5,'Emissions Factors'!$A$3:$AB$46,MATCH('MC Emissions'!$A68,'Emissions Factors'!$A$5:$A$46,0)+2,FALSE)*'MC Usage'!O68</f>
        <v>459.95747526398941</v>
      </c>
      <c r="P68" s="2">
        <f>HLOOKUP(P$5,'Emissions Factors'!$A$3:$AB$46,MATCH('MC Emissions'!$A68,'Emissions Factors'!$A$5:$A$46,0)+2,FALSE)*'MC Usage'!P68</f>
        <v>98.865098325064196</v>
      </c>
      <c r="Q68" s="2">
        <f>HLOOKUP(Q$5,'Emissions Factors'!$A$3:$AB$46,MATCH('MC Emissions'!$A68,'Emissions Factors'!$A$5:$A$46,0)+2,FALSE)*'MC Usage'!Q68</f>
        <v>1.4645931068046634</v>
      </c>
      <c r="R68" s="2">
        <f>HLOOKUP(R$5,'Emissions Factors'!$A$3:$AB$46,MATCH('MC Emissions'!$A68,'Emissions Factors'!$A$5:$A$46,0)+2,FALSE)*'MC Usage'!R68</f>
        <v>9.9863222730408268</v>
      </c>
      <c r="S68" s="2">
        <f>HLOOKUP(S$5,'Emissions Factors'!$A$3:$AB$46,MATCH('MC Emissions'!$A68,'Emissions Factors'!$A$5:$A$46,0)+2,FALSE)*'MC Usage'!S68</f>
        <v>4.0123222857142857E-2</v>
      </c>
      <c r="T68" s="2">
        <f>HLOOKUP(T$5,'Emissions Factors'!$A$3:$AB$46,MATCH('MC Emissions'!$A68,'Emissions Factors'!$A$5:$A$46,0)+2,FALSE)*'MC Usage'!T68</f>
        <v>0</v>
      </c>
      <c r="U68" s="2">
        <f>HLOOKUP(U$5,'Emissions Factors'!$A$3:$AB$46,MATCH('MC Emissions'!$A68,'Emissions Factors'!$A$5:$A$46,0)+2,FALSE)*'MC Usage'!U68</f>
        <v>0</v>
      </c>
      <c r="V68" s="2">
        <f>HLOOKUP(V$5,'Emissions Factors'!$A$3:$AB$46,MATCH('MC Emissions'!$A68,'Emissions Factors'!$A$5:$A$46,0)+2,FALSE)*'MC Usage'!V68</f>
        <v>0</v>
      </c>
      <c r="W68" s="2">
        <f>HLOOKUP(W$5,'Emissions Factors'!$A$3:$AB$46,MATCH('MC Emissions'!$A68,'Emissions Factors'!$A$5:$A$46,0)+2,FALSE)*'MC Usage'!W68</f>
        <v>0</v>
      </c>
      <c r="X68" s="2">
        <f>HLOOKUP(X$5,'Emissions Factors'!$A$3:$AB$46,MATCH('MC Emissions'!$A68,'Emissions Factors'!$A$5:$A$46,0)+2,FALSE)*'MC Usage'!X68</f>
        <v>0</v>
      </c>
      <c r="Y68" s="2">
        <f>HLOOKUP(Y$5,'Emissions Factors'!$A$3:$AB$46,MATCH('MC Emissions'!$A68,'Emissions Factors'!$A$5:$A$46,0)+2,FALSE)*'MC Usage'!Y68</f>
        <v>0</v>
      </c>
      <c r="Z68" s="2">
        <f>HLOOKUP(Z$5,'Emissions Factors'!$A$3:$AB$46,MATCH('MC Emissions'!$A68,'Emissions Factors'!$A$5:$A$46,0)+2,FALSE)*'MC Usage'!Z68</f>
        <v>0</v>
      </c>
      <c r="AA68" s="2">
        <f>HLOOKUP(AA$5,'Emissions Factors'!$A$3:$AB$46,MATCH('MC Emissions'!$A68,'Emissions Factors'!$A$5:$A$46,0)+2,FALSE)*'MC Usage'!AA68</f>
        <v>0</v>
      </c>
      <c r="AB68">
        <f>HLOOKUP(AB$5,'Emissions Factors'!$A$3:$AB$46,MATCH('MC Emissions'!$A68,'Emissions Factors'!$A$5:$A$46,0)+2,FALSE)*'MC Usage'!AB68</f>
        <v>0</v>
      </c>
      <c r="AC68">
        <f>-'MC Usage'!AC68</f>
        <v>0</v>
      </c>
      <c r="AD68">
        <f>HLOOKUP(AD$5,'Emissions Factors'!$A$3:$AB$46,MATCH('MC Emissions'!$A68,'Emissions Factors'!$A$5:$A$46,0)+2,FALSE)*'MC Usage'!AD68</f>
        <v>-4586.7236482362568</v>
      </c>
      <c r="AE68">
        <f>HLOOKUP(AE$5,'Emissions Factors'!$A$3:$AB$46,MATCH('MC Emissions'!$A68,'Emissions Factors'!$A$5:$A$46,0)+2,FALSE)*'MC Usage'!AE68</f>
        <v>0</v>
      </c>
      <c r="AF68" s="202">
        <f t="shared" si="0"/>
        <v>14489.753895070819</v>
      </c>
      <c r="AG68">
        <f t="shared" si="1"/>
        <v>4302.6305893802992</v>
      </c>
      <c r="AH68">
        <v>0</v>
      </c>
      <c r="AI68">
        <f t="shared" si="3"/>
        <v>4586.7236482362568</v>
      </c>
      <c r="AJ68">
        <f t="shared" si="4"/>
        <v>0</v>
      </c>
    </row>
    <row r="69" spans="1:36" x14ac:dyDescent="0.3">
      <c r="A69" s="33" t="s">
        <v>39</v>
      </c>
      <c r="B69" s="18">
        <f t="shared" si="2"/>
        <v>38626</v>
      </c>
      <c r="C69" s="2">
        <f>HLOOKUP(C$5,'Emissions Factors'!$A$3:$AB$46,MATCH('MC Emissions'!$A69,'Emissions Factors'!$A$5:$A$46,0)+2,FALSE)*'MC Usage'!C69</f>
        <v>18838.628717840948</v>
      </c>
      <c r="D69" s="2">
        <f>HLOOKUP(D$5,'Emissions Factors'!$A$3:$AB$46,MATCH('MC Emissions'!$A69,'Emissions Factors'!$A$5:$A$46,0)+2,FALSE)*'MC Usage'!D69</f>
        <v>0</v>
      </c>
      <c r="E69" s="2">
        <f>HLOOKUP(E$5,'Emissions Factors'!$A$3:$AB$46,MATCH('MC Emissions'!$A69,'Emissions Factors'!$A$5:$A$46,0)+2,FALSE)*'MC Usage'!E69</f>
        <v>5116.0145714934943</v>
      </c>
      <c r="F69" s="2">
        <f>HLOOKUP(F$5,'Emissions Factors'!$A$3:$AB$46,MATCH('MC Emissions'!$A69,'Emissions Factors'!$A$5:$A$46,0)+2,FALSE)*'MC Usage'!F69</f>
        <v>70.604849346440758</v>
      </c>
      <c r="G69" s="2">
        <f>HLOOKUP(G$5,'Emissions Factors'!$A$3:$AB$46,MATCH('MC Emissions'!$A69,'Emissions Factors'!$A$5:$A$46,0)+2,FALSE)*'MC Usage'!G69</f>
        <v>35.040929699175123</v>
      </c>
      <c r="H69" s="2">
        <f>HLOOKUP(H$5,'Emissions Factors'!$A$3:$AB$46,MATCH('MC Emissions'!$A69,'Emissions Factors'!$A$5:$A$46,0)+2,FALSE)*'MC Usage'!H69</f>
        <v>0</v>
      </c>
      <c r="I69" s="2">
        <f>HLOOKUP(I$5,'Emissions Factors'!$A$3:$AB$46,MATCH('MC Emissions'!$A69,'Emissions Factors'!$A$5:$A$46,0)+2,FALSE)*'MC Usage'!I69</f>
        <v>123.87696980567289</v>
      </c>
      <c r="J69" s="2">
        <f>HLOOKUP(J$5,'Emissions Factors'!$A$3:$AB$46,MATCH('MC Emissions'!$A69,'Emissions Factors'!$A$5:$A$46,0)+2,FALSE)*'MC Usage'!J69</f>
        <v>35.731460994688284</v>
      </c>
      <c r="K69" s="2">
        <f>HLOOKUP(K$5,'Emissions Factors'!$A$3:$AB$46,MATCH('MC Emissions'!$A69,'Emissions Factors'!$A$5:$A$46,0)+2,FALSE)*'MC Usage'!K69</f>
        <v>1004.9839737193306</v>
      </c>
      <c r="L69" s="2">
        <f>HLOOKUP(L$5,'Emissions Factors'!$A$3:$AB$46,MATCH('MC Emissions'!$A69,'Emissions Factors'!$A$5:$A$46,0)+2,FALSE)*'MC Usage'!L69</f>
        <v>19.083425966454747</v>
      </c>
      <c r="M69" s="2">
        <f>HLOOKUP(M$5,'Emissions Factors'!$A$3:$AB$46,MATCH('MC Emissions'!$A69,'Emissions Factors'!$A$5:$A$46,0)+2,FALSE)*'MC Usage'!M69</f>
        <v>14.029976105690194</v>
      </c>
      <c r="N69" s="2">
        <f>HLOOKUP(N$5,'Emissions Factors'!$A$3:$AB$46,MATCH('MC Emissions'!$A69,'Emissions Factors'!$A$5:$A$46,0)+2,FALSE)*'MC Usage'!N69</f>
        <v>500.23114722752268</v>
      </c>
      <c r="O69" s="2">
        <f>HLOOKUP(O$5,'Emissions Factors'!$A$3:$AB$46,MATCH('MC Emissions'!$A69,'Emissions Factors'!$A$5:$A$46,0)+2,FALSE)*'MC Usage'!O69</f>
        <v>459.95747526398941</v>
      </c>
      <c r="P69" s="2">
        <f>HLOOKUP(P$5,'Emissions Factors'!$A$3:$AB$46,MATCH('MC Emissions'!$A69,'Emissions Factors'!$A$5:$A$46,0)+2,FALSE)*'MC Usage'!P69</f>
        <v>98.865098325064196</v>
      </c>
      <c r="Q69" s="2">
        <f>HLOOKUP(Q$5,'Emissions Factors'!$A$3:$AB$46,MATCH('MC Emissions'!$A69,'Emissions Factors'!$A$5:$A$46,0)+2,FALSE)*'MC Usage'!Q69</f>
        <v>1.4645931068046634</v>
      </c>
      <c r="R69" s="2">
        <f>HLOOKUP(R$5,'Emissions Factors'!$A$3:$AB$46,MATCH('MC Emissions'!$A69,'Emissions Factors'!$A$5:$A$46,0)+2,FALSE)*'MC Usage'!R69</f>
        <v>9.9863222730408268</v>
      </c>
      <c r="S69" s="2">
        <f>HLOOKUP(S$5,'Emissions Factors'!$A$3:$AB$46,MATCH('MC Emissions'!$A69,'Emissions Factors'!$A$5:$A$46,0)+2,FALSE)*'MC Usage'!S69</f>
        <v>4.0123222857142857E-2</v>
      </c>
      <c r="T69" s="2">
        <f>HLOOKUP(T$5,'Emissions Factors'!$A$3:$AB$46,MATCH('MC Emissions'!$A69,'Emissions Factors'!$A$5:$A$46,0)+2,FALSE)*'MC Usage'!T69</f>
        <v>0</v>
      </c>
      <c r="U69" s="2">
        <f>HLOOKUP(U$5,'Emissions Factors'!$A$3:$AB$46,MATCH('MC Emissions'!$A69,'Emissions Factors'!$A$5:$A$46,0)+2,FALSE)*'MC Usage'!U69</f>
        <v>0</v>
      </c>
      <c r="V69" s="2">
        <f>HLOOKUP(V$5,'Emissions Factors'!$A$3:$AB$46,MATCH('MC Emissions'!$A69,'Emissions Factors'!$A$5:$A$46,0)+2,FALSE)*'MC Usage'!V69</f>
        <v>0</v>
      </c>
      <c r="W69" s="2">
        <f>HLOOKUP(W$5,'Emissions Factors'!$A$3:$AB$46,MATCH('MC Emissions'!$A69,'Emissions Factors'!$A$5:$A$46,0)+2,FALSE)*'MC Usage'!W69</f>
        <v>0</v>
      </c>
      <c r="X69" s="2">
        <f>HLOOKUP(X$5,'Emissions Factors'!$A$3:$AB$46,MATCH('MC Emissions'!$A69,'Emissions Factors'!$A$5:$A$46,0)+2,FALSE)*'MC Usage'!X69</f>
        <v>0</v>
      </c>
      <c r="Y69" s="2">
        <f>HLOOKUP(Y$5,'Emissions Factors'!$A$3:$AB$46,MATCH('MC Emissions'!$A69,'Emissions Factors'!$A$5:$A$46,0)+2,FALSE)*'MC Usage'!Y69</f>
        <v>0</v>
      </c>
      <c r="Z69" s="2">
        <f>HLOOKUP(Z$5,'Emissions Factors'!$A$3:$AB$46,MATCH('MC Emissions'!$A69,'Emissions Factors'!$A$5:$A$46,0)+2,FALSE)*'MC Usage'!Z69</f>
        <v>0</v>
      </c>
      <c r="AA69" s="2">
        <f>HLOOKUP(AA$5,'Emissions Factors'!$A$3:$AB$46,MATCH('MC Emissions'!$A69,'Emissions Factors'!$A$5:$A$46,0)+2,FALSE)*'MC Usage'!AA69</f>
        <v>0</v>
      </c>
      <c r="AB69">
        <f>HLOOKUP(AB$5,'Emissions Factors'!$A$3:$AB$46,MATCH('MC Emissions'!$A69,'Emissions Factors'!$A$5:$A$46,0)+2,FALSE)*'MC Usage'!AB69</f>
        <v>0</v>
      </c>
      <c r="AC69">
        <f>-'MC Usage'!AC69</f>
        <v>0</v>
      </c>
      <c r="AD69">
        <f>HLOOKUP(AD$5,'Emissions Factors'!$A$3:$AB$46,MATCH('MC Emissions'!$A69,'Emissions Factors'!$A$5:$A$46,0)+2,FALSE)*'MC Usage'!AD69</f>
        <v>-4586.7236482362568</v>
      </c>
      <c r="AE69">
        <f>HLOOKUP(AE$5,'Emissions Factors'!$A$3:$AB$46,MATCH('MC Emissions'!$A69,'Emissions Factors'!$A$5:$A$46,0)+2,FALSE)*'MC Usage'!AE69</f>
        <v>0</v>
      </c>
      <c r="AF69" s="202">
        <f t="shared" si="0"/>
        <v>14251.905069604691</v>
      </c>
      <c r="AG69">
        <f t="shared" si="1"/>
        <v>5116.0145714934943</v>
      </c>
      <c r="AH69">
        <v>0</v>
      </c>
      <c r="AI69">
        <f t="shared" si="3"/>
        <v>4586.7236482362568</v>
      </c>
      <c r="AJ69">
        <f t="shared" si="4"/>
        <v>0</v>
      </c>
    </row>
    <row r="70" spans="1:36" x14ac:dyDescent="0.3">
      <c r="A70" s="33" t="s">
        <v>39</v>
      </c>
      <c r="B70" s="18">
        <f t="shared" si="2"/>
        <v>38657</v>
      </c>
      <c r="C70" s="2">
        <f>HLOOKUP(C$5,'Emissions Factors'!$A$3:$AB$46,MATCH('MC Emissions'!$A70,'Emissions Factors'!$A$5:$A$46,0)+2,FALSE)*'MC Usage'!C70</f>
        <v>14444.522323538793</v>
      </c>
      <c r="D70" s="2">
        <f>HLOOKUP(D$5,'Emissions Factors'!$A$3:$AB$46,MATCH('MC Emissions'!$A70,'Emissions Factors'!$A$5:$A$46,0)+2,FALSE)*'MC Usage'!D70</f>
        <v>0</v>
      </c>
      <c r="E70" s="2">
        <f>HLOOKUP(E$5,'Emissions Factors'!$A$3:$AB$46,MATCH('MC Emissions'!$A70,'Emissions Factors'!$A$5:$A$46,0)+2,FALSE)*'MC Usage'!E70</f>
        <v>5618.9169597067585</v>
      </c>
      <c r="F70" s="2">
        <f>HLOOKUP(F$5,'Emissions Factors'!$A$3:$AB$46,MATCH('MC Emissions'!$A70,'Emissions Factors'!$A$5:$A$46,0)+2,FALSE)*'MC Usage'!F70</f>
        <v>117.98160087579478</v>
      </c>
      <c r="G70" s="2">
        <f>HLOOKUP(G$5,'Emissions Factors'!$A$3:$AB$46,MATCH('MC Emissions'!$A70,'Emissions Factors'!$A$5:$A$46,0)+2,FALSE)*'MC Usage'!G70</f>
        <v>35.040929699175123</v>
      </c>
      <c r="H70" s="2">
        <f>HLOOKUP(H$5,'Emissions Factors'!$A$3:$AB$46,MATCH('MC Emissions'!$A70,'Emissions Factors'!$A$5:$A$46,0)+2,FALSE)*'MC Usage'!H70</f>
        <v>0</v>
      </c>
      <c r="I70" s="2">
        <f>HLOOKUP(I$5,'Emissions Factors'!$A$3:$AB$46,MATCH('MC Emissions'!$A70,'Emissions Factors'!$A$5:$A$46,0)+2,FALSE)*'MC Usage'!I70</f>
        <v>123.87696980567289</v>
      </c>
      <c r="J70" s="2">
        <f>HLOOKUP(J$5,'Emissions Factors'!$A$3:$AB$46,MATCH('MC Emissions'!$A70,'Emissions Factors'!$A$5:$A$46,0)+2,FALSE)*'MC Usage'!J70</f>
        <v>35.731460994688284</v>
      </c>
      <c r="K70" s="2">
        <f>HLOOKUP(K$5,'Emissions Factors'!$A$3:$AB$46,MATCH('MC Emissions'!$A70,'Emissions Factors'!$A$5:$A$46,0)+2,FALSE)*'MC Usage'!K70</f>
        <v>1004.9839737193306</v>
      </c>
      <c r="L70" s="2">
        <f>HLOOKUP(L$5,'Emissions Factors'!$A$3:$AB$46,MATCH('MC Emissions'!$A70,'Emissions Factors'!$A$5:$A$46,0)+2,FALSE)*'MC Usage'!L70</f>
        <v>19.083425966454747</v>
      </c>
      <c r="M70" s="2">
        <f>HLOOKUP(M$5,'Emissions Factors'!$A$3:$AB$46,MATCH('MC Emissions'!$A70,'Emissions Factors'!$A$5:$A$46,0)+2,FALSE)*'MC Usage'!M70</f>
        <v>14.029976105690194</v>
      </c>
      <c r="N70" s="2">
        <f>HLOOKUP(N$5,'Emissions Factors'!$A$3:$AB$46,MATCH('MC Emissions'!$A70,'Emissions Factors'!$A$5:$A$46,0)+2,FALSE)*'MC Usage'!N70</f>
        <v>500.23114722752268</v>
      </c>
      <c r="O70" s="2">
        <f>HLOOKUP(O$5,'Emissions Factors'!$A$3:$AB$46,MATCH('MC Emissions'!$A70,'Emissions Factors'!$A$5:$A$46,0)+2,FALSE)*'MC Usage'!O70</f>
        <v>459.95747526398941</v>
      </c>
      <c r="P70" s="2">
        <f>HLOOKUP(P$5,'Emissions Factors'!$A$3:$AB$46,MATCH('MC Emissions'!$A70,'Emissions Factors'!$A$5:$A$46,0)+2,FALSE)*'MC Usage'!P70</f>
        <v>98.865098325064196</v>
      </c>
      <c r="Q70" s="2">
        <f>HLOOKUP(Q$5,'Emissions Factors'!$A$3:$AB$46,MATCH('MC Emissions'!$A70,'Emissions Factors'!$A$5:$A$46,0)+2,FALSE)*'MC Usage'!Q70</f>
        <v>1.4645931068046634</v>
      </c>
      <c r="R70" s="2">
        <f>HLOOKUP(R$5,'Emissions Factors'!$A$3:$AB$46,MATCH('MC Emissions'!$A70,'Emissions Factors'!$A$5:$A$46,0)+2,FALSE)*'MC Usage'!R70</f>
        <v>9.9863222730408268</v>
      </c>
      <c r="S70" s="2">
        <f>HLOOKUP(S$5,'Emissions Factors'!$A$3:$AB$46,MATCH('MC Emissions'!$A70,'Emissions Factors'!$A$5:$A$46,0)+2,FALSE)*'MC Usage'!S70</f>
        <v>4.0123222857142857E-2</v>
      </c>
      <c r="T70" s="2">
        <f>HLOOKUP(T$5,'Emissions Factors'!$A$3:$AB$46,MATCH('MC Emissions'!$A70,'Emissions Factors'!$A$5:$A$46,0)+2,FALSE)*'MC Usage'!T70</f>
        <v>0</v>
      </c>
      <c r="U70" s="2">
        <f>HLOOKUP(U$5,'Emissions Factors'!$A$3:$AB$46,MATCH('MC Emissions'!$A70,'Emissions Factors'!$A$5:$A$46,0)+2,FALSE)*'MC Usage'!U70</f>
        <v>0</v>
      </c>
      <c r="V70" s="2">
        <f>HLOOKUP(V$5,'Emissions Factors'!$A$3:$AB$46,MATCH('MC Emissions'!$A70,'Emissions Factors'!$A$5:$A$46,0)+2,FALSE)*'MC Usage'!V70</f>
        <v>0</v>
      </c>
      <c r="W70" s="2">
        <f>HLOOKUP(W$5,'Emissions Factors'!$A$3:$AB$46,MATCH('MC Emissions'!$A70,'Emissions Factors'!$A$5:$A$46,0)+2,FALSE)*'MC Usage'!W70</f>
        <v>0</v>
      </c>
      <c r="X70" s="2">
        <f>HLOOKUP(X$5,'Emissions Factors'!$A$3:$AB$46,MATCH('MC Emissions'!$A70,'Emissions Factors'!$A$5:$A$46,0)+2,FALSE)*'MC Usage'!X70</f>
        <v>0</v>
      </c>
      <c r="Y70" s="2">
        <f>HLOOKUP(Y$5,'Emissions Factors'!$A$3:$AB$46,MATCH('MC Emissions'!$A70,'Emissions Factors'!$A$5:$A$46,0)+2,FALSE)*'MC Usage'!Y70</f>
        <v>0</v>
      </c>
      <c r="Z70" s="2">
        <f>HLOOKUP(Z$5,'Emissions Factors'!$A$3:$AB$46,MATCH('MC Emissions'!$A70,'Emissions Factors'!$A$5:$A$46,0)+2,FALSE)*'MC Usage'!Z70</f>
        <v>0</v>
      </c>
      <c r="AA70" s="2">
        <f>HLOOKUP(AA$5,'Emissions Factors'!$A$3:$AB$46,MATCH('MC Emissions'!$A70,'Emissions Factors'!$A$5:$A$46,0)+2,FALSE)*'MC Usage'!AA70</f>
        <v>0</v>
      </c>
      <c r="AB70">
        <f>HLOOKUP(AB$5,'Emissions Factors'!$A$3:$AB$46,MATCH('MC Emissions'!$A70,'Emissions Factors'!$A$5:$A$46,0)+2,FALSE)*'MC Usage'!AB70</f>
        <v>0</v>
      </c>
      <c r="AC70">
        <f>-'MC Usage'!AC70</f>
        <v>0</v>
      </c>
      <c r="AD70">
        <f>HLOOKUP(AD$5,'Emissions Factors'!$A$3:$AB$46,MATCH('MC Emissions'!$A70,'Emissions Factors'!$A$5:$A$46,0)+2,FALSE)*'MC Usage'!AD70</f>
        <v>-4586.7236482362568</v>
      </c>
      <c r="AE70">
        <f>HLOOKUP(AE$5,'Emissions Factors'!$A$3:$AB$46,MATCH('MC Emissions'!$A70,'Emissions Factors'!$A$5:$A$46,0)+2,FALSE)*'MC Usage'!AE70</f>
        <v>0</v>
      </c>
      <c r="AF70" s="202">
        <f t="shared" si="0"/>
        <v>9857.7986753025361</v>
      </c>
      <c r="AG70">
        <f t="shared" si="1"/>
        <v>5618.9169597067585</v>
      </c>
      <c r="AH70">
        <v>0</v>
      </c>
      <c r="AI70">
        <f t="shared" si="3"/>
        <v>4586.7236482362568</v>
      </c>
      <c r="AJ70">
        <f t="shared" si="4"/>
        <v>0</v>
      </c>
    </row>
    <row r="71" spans="1:36" x14ac:dyDescent="0.3">
      <c r="A71" s="33" t="s">
        <v>39</v>
      </c>
      <c r="B71" s="18">
        <f t="shared" si="2"/>
        <v>38687</v>
      </c>
      <c r="C71" s="2">
        <f>HLOOKUP(C$5,'Emissions Factors'!$A$3:$AB$46,MATCH('MC Emissions'!$A71,'Emissions Factors'!$A$5:$A$46,0)+2,FALSE)*'MC Usage'!C71</f>
        <v>14129.160681623938</v>
      </c>
      <c r="D71" s="2">
        <f>HLOOKUP(D$5,'Emissions Factors'!$A$3:$AB$46,MATCH('MC Emissions'!$A71,'Emissions Factors'!$A$5:$A$46,0)+2,FALSE)*'MC Usage'!D71</f>
        <v>0</v>
      </c>
      <c r="E71" s="2">
        <f>HLOOKUP(E$5,'Emissions Factors'!$A$3:$AB$46,MATCH('MC Emissions'!$A71,'Emissions Factors'!$A$5:$A$46,0)+2,FALSE)*'MC Usage'!E71</f>
        <v>10982.911754977951</v>
      </c>
      <c r="F71" s="2">
        <f>HLOOKUP(F$5,'Emissions Factors'!$A$3:$AB$46,MATCH('MC Emissions'!$A71,'Emissions Factors'!$A$5:$A$46,0)+2,FALSE)*'MC Usage'!F71</f>
        <v>178.51888601417568</v>
      </c>
      <c r="G71" s="2">
        <f>HLOOKUP(G$5,'Emissions Factors'!$A$3:$AB$46,MATCH('MC Emissions'!$A71,'Emissions Factors'!$A$5:$A$46,0)+2,FALSE)*'MC Usage'!G71</f>
        <v>35.040929699175123</v>
      </c>
      <c r="H71" s="2">
        <f>HLOOKUP(H$5,'Emissions Factors'!$A$3:$AB$46,MATCH('MC Emissions'!$A71,'Emissions Factors'!$A$5:$A$46,0)+2,FALSE)*'MC Usage'!H71</f>
        <v>0</v>
      </c>
      <c r="I71" s="2">
        <f>HLOOKUP(I$5,'Emissions Factors'!$A$3:$AB$46,MATCH('MC Emissions'!$A71,'Emissions Factors'!$A$5:$A$46,0)+2,FALSE)*'MC Usage'!I71</f>
        <v>123.87696980567289</v>
      </c>
      <c r="J71" s="2">
        <f>HLOOKUP(J$5,'Emissions Factors'!$A$3:$AB$46,MATCH('MC Emissions'!$A71,'Emissions Factors'!$A$5:$A$46,0)+2,FALSE)*'MC Usage'!J71</f>
        <v>35.731460994688284</v>
      </c>
      <c r="K71" s="2">
        <f>HLOOKUP(K$5,'Emissions Factors'!$A$3:$AB$46,MATCH('MC Emissions'!$A71,'Emissions Factors'!$A$5:$A$46,0)+2,FALSE)*'MC Usage'!K71</f>
        <v>1004.9839737193306</v>
      </c>
      <c r="L71" s="2">
        <f>HLOOKUP(L$5,'Emissions Factors'!$A$3:$AB$46,MATCH('MC Emissions'!$A71,'Emissions Factors'!$A$5:$A$46,0)+2,FALSE)*'MC Usage'!L71</f>
        <v>19.083425966454747</v>
      </c>
      <c r="M71" s="2">
        <f>HLOOKUP(M$5,'Emissions Factors'!$A$3:$AB$46,MATCH('MC Emissions'!$A71,'Emissions Factors'!$A$5:$A$46,0)+2,FALSE)*'MC Usage'!M71</f>
        <v>14.029976105690194</v>
      </c>
      <c r="N71" s="2">
        <f>HLOOKUP(N$5,'Emissions Factors'!$A$3:$AB$46,MATCH('MC Emissions'!$A71,'Emissions Factors'!$A$5:$A$46,0)+2,FALSE)*'MC Usage'!N71</f>
        <v>500.23114722752268</v>
      </c>
      <c r="O71" s="2">
        <f>HLOOKUP(O$5,'Emissions Factors'!$A$3:$AB$46,MATCH('MC Emissions'!$A71,'Emissions Factors'!$A$5:$A$46,0)+2,FALSE)*'MC Usage'!O71</f>
        <v>459.95747526398941</v>
      </c>
      <c r="P71" s="2">
        <f>HLOOKUP(P$5,'Emissions Factors'!$A$3:$AB$46,MATCH('MC Emissions'!$A71,'Emissions Factors'!$A$5:$A$46,0)+2,FALSE)*'MC Usage'!P71</f>
        <v>98.865098325064196</v>
      </c>
      <c r="Q71" s="2">
        <f>HLOOKUP(Q$5,'Emissions Factors'!$A$3:$AB$46,MATCH('MC Emissions'!$A71,'Emissions Factors'!$A$5:$A$46,0)+2,FALSE)*'MC Usage'!Q71</f>
        <v>1.4645931068046634</v>
      </c>
      <c r="R71" s="2">
        <f>HLOOKUP(R$5,'Emissions Factors'!$A$3:$AB$46,MATCH('MC Emissions'!$A71,'Emissions Factors'!$A$5:$A$46,0)+2,FALSE)*'MC Usage'!R71</f>
        <v>9.9863222730408268</v>
      </c>
      <c r="S71" s="2">
        <f>HLOOKUP(S$5,'Emissions Factors'!$A$3:$AB$46,MATCH('MC Emissions'!$A71,'Emissions Factors'!$A$5:$A$46,0)+2,FALSE)*'MC Usage'!S71</f>
        <v>4.0123222857142857E-2</v>
      </c>
      <c r="T71" s="2">
        <f>HLOOKUP(T$5,'Emissions Factors'!$A$3:$AB$46,MATCH('MC Emissions'!$A71,'Emissions Factors'!$A$5:$A$46,0)+2,FALSE)*'MC Usage'!T71</f>
        <v>0</v>
      </c>
      <c r="U71" s="2">
        <f>HLOOKUP(U$5,'Emissions Factors'!$A$3:$AB$46,MATCH('MC Emissions'!$A71,'Emissions Factors'!$A$5:$A$46,0)+2,FALSE)*'MC Usage'!U71</f>
        <v>0</v>
      </c>
      <c r="V71" s="2">
        <f>HLOOKUP(V$5,'Emissions Factors'!$A$3:$AB$46,MATCH('MC Emissions'!$A71,'Emissions Factors'!$A$5:$A$46,0)+2,FALSE)*'MC Usage'!V71</f>
        <v>0</v>
      </c>
      <c r="W71" s="2">
        <f>HLOOKUP(W$5,'Emissions Factors'!$A$3:$AB$46,MATCH('MC Emissions'!$A71,'Emissions Factors'!$A$5:$A$46,0)+2,FALSE)*'MC Usage'!W71</f>
        <v>0</v>
      </c>
      <c r="X71" s="2">
        <f>HLOOKUP(X$5,'Emissions Factors'!$A$3:$AB$46,MATCH('MC Emissions'!$A71,'Emissions Factors'!$A$5:$A$46,0)+2,FALSE)*'MC Usage'!X71</f>
        <v>0</v>
      </c>
      <c r="Y71" s="2">
        <f>HLOOKUP(Y$5,'Emissions Factors'!$A$3:$AB$46,MATCH('MC Emissions'!$A71,'Emissions Factors'!$A$5:$A$46,0)+2,FALSE)*'MC Usage'!Y71</f>
        <v>0</v>
      </c>
      <c r="Z71" s="2">
        <f>HLOOKUP(Z$5,'Emissions Factors'!$A$3:$AB$46,MATCH('MC Emissions'!$A71,'Emissions Factors'!$A$5:$A$46,0)+2,FALSE)*'MC Usage'!Z71</f>
        <v>0</v>
      </c>
      <c r="AA71" s="2">
        <f>HLOOKUP(AA$5,'Emissions Factors'!$A$3:$AB$46,MATCH('MC Emissions'!$A71,'Emissions Factors'!$A$5:$A$46,0)+2,FALSE)*'MC Usage'!AA71</f>
        <v>0</v>
      </c>
      <c r="AB71">
        <f>HLOOKUP(AB$5,'Emissions Factors'!$A$3:$AB$46,MATCH('MC Emissions'!$A71,'Emissions Factors'!$A$5:$A$46,0)+2,FALSE)*'MC Usage'!AB71</f>
        <v>0</v>
      </c>
      <c r="AC71">
        <f>-'MC Usage'!AC71</f>
        <v>0</v>
      </c>
      <c r="AD71">
        <f>HLOOKUP(AD$5,'Emissions Factors'!$A$3:$AB$46,MATCH('MC Emissions'!$A71,'Emissions Factors'!$A$5:$A$46,0)+2,FALSE)*'MC Usage'!AD71</f>
        <v>-4586.7236482362568</v>
      </c>
      <c r="AE71">
        <f>HLOOKUP(AE$5,'Emissions Factors'!$A$3:$AB$46,MATCH('MC Emissions'!$A71,'Emissions Factors'!$A$5:$A$46,0)+2,FALSE)*'MC Usage'!AE71</f>
        <v>0</v>
      </c>
      <c r="AF71" s="202">
        <f t="shared" ref="AF71:AF134" si="5">C71+AD71</f>
        <v>9542.4370333876814</v>
      </c>
      <c r="AG71">
        <f t="shared" ref="AG71:AG134" si="6">E71+H71+AC71</f>
        <v>10982.911754977951</v>
      </c>
      <c r="AH71">
        <v>0</v>
      </c>
      <c r="AI71">
        <f t="shared" si="3"/>
        <v>4586.7236482362568</v>
      </c>
      <c r="AJ71">
        <f t="shared" si="4"/>
        <v>0</v>
      </c>
    </row>
    <row r="72" spans="1:36" x14ac:dyDescent="0.3">
      <c r="A72" s="33" t="s">
        <v>39</v>
      </c>
      <c r="B72" s="18">
        <f t="shared" ref="B72:B135" si="7">DATE(YEAR(B71),MONTH(B71)+1,DAY(B71))</f>
        <v>38718</v>
      </c>
      <c r="C72" s="2">
        <f>HLOOKUP(C$5,'Emissions Factors'!$A$3:$AB$46,MATCH('MC Emissions'!$A72,'Emissions Factors'!$A$5:$A$46,0)+2,FALSE)*'MC Usage'!C72</f>
        <v>14454.466709117782</v>
      </c>
      <c r="D72" s="2">
        <f>HLOOKUP(D$5,'Emissions Factors'!$A$3:$AB$46,MATCH('MC Emissions'!$A72,'Emissions Factors'!$A$5:$A$46,0)+2,FALSE)*'MC Usage'!D72</f>
        <v>0</v>
      </c>
      <c r="E72" s="2">
        <f>HLOOKUP(E$5,'Emissions Factors'!$A$3:$AB$46,MATCH('MC Emissions'!$A72,'Emissions Factors'!$A$5:$A$46,0)+2,FALSE)*'MC Usage'!E72</f>
        <v>11394.202628974321</v>
      </c>
      <c r="F72" s="2">
        <f>HLOOKUP(F$5,'Emissions Factors'!$A$3:$AB$46,MATCH('MC Emissions'!$A72,'Emissions Factors'!$A$5:$A$46,0)+2,FALSE)*'MC Usage'!F72</f>
        <v>211.2027711224537</v>
      </c>
      <c r="G72" s="2">
        <f>HLOOKUP(G$5,'Emissions Factors'!$A$3:$AB$46,MATCH('MC Emissions'!$A72,'Emissions Factors'!$A$5:$A$46,0)+2,FALSE)*'MC Usage'!G72</f>
        <v>35.040929699175123</v>
      </c>
      <c r="H72" s="2">
        <f>HLOOKUP(H$5,'Emissions Factors'!$A$3:$AB$46,MATCH('MC Emissions'!$A72,'Emissions Factors'!$A$5:$A$46,0)+2,FALSE)*'MC Usage'!H72</f>
        <v>0</v>
      </c>
      <c r="I72" s="2">
        <f>HLOOKUP(I$5,'Emissions Factors'!$A$3:$AB$46,MATCH('MC Emissions'!$A72,'Emissions Factors'!$A$5:$A$46,0)+2,FALSE)*'MC Usage'!I72</f>
        <v>123.87696980567289</v>
      </c>
      <c r="J72" s="2">
        <f>HLOOKUP(J$5,'Emissions Factors'!$A$3:$AB$46,MATCH('MC Emissions'!$A72,'Emissions Factors'!$A$5:$A$46,0)+2,FALSE)*'MC Usage'!J72</f>
        <v>35.731460994688284</v>
      </c>
      <c r="K72" s="2">
        <f>HLOOKUP(K$5,'Emissions Factors'!$A$3:$AB$46,MATCH('MC Emissions'!$A72,'Emissions Factors'!$A$5:$A$46,0)+2,FALSE)*'MC Usage'!K72</f>
        <v>1004.9839737193306</v>
      </c>
      <c r="L72" s="2">
        <f>HLOOKUP(L$5,'Emissions Factors'!$A$3:$AB$46,MATCH('MC Emissions'!$A72,'Emissions Factors'!$A$5:$A$46,0)+2,FALSE)*'MC Usage'!L72</f>
        <v>19.083425966454747</v>
      </c>
      <c r="M72" s="2">
        <f>HLOOKUP(M$5,'Emissions Factors'!$A$3:$AB$46,MATCH('MC Emissions'!$A72,'Emissions Factors'!$A$5:$A$46,0)+2,FALSE)*'MC Usage'!M72</f>
        <v>14.029976105690194</v>
      </c>
      <c r="N72" s="2">
        <f>HLOOKUP(N$5,'Emissions Factors'!$A$3:$AB$46,MATCH('MC Emissions'!$A72,'Emissions Factors'!$A$5:$A$46,0)+2,FALSE)*'MC Usage'!N72</f>
        <v>500.23114722752268</v>
      </c>
      <c r="O72" s="2">
        <f>HLOOKUP(O$5,'Emissions Factors'!$A$3:$AB$46,MATCH('MC Emissions'!$A72,'Emissions Factors'!$A$5:$A$46,0)+2,FALSE)*'MC Usage'!O72</f>
        <v>459.95747526398941</v>
      </c>
      <c r="P72" s="2">
        <f>HLOOKUP(P$5,'Emissions Factors'!$A$3:$AB$46,MATCH('MC Emissions'!$A72,'Emissions Factors'!$A$5:$A$46,0)+2,FALSE)*'MC Usage'!P72</f>
        <v>98.865098325064196</v>
      </c>
      <c r="Q72" s="2">
        <f>HLOOKUP(Q$5,'Emissions Factors'!$A$3:$AB$46,MATCH('MC Emissions'!$A72,'Emissions Factors'!$A$5:$A$46,0)+2,FALSE)*'MC Usage'!Q72</f>
        <v>1.4645931068046634</v>
      </c>
      <c r="R72" s="2">
        <f>HLOOKUP(R$5,'Emissions Factors'!$A$3:$AB$46,MATCH('MC Emissions'!$A72,'Emissions Factors'!$A$5:$A$46,0)+2,FALSE)*'MC Usage'!R72</f>
        <v>9.9863222730408268</v>
      </c>
      <c r="S72" s="2">
        <f>HLOOKUP(S$5,'Emissions Factors'!$A$3:$AB$46,MATCH('MC Emissions'!$A72,'Emissions Factors'!$A$5:$A$46,0)+2,FALSE)*'MC Usage'!S72</f>
        <v>4.0123222857142857E-2</v>
      </c>
      <c r="T72" s="2">
        <f>HLOOKUP(T$5,'Emissions Factors'!$A$3:$AB$46,MATCH('MC Emissions'!$A72,'Emissions Factors'!$A$5:$A$46,0)+2,FALSE)*'MC Usage'!T72</f>
        <v>0</v>
      </c>
      <c r="U72" s="2">
        <f>HLOOKUP(U$5,'Emissions Factors'!$A$3:$AB$46,MATCH('MC Emissions'!$A72,'Emissions Factors'!$A$5:$A$46,0)+2,FALSE)*'MC Usage'!U72</f>
        <v>0</v>
      </c>
      <c r="V72" s="2">
        <f>HLOOKUP(V$5,'Emissions Factors'!$A$3:$AB$46,MATCH('MC Emissions'!$A72,'Emissions Factors'!$A$5:$A$46,0)+2,FALSE)*'MC Usage'!V72</f>
        <v>0</v>
      </c>
      <c r="W72" s="2">
        <f>HLOOKUP(W$5,'Emissions Factors'!$A$3:$AB$46,MATCH('MC Emissions'!$A72,'Emissions Factors'!$A$5:$A$46,0)+2,FALSE)*'MC Usage'!W72</f>
        <v>0</v>
      </c>
      <c r="X72" s="2">
        <f>HLOOKUP(X$5,'Emissions Factors'!$A$3:$AB$46,MATCH('MC Emissions'!$A72,'Emissions Factors'!$A$5:$A$46,0)+2,FALSE)*'MC Usage'!X72</f>
        <v>0</v>
      </c>
      <c r="Y72" s="2">
        <f>HLOOKUP(Y$5,'Emissions Factors'!$A$3:$AB$46,MATCH('MC Emissions'!$A72,'Emissions Factors'!$A$5:$A$46,0)+2,FALSE)*'MC Usage'!Y72</f>
        <v>0</v>
      </c>
      <c r="Z72" s="2">
        <f>HLOOKUP(Z$5,'Emissions Factors'!$A$3:$AB$46,MATCH('MC Emissions'!$A72,'Emissions Factors'!$A$5:$A$46,0)+2,FALSE)*'MC Usage'!Z72</f>
        <v>0</v>
      </c>
      <c r="AA72" s="2">
        <f>HLOOKUP(AA$5,'Emissions Factors'!$A$3:$AB$46,MATCH('MC Emissions'!$A72,'Emissions Factors'!$A$5:$A$46,0)+2,FALSE)*'MC Usage'!AA72</f>
        <v>0</v>
      </c>
      <c r="AB72">
        <f>HLOOKUP(AB$5,'Emissions Factors'!$A$3:$AB$46,MATCH('MC Emissions'!$A72,'Emissions Factors'!$A$5:$A$46,0)+2,FALSE)*'MC Usage'!AB72</f>
        <v>0</v>
      </c>
      <c r="AC72">
        <f>-'MC Usage'!AC72</f>
        <v>0</v>
      </c>
      <c r="AD72">
        <f>HLOOKUP(AD$5,'Emissions Factors'!$A$3:$AB$46,MATCH('MC Emissions'!$A72,'Emissions Factors'!$A$5:$A$46,0)+2,FALSE)*'MC Usage'!AD72</f>
        <v>-4586.7236482362568</v>
      </c>
      <c r="AE72">
        <f>HLOOKUP(AE$5,'Emissions Factors'!$A$3:$AB$46,MATCH('MC Emissions'!$A72,'Emissions Factors'!$A$5:$A$46,0)+2,FALSE)*'MC Usage'!AE72</f>
        <v>0</v>
      </c>
      <c r="AF72" s="202">
        <f t="shared" si="5"/>
        <v>9867.7430608815248</v>
      </c>
      <c r="AG72">
        <f t="shared" si="6"/>
        <v>11394.202628974321</v>
      </c>
      <c r="AH72">
        <v>0</v>
      </c>
      <c r="AI72">
        <f t="shared" si="3"/>
        <v>4586.7236482362568</v>
      </c>
      <c r="AJ72">
        <f t="shared" si="4"/>
        <v>0</v>
      </c>
    </row>
    <row r="73" spans="1:36" x14ac:dyDescent="0.3">
      <c r="A73" s="33" t="s">
        <v>39</v>
      </c>
      <c r="B73" s="18">
        <f t="shared" si="7"/>
        <v>38749</v>
      </c>
      <c r="C73" s="2">
        <f>HLOOKUP(C$5,'Emissions Factors'!$A$3:$AB$46,MATCH('MC Emissions'!$A73,'Emissions Factors'!$A$5:$A$46,0)+2,FALSE)*'MC Usage'!C73</f>
        <v>13555.510772883179</v>
      </c>
      <c r="D73" s="2">
        <f>HLOOKUP(D$5,'Emissions Factors'!$A$3:$AB$46,MATCH('MC Emissions'!$A73,'Emissions Factors'!$A$5:$A$46,0)+2,FALSE)*'MC Usage'!D73</f>
        <v>0</v>
      </c>
      <c r="E73" s="2">
        <f>HLOOKUP(E$5,'Emissions Factors'!$A$3:$AB$46,MATCH('MC Emissions'!$A73,'Emissions Factors'!$A$5:$A$46,0)+2,FALSE)*'MC Usage'!E73</f>
        <v>10178.720722226091</v>
      </c>
      <c r="F73" s="2">
        <f>HLOOKUP(F$5,'Emissions Factors'!$A$3:$AB$46,MATCH('MC Emissions'!$A73,'Emissions Factors'!$A$5:$A$46,0)+2,FALSE)*'MC Usage'!F73</f>
        <v>212.67319573306702</v>
      </c>
      <c r="G73" s="2">
        <f>HLOOKUP(G$5,'Emissions Factors'!$A$3:$AB$46,MATCH('MC Emissions'!$A73,'Emissions Factors'!$A$5:$A$46,0)+2,FALSE)*'MC Usage'!G73</f>
        <v>35.040929699175123</v>
      </c>
      <c r="H73" s="2">
        <f>HLOOKUP(H$5,'Emissions Factors'!$A$3:$AB$46,MATCH('MC Emissions'!$A73,'Emissions Factors'!$A$5:$A$46,0)+2,FALSE)*'MC Usage'!H73</f>
        <v>0</v>
      </c>
      <c r="I73" s="2">
        <f>HLOOKUP(I$5,'Emissions Factors'!$A$3:$AB$46,MATCH('MC Emissions'!$A73,'Emissions Factors'!$A$5:$A$46,0)+2,FALSE)*'MC Usage'!I73</f>
        <v>123.87696980567289</v>
      </c>
      <c r="J73" s="2">
        <f>HLOOKUP(J$5,'Emissions Factors'!$A$3:$AB$46,MATCH('MC Emissions'!$A73,'Emissions Factors'!$A$5:$A$46,0)+2,FALSE)*'MC Usage'!J73</f>
        <v>35.731460994688284</v>
      </c>
      <c r="K73" s="2">
        <f>HLOOKUP(K$5,'Emissions Factors'!$A$3:$AB$46,MATCH('MC Emissions'!$A73,'Emissions Factors'!$A$5:$A$46,0)+2,FALSE)*'MC Usage'!K73</f>
        <v>1004.9839737193306</v>
      </c>
      <c r="L73" s="2">
        <f>HLOOKUP(L$5,'Emissions Factors'!$A$3:$AB$46,MATCH('MC Emissions'!$A73,'Emissions Factors'!$A$5:$A$46,0)+2,FALSE)*'MC Usage'!L73</f>
        <v>19.083425966454747</v>
      </c>
      <c r="M73" s="2">
        <f>HLOOKUP(M$5,'Emissions Factors'!$A$3:$AB$46,MATCH('MC Emissions'!$A73,'Emissions Factors'!$A$5:$A$46,0)+2,FALSE)*'MC Usage'!M73</f>
        <v>14.029976105690194</v>
      </c>
      <c r="N73" s="2">
        <f>HLOOKUP(N$5,'Emissions Factors'!$A$3:$AB$46,MATCH('MC Emissions'!$A73,'Emissions Factors'!$A$5:$A$46,0)+2,FALSE)*'MC Usage'!N73</f>
        <v>500.23114722752268</v>
      </c>
      <c r="O73" s="2">
        <f>HLOOKUP(O$5,'Emissions Factors'!$A$3:$AB$46,MATCH('MC Emissions'!$A73,'Emissions Factors'!$A$5:$A$46,0)+2,FALSE)*'MC Usage'!O73</f>
        <v>459.95747526398941</v>
      </c>
      <c r="P73" s="2">
        <f>HLOOKUP(P$5,'Emissions Factors'!$A$3:$AB$46,MATCH('MC Emissions'!$A73,'Emissions Factors'!$A$5:$A$46,0)+2,FALSE)*'MC Usage'!P73</f>
        <v>98.865098325064196</v>
      </c>
      <c r="Q73" s="2">
        <f>HLOOKUP(Q$5,'Emissions Factors'!$A$3:$AB$46,MATCH('MC Emissions'!$A73,'Emissions Factors'!$A$5:$A$46,0)+2,FALSE)*'MC Usage'!Q73</f>
        <v>1.4645931068046634</v>
      </c>
      <c r="R73" s="2">
        <f>HLOOKUP(R$5,'Emissions Factors'!$A$3:$AB$46,MATCH('MC Emissions'!$A73,'Emissions Factors'!$A$5:$A$46,0)+2,FALSE)*'MC Usage'!R73</f>
        <v>9.9863222730408268</v>
      </c>
      <c r="S73" s="2">
        <f>HLOOKUP(S$5,'Emissions Factors'!$A$3:$AB$46,MATCH('MC Emissions'!$A73,'Emissions Factors'!$A$5:$A$46,0)+2,FALSE)*'MC Usage'!S73</f>
        <v>4.0123222857142857E-2</v>
      </c>
      <c r="T73" s="2">
        <f>HLOOKUP(T$5,'Emissions Factors'!$A$3:$AB$46,MATCH('MC Emissions'!$A73,'Emissions Factors'!$A$5:$A$46,0)+2,FALSE)*'MC Usage'!T73</f>
        <v>0</v>
      </c>
      <c r="U73" s="2">
        <f>HLOOKUP(U$5,'Emissions Factors'!$A$3:$AB$46,MATCH('MC Emissions'!$A73,'Emissions Factors'!$A$5:$A$46,0)+2,FALSE)*'MC Usage'!U73</f>
        <v>0</v>
      </c>
      <c r="V73" s="2">
        <f>HLOOKUP(V$5,'Emissions Factors'!$A$3:$AB$46,MATCH('MC Emissions'!$A73,'Emissions Factors'!$A$5:$A$46,0)+2,FALSE)*'MC Usage'!V73</f>
        <v>0</v>
      </c>
      <c r="W73" s="2">
        <f>HLOOKUP(W$5,'Emissions Factors'!$A$3:$AB$46,MATCH('MC Emissions'!$A73,'Emissions Factors'!$A$5:$A$46,0)+2,FALSE)*'MC Usage'!W73</f>
        <v>0</v>
      </c>
      <c r="X73" s="2">
        <f>HLOOKUP(X$5,'Emissions Factors'!$A$3:$AB$46,MATCH('MC Emissions'!$A73,'Emissions Factors'!$A$5:$A$46,0)+2,FALSE)*'MC Usage'!X73</f>
        <v>0</v>
      </c>
      <c r="Y73" s="2">
        <f>HLOOKUP(Y$5,'Emissions Factors'!$A$3:$AB$46,MATCH('MC Emissions'!$A73,'Emissions Factors'!$A$5:$A$46,0)+2,FALSE)*'MC Usage'!Y73</f>
        <v>0</v>
      </c>
      <c r="Z73" s="2">
        <f>HLOOKUP(Z$5,'Emissions Factors'!$A$3:$AB$46,MATCH('MC Emissions'!$A73,'Emissions Factors'!$A$5:$A$46,0)+2,FALSE)*'MC Usage'!Z73</f>
        <v>0</v>
      </c>
      <c r="AA73" s="2">
        <f>HLOOKUP(AA$5,'Emissions Factors'!$A$3:$AB$46,MATCH('MC Emissions'!$A73,'Emissions Factors'!$A$5:$A$46,0)+2,FALSE)*'MC Usage'!AA73</f>
        <v>0</v>
      </c>
      <c r="AB73">
        <f>HLOOKUP(AB$5,'Emissions Factors'!$A$3:$AB$46,MATCH('MC Emissions'!$A73,'Emissions Factors'!$A$5:$A$46,0)+2,FALSE)*'MC Usage'!AB73</f>
        <v>0</v>
      </c>
      <c r="AC73">
        <f>-'MC Usage'!AC73</f>
        <v>0</v>
      </c>
      <c r="AD73">
        <f>HLOOKUP(AD$5,'Emissions Factors'!$A$3:$AB$46,MATCH('MC Emissions'!$A73,'Emissions Factors'!$A$5:$A$46,0)+2,FALSE)*'MC Usage'!AD73</f>
        <v>-4586.7236482362568</v>
      </c>
      <c r="AE73">
        <f>HLOOKUP(AE$5,'Emissions Factors'!$A$3:$AB$46,MATCH('MC Emissions'!$A73,'Emissions Factors'!$A$5:$A$46,0)+2,FALSE)*'MC Usage'!AE73</f>
        <v>0</v>
      </c>
      <c r="AF73" s="202">
        <f t="shared" si="5"/>
        <v>8968.7871246469222</v>
      </c>
      <c r="AG73">
        <f t="shared" si="6"/>
        <v>10178.720722226091</v>
      </c>
      <c r="AH73">
        <v>0</v>
      </c>
      <c r="AI73">
        <f t="shared" si="3"/>
        <v>4586.7236482362568</v>
      </c>
      <c r="AJ73">
        <f t="shared" si="4"/>
        <v>0</v>
      </c>
    </row>
    <row r="74" spans="1:36" x14ac:dyDescent="0.3">
      <c r="A74" s="33" t="s">
        <v>39</v>
      </c>
      <c r="B74" s="18">
        <f t="shared" si="7"/>
        <v>38777</v>
      </c>
      <c r="C74" s="2">
        <f>HLOOKUP(C$5,'Emissions Factors'!$A$3:$AB$46,MATCH('MC Emissions'!$A74,'Emissions Factors'!$A$5:$A$46,0)+2,FALSE)*'MC Usage'!C74</f>
        <v>13741.973688757618</v>
      </c>
      <c r="D74" s="2">
        <f>HLOOKUP(D$5,'Emissions Factors'!$A$3:$AB$46,MATCH('MC Emissions'!$A74,'Emissions Factors'!$A$5:$A$46,0)+2,FALSE)*'MC Usage'!D74</f>
        <v>0</v>
      </c>
      <c r="E74" s="2">
        <f>HLOOKUP(E$5,'Emissions Factors'!$A$3:$AB$46,MATCH('MC Emissions'!$A74,'Emissions Factors'!$A$5:$A$46,0)+2,FALSE)*'MC Usage'!E74</f>
        <v>9550.7368347762076</v>
      </c>
      <c r="F74" s="2">
        <f>HLOOKUP(F$5,'Emissions Factors'!$A$3:$AB$46,MATCH('MC Emissions'!$A74,'Emissions Factors'!$A$5:$A$46,0)+2,FALSE)*'MC Usage'!F74</f>
        <v>165.34438540449557</v>
      </c>
      <c r="G74" s="2">
        <f>HLOOKUP(G$5,'Emissions Factors'!$A$3:$AB$46,MATCH('MC Emissions'!$A74,'Emissions Factors'!$A$5:$A$46,0)+2,FALSE)*'MC Usage'!G74</f>
        <v>35.040929699175123</v>
      </c>
      <c r="H74" s="2">
        <f>HLOOKUP(H$5,'Emissions Factors'!$A$3:$AB$46,MATCH('MC Emissions'!$A74,'Emissions Factors'!$A$5:$A$46,0)+2,FALSE)*'MC Usage'!H74</f>
        <v>0</v>
      </c>
      <c r="I74" s="2">
        <f>HLOOKUP(I$5,'Emissions Factors'!$A$3:$AB$46,MATCH('MC Emissions'!$A74,'Emissions Factors'!$A$5:$A$46,0)+2,FALSE)*'MC Usage'!I74</f>
        <v>123.87696980567289</v>
      </c>
      <c r="J74" s="2">
        <f>HLOOKUP(J$5,'Emissions Factors'!$A$3:$AB$46,MATCH('MC Emissions'!$A74,'Emissions Factors'!$A$5:$A$46,0)+2,FALSE)*'MC Usage'!J74</f>
        <v>35.731460994688284</v>
      </c>
      <c r="K74" s="2">
        <f>HLOOKUP(K$5,'Emissions Factors'!$A$3:$AB$46,MATCH('MC Emissions'!$A74,'Emissions Factors'!$A$5:$A$46,0)+2,FALSE)*'MC Usage'!K74</f>
        <v>1004.9839737193306</v>
      </c>
      <c r="L74" s="2">
        <f>HLOOKUP(L$5,'Emissions Factors'!$A$3:$AB$46,MATCH('MC Emissions'!$A74,'Emissions Factors'!$A$5:$A$46,0)+2,FALSE)*'MC Usage'!L74</f>
        <v>19.083425966454747</v>
      </c>
      <c r="M74" s="2">
        <f>HLOOKUP(M$5,'Emissions Factors'!$A$3:$AB$46,MATCH('MC Emissions'!$A74,'Emissions Factors'!$A$5:$A$46,0)+2,FALSE)*'MC Usage'!M74</f>
        <v>14.029976105690194</v>
      </c>
      <c r="N74" s="2">
        <f>HLOOKUP(N$5,'Emissions Factors'!$A$3:$AB$46,MATCH('MC Emissions'!$A74,'Emissions Factors'!$A$5:$A$46,0)+2,FALSE)*'MC Usage'!N74</f>
        <v>500.23114722752268</v>
      </c>
      <c r="O74" s="2">
        <f>HLOOKUP(O$5,'Emissions Factors'!$A$3:$AB$46,MATCH('MC Emissions'!$A74,'Emissions Factors'!$A$5:$A$46,0)+2,FALSE)*'MC Usage'!O74</f>
        <v>459.95747526398941</v>
      </c>
      <c r="P74" s="2">
        <f>HLOOKUP(P$5,'Emissions Factors'!$A$3:$AB$46,MATCH('MC Emissions'!$A74,'Emissions Factors'!$A$5:$A$46,0)+2,FALSE)*'MC Usage'!P74</f>
        <v>98.865098325064196</v>
      </c>
      <c r="Q74" s="2">
        <f>HLOOKUP(Q$5,'Emissions Factors'!$A$3:$AB$46,MATCH('MC Emissions'!$A74,'Emissions Factors'!$A$5:$A$46,0)+2,FALSE)*'MC Usage'!Q74</f>
        <v>1.4645931068046634</v>
      </c>
      <c r="R74" s="2">
        <f>HLOOKUP(R$5,'Emissions Factors'!$A$3:$AB$46,MATCH('MC Emissions'!$A74,'Emissions Factors'!$A$5:$A$46,0)+2,FALSE)*'MC Usage'!R74</f>
        <v>9.9863222730408268</v>
      </c>
      <c r="S74" s="2">
        <f>HLOOKUP(S$5,'Emissions Factors'!$A$3:$AB$46,MATCH('MC Emissions'!$A74,'Emissions Factors'!$A$5:$A$46,0)+2,FALSE)*'MC Usage'!S74</f>
        <v>4.0123222857142857E-2</v>
      </c>
      <c r="T74" s="2">
        <f>HLOOKUP(T$5,'Emissions Factors'!$A$3:$AB$46,MATCH('MC Emissions'!$A74,'Emissions Factors'!$A$5:$A$46,0)+2,FALSE)*'MC Usage'!T74</f>
        <v>0</v>
      </c>
      <c r="U74" s="2">
        <f>HLOOKUP(U$5,'Emissions Factors'!$A$3:$AB$46,MATCH('MC Emissions'!$A74,'Emissions Factors'!$A$5:$A$46,0)+2,FALSE)*'MC Usage'!U74</f>
        <v>0</v>
      </c>
      <c r="V74" s="2">
        <f>HLOOKUP(V$5,'Emissions Factors'!$A$3:$AB$46,MATCH('MC Emissions'!$A74,'Emissions Factors'!$A$5:$A$46,0)+2,FALSE)*'MC Usage'!V74</f>
        <v>0</v>
      </c>
      <c r="W74" s="2">
        <f>HLOOKUP(W$5,'Emissions Factors'!$A$3:$AB$46,MATCH('MC Emissions'!$A74,'Emissions Factors'!$A$5:$A$46,0)+2,FALSE)*'MC Usage'!W74</f>
        <v>0</v>
      </c>
      <c r="X74" s="2">
        <f>HLOOKUP(X$5,'Emissions Factors'!$A$3:$AB$46,MATCH('MC Emissions'!$A74,'Emissions Factors'!$A$5:$A$46,0)+2,FALSE)*'MC Usage'!X74</f>
        <v>0</v>
      </c>
      <c r="Y74" s="2">
        <f>HLOOKUP(Y$5,'Emissions Factors'!$A$3:$AB$46,MATCH('MC Emissions'!$A74,'Emissions Factors'!$A$5:$A$46,0)+2,FALSE)*'MC Usage'!Y74</f>
        <v>0</v>
      </c>
      <c r="Z74" s="2">
        <f>HLOOKUP(Z$5,'Emissions Factors'!$A$3:$AB$46,MATCH('MC Emissions'!$A74,'Emissions Factors'!$A$5:$A$46,0)+2,FALSE)*'MC Usage'!Z74</f>
        <v>0</v>
      </c>
      <c r="AA74" s="2">
        <f>HLOOKUP(AA$5,'Emissions Factors'!$A$3:$AB$46,MATCH('MC Emissions'!$A74,'Emissions Factors'!$A$5:$A$46,0)+2,FALSE)*'MC Usage'!AA74</f>
        <v>0</v>
      </c>
      <c r="AB74">
        <f>HLOOKUP(AB$5,'Emissions Factors'!$A$3:$AB$46,MATCH('MC Emissions'!$A74,'Emissions Factors'!$A$5:$A$46,0)+2,FALSE)*'MC Usage'!AB74</f>
        <v>0</v>
      </c>
      <c r="AC74">
        <f>-'MC Usage'!AC74</f>
        <v>0</v>
      </c>
      <c r="AD74">
        <f>HLOOKUP(AD$5,'Emissions Factors'!$A$3:$AB$46,MATCH('MC Emissions'!$A74,'Emissions Factors'!$A$5:$A$46,0)+2,FALSE)*'MC Usage'!AD74</f>
        <v>-4586.7236482362568</v>
      </c>
      <c r="AE74">
        <f>HLOOKUP(AE$5,'Emissions Factors'!$A$3:$AB$46,MATCH('MC Emissions'!$A74,'Emissions Factors'!$A$5:$A$46,0)+2,FALSE)*'MC Usage'!AE74</f>
        <v>0</v>
      </c>
      <c r="AF74" s="202">
        <f t="shared" si="5"/>
        <v>9155.2500405213614</v>
      </c>
      <c r="AG74">
        <f t="shared" si="6"/>
        <v>9550.7368347762076</v>
      </c>
      <c r="AH74">
        <v>0</v>
      </c>
      <c r="AI74">
        <f t="shared" si="3"/>
        <v>4586.7236482362568</v>
      </c>
      <c r="AJ74">
        <f t="shared" si="4"/>
        <v>0</v>
      </c>
    </row>
    <row r="75" spans="1:36" x14ac:dyDescent="0.3">
      <c r="A75" s="33" t="s">
        <v>39</v>
      </c>
      <c r="B75" s="18">
        <f t="shared" si="7"/>
        <v>38808</v>
      </c>
      <c r="C75" s="2">
        <f>HLOOKUP(C$5,'Emissions Factors'!$A$3:$AB$46,MATCH('MC Emissions'!$A75,'Emissions Factors'!$A$5:$A$46,0)+2,FALSE)*'MC Usage'!C75</f>
        <v>14613.721728586868</v>
      </c>
      <c r="D75" s="2">
        <f>HLOOKUP(D$5,'Emissions Factors'!$A$3:$AB$46,MATCH('MC Emissions'!$A75,'Emissions Factors'!$A$5:$A$46,0)+2,FALSE)*'MC Usage'!D75</f>
        <v>0</v>
      </c>
      <c r="E75" s="2">
        <f>HLOOKUP(E$5,'Emissions Factors'!$A$3:$AB$46,MATCH('MC Emissions'!$A75,'Emissions Factors'!$A$5:$A$46,0)+2,FALSE)*'MC Usage'!E75</f>
        <v>5046.7567858591492</v>
      </c>
      <c r="F75" s="2">
        <f>HLOOKUP(F$5,'Emissions Factors'!$A$3:$AB$46,MATCH('MC Emissions'!$A75,'Emissions Factors'!$A$5:$A$46,0)+2,FALSE)*'MC Usage'!F75</f>
        <v>81.609617692993027</v>
      </c>
      <c r="G75" s="2">
        <f>HLOOKUP(G$5,'Emissions Factors'!$A$3:$AB$46,MATCH('MC Emissions'!$A75,'Emissions Factors'!$A$5:$A$46,0)+2,FALSE)*'MC Usage'!G75</f>
        <v>35.040929699175123</v>
      </c>
      <c r="H75" s="2">
        <f>HLOOKUP(H$5,'Emissions Factors'!$A$3:$AB$46,MATCH('MC Emissions'!$A75,'Emissions Factors'!$A$5:$A$46,0)+2,FALSE)*'MC Usage'!H75</f>
        <v>0</v>
      </c>
      <c r="I75" s="2">
        <f>HLOOKUP(I$5,'Emissions Factors'!$A$3:$AB$46,MATCH('MC Emissions'!$A75,'Emissions Factors'!$A$5:$A$46,0)+2,FALSE)*'MC Usage'!I75</f>
        <v>123.87696980567289</v>
      </c>
      <c r="J75" s="2">
        <f>HLOOKUP(J$5,'Emissions Factors'!$A$3:$AB$46,MATCH('MC Emissions'!$A75,'Emissions Factors'!$A$5:$A$46,0)+2,FALSE)*'MC Usage'!J75</f>
        <v>35.731460994688284</v>
      </c>
      <c r="K75" s="2">
        <f>HLOOKUP(K$5,'Emissions Factors'!$A$3:$AB$46,MATCH('MC Emissions'!$A75,'Emissions Factors'!$A$5:$A$46,0)+2,FALSE)*'MC Usage'!K75</f>
        <v>1004.9839737193306</v>
      </c>
      <c r="L75" s="2">
        <f>HLOOKUP(L$5,'Emissions Factors'!$A$3:$AB$46,MATCH('MC Emissions'!$A75,'Emissions Factors'!$A$5:$A$46,0)+2,FALSE)*'MC Usage'!L75</f>
        <v>19.083425966454747</v>
      </c>
      <c r="M75" s="2">
        <f>HLOOKUP(M$5,'Emissions Factors'!$A$3:$AB$46,MATCH('MC Emissions'!$A75,'Emissions Factors'!$A$5:$A$46,0)+2,FALSE)*'MC Usage'!M75</f>
        <v>14.029976105690194</v>
      </c>
      <c r="N75" s="2">
        <f>HLOOKUP(N$5,'Emissions Factors'!$A$3:$AB$46,MATCH('MC Emissions'!$A75,'Emissions Factors'!$A$5:$A$46,0)+2,FALSE)*'MC Usage'!N75</f>
        <v>500.23114722752268</v>
      </c>
      <c r="O75" s="2">
        <f>HLOOKUP(O$5,'Emissions Factors'!$A$3:$AB$46,MATCH('MC Emissions'!$A75,'Emissions Factors'!$A$5:$A$46,0)+2,FALSE)*'MC Usage'!O75</f>
        <v>459.95747526398941</v>
      </c>
      <c r="P75" s="2">
        <f>HLOOKUP(P$5,'Emissions Factors'!$A$3:$AB$46,MATCH('MC Emissions'!$A75,'Emissions Factors'!$A$5:$A$46,0)+2,FALSE)*'MC Usage'!P75</f>
        <v>98.865098325064196</v>
      </c>
      <c r="Q75" s="2">
        <f>HLOOKUP(Q$5,'Emissions Factors'!$A$3:$AB$46,MATCH('MC Emissions'!$A75,'Emissions Factors'!$A$5:$A$46,0)+2,FALSE)*'MC Usage'!Q75</f>
        <v>1.4645931068046634</v>
      </c>
      <c r="R75" s="2">
        <f>HLOOKUP(R$5,'Emissions Factors'!$A$3:$AB$46,MATCH('MC Emissions'!$A75,'Emissions Factors'!$A$5:$A$46,0)+2,FALSE)*'MC Usage'!R75</f>
        <v>9.9863222730408268</v>
      </c>
      <c r="S75" s="2">
        <f>HLOOKUP(S$5,'Emissions Factors'!$A$3:$AB$46,MATCH('MC Emissions'!$A75,'Emissions Factors'!$A$5:$A$46,0)+2,FALSE)*'MC Usage'!S75</f>
        <v>4.0123222857142857E-2</v>
      </c>
      <c r="T75" s="2">
        <f>HLOOKUP(T$5,'Emissions Factors'!$A$3:$AB$46,MATCH('MC Emissions'!$A75,'Emissions Factors'!$A$5:$A$46,0)+2,FALSE)*'MC Usage'!T75</f>
        <v>0</v>
      </c>
      <c r="U75" s="2">
        <f>HLOOKUP(U$5,'Emissions Factors'!$A$3:$AB$46,MATCH('MC Emissions'!$A75,'Emissions Factors'!$A$5:$A$46,0)+2,FALSE)*'MC Usage'!U75</f>
        <v>0</v>
      </c>
      <c r="V75" s="2">
        <f>HLOOKUP(V$5,'Emissions Factors'!$A$3:$AB$46,MATCH('MC Emissions'!$A75,'Emissions Factors'!$A$5:$A$46,0)+2,FALSE)*'MC Usage'!V75</f>
        <v>0</v>
      </c>
      <c r="W75" s="2">
        <f>HLOOKUP(W$5,'Emissions Factors'!$A$3:$AB$46,MATCH('MC Emissions'!$A75,'Emissions Factors'!$A$5:$A$46,0)+2,FALSE)*'MC Usage'!W75</f>
        <v>0</v>
      </c>
      <c r="X75" s="2">
        <f>HLOOKUP(X$5,'Emissions Factors'!$A$3:$AB$46,MATCH('MC Emissions'!$A75,'Emissions Factors'!$A$5:$A$46,0)+2,FALSE)*'MC Usage'!X75</f>
        <v>0</v>
      </c>
      <c r="Y75" s="2">
        <f>HLOOKUP(Y$5,'Emissions Factors'!$A$3:$AB$46,MATCH('MC Emissions'!$A75,'Emissions Factors'!$A$5:$A$46,0)+2,FALSE)*'MC Usage'!Y75</f>
        <v>0</v>
      </c>
      <c r="Z75" s="2">
        <f>HLOOKUP(Z$5,'Emissions Factors'!$A$3:$AB$46,MATCH('MC Emissions'!$A75,'Emissions Factors'!$A$5:$A$46,0)+2,FALSE)*'MC Usage'!Z75</f>
        <v>0</v>
      </c>
      <c r="AA75" s="2">
        <f>HLOOKUP(AA$5,'Emissions Factors'!$A$3:$AB$46,MATCH('MC Emissions'!$A75,'Emissions Factors'!$A$5:$A$46,0)+2,FALSE)*'MC Usage'!AA75</f>
        <v>0</v>
      </c>
      <c r="AB75">
        <f>HLOOKUP(AB$5,'Emissions Factors'!$A$3:$AB$46,MATCH('MC Emissions'!$A75,'Emissions Factors'!$A$5:$A$46,0)+2,FALSE)*'MC Usage'!AB75</f>
        <v>0</v>
      </c>
      <c r="AC75">
        <f>-'MC Usage'!AC75</f>
        <v>0</v>
      </c>
      <c r="AD75">
        <f>HLOOKUP(AD$5,'Emissions Factors'!$A$3:$AB$46,MATCH('MC Emissions'!$A75,'Emissions Factors'!$A$5:$A$46,0)+2,FALSE)*'MC Usage'!AD75</f>
        <v>-4586.7236482362568</v>
      </c>
      <c r="AE75">
        <f>HLOOKUP(AE$5,'Emissions Factors'!$A$3:$AB$46,MATCH('MC Emissions'!$A75,'Emissions Factors'!$A$5:$A$46,0)+2,FALSE)*'MC Usage'!AE75</f>
        <v>0</v>
      </c>
      <c r="AF75" s="202">
        <f t="shared" si="5"/>
        <v>10026.998080350611</v>
      </c>
      <c r="AG75">
        <f t="shared" si="6"/>
        <v>5046.7567858591492</v>
      </c>
      <c r="AH75">
        <v>0</v>
      </c>
      <c r="AI75">
        <f t="shared" si="3"/>
        <v>4586.7236482362568</v>
      </c>
      <c r="AJ75">
        <f t="shared" si="4"/>
        <v>0</v>
      </c>
    </row>
    <row r="76" spans="1:36" x14ac:dyDescent="0.3">
      <c r="A76" s="33" t="s">
        <v>39</v>
      </c>
      <c r="B76" s="18">
        <f t="shared" si="7"/>
        <v>38838</v>
      </c>
      <c r="C76" s="2">
        <f>HLOOKUP(C$5,'Emissions Factors'!$A$3:$AB$46,MATCH('MC Emissions'!$A76,'Emissions Factors'!$A$5:$A$46,0)+2,FALSE)*'MC Usage'!C76</f>
        <v>14790.960918581199</v>
      </c>
      <c r="D76" s="2">
        <f>HLOOKUP(D$5,'Emissions Factors'!$A$3:$AB$46,MATCH('MC Emissions'!$A76,'Emissions Factors'!$A$5:$A$46,0)+2,FALSE)*'MC Usage'!D76</f>
        <v>0</v>
      </c>
      <c r="E76" s="2">
        <f>HLOOKUP(E$5,'Emissions Factors'!$A$3:$AB$46,MATCH('MC Emissions'!$A76,'Emissions Factors'!$A$5:$A$46,0)+2,FALSE)*'MC Usage'!E76</f>
        <v>6008.5348396938152</v>
      </c>
      <c r="F76" s="2">
        <f>HLOOKUP(F$5,'Emissions Factors'!$A$3:$AB$46,MATCH('MC Emissions'!$A76,'Emissions Factors'!$A$5:$A$46,0)+2,FALSE)*'MC Usage'!F76</f>
        <v>42.214046641704208</v>
      </c>
      <c r="G76" s="2">
        <f>HLOOKUP(G$5,'Emissions Factors'!$A$3:$AB$46,MATCH('MC Emissions'!$A76,'Emissions Factors'!$A$5:$A$46,0)+2,FALSE)*'MC Usage'!G76</f>
        <v>35.040929699175123</v>
      </c>
      <c r="H76" s="2">
        <f>HLOOKUP(H$5,'Emissions Factors'!$A$3:$AB$46,MATCH('MC Emissions'!$A76,'Emissions Factors'!$A$5:$A$46,0)+2,FALSE)*'MC Usage'!H76</f>
        <v>0</v>
      </c>
      <c r="I76" s="2">
        <f>HLOOKUP(I$5,'Emissions Factors'!$A$3:$AB$46,MATCH('MC Emissions'!$A76,'Emissions Factors'!$A$5:$A$46,0)+2,FALSE)*'MC Usage'!I76</f>
        <v>123.87696980567289</v>
      </c>
      <c r="J76" s="2">
        <f>HLOOKUP(J$5,'Emissions Factors'!$A$3:$AB$46,MATCH('MC Emissions'!$A76,'Emissions Factors'!$A$5:$A$46,0)+2,FALSE)*'MC Usage'!J76</f>
        <v>35.731460994688284</v>
      </c>
      <c r="K76" s="2">
        <f>HLOOKUP(K$5,'Emissions Factors'!$A$3:$AB$46,MATCH('MC Emissions'!$A76,'Emissions Factors'!$A$5:$A$46,0)+2,FALSE)*'MC Usage'!K76</f>
        <v>1004.9839737193306</v>
      </c>
      <c r="L76" s="2">
        <f>HLOOKUP(L$5,'Emissions Factors'!$A$3:$AB$46,MATCH('MC Emissions'!$A76,'Emissions Factors'!$A$5:$A$46,0)+2,FALSE)*'MC Usage'!L76</f>
        <v>19.083425966454747</v>
      </c>
      <c r="M76" s="2">
        <f>HLOOKUP(M$5,'Emissions Factors'!$A$3:$AB$46,MATCH('MC Emissions'!$A76,'Emissions Factors'!$A$5:$A$46,0)+2,FALSE)*'MC Usage'!M76</f>
        <v>14.029976105690194</v>
      </c>
      <c r="N76" s="2">
        <f>HLOOKUP(N$5,'Emissions Factors'!$A$3:$AB$46,MATCH('MC Emissions'!$A76,'Emissions Factors'!$A$5:$A$46,0)+2,FALSE)*'MC Usage'!N76</f>
        <v>500.23114722752268</v>
      </c>
      <c r="O76" s="2">
        <f>HLOOKUP(O$5,'Emissions Factors'!$A$3:$AB$46,MATCH('MC Emissions'!$A76,'Emissions Factors'!$A$5:$A$46,0)+2,FALSE)*'MC Usage'!O76</f>
        <v>459.95747526398941</v>
      </c>
      <c r="P76" s="2">
        <f>HLOOKUP(P$5,'Emissions Factors'!$A$3:$AB$46,MATCH('MC Emissions'!$A76,'Emissions Factors'!$A$5:$A$46,0)+2,FALSE)*'MC Usage'!P76</f>
        <v>98.865098325064196</v>
      </c>
      <c r="Q76" s="2">
        <f>HLOOKUP(Q$5,'Emissions Factors'!$A$3:$AB$46,MATCH('MC Emissions'!$A76,'Emissions Factors'!$A$5:$A$46,0)+2,FALSE)*'MC Usage'!Q76</f>
        <v>1.4645931068046634</v>
      </c>
      <c r="R76" s="2">
        <f>HLOOKUP(R$5,'Emissions Factors'!$A$3:$AB$46,MATCH('MC Emissions'!$A76,'Emissions Factors'!$A$5:$A$46,0)+2,FALSE)*'MC Usage'!R76</f>
        <v>9.9863222730408268</v>
      </c>
      <c r="S76" s="2">
        <f>HLOOKUP(S$5,'Emissions Factors'!$A$3:$AB$46,MATCH('MC Emissions'!$A76,'Emissions Factors'!$A$5:$A$46,0)+2,FALSE)*'MC Usage'!S76</f>
        <v>4.0123222857142857E-2</v>
      </c>
      <c r="T76" s="2">
        <f>HLOOKUP(T$5,'Emissions Factors'!$A$3:$AB$46,MATCH('MC Emissions'!$A76,'Emissions Factors'!$A$5:$A$46,0)+2,FALSE)*'MC Usage'!T76</f>
        <v>0</v>
      </c>
      <c r="U76" s="2">
        <f>HLOOKUP(U$5,'Emissions Factors'!$A$3:$AB$46,MATCH('MC Emissions'!$A76,'Emissions Factors'!$A$5:$A$46,0)+2,FALSE)*'MC Usage'!U76</f>
        <v>0</v>
      </c>
      <c r="V76" s="2">
        <f>HLOOKUP(V$5,'Emissions Factors'!$A$3:$AB$46,MATCH('MC Emissions'!$A76,'Emissions Factors'!$A$5:$A$46,0)+2,FALSE)*'MC Usage'!V76</f>
        <v>0</v>
      </c>
      <c r="W76" s="2">
        <f>HLOOKUP(W$5,'Emissions Factors'!$A$3:$AB$46,MATCH('MC Emissions'!$A76,'Emissions Factors'!$A$5:$A$46,0)+2,FALSE)*'MC Usage'!W76</f>
        <v>0</v>
      </c>
      <c r="X76" s="2">
        <f>HLOOKUP(X$5,'Emissions Factors'!$A$3:$AB$46,MATCH('MC Emissions'!$A76,'Emissions Factors'!$A$5:$A$46,0)+2,FALSE)*'MC Usage'!X76</f>
        <v>0</v>
      </c>
      <c r="Y76" s="2">
        <f>HLOOKUP(Y$5,'Emissions Factors'!$A$3:$AB$46,MATCH('MC Emissions'!$A76,'Emissions Factors'!$A$5:$A$46,0)+2,FALSE)*'MC Usage'!Y76</f>
        <v>0</v>
      </c>
      <c r="Z76" s="2">
        <f>HLOOKUP(Z$5,'Emissions Factors'!$A$3:$AB$46,MATCH('MC Emissions'!$A76,'Emissions Factors'!$A$5:$A$46,0)+2,FALSE)*'MC Usage'!Z76</f>
        <v>0</v>
      </c>
      <c r="AA76" s="2">
        <f>HLOOKUP(AA$5,'Emissions Factors'!$A$3:$AB$46,MATCH('MC Emissions'!$A76,'Emissions Factors'!$A$5:$A$46,0)+2,FALSE)*'MC Usage'!AA76</f>
        <v>0</v>
      </c>
      <c r="AB76">
        <f>HLOOKUP(AB$5,'Emissions Factors'!$A$3:$AB$46,MATCH('MC Emissions'!$A76,'Emissions Factors'!$A$5:$A$46,0)+2,FALSE)*'MC Usage'!AB76</f>
        <v>0</v>
      </c>
      <c r="AC76">
        <f>-'MC Usage'!AC76</f>
        <v>0</v>
      </c>
      <c r="AD76">
        <f>HLOOKUP(AD$5,'Emissions Factors'!$A$3:$AB$46,MATCH('MC Emissions'!$A76,'Emissions Factors'!$A$5:$A$46,0)+2,FALSE)*'MC Usage'!AD76</f>
        <v>-4586.7236482362568</v>
      </c>
      <c r="AE76">
        <f>HLOOKUP(AE$5,'Emissions Factors'!$A$3:$AB$46,MATCH('MC Emissions'!$A76,'Emissions Factors'!$A$5:$A$46,0)+2,FALSE)*'MC Usage'!AE76</f>
        <v>0</v>
      </c>
      <c r="AF76" s="202">
        <f t="shared" si="5"/>
        <v>10204.237270344942</v>
      </c>
      <c r="AG76">
        <f t="shared" si="6"/>
        <v>6008.5348396938152</v>
      </c>
      <c r="AH76">
        <v>0</v>
      </c>
      <c r="AI76">
        <f t="shared" si="3"/>
        <v>4586.7236482362568</v>
      </c>
      <c r="AJ76">
        <f t="shared" si="4"/>
        <v>0</v>
      </c>
    </row>
    <row r="77" spans="1:36" ht="15" thickBot="1" x14ac:dyDescent="0.35">
      <c r="A77" s="34" t="s">
        <v>39</v>
      </c>
      <c r="B77" s="18">
        <f t="shared" si="7"/>
        <v>38869</v>
      </c>
      <c r="C77" s="2">
        <f>HLOOKUP(C$5,'Emissions Factors'!$A$3:$AB$46,MATCH('MC Emissions'!$A77,'Emissions Factors'!$A$5:$A$46,0)+2,FALSE)*'MC Usage'!C77</f>
        <v>16287.826180164029</v>
      </c>
      <c r="D77" s="2">
        <f>HLOOKUP(D$5,'Emissions Factors'!$A$3:$AB$46,MATCH('MC Emissions'!$A77,'Emissions Factors'!$A$5:$A$46,0)+2,FALSE)*'MC Usage'!D77</f>
        <v>0</v>
      </c>
      <c r="E77" s="2">
        <f>HLOOKUP(E$5,'Emissions Factors'!$A$3:$AB$46,MATCH('MC Emissions'!$A77,'Emissions Factors'!$A$5:$A$46,0)+2,FALSE)*'MC Usage'!E77</f>
        <v>4332.1567379363914</v>
      </c>
      <c r="F77" s="2">
        <f>HLOOKUP(F$5,'Emissions Factors'!$A$3:$AB$46,MATCH('MC Emissions'!$A77,'Emissions Factors'!$A$5:$A$46,0)+2,FALSE)*'MC Usage'!F77</f>
        <v>26.908483366171588</v>
      </c>
      <c r="G77" s="2">
        <f>HLOOKUP(G$5,'Emissions Factors'!$A$3:$AB$46,MATCH('MC Emissions'!$A77,'Emissions Factors'!$A$5:$A$46,0)+2,FALSE)*'MC Usage'!G77</f>
        <v>35.040929699175123</v>
      </c>
      <c r="H77" s="2">
        <f>HLOOKUP(H$5,'Emissions Factors'!$A$3:$AB$46,MATCH('MC Emissions'!$A77,'Emissions Factors'!$A$5:$A$46,0)+2,FALSE)*'MC Usage'!H77</f>
        <v>0</v>
      </c>
      <c r="I77" s="2">
        <f>HLOOKUP(I$5,'Emissions Factors'!$A$3:$AB$46,MATCH('MC Emissions'!$A77,'Emissions Factors'!$A$5:$A$46,0)+2,FALSE)*'MC Usage'!I77</f>
        <v>123.87696980567289</v>
      </c>
      <c r="J77" s="2">
        <f>HLOOKUP(J$5,'Emissions Factors'!$A$3:$AB$46,MATCH('MC Emissions'!$A77,'Emissions Factors'!$A$5:$A$46,0)+2,FALSE)*'MC Usage'!J77</f>
        <v>35.731460994688284</v>
      </c>
      <c r="K77" s="2">
        <f>HLOOKUP(K$5,'Emissions Factors'!$A$3:$AB$46,MATCH('MC Emissions'!$A77,'Emissions Factors'!$A$5:$A$46,0)+2,FALSE)*'MC Usage'!K77</f>
        <v>1004.9839737193306</v>
      </c>
      <c r="L77" s="2">
        <f>HLOOKUP(L$5,'Emissions Factors'!$A$3:$AB$46,MATCH('MC Emissions'!$A77,'Emissions Factors'!$A$5:$A$46,0)+2,FALSE)*'MC Usage'!L77</f>
        <v>19.083425966454747</v>
      </c>
      <c r="M77" s="2">
        <f>HLOOKUP(M$5,'Emissions Factors'!$A$3:$AB$46,MATCH('MC Emissions'!$A77,'Emissions Factors'!$A$5:$A$46,0)+2,FALSE)*'MC Usage'!M77</f>
        <v>14.029976105690194</v>
      </c>
      <c r="N77" s="2">
        <f>HLOOKUP(N$5,'Emissions Factors'!$A$3:$AB$46,MATCH('MC Emissions'!$A77,'Emissions Factors'!$A$5:$A$46,0)+2,FALSE)*'MC Usage'!N77</f>
        <v>500.23114722752268</v>
      </c>
      <c r="O77" s="2">
        <f>HLOOKUP(O$5,'Emissions Factors'!$A$3:$AB$46,MATCH('MC Emissions'!$A77,'Emissions Factors'!$A$5:$A$46,0)+2,FALSE)*'MC Usage'!O77</f>
        <v>459.95747526398941</v>
      </c>
      <c r="P77" s="2">
        <f>HLOOKUP(P$5,'Emissions Factors'!$A$3:$AB$46,MATCH('MC Emissions'!$A77,'Emissions Factors'!$A$5:$A$46,0)+2,FALSE)*'MC Usage'!P77</f>
        <v>98.865098325064196</v>
      </c>
      <c r="Q77" s="2">
        <f>HLOOKUP(Q$5,'Emissions Factors'!$A$3:$AB$46,MATCH('MC Emissions'!$A77,'Emissions Factors'!$A$5:$A$46,0)+2,FALSE)*'MC Usage'!Q77</f>
        <v>1.4645931068046634</v>
      </c>
      <c r="R77" s="2">
        <f>HLOOKUP(R$5,'Emissions Factors'!$A$3:$AB$46,MATCH('MC Emissions'!$A77,'Emissions Factors'!$A$5:$A$46,0)+2,FALSE)*'MC Usage'!R77</f>
        <v>9.9863222730408268</v>
      </c>
      <c r="S77" s="2">
        <f>HLOOKUP(S$5,'Emissions Factors'!$A$3:$AB$46,MATCH('MC Emissions'!$A77,'Emissions Factors'!$A$5:$A$46,0)+2,FALSE)*'MC Usage'!S77</f>
        <v>4.0123222857142857E-2</v>
      </c>
      <c r="T77" s="2">
        <f>HLOOKUP(T$5,'Emissions Factors'!$A$3:$AB$46,MATCH('MC Emissions'!$A77,'Emissions Factors'!$A$5:$A$46,0)+2,FALSE)*'MC Usage'!T77</f>
        <v>0</v>
      </c>
      <c r="U77" s="2">
        <f>HLOOKUP(U$5,'Emissions Factors'!$A$3:$AB$46,MATCH('MC Emissions'!$A77,'Emissions Factors'!$A$5:$A$46,0)+2,FALSE)*'MC Usage'!U77</f>
        <v>0</v>
      </c>
      <c r="V77" s="2">
        <f>HLOOKUP(V$5,'Emissions Factors'!$A$3:$AB$46,MATCH('MC Emissions'!$A77,'Emissions Factors'!$A$5:$A$46,0)+2,FALSE)*'MC Usage'!V77</f>
        <v>0</v>
      </c>
      <c r="W77" s="2">
        <f>HLOOKUP(W$5,'Emissions Factors'!$A$3:$AB$46,MATCH('MC Emissions'!$A77,'Emissions Factors'!$A$5:$A$46,0)+2,FALSE)*'MC Usage'!W77</f>
        <v>0</v>
      </c>
      <c r="X77" s="2">
        <f>HLOOKUP(X$5,'Emissions Factors'!$A$3:$AB$46,MATCH('MC Emissions'!$A77,'Emissions Factors'!$A$5:$A$46,0)+2,FALSE)*'MC Usage'!X77</f>
        <v>0</v>
      </c>
      <c r="Y77" s="2">
        <f>HLOOKUP(Y$5,'Emissions Factors'!$A$3:$AB$46,MATCH('MC Emissions'!$A77,'Emissions Factors'!$A$5:$A$46,0)+2,FALSE)*'MC Usage'!Y77</f>
        <v>0</v>
      </c>
      <c r="Z77" s="2">
        <f>HLOOKUP(Z$5,'Emissions Factors'!$A$3:$AB$46,MATCH('MC Emissions'!$A77,'Emissions Factors'!$A$5:$A$46,0)+2,FALSE)*'MC Usage'!Z77</f>
        <v>0</v>
      </c>
      <c r="AA77" s="2">
        <f>HLOOKUP(AA$5,'Emissions Factors'!$A$3:$AB$46,MATCH('MC Emissions'!$A77,'Emissions Factors'!$A$5:$A$46,0)+2,FALSE)*'MC Usage'!AA77</f>
        <v>0</v>
      </c>
      <c r="AB77">
        <f>HLOOKUP(AB$5,'Emissions Factors'!$A$3:$AB$46,MATCH('MC Emissions'!$A77,'Emissions Factors'!$A$5:$A$46,0)+2,FALSE)*'MC Usage'!AB77</f>
        <v>0</v>
      </c>
      <c r="AC77">
        <f>-'MC Usage'!AC77</f>
        <v>0</v>
      </c>
      <c r="AD77">
        <f>HLOOKUP(AD$5,'Emissions Factors'!$A$3:$AB$46,MATCH('MC Emissions'!$A77,'Emissions Factors'!$A$5:$A$46,0)+2,FALSE)*'MC Usage'!AD77</f>
        <v>-4586.7236482362568</v>
      </c>
      <c r="AE77">
        <f>HLOOKUP(AE$5,'Emissions Factors'!$A$3:$AB$46,MATCH('MC Emissions'!$A77,'Emissions Factors'!$A$5:$A$46,0)+2,FALSE)*'MC Usage'!AE77</f>
        <v>0</v>
      </c>
      <c r="AF77" s="202">
        <f t="shared" si="5"/>
        <v>11701.102531927772</v>
      </c>
      <c r="AG77">
        <f t="shared" si="6"/>
        <v>4332.1567379363914</v>
      </c>
      <c r="AH77">
        <v>0</v>
      </c>
      <c r="AI77">
        <f t="shared" si="3"/>
        <v>4586.7236482362568</v>
      </c>
      <c r="AJ77">
        <f t="shared" si="4"/>
        <v>0</v>
      </c>
    </row>
    <row r="78" spans="1:36" x14ac:dyDescent="0.3">
      <c r="A78" s="29" t="s">
        <v>40</v>
      </c>
      <c r="B78" s="15">
        <f t="shared" si="7"/>
        <v>38899</v>
      </c>
      <c r="C78" s="7">
        <f>HLOOKUP(C$5,'Emissions Factors'!$A$3:$AB$46,MATCH('MC Emissions'!$A78,'Emissions Factors'!$A$5:$A$46,0)+2,FALSE)*'MC Usage'!C78</f>
        <v>17632.30529607489</v>
      </c>
      <c r="D78" s="7">
        <f>HLOOKUP(D$5,'Emissions Factors'!$A$3:$AB$46,MATCH('MC Emissions'!$A78,'Emissions Factors'!$A$5:$A$46,0)+2,FALSE)*'MC Usage'!D78</f>
        <v>0</v>
      </c>
      <c r="E78" s="7">
        <f>HLOOKUP(E$5,'Emissions Factors'!$A$3:$AB$46,MATCH('MC Emissions'!$A78,'Emissions Factors'!$A$5:$A$46,0)+2,FALSE)*'MC Usage'!E78</f>
        <v>3381.7297012040913</v>
      </c>
      <c r="F78" s="7">
        <f>HLOOKUP(F$5,'Emissions Factors'!$A$3:$AB$46,MATCH('MC Emissions'!$A78,'Emissions Factors'!$A$5:$A$46,0)+2,FALSE)*'MC Usage'!F78</f>
        <v>29.098669020398084</v>
      </c>
      <c r="G78" s="7">
        <f>HLOOKUP(G$5,'Emissions Factors'!$A$3:$AB$46,MATCH('MC Emissions'!$A78,'Emissions Factors'!$A$5:$A$46,0)+2,FALSE)*'MC Usage'!G78</f>
        <v>35.040929699175123</v>
      </c>
      <c r="H78" s="7">
        <f>HLOOKUP(H$5,'Emissions Factors'!$A$3:$AB$46,MATCH('MC Emissions'!$A78,'Emissions Factors'!$A$5:$A$46,0)+2,FALSE)*'MC Usage'!H78</f>
        <v>0</v>
      </c>
      <c r="I78" s="7">
        <f>HLOOKUP(I$5,'Emissions Factors'!$A$3:$AB$46,MATCH('MC Emissions'!$A78,'Emissions Factors'!$A$5:$A$46,0)+2,FALSE)*'MC Usage'!I78</f>
        <v>125.12825232896252</v>
      </c>
      <c r="J78" s="7">
        <f>HLOOKUP(J$5,'Emissions Factors'!$A$3:$AB$46,MATCH('MC Emissions'!$A78,'Emissions Factors'!$A$5:$A$46,0)+2,FALSE)*'MC Usage'!J78</f>
        <v>36.092384843119476</v>
      </c>
      <c r="K78" s="7">
        <f>HLOOKUP(K$5,'Emissions Factors'!$A$3:$AB$46,MATCH('MC Emissions'!$A78,'Emissions Factors'!$A$5:$A$46,0)+2,FALSE)*'MC Usage'!K78</f>
        <v>1019.1881079724719</v>
      </c>
      <c r="L78" s="7">
        <f>HLOOKUP(L$5,'Emissions Factors'!$A$3:$AB$46,MATCH('MC Emissions'!$A78,'Emissions Factors'!$A$5:$A$46,0)+2,FALSE)*'MC Usage'!L78</f>
        <v>19.323795125330811</v>
      </c>
      <c r="M78" s="7">
        <f>HLOOKUP(M$5,'Emissions Factors'!$A$3:$AB$46,MATCH('MC Emissions'!$A78,'Emissions Factors'!$A$5:$A$46,0)+2,FALSE)*'MC Usage'!M78</f>
        <v>13.962515968049383</v>
      </c>
      <c r="N78" s="7">
        <f>HLOOKUP(N$5,'Emissions Factors'!$A$3:$AB$46,MATCH('MC Emissions'!$A78,'Emissions Factors'!$A$5:$A$46,0)+2,FALSE)*'MC Usage'!N78</f>
        <v>542.75880260853569</v>
      </c>
      <c r="O78" s="7">
        <f>HLOOKUP(O$5,'Emissions Factors'!$A$3:$AB$46,MATCH('MC Emissions'!$A78,'Emissions Factors'!$A$5:$A$46,0)+2,FALSE)*'MC Usage'!O78</f>
        <v>462.62457677652947</v>
      </c>
      <c r="P78" s="7">
        <f>HLOOKUP(P$5,'Emissions Factors'!$A$3:$AB$46,MATCH('MC Emissions'!$A78,'Emissions Factors'!$A$5:$A$46,0)+2,FALSE)*'MC Usage'!P78</f>
        <v>99.438381751043295</v>
      </c>
      <c r="Q78" s="7">
        <f>HLOOKUP(Q$5,'Emissions Factors'!$A$3:$AB$46,MATCH('MC Emissions'!$A78,'Emissions Factors'!$A$5:$A$46,0)+2,FALSE)*'MC Usage'!Q78</f>
        <v>1.4730795486209978</v>
      </c>
      <c r="R78" s="7">
        <f>HLOOKUP(R$5,'Emissions Factors'!$A$3:$AB$46,MATCH('MC Emissions'!$A78,'Emissions Factors'!$A$5:$A$46,0)+2,FALSE)*'MC Usage'!R78</f>
        <v>10.044228381320035</v>
      </c>
      <c r="S78" s="7">
        <f>HLOOKUP(S$5,'Emissions Factors'!$A$3:$AB$46,MATCH('MC Emissions'!$A78,'Emissions Factors'!$A$5:$A$46,0)+2,FALSE)*'MC Usage'!S78</f>
        <v>4.0123222857142857E-2</v>
      </c>
      <c r="T78" s="7">
        <f>HLOOKUP(T$5,'Emissions Factors'!$A$3:$AB$46,MATCH('MC Emissions'!$A78,'Emissions Factors'!$A$5:$A$46,0)+2,FALSE)*'MC Usage'!T78</f>
        <v>0</v>
      </c>
      <c r="U78" s="7">
        <f>HLOOKUP(U$5,'Emissions Factors'!$A$3:$AB$46,MATCH('MC Emissions'!$A78,'Emissions Factors'!$A$5:$A$46,0)+2,FALSE)*'MC Usage'!U78</f>
        <v>0</v>
      </c>
      <c r="V78" s="7">
        <f>HLOOKUP(V$5,'Emissions Factors'!$A$3:$AB$46,MATCH('MC Emissions'!$A78,'Emissions Factors'!$A$5:$A$46,0)+2,FALSE)*'MC Usage'!V78</f>
        <v>0</v>
      </c>
      <c r="W78" s="7">
        <f>HLOOKUP(W$5,'Emissions Factors'!$A$3:$AB$46,MATCH('MC Emissions'!$A78,'Emissions Factors'!$A$5:$A$46,0)+2,FALSE)*'MC Usage'!W78</f>
        <v>0</v>
      </c>
      <c r="X78" s="7">
        <f>HLOOKUP(X$5,'Emissions Factors'!$A$3:$AB$46,MATCH('MC Emissions'!$A78,'Emissions Factors'!$A$5:$A$46,0)+2,FALSE)*'MC Usage'!X78</f>
        <v>0</v>
      </c>
      <c r="Y78" s="7">
        <f>HLOOKUP(Y$5,'Emissions Factors'!$A$3:$AB$46,MATCH('MC Emissions'!$A78,'Emissions Factors'!$A$5:$A$46,0)+2,FALSE)*'MC Usage'!Y78</f>
        <v>0</v>
      </c>
      <c r="Z78" s="7">
        <f>HLOOKUP(Z$5,'Emissions Factors'!$A$3:$AB$46,MATCH('MC Emissions'!$A78,'Emissions Factors'!$A$5:$A$46,0)+2,FALSE)*'MC Usage'!Z78</f>
        <v>0</v>
      </c>
      <c r="AA78" s="7">
        <f>HLOOKUP(AA$5,'Emissions Factors'!$A$3:$AB$46,MATCH('MC Emissions'!$A78,'Emissions Factors'!$A$5:$A$46,0)+2,FALSE)*'MC Usage'!AA78</f>
        <v>0</v>
      </c>
      <c r="AB78" s="8">
        <f>HLOOKUP(AB$5,'Emissions Factors'!$A$3:$AB$46,MATCH('MC Emissions'!$A78,'Emissions Factors'!$A$5:$A$46,0)+2,FALSE)*'MC Usage'!AB78</f>
        <v>0</v>
      </c>
      <c r="AC78" s="8">
        <f>-'MC Usage'!AC78</f>
        <v>0</v>
      </c>
      <c r="AD78" s="8">
        <f>HLOOKUP(AD$5,'Emissions Factors'!$A$3:$AB$46,MATCH('MC Emissions'!$A78,'Emissions Factors'!$A$5:$A$46,0)+2,FALSE)*'MC Usage'!AD78</f>
        <v>-4507.889335532197</v>
      </c>
      <c r="AE78" s="8">
        <f>HLOOKUP(AE$5,'Emissions Factors'!$A$3:$AB$46,MATCH('MC Emissions'!$A78,'Emissions Factors'!$A$5:$A$46,0)+2,FALSE)*'MC Usage'!AE78</f>
        <v>0</v>
      </c>
      <c r="AF78" s="202">
        <f t="shared" si="5"/>
        <v>13124.415960542694</v>
      </c>
      <c r="AG78">
        <f t="shared" si="6"/>
        <v>3381.7297012040913</v>
      </c>
      <c r="AH78">
        <v>0</v>
      </c>
      <c r="AI78">
        <f t="shared" si="3"/>
        <v>4507.889335532197</v>
      </c>
      <c r="AJ78">
        <f t="shared" si="4"/>
        <v>0</v>
      </c>
    </row>
    <row r="79" spans="1:36" x14ac:dyDescent="0.3">
      <c r="A79" s="30" t="s">
        <v>40</v>
      </c>
      <c r="B79" s="16">
        <f t="shared" si="7"/>
        <v>38930</v>
      </c>
      <c r="C79" s="9">
        <f>HLOOKUP(C$5,'Emissions Factors'!$A$3:$AB$46,MATCH('MC Emissions'!$A79,'Emissions Factors'!$A$5:$A$46,0)+2,FALSE)*'MC Usage'!C79</f>
        <v>20765.478394481874</v>
      </c>
      <c r="D79" s="9">
        <f>HLOOKUP(D$5,'Emissions Factors'!$A$3:$AB$46,MATCH('MC Emissions'!$A79,'Emissions Factors'!$A$5:$A$46,0)+2,FALSE)*'MC Usage'!D79</f>
        <v>0</v>
      </c>
      <c r="E79" s="9">
        <f>HLOOKUP(E$5,'Emissions Factors'!$A$3:$AB$46,MATCH('MC Emissions'!$A79,'Emissions Factors'!$A$5:$A$46,0)+2,FALSE)*'MC Usage'!E79</f>
        <v>4486.2392068549889</v>
      </c>
      <c r="F79" s="9">
        <f>HLOOKUP(F$5,'Emissions Factors'!$A$3:$AB$46,MATCH('MC Emissions'!$A79,'Emissions Factors'!$A$5:$A$46,0)+2,FALSE)*'MC Usage'!F79</f>
        <v>23.653365695729924</v>
      </c>
      <c r="G79" s="9">
        <f>HLOOKUP(G$5,'Emissions Factors'!$A$3:$AB$46,MATCH('MC Emissions'!$A79,'Emissions Factors'!$A$5:$A$46,0)+2,FALSE)*'MC Usage'!G79</f>
        <v>35.040929699175123</v>
      </c>
      <c r="H79" s="9">
        <f>HLOOKUP(H$5,'Emissions Factors'!$A$3:$AB$46,MATCH('MC Emissions'!$A79,'Emissions Factors'!$A$5:$A$46,0)+2,FALSE)*'MC Usage'!H79</f>
        <v>0</v>
      </c>
      <c r="I79" s="9">
        <f>HLOOKUP(I$5,'Emissions Factors'!$A$3:$AB$46,MATCH('MC Emissions'!$A79,'Emissions Factors'!$A$5:$A$46,0)+2,FALSE)*'MC Usage'!I79</f>
        <v>125.12825232896252</v>
      </c>
      <c r="J79" s="9">
        <f>HLOOKUP(J$5,'Emissions Factors'!$A$3:$AB$46,MATCH('MC Emissions'!$A79,'Emissions Factors'!$A$5:$A$46,0)+2,FALSE)*'MC Usage'!J79</f>
        <v>36.092384843119476</v>
      </c>
      <c r="K79" s="9">
        <f>HLOOKUP(K$5,'Emissions Factors'!$A$3:$AB$46,MATCH('MC Emissions'!$A79,'Emissions Factors'!$A$5:$A$46,0)+2,FALSE)*'MC Usage'!K79</f>
        <v>1019.1881079724719</v>
      </c>
      <c r="L79" s="9">
        <f>HLOOKUP(L$5,'Emissions Factors'!$A$3:$AB$46,MATCH('MC Emissions'!$A79,'Emissions Factors'!$A$5:$A$46,0)+2,FALSE)*'MC Usage'!L79</f>
        <v>19.323795125330811</v>
      </c>
      <c r="M79" s="9">
        <f>HLOOKUP(M$5,'Emissions Factors'!$A$3:$AB$46,MATCH('MC Emissions'!$A79,'Emissions Factors'!$A$5:$A$46,0)+2,FALSE)*'MC Usage'!M79</f>
        <v>13.962515968049383</v>
      </c>
      <c r="N79" s="9">
        <f>HLOOKUP(N$5,'Emissions Factors'!$A$3:$AB$46,MATCH('MC Emissions'!$A79,'Emissions Factors'!$A$5:$A$46,0)+2,FALSE)*'MC Usage'!N79</f>
        <v>542.75880260853569</v>
      </c>
      <c r="O79" s="9">
        <f>HLOOKUP(O$5,'Emissions Factors'!$A$3:$AB$46,MATCH('MC Emissions'!$A79,'Emissions Factors'!$A$5:$A$46,0)+2,FALSE)*'MC Usage'!O79</f>
        <v>462.62457677652947</v>
      </c>
      <c r="P79" s="9">
        <f>HLOOKUP(P$5,'Emissions Factors'!$A$3:$AB$46,MATCH('MC Emissions'!$A79,'Emissions Factors'!$A$5:$A$46,0)+2,FALSE)*'MC Usage'!P79</f>
        <v>99.438381751043295</v>
      </c>
      <c r="Q79" s="9">
        <f>HLOOKUP(Q$5,'Emissions Factors'!$A$3:$AB$46,MATCH('MC Emissions'!$A79,'Emissions Factors'!$A$5:$A$46,0)+2,FALSE)*'MC Usage'!Q79</f>
        <v>1.4730795486209978</v>
      </c>
      <c r="R79" s="9">
        <f>HLOOKUP(R$5,'Emissions Factors'!$A$3:$AB$46,MATCH('MC Emissions'!$A79,'Emissions Factors'!$A$5:$A$46,0)+2,FALSE)*'MC Usage'!R79</f>
        <v>10.044228381320035</v>
      </c>
      <c r="S79" s="9">
        <f>HLOOKUP(S$5,'Emissions Factors'!$A$3:$AB$46,MATCH('MC Emissions'!$A79,'Emissions Factors'!$A$5:$A$46,0)+2,FALSE)*'MC Usage'!S79</f>
        <v>4.0123222857142857E-2</v>
      </c>
      <c r="T79" s="9">
        <f>HLOOKUP(T$5,'Emissions Factors'!$A$3:$AB$46,MATCH('MC Emissions'!$A79,'Emissions Factors'!$A$5:$A$46,0)+2,FALSE)*'MC Usage'!T79</f>
        <v>0</v>
      </c>
      <c r="U79" s="9">
        <f>HLOOKUP(U$5,'Emissions Factors'!$A$3:$AB$46,MATCH('MC Emissions'!$A79,'Emissions Factors'!$A$5:$A$46,0)+2,FALSE)*'MC Usage'!U79</f>
        <v>0</v>
      </c>
      <c r="V79" s="9">
        <f>HLOOKUP(V$5,'Emissions Factors'!$A$3:$AB$46,MATCH('MC Emissions'!$A79,'Emissions Factors'!$A$5:$A$46,0)+2,FALSE)*'MC Usage'!V79</f>
        <v>0</v>
      </c>
      <c r="W79" s="9">
        <f>HLOOKUP(W$5,'Emissions Factors'!$A$3:$AB$46,MATCH('MC Emissions'!$A79,'Emissions Factors'!$A$5:$A$46,0)+2,FALSE)*'MC Usage'!W79</f>
        <v>0</v>
      </c>
      <c r="X79" s="9">
        <f>HLOOKUP(X$5,'Emissions Factors'!$A$3:$AB$46,MATCH('MC Emissions'!$A79,'Emissions Factors'!$A$5:$A$46,0)+2,FALSE)*'MC Usage'!X79</f>
        <v>0</v>
      </c>
      <c r="Y79" s="9">
        <f>HLOOKUP(Y$5,'Emissions Factors'!$A$3:$AB$46,MATCH('MC Emissions'!$A79,'Emissions Factors'!$A$5:$A$46,0)+2,FALSE)*'MC Usage'!Y79</f>
        <v>0</v>
      </c>
      <c r="Z79" s="9">
        <f>HLOOKUP(Z$5,'Emissions Factors'!$A$3:$AB$46,MATCH('MC Emissions'!$A79,'Emissions Factors'!$A$5:$A$46,0)+2,FALSE)*'MC Usage'!Z79</f>
        <v>0</v>
      </c>
      <c r="AA79" s="9">
        <f>HLOOKUP(AA$5,'Emissions Factors'!$A$3:$AB$46,MATCH('MC Emissions'!$A79,'Emissions Factors'!$A$5:$A$46,0)+2,FALSE)*'MC Usage'!AA79</f>
        <v>0</v>
      </c>
      <c r="AB79" s="10">
        <f>HLOOKUP(AB$5,'Emissions Factors'!$A$3:$AB$46,MATCH('MC Emissions'!$A79,'Emissions Factors'!$A$5:$A$46,0)+2,FALSE)*'MC Usage'!AB79</f>
        <v>0</v>
      </c>
      <c r="AC79" s="10">
        <f>-'MC Usage'!AC79</f>
        <v>0</v>
      </c>
      <c r="AD79" s="10">
        <f>HLOOKUP(AD$5,'Emissions Factors'!$A$3:$AB$46,MATCH('MC Emissions'!$A79,'Emissions Factors'!$A$5:$A$46,0)+2,FALSE)*'MC Usage'!AD79</f>
        <v>-4507.889335532197</v>
      </c>
      <c r="AE79" s="10">
        <f>HLOOKUP(AE$5,'Emissions Factors'!$A$3:$AB$46,MATCH('MC Emissions'!$A79,'Emissions Factors'!$A$5:$A$46,0)+2,FALSE)*'MC Usage'!AE79</f>
        <v>0</v>
      </c>
      <c r="AF79" s="202">
        <f t="shared" si="5"/>
        <v>16257.589058949678</v>
      </c>
      <c r="AG79">
        <f t="shared" si="6"/>
        <v>4486.2392068549889</v>
      </c>
      <c r="AH79">
        <v>0</v>
      </c>
      <c r="AI79">
        <f t="shared" si="3"/>
        <v>4507.889335532197</v>
      </c>
      <c r="AJ79">
        <f t="shared" si="4"/>
        <v>0</v>
      </c>
    </row>
    <row r="80" spans="1:36" x14ac:dyDescent="0.3">
      <c r="A80" s="30" t="s">
        <v>40</v>
      </c>
      <c r="B80" s="16">
        <f t="shared" si="7"/>
        <v>38961</v>
      </c>
      <c r="C80" s="9">
        <f>HLOOKUP(C$5,'Emissions Factors'!$A$3:$AB$46,MATCH('MC Emissions'!$A80,'Emissions Factors'!$A$5:$A$46,0)+2,FALSE)*'MC Usage'!C80</f>
        <v>17585.487485731985</v>
      </c>
      <c r="D80" s="9">
        <f>HLOOKUP(D$5,'Emissions Factors'!$A$3:$AB$46,MATCH('MC Emissions'!$A80,'Emissions Factors'!$A$5:$A$46,0)+2,FALSE)*'MC Usage'!D80</f>
        <v>0</v>
      </c>
      <c r="E80" s="9">
        <f>HLOOKUP(E$5,'Emissions Factors'!$A$3:$AB$46,MATCH('MC Emissions'!$A80,'Emissions Factors'!$A$5:$A$46,0)+2,FALSE)*'MC Usage'!E80</f>
        <v>4037.8230564937699</v>
      </c>
      <c r="F80" s="9">
        <f>HLOOKUP(F$5,'Emissions Factors'!$A$3:$AB$46,MATCH('MC Emissions'!$A80,'Emissions Factors'!$A$5:$A$46,0)+2,FALSE)*'MC Usage'!F80</f>
        <v>37.201355059854336</v>
      </c>
      <c r="G80" s="9">
        <f>HLOOKUP(G$5,'Emissions Factors'!$A$3:$AB$46,MATCH('MC Emissions'!$A80,'Emissions Factors'!$A$5:$A$46,0)+2,FALSE)*'MC Usage'!G80</f>
        <v>35.040929699175123</v>
      </c>
      <c r="H80" s="9">
        <f>HLOOKUP(H$5,'Emissions Factors'!$A$3:$AB$46,MATCH('MC Emissions'!$A80,'Emissions Factors'!$A$5:$A$46,0)+2,FALSE)*'MC Usage'!H80</f>
        <v>0</v>
      </c>
      <c r="I80" s="9">
        <f>HLOOKUP(I$5,'Emissions Factors'!$A$3:$AB$46,MATCH('MC Emissions'!$A80,'Emissions Factors'!$A$5:$A$46,0)+2,FALSE)*'MC Usage'!I80</f>
        <v>125.12825232896252</v>
      </c>
      <c r="J80" s="9">
        <f>HLOOKUP(J$5,'Emissions Factors'!$A$3:$AB$46,MATCH('MC Emissions'!$A80,'Emissions Factors'!$A$5:$A$46,0)+2,FALSE)*'MC Usage'!J80</f>
        <v>36.092384843119476</v>
      </c>
      <c r="K80" s="9">
        <f>HLOOKUP(K$5,'Emissions Factors'!$A$3:$AB$46,MATCH('MC Emissions'!$A80,'Emissions Factors'!$A$5:$A$46,0)+2,FALSE)*'MC Usage'!K80</f>
        <v>1019.1881079724719</v>
      </c>
      <c r="L80" s="9">
        <f>HLOOKUP(L$5,'Emissions Factors'!$A$3:$AB$46,MATCH('MC Emissions'!$A80,'Emissions Factors'!$A$5:$A$46,0)+2,FALSE)*'MC Usage'!L80</f>
        <v>19.323795125330811</v>
      </c>
      <c r="M80" s="9">
        <f>HLOOKUP(M$5,'Emissions Factors'!$A$3:$AB$46,MATCH('MC Emissions'!$A80,'Emissions Factors'!$A$5:$A$46,0)+2,FALSE)*'MC Usage'!M80</f>
        <v>13.962515968049383</v>
      </c>
      <c r="N80" s="9">
        <f>HLOOKUP(N$5,'Emissions Factors'!$A$3:$AB$46,MATCH('MC Emissions'!$A80,'Emissions Factors'!$A$5:$A$46,0)+2,FALSE)*'MC Usage'!N80</f>
        <v>542.75880260853569</v>
      </c>
      <c r="O80" s="9">
        <f>HLOOKUP(O$5,'Emissions Factors'!$A$3:$AB$46,MATCH('MC Emissions'!$A80,'Emissions Factors'!$A$5:$A$46,0)+2,FALSE)*'MC Usage'!O80</f>
        <v>462.62457677652947</v>
      </c>
      <c r="P80" s="9">
        <f>HLOOKUP(P$5,'Emissions Factors'!$A$3:$AB$46,MATCH('MC Emissions'!$A80,'Emissions Factors'!$A$5:$A$46,0)+2,FALSE)*'MC Usage'!P80</f>
        <v>99.438381751043295</v>
      </c>
      <c r="Q80" s="9">
        <f>HLOOKUP(Q$5,'Emissions Factors'!$A$3:$AB$46,MATCH('MC Emissions'!$A80,'Emissions Factors'!$A$5:$A$46,0)+2,FALSE)*'MC Usage'!Q80</f>
        <v>1.4730795486209978</v>
      </c>
      <c r="R80" s="9">
        <f>HLOOKUP(R$5,'Emissions Factors'!$A$3:$AB$46,MATCH('MC Emissions'!$A80,'Emissions Factors'!$A$5:$A$46,0)+2,FALSE)*'MC Usage'!R80</f>
        <v>10.044228381320035</v>
      </c>
      <c r="S80" s="9">
        <f>HLOOKUP(S$5,'Emissions Factors'!$A$3:$AB$46,MATCH('MC Emissions'!$A80,'Emissions Factors'!$A$5:$A$46,0)+2,FALSE)*'MC Usage'!S80</f>
        <v>4.0123222857142857E-2</v>
      </c>
      <c r="T80" s="9">
        <f>HLOOKUP(T$5,'Emissions Factors'!$A$3:$AB$46,MATCH('MC Emissions'!$A80,'Emissions Factors'!$A$5:$A$46,0)+2,FALSE)*'MC Usage'!T80</f>
        <v>0</v>
      </c>
      <c r="U80" s="9">
        <f>HLOOKUP(U$5,'Emissions Factors'!$A$3:$AB$46,MATCH('MC Emissions'!$A80,'Emissions Factors'!$A$5:$A$46,0)+2,FALSE)*'MC Usage'!U80</f>
        <v>0</v>
      </c>
      <c r="V80" s="9">
        <f>HLOOKUP(V$5,'Emissions Factors'!$A$3:$AB$46,MATCH('MC Emissions'!$A80,'Emissions Factors'!$A$5:$A$46,0)+2,FALSE)*'MC Usage'!V80</f>
        <v>0</v>
      </c>
      <c r="W80" s="9">
        <f>HLOOKUP(W$5,'Emissions Factors'!$A$3:$AB$46,MATCH('MC Emissions'!$A80,'Emissions Factors'!$A$5:$A$46,0)+2,FALSE)*'MC Usage'!W80</f>
        <v>0</v>
      </c>
      <c r="X80" s="9">
        <f>HLOOKUP(X$5,'Emissions Factors'!$A$3:$AB$46,MATCH('MC Emissions'!$A80,'Emissions Factors'!$A$5:$A$46,0)+2,FALSE)*'MC Usage'!X80</f>
        <v>0</v>
      </c>
      <c r="Y80" s="9">
        <f>HLOOKUP(Y$5,'Emissions Factors'!$A$3:$AB$46,MATCH('MC Emissions'!$A80,'Emissions Factors'!$A$5:$A$46,0)+2,FALSE)*'MC Usage'!Y80</f>
        <v>0</v>
      </c>
      <c r="Z80" s="9">
        <f>HLOOKUP(Z$5,'Emissions Factors'!$A$3:$AB$46,MATCH('MC Emissions'!$A80,'Emissions Factors'!$A$5:$A$46,0)+2,FALSE)*'MC Usage'!Z80</f>
        <v>0</v>
      </c>
      <c r="AA80" s="9">
        <f>HLOOKUP(AA$5,'Emissions Factors'!$A$3:$AB$46,MATCH('MC Emissions'!$A80,'Emissions Factors'!$A$5:$A$46,0)+2,FALSE)*'MC Usage'!AA80</f>
        <v>0</v>
      </c>
      <c r="AB80" s="10">
        <f>HLOOKUP(AB$5,'Emissions Factors'!$A$3:$AB$46,MATCH('MC Emissions'!$A80,'Emissions Factors'!$A$5:$A$46,0)+2,FALSE)*'MC Usage'!AB80</f>
        <v>0</v>
      </c>
      <c r="AC80" s="10">
        <f>-'MC Usage'!AC80</f>
        <v>0</v>
      </c>
      <c r="AD80" s="10">
        <f>HLOOKUP(AD$5,'Emissions Factors'!$A$3:$AB$46,MATCH('MC Emissions'!$A80,'Emissions Factors'!$A$5:$A$46,0)+2,FALSE)*'MC Usage'!AD80</f>
        <v>-4507.889335532197</v>
      </c>
      <c r="AE80" s="10">
        <f>HLOOKUP(AE$5,'Emissions Factors'!$A$3:$AB$46,MATCH('MC Emissions'!$A80,'Emissions Factors'!$A$5:$A$46,0)+2,FALSE)*'MC Usage'!AE80</f>
        <v>0</v>
      </c>
      <c r="AF80" s="202">
        <f t="shared" si="5"/>
        <v>13077.598150199789</v>
      </c>
      <c r="AG80">
        <f t="shared" si="6"/>
        <v>4037.8230564937699</v>
      </c>
      <c r="AH80">
        <v>0</v>
      </c>
      <c r="AI80">
        <f t="shared" si="3"/>
        <v>4507.889335532197</v>
      </c>
      <c r="AJ80">
        <f t="shared" si="4"/>
        <v>0</v>
      </c>
    </row>
    <row r="81" spans="1:36" x14ac:dyDescent="0.3">
      <c r="A81" s="30" t="s">
        <v>40</v>
      </c>
      <c r="B81" s="16">
        <f t="shared" si="7"/>
        <v>38991</v>
      </c>
      <c r="C81" s="9">
        <f>HLOOKUP(C$5,'Emissions Factors'!$A$3:$AB$46,MATCH('MC Emissions'!$A81,'Emissions Factors'!$A$5:$A$46,0)+2,FALSE)*'MC Usage'!C81</f>
        <v>16509.537894068442</v>
      </c>
      <c r="D81" s="9">
        <f>HLOOKUP(D$5,'Emissions Factors'!$A$3:$AB$46,MATCH('MC Emissions'!$A81,'Emissions Factors'!$A$5:$A$46,0)+2,FALSE)*'MC Usage'!D81</f>
        <v>0</v>
      </c>
      <c r="E81" s="9">
        <f>HLOOKUP(E$5,'Emissions Factors'!$A$3:$AB$46,MATCH('MC Emissions'!$A81,'Emissions Factors'!$A$5:$A$46,0)+2,FALSE)*'MC Usage'!E81</f>
        <v>6056.1023275312191</v>
      </c>
      <c r="F81" s="9">
        <f>HLOOKUP(F$5,'Emissions Factors'!$A$3:$AB$46,MATCH('MC Emissions'!$A81,'Emissions Factors'!$A$5:$A$46,0)+2,FALSE)*'MC Usage'!F81</f>
        <v>67.518805264272189</v>
      </c>
      <c r="G81" s="9">
        <f>HLOOKUP(G$5,'Emissions Factors'!$A$3:$AB$46,MATCH('MC Emissions'!$A81,'Emissions Factors'!$A$5:$A$46,0)+2,FALSE)*'MC Usage'!G81</f>
        <v>35.040929699175123</v>
      </c>
      <c r="H81" s="9">
        <f>HLOOKUP(H$5,'Emissions Factors'!$A$3:$AB$46,MATCH('MC Emissions'!$A81,'Emissions Factors'!$A$5:$A$46,0)+2,FALSE)*'MC Usage'!H81</f>
        <v>0</v>
      </c>
      <c r="I81" s="9">
        <f>HLOOKUP(I$5,'Emissions Factors'!$A$3:$AB$46,MATCH('MC Emissions'!$A81,'Emissions Factors'!$A$5:$A$46,0)+2,FALSE)*'MC Usage'!I81</f>
        <v>125.12825232896252</v>
      </c>
      <c r="J81" s="9">
        <f>HLOOKUP(J$5,'Emissions Factors'!$A$3:$AB$46,MATCH('MC Emissions'!$A81,'Emissions Factors'!$A$5:$A$46,0)+2,FALSE)*'MC Usage'!J81</f>
        <v>36.092384843119476</v>
      </c>
      <c r="K81" s="9">
        <f>HLOOKUP(K$5,'Emissions Factors'!$A$3:$AB$46,MATCH('MC Emissions'!$A81,'Emissions Factors'!$A$5:$A$46,0)+2,FALSE)*'MC Usage'!K81</f>
        <v>1019.1881079724719</v>
      </c>
      <c r="L81" s="9">
        <f>HLOOKUP(L$5,'Emissions Factors'!$A$3:$AB$46,MATCH('MC Emissions'!$A81,'Emissions Factors'!$A$5:$A$46,0)+2,FALSE)*'MC Usage'!L81</f>
        <v>19.323795125330811</v>
      </c>
      <c r="M81" s="9">
        <f>HLOOKUP(M$5,'Emissions Factors'!$A$3:$AB$46,MATCH('MC Emissions'!$A81,'Emissions Factors'!$A$5:$A$46,0)+2,FALSE)*'MC Usage'!M81</f>
        <v>13.962515968049383</v>
      </c>
      <c r="N81" s="9">
        <f>HLOOKUP(N$5,'Emissions Factors'!$A$3:$AB$46,MATCH('MC Emissions'!$A81,'Emissions Factors'!$A$5:$A$46,0)+2,FALSE)*'MC Usage'!N81</f>
        <v>542.75880260853569</v>
      </c>
      <c r="O81" s="9">
        <f>HLOOKUP(O$5,'Emissions Factors'!$A$3:$AB$46,MATCH('MC Emissions'!$A81,'Emissions Factors'!$A$5:$A$46,0)+2,FALSE)*'MC Usage'!O81</f>
        <v>462.62457677652947</v>
      </c>
      <c r="P81" s="9">
        <f>HLOOKUP(P$5,'Emissions Factors'!$A$3:$AB$46,MATCH('MC Emissions'!$A81,'Emissions Factors'!$A$5:$A$46,0)+2,FALSE)*'MC Usage'!P81</f>
        <v>99.438381751043295</v>
      </c>
      <c r="Q81" s="9">
        <f>HLOOKUP(Q$5,'Emissions Factors'!$A$3:$AB$46,MATCH('MC Emissions'!$A81,'Emissions Factors'!$A$5:$A$46,0)+2,FALSE)*'MC Usage'!Q81</f>
        <v>1.4730795486209978</v>
      </c>
      <c r="R81" s="9">
        <f>HLOOKUP(R$5,'Emissions Factors'!$A$3:$AB$46,MATCH('MC Emissions'!$A81,'Emissions Factors'!$A$5:$A$46,0)+2,FALSE)*'MC Usage'!R81</f>
        <v>10.044228381320035</v>
      </c>
      <c r="S81" s="9">
        <f>HLOOKUP(S$5,'Emissions Factors'!$A$3:$AB$46,MATCH('MC Emissions'!$A81,'Emissions Factors'!$A$5:$A$46,0)+2,FALSE)*'MC Usage'!S81</f>
        <v>4.0123222857142857E-2</v>
      </c>
      <c r="T81" s="9">
        <f>HLOOKUP(T$5,'Emissions Factors'!$A$3:$AB$46,MATCH('MC Emissions'!$A81,'Emissions Factors'!$A$5:$A$46,0)+2,FALSE)*'MC Usage'!T81</f>
        <v>0</v>
      </c>
      <c r="U81" s="9">
        <f>HLOOKUP(U$5,'Emissions Factors'!$A$3:$AB$46,MATCH('MC Emissions'!$A81,'Emissions Factors'!$A$5:$A$46,0)+2,FALSE)*'MC Usage'!U81</f>
        <v>0</v>
      </c>
      <c r="V81" s="9">
        <f>HLOOKUP(V$5,'Emissions Factors'!$A$3:$AB$46,MATCH('MC Emissions'!$A81,'Emissions Factors'!$A$5:$A$46,0)+2,FALSE)*'MC Usage'!V81</f>
        <v>0</v>
      </c>
      <c r="W81" s="9">
        <f>HLOOKUP(W$5,'Emissions Factors'!$A$3:$AB$46,MATCH('MC Emissions'!$A81,'Emissions Factors'!$A$5:$A$46,0)+2,FALSE)*'MC Usage'!W81</f>
        <v>0</v>
      </c>
      <c r="X81" s="9">
        <f>HLOOKUP(X$5,'Emissions Factors'!$A$3:$AB$46,MATCH('MC Emissions'!$A81,'Emissions Factors'!$A$5:$A$46,0)+2,FALSE)*'MC Usage'!X81</f>
        <v>0</v>
      </c>
      <c r="Y81" s="9">
        <f>HLOOKUP(Y$5,'Emissions Factors'!$A$3:$AB$46,MATCH('MC Emissions'!$A81,'Emissions Factors'!$A$5:$A$46,0)+2,FALSE)*'MC Usage'!Y81</f>
        <v>0</v>
      </c>
      <c r="Z81" s="9">
        <f>HLOOKUP(Z$5,'Emissions Factors'!$A$3:$AB$46,MATCH('MC Emissions'!$A81,'Emissions Factors'!$A$5:$A$46,0)+2,FALSE)*'MC Usage'!Z81</f>
        <v>0</v>
      </c>
      <c r="AA81" s="9">
        <f>HLOOKUP(AA$5,'Emissions Factors'!$A$3:$AB$46,MATCH('MC Emissions'!$A81,'Emissions Factors'!$A$5:$A$46,0)+2,FALSE)*'MC Usage'!AA81</f>
        <v>0</v>
      </c>
      <c r="AB81" s="10">
        <f>HLOOKUP(AB$5,'Emissions Factors'!$A$3:$AB$46,MATCH('MC Emissions'!$A81,'Emissions Factors'!$A$5:$A$46,0)+2,FALSE)*'MC Usage'!AB81</f>
        <v>0</v>
      </c>
      <c r="AC81" s="10">
        <f>-'MC Usage'!AC81</f>
        <v>0</v>
      </c>
      <c r="AD81" s="10">
        <f>HLOOKUP(AD$5,'Emissions Factors'!$A$3:$AB$46,MATCH('MC Emissions'!$A81,'Emissions Factors'!$A$5:$A$46,0)+2,FALSE)*'MC Usage'!AD81</f>
        <v>-4507.889335532197</v>
      </c>
      <c r="AE81" s="10">
        <f>HLOOKUP(AE$5,'Emissions Factors'!$A$3:$AB$46,MATCH('MC Emissions'!$A81,'Emissions Factors'!$A$5:$A$46,0)+2,FALSE)*'MC Usage'!AE81</f>
        <v>0</v>
      </c>
      <c r="AF81" s="202">
        <f t="shared" si="5"/>
        <v>12001.648558536246</v>
      </c>
      <c r="AG81">
        <f t="shared" si="6"/>
        <v>6056.1023275312191</v>
      </c>
      <c r="AH81">
        <v>0</v>
      </c>
      <c r="AI81">
        <f t="shared" si="3"/>
        <v>4507.889335532197</v>
      </c>
      <c r="AJ81">
        <f t="shared" si="4"/>
        <v>0</v>
      </c>
    </row>
    <row r="82" spans="1:36" x14ac:dyDescent="0.3">
      <c r="A82" s="30" t="s">
        <v>40</v>
      </c>
      <c r="B82" s="16">
        <f t="shared" si="7"/>
        <v>39022</v>
      </c>
      <c r="C82" s="9">
        <f>HLOOKUP(C$5,'Emissions Factors'!$A$3:$AB$46,MATCH('MC Emissions'!$A82,'Emissions Factors'!$A$5:$A$46,0)+2,FALSE)*'MC Usage'!C82</f>
        <v>15958.752280306933</v>
      </c>
      <c r="D82" s="9">
        <f>HLOOKUP(D$5,'Emissions Factors'!$A$3:$AB$46,MATCH('MC Emissions'!$A82,'Emissions Factors'!$A$5:$A$46,0)+2,FALSE)*'MC Usage'!D82</f>
        <v>0</v>
      </c>
      <c r="E82" s="9">
        <f>HLOOKUP(E$5,'Emissions Factors'!$A$3:$AB$46,MATCH('MC Emissions'!$A82,'Emissions Factors'!$A$5:$A$46,0)+2,FALSE)*'MC Usage'!E82</f>
        <v>7077.393726304208</v>
      </c>
      <c r="F82" s="9">
        <f>HLOOKUP(F$5,'Emissions Factors'!$A$3:$AB$46,MATCH('MC Emissions'!$A82,'Emissions Factors'!$A$5:$A$46,0)+2,FALSE)*'MC Usage'!F82</f>
        <v>112.82478198080658</v>
      </c>
      <c r="G82" s="9">
        <f>HLOOKUP(G$5,'Emissions Factors'!$A$3:$AB$46,MATCH('MC Emissions'!$A82,'Emissions Factors'!$A$5:$A$46,0)+2,FALSE)*'MC Usage'!G82</f>
        <v>35.040929699175123</v>
      </c>
      <c r="H82" s="9">
        <f>HLOOKUP(H$5,'Emissions Factors'!$A$3:$AB$46,MATCH('MC Emissions'!$A82,'Emissions Factors'!$A$5:$A$46,0)+2,FALSE)*'MC Usage'!H82</f>
        <v>0</v>
      </c>
      <c r="I82" s="9">
        <f>HLOOKUP(I$5,'Emissions Factors'!$A$3:$AB$46,MATCH('MC Emissions'!$A82,'Emissions Factors'!$A$5:$A$46,0)+2,FALSE)*'MC Usage'!I82</f>
        <v>125.12825232896252</v>
      </c>
      <c r="J82" s="9">
        <f>HLOOKUP(J$5,'Emissions Factors'!$A$3:$AB$46,MATCH('MC Emissions'!$A82,'Emissions Factors'!$A$5:$A$46,0)+2,FALSE)*'MC Usage'!J82</f>
        <v>36.092384843119476</v>
      </c>
      <c r="K82" s="9">
        <f>HLOOKUP(K$5,'Emissions Factors'!$A$3:$AB$46,MATCH('MC Emissions'!$A82,'Emissions Factors'!$A$5:$A$46,0)+2,FALSE)*'MC Usage'!K82</f>
        <v>1019.1881079724719</v>
      </c>
      <c r="L82" s="9">
        <f>HLOOKUP(L$5,'Emissions Factors'!$A$3:$AB$46,MATCH('MC Emissions'!$A82,'Emissions Factors'!$A$5:$A$46,0)+2,FALSE)*'MC Usage'!L82</f>
        <v>19.323795125330811</v>
      </c>
      <c r="M82" s="9">
        <f>HLOOKUP(M$5,'Emissions Factors'!$A$3:$AB$46,MATCH('MC Emissions'!$A82,'Emissions Factors'!$A$5:$A$46,0)+2,FALSE)*'MC Usage'!M82</f>
        <v>13.962515968049383</v>
      </c>
      <c r="N82" s="9">
        <f>HLOOKUP(N$5,'Emissions Factors'!$A$3:$AB$46,MATCH('MC Emissions'!$A82,'Emissions Factors'!$A$5:$A$46,0)+2,FALSE)*'MC Usage'!N82</f>
        <v>542.75880260853569</v>
      </c>
      <c r="O82" s="9">
        <f>HLOOKUP(O$5,'Emissions Factors'!$A$3:$AB$46,MATCH('MC Emissions'!$A82,'Emissions Factors'!$A$5:$A$46,0)+2,FALSE)*'MC Usage'!O82</f>
        <v>462.62457677652947</v>
      </c>
      <c r="P82" s="9">
        <f>HLOOKUP(P$5,'Emissions Factors'!$A$3:$AB$46,MATCH('MC Emissions'!$A82,'Emissions Factors'!$A$5:$A$46,0)+2,FALSE)*'MC Usage'!P82</f>
        <v>99.438381751043295</v>
      </c>
      <c r="Q82" s="9">
        <f>HLOOKUP(Q$5,'Emissions Factors'!$A$3:$AB$46,MATCH('MC Emissions'!$A82,'Emissions Factors'!$A$5:$A$46,0)+2,FALSE)*'MC Usage'!Q82</f>
        <v>1.4730795486209978</v>
      </c>
      <c r="R82" s="9">
        <f>HLOOKUP(R$5,'Emissions Factors'!$A$3:$AB$46,MATCH('MC Emissions'!$A82,'Emissions Factors'!$A$5:$A$46,0)+2,FALSE)*'MC Usage'!R82</f>
        <v>10.044228381320035</v>
      </c>
      <c r="S82" s="9">
        <f>HLOOKUP(S$5,'Emissions Factors'!$A$3:$AB$46,MATCH('MC Emissions'!$A82,'Emissions Factors'!$A$5:$A$46,0)+2,FALSE)*'MC Usage'!S82</f>
        <v>4.0123222857142857E-2</v>
      </c>
      <c r="T82" s="9">
        <f>HLOOKUP(T$5,'Emissions Factors'!$A$3:$AB$46,MATCH('MC Emissions'!$A82,'Emissions Factors'!$A$5:$A$46,0)+2,FALSE)*'MC Usage'!T82</f>
        <v>0</v>
      </c>
      <c r="U82" s="9">
        <f>HLOOKUP(U$5,'Emissions Factors'!$A$3:$AB$46,MATCH('MC Emissions'!$A82,'Emissions Factors'!$A$5:$A$46,0)+2,FALSE)*'MC Usage'!U82</f>
        <v>0</v>
      </c>
      <c r="V82" s="9">
        <f>HLOOKUP(V$5,'Emissions Factors'!$A$3:$AB$46,MATCH('MC Emissions'!$A82,'Emissions Factors'!$A$5:$A$46,0)+2,FALSE)*'MC Usage'!V82</f>
        <v>0</v>
      </c>
      <c r="W82" s="9">
        <f>HLOOKUP(W$5,'Emissions Factors'!$A$3:$AB$46,MATCH('MC Emissions'!$A82,'Emissions Factors'!$A$5:$A$46,0)+2,FALSE)*'MC Usage'!W82</f>
        <v>0</v>
      </c>
      <c r="X82" s="9">
        <f>HLOOKUP(X$5,'Emissions Factors'!$A$3:$AB$46,MATCH('MC Emissions'!$A82,'Emissions Factors'!$A$5:$A$46,0)+2,FALSE)*'MC Usage'!X82</f>
        <v>0</v>
      </c>
      <c r="Y82" s="9">
        <f>HLOOKUP(Y$5,'Emissions Factors'!$A$3:$AB$46,MATCH('MC Emissions'!$A82,'Emissions Factors'!$A$5:$A$46,0)+2,FALSE)*'MC Usage'!Y82</f>
        <v>0</v>
      </c>
      <c r="Z82" s="9">
        <f>HLOOKUP(Z$5,'Emissions Factors'!$A$3:$AB$46,MATCH('MC Emissions'!$A82,'Emissions Factors'!$A$5:$A$46,0)+2,FALSE)*'MC Usage'!Z82</f>
        <v>0</v>
      </c>
      <c r="AA82" s="9">
        <f>HLOOKUP(AA$5,'Emissions Factors'!$A$3:$AB$46,MATCH('MC Emissions'!$A82,'Emissions Factors'!$A$5:$A$46,0)+2,FALSE)*'MC Usage'!AA82</f>
        <v>0</v>
      </c>
      <c r="AB82" s="10">
        <f>HLOOKUP(AB$5,'Emissions Factors'!$A$3:$AB$46,MATCH('MC Emissions'!$A82,'Emissions Factors'!$A$5:$A$46,0)+2,FALSE)*'MC Usage'!AB82</f>
        <v>0</v>
      </c>
      <c r="AC82" s="10">
        <f>-'MC Usage'!AC82</f>
        <v>0</v>
      </c>
      <c r="AD82" s="10">
        <f>HLOOKUP(AD$5,'Emissions Factors'!$A$3:$AB$46,MATCH('MC Emissions'!$A82,'Emissions Factors'!$A$5:$A$46,0)+2,FALSE)*'MC Usage'!AD82</f>
        <v>-4507.889335532197</v>
      </c>
      <c r="AE82" s="10">
        <f>HLOOKUP(AE$5,'Emissions Factors'!$A$3:$AB$46,MATCH('MC Emissions'!$A82,'Emissions Factors'!$A$5:$A$46,0)+2,FALSE)*'MC Usage'!AE82</f>
        <v>0</v>
      </c>
      <c r="AF82" s="202">
        <f t="shared" si="5"/>
        <v>11450.862944774737</v>
      </c>
      <c r="AG82">
        <f t="shared" si="6"/>
        <v>7077.393726304208</v>
      </c>
      <c r="AH82">
        <v>0</v>
      </c>
      <c r="AI82">
        <f t="shared" si="3"/>
        <v>4507.889335532197</v>
      </c>
      <c r="AJ82">
        <f t="shared" si="4"/>
        <v>0</v>
      </c>
    </row>
    <row r="83" spans="1:36" x14ac:dyDescent="0.3">
      <c r="A83" s="30" t="s">
        <v>40</v>
      </c>
      <c r="B83" s="16">
        <f t="shared" si="7"/>
        <v>39052</v>
      </c>
      <c r="C83" s="9">
        <f>HLOOKUP(C$5,'Emissions Factors'!$A$3:$AB$46,MATCH('MC Emissions'!$A83,'Emissions Factors'!$A$5:$A$46,0)+2,FALSE)*'MC Usage'!C83</f>
        <v>14304.835508125041</v>
      </c>
      <c r="D83" s="9">
        <f>HLOOKUP(D$5,'Emissions Factors'!$A$3:$AB$46,MATCH('MC Emissions'!$A83,'Emissions Factors'!$A$5:$A$46,0)+2,FALSE)*'MC Usage'!D83</f>
        <v>0</v>
      </c>
      <c r="E83" s="9">
        <f>HLOOKUP(E$5,'Emissions Factors'!$A$3:$AB$46,MATCH('MC Emissions'!$A83,'Emissions Factors'!$A$5:$A$46,0)+2,FALSE)*'MC Usage'!E83</f>
        <v>7674.2809234834249</v>
      </c>
      <c r="F83" s="9">
        <f>HLOOKUP(F$5,'Emissions Factors'!$A$3:$AB$46,MATCH('MC Emissions'!$A83,'Emissions Factors'!$A$5:$A$46,0)+2,FALSE)*'MC Usage'!F83</f>
        <v>170.71606288178489</v>
      </c>
      <c r="G83" s="9">
        <f>HLOOKUP(G$5,'Emissions Factors'!$A$3:$AB$46,MATCH('MC Emissions'!$A83,'Emissions Factors'!$A$5:$A$46,0)+2,FALSE)*'MC Usage'!G83</f>
        <v>35.040929699175123</v>
      </c>
      <c r="H83" s="9">
        <f>HLOOKUP(H$5,'Emissions Factors'!$A$3:$AB$46,MATCH('MC Emissions'!$A83,'Emissions Factors'!$A$5:$A$46,0)+2,FALSE)*'MC Usage'!H83</f>
        <v>0</v>
      </c>
      <c r="I83" s="9">
        <f>HLOOKUP(I$5,'Emissions Factors'!$A$3:$AB$46,MATCH('MC Emissions'!$A83,'Emissions Factors'!$A$5:$A$46,0)+2,FALSE)*'MC Usage'!I83</f>
        <v>125.12825232896252</v>
      </c>
      <c r="J83" s="9">
        <f>HLOOKUP(J$5,'Emissions Factors'!$A$3:$AB$46,MATCH('MC Emissions'!$A83,'Emissions Factors'!$A$5:$A$46,0)+2,FALSE)*'MC Usage'!J83</f>
        <v>36.092384843119476</v>
      </c>
      <c r="K83" s="9">
        <f>HLOOKUP(K$5,'Emissions Factors'!$A$3:$AB$46,MATCH('MC Emissions'!$A83,'Emissions Factors'!$A$5:$A$46,0)+2,FALSE)*'MC Usage'!K83</f>
        <v>1019.1881079724719</v>
      </c>
      <c r="L83" s="9">
        <f>HLOOKUP(L$5,'Emissions Factors'!$A$3:$AB$46,MATCH('MC Emissions'!$A83,'Emissions Factors'!$A$5:$A$46,0)+2,FALSE)*'MC Usage'!L83</f>
        <v>19.323795125330811</v>
      </c>
      <c r="M83" s="9">
        <f>HLOOKUP(M$5,'Emissions Factors'!$A$3:$AB$46,MATCH('MC Emissions'!$A83,'Emissions Factors'!$A$5:$A$46,0)+2,FALSE)*'MC Usage'!M83</f>
        <v>13.962515968049383</v>
      </c>
      <c r="N83" s="9">
        <f>HLOOKUP(N$5,'Emissions Factors'!$A$3:$AB$46,MATCH('MC Emissions'!$A83,'Emissions Factors'!$A$5:$A$46,0)+2,FALSE)*'MC Usage'!N83</f>
        <v>542.75880260853569</v>
      </c>
      <c r="O83" s="9">
        <f>HLOOKUP(O$5,'Emissions Factors'!$A$3:$AB$46,MATCH('MC Emissions'!$A83,'Emissions Factors'!$A$5:$A$46,0)+2,FALSE)*'MC Usage'!O83</f>
        <v>462.62457677652947</v>
      </c>
      <c r="P83" s="9">
        <f>HLOOKUP(P$5,'Emissions Factors'!$A$3:$AB$46,MATCH('MC Emissions'!$A83,'Emissions Factors'!$A$5:$A$46,0)+2,FALSE)*'MC Usage'!P83</f>
        <v>99.438381751043295</v>
      </c>
      <c r="Q83" s="9">
        <f>HLOOKUP(Q$5,'Emissions Factors'!$A$3:$AB$46,MATCH('MC Emissions'!$A83,'Emissions Factors'!$A$5:$A$46,0)+2,FALSE)*'MC Usage'!Q83</f>
        <v>1.4730795486209978</v>
      </c>
      <c r="R83" s="9">
        <f>HLOOKUP(R$5,'Emissions Factors'!$A$3:$AB$46,MATCH('MC Emissions'!$A83,'Emissions Factors'!$A$5:$A$46,0)+2,FALSE)*'MC Usage'!R83</f>
        <v>10.044228381320035</v>
      </c>
      <c r="S83" s="9">
        <f>HLOOKUP(S$5,'Emissions Factors'!$A$3:$AB$46,MATCH('MC Emissions'!$A83,'Emissions Factors'!$A$5:$A$46,0)+2,FALSE)*'MC Usage'!S83</f>
        <v>4.0123222857142857E-2</v>
      </c>
      <c r="T83" s="9">
        <f>HLOOKUP(T$5,'Emissions Factors'!$A$3:$AB$46,MATCH('MC Emissions'!$A83,'Emissions Factors'!$A$5:$A$46,0)+2,FALSE)*'MC Usage'!T83</f>
        <v>0</v>
      </c>
      <c r="U83" s="9">
        <f>HLOOKUP(U$5,'Emissions Factors'!$A$3:$AB$46,MATCH('MC Emissions'!$A83,'Emissions Factors'!$A$5:$A$46,0)+2,FALSE)*'MC Usage'!U83</f>
        <v>0</v>
      </c>
      <c r="V83" s="9">
        <f>HLOOKUP(V$5,'Emissions Factors'!$A$3:$AB$46,MATCH('MC Emissions'!$A83,'Emissions Factors'!$A$5:$A$46,0)+2,FALSE)*'MC Usage'!V83</f>
        <v>0</v>
      </c>
      <c r="W83" s="9">
        <f>HLOOKUP(W$5,'Emissions Factors'!$A$3:$AB$46,MATCH('MC Emissions'!$A83,'Emissions Factors'!$A$5:$A$46,0)+2,FALSE)*'MC Usage'!W83</f>
        <v>0</v>
      </c>
      <c r="X83" s="9">
        <f>HLOOKUP(X$5,'Emissions Factors'!$A$3:$AB$46,MATCH('MC Emissions'!$A83,'Emissions Factors'!$A$5:$A$46,0)+2,FALSE)*'MC Usage'!X83</f>
        <v>0</v>
      </c>
      <c r="Y83" s="9">
        <f>HLOOKUP(Y$5,'Emissions Factors'!$A$3:$AB$46,MATCH('MC Emissions'!$A83,'Emissions Factors'!$A$5:$A$46,0)+2,FALSE)*'MC Usage'!Y83</f>
        <v>0</v>
      </c>
      <c r="Z83" s="9">
        <f>HLOOKUP(Z$5,'Emissions Factors'!$A$3:$AB$46,MATCH('MC Emissions'!$A83,'Emissions Factors'!$A$5:$A$46,0)+2,FALSE)*'MC Usage'!Z83</f>
        <v>0</v>
      </c>
      <c r="AA83" s="9">
        <f>HLOOKUP(AA$5,'Emissions Factors'!$A$3:$AB$46,MATCH('MC Emissions'!$A83,'Emissions Factors'!$A$5:$A$46,0)+2,FALSE)*'MC Usage'!AA83</f>
        <v>0</v>
      </c>
      <c r="AB83" s="10">
        <f>HLOOKUP(AB$5,'Emissions Factors'!$A$3:$AB$46,MATCH('MC Emissions'!$A83,'Emissions Factors'!$A$5:$A$46,0)+2,FALSE)*'MC Usage'!AB83</f>
        <v>0</v>
      </c>
      <c r="AC83" s="10">
        <f>-'MC Usage'!AC83</f>
        <v>0</v>
      </c>
      <c r="AD83" s="10">
        <f>HLOOKUP(AD$5,'Emissions Factors'!$A$3:$AB$46,MATCH('MC Emissions'!$A83,'Emissions Factors'!$A$5:$A$46,0)+2,FALSE)*'MC Usage'!AD83</f>
        <v>-4507.889335532197</v>
      </c>
      <c r="AE83" s="10">
        <f>HLOOKUP(AE$5,'Emissions Factors'!$A$3:$AB$46,MATCH('MC Emissions'!$A83,'Emissions Factors'!$A$5:$A$46,0)+2,FALSE)*'MC Usage'!AE83</f>
        <v>0</v>
      </c>
      <c r="AF83" s="202">
        <f t="shared" si="5"/>
        <v>9796.946172592845</v>
      </c>
      <c r="AG83">
        <f t="shared" si="6"/>
        <v>7674.2809234834249</v>
      </c>
      <c r="AH83">
        <v>0</v>
      </c>
      <c r="AI83">
        <f t="shared" si="3"/>
        <v>4507.889335532197</v>
      </c>
      <c r="AJ83">
        <f t="shared" si="4"/>
        <v>0</v>
      </c>
    </row>
    <row r="84" spans="1:36" x14ac:dyDescent="0.3">
      <c r="A84" s="30" t="s">
        <v>40</v>
      </c>
      <c r="B84" s="16">
        <f t="shared" si="7"/>
        <v>39083</v>
      </c>
      <c r="C84" s="9">
        <f>HLOOKUP(C$5,'Emissions Factors'!$A$3:$AB$46,MATCH('MC Emissions'!$A84,'Emissions Factors'!$A$5:$A$46,0)+2,FALSE)*'MC Usage'!C84</f>
        <v>15328.915623826049</v>
      </c>
      <c r="D84" s="9">
        <f>HLOOKUP(D$5,'Emissions Factors'!$A$3:$AB$46,MATCH('MC Emissions'!$A84,'Emissions Factors'!$A$5:$A$46,0)+2,FALSE)*'MC Usage'!D84</f>
        <v>0</v>
      </c>
      <c r="E84" s="9">
        <f>HLOOKUP(E$5,'Emissions Factors'!$A$3:$AB$46,MATCH('MC Emissions'!$A84,'Emissions Factors'!$A$5:$A$46,0)+2,FALSE)*'MC Usage'!E84</f>
        <v>9146.2553579922296</v>
      </c>
      <c r="F84" s="9">
        <f>HLOOKUP(F$5,'Emissions Factors'!$A$3:$AB$46,MATCH('MC Emissions'!$A84,'Emissions Factors'!$A$5:$A$46,0)+2,FALSE)*'MC Usage'!F84</f>
        <v>201.9713788315089</v>
      </c>
      <c r="G84" s="9">
        <f>HLOOKUP(G$5,'Emissions Factors'!$A$3:$AB$46,MATCH('MC Emissions'!$A84,'Emissions Factors'!$A$5:$A$46,0)+2,FALSE)*'MC Usage'!G84</f>
        <v>35.040929699175123</v>
      </c>
      <c r="H84" s="9">
        <f>HLOOKUP(H$5,'Emissions Factors'!$A$3:$AB$46,MATCH('MC Emissions'!$A84,'Emissions Factors'!$A$5:$A$46,0)+2,FALSE)*'MC Usage'!H84</f>
        <v>0</v>
      </c>
      <c r="I84" s="9">
        <f>HLOOKUP(I$5,'Emissions Factors'!$A$3:$AB$46,MATCH('MC Emissions'!$A84,'Emissions Factors'!$A$5:$A$46,0)+2,FALSE)*'MC Usage'!I84</f>
        <v>125.12825232896252</v>
      </c>
      <c r="J84" s="9">
        <f>HLOOKUP(J$5,'Emissions Factors'!$A$3:$AB$46,MATCH('MC Emissions'!$A84,'Emissions Factors'!$A$5:$A$46,0)+2,FALSE)*'MC Usage'!J84</f>
        <v>36.092384843119476</v>
      </c>
      <c r="K84" s="9">
        <f>HLOOKUP(K$5,'Emissions Factors'!$A$3:$AB$46,MATCH('MC Emissions'!$A84,'Emissions Factors'!$A$5:$A$46,0)+2,FALSE)*'MC Usage'!K84</f>
        <v>1019.1881079724719</v>
      </c>
      <c r="L84" s="9">
        <f>HLOOKUP(L$5,'Emissions Factors'!$A$3:$AB$46,MATCH('MC Emissions'!$A84,'Emissions Factors'!$A$5:$A$46,0)+2,FALSE)*'MC Usage'!L84</f>
        <v>19.323795125330811</v>
      </c>
      <c r="M84" s="9">
        <f>HLOOKUP(M$5,'Emissions Factors'!$A$3:$AB$46,MATCH('MC Emissions'!$A84,'Emissions Factors'!$A$5:$A$46,0)+2,FALSE)*'MC Usage'!M84</f>
        <v>13.962515968049383</v>
      </c>
      <c r="N84" s="9">
        <f>HLOOKUP(N$5,'Emissions Factors'!$A$3:$AB$46,MATCH('MC Emissions'!$A84,'Emissions Factors'!$A$5:$A$46,0)+2,FALSE)*'MC Usage'!N84</f>
        <v>542.75880260853569</v>
      </c>
      <c r="O84" s="9">
        <f>HLOOKUP(O$5,'Emissions Factors'!$A$3:$AB$46,MATCH('MC Emissions'!$A84,'Emissions Factors'!$A$5:$A$46,0)+2,FALSE)*'MC Usage'!O84</f>
        <v>462.62457677652947</v>
      </c>
      <c r="P84" s="9">
        <f>HLOOKUP(P$5,'Emissions Factors'!$A$3:$AB$46,MATCH('MC Emissions'!$A84,'Emissions Factors'!$A$5:$A$46,0)+2,FALSE)*'MC Usage'!P84</f>
        <v>99.438381751043295</v>
      </c>
      <c r="Q84" s="9">
        <f>HLOOKUP(Q$5,'Emissions Factors'!$A$3:$AB$46,MATCH('MC Emissions'!$A84,'Emissions Factors'!$A$5:$A$46,0)+2,FALSE)*'MC Usage'!Q84</f>
        <v>1.4730795486209978</v>
      </c>
      <c r="R84" s="9">
        <f>HLOOKUP(R$5,'Emissions Factors'!$A$3:$AB$46,MATCH('MC Emissions'!$A84,'Emissions Factors'!$A$5:$A$46,0)+2,FALSE)*'MC Usage'!R84</f>
        <v>10.044228381320035</v>
      </c>
      <c r="S84" s="9">
        <f>HLOOKUP(S$5,'Emissions Factors'!$A$3:$AB$46,MATCH('MC Emissions'!$A84,'Emissions Factors'!$A$5:$A$46,0)+2,FALSE)*'MC Usage'!S84</f>
        <v>4.0123222857142857E-2</v>
      </c>
      <c r="T84" s="9">
        <f>HLOOKUP(T$5,'Emissions Factors'!$A$3:$AB$46,MATCH('MC Emissions'!$A84,'Emissions Factors'!$A$5:$A$46,0)+2,FALSE)*'MC Usage'!T84</f>
        <v>0</v>
      </c>
      <c r="U84" s="9">
        <f>HLOOKUP(U$5,'Emissions Factors'!$A$3:$AB$46,MATCH('MC Emissions'!$A84,'Emissions Factors'!$A$5:$A$46,0)+2,FALSE)*'MC Usage'!U84</f>
        <v>0</v>
      </c>
      <c r="V84" s="9">
        <f>HLOOKUP(V$5,'Emissions Factors'!$A$3:$AB$46,MATCH('MC Emissions'!$A84,'Emissions Factors'!$A$5:$A$46,0)+2,FALSE)*'MC Usage'!V84</f>
        <v>0</v>
      </c>
      <c r="W84" s="9">
        <f>HLOOKUP(W$5,'Emissions Factors'!$A$3:$AB$46,MATCH('MC Emissions'!$A84,'Emissions Factors'!$A$5:$A$46,0)+2,FALSE)*'MC Usage'!W84</f>
        <v>0</v>
      </c>
      <c r="X84" s="9">
        <f>HLOOKUP(X$5,'Emissions Factors'!$A$3:$AB$46,MATCH('MC Emissions'!$A84,'Emissions Factors'!$A$5:$A$46,0)+2,FALSE)*'MC Usage'!X84</f>
        <v>0</v>
      </c>
      <c r="Y84" s="9">
        <f>HLOOKUP(Y$5,'Emissions Factors'!$A$3:$AB$46,MATCH('MC Emissions'!$A84,'Emissions Factors'!$A$5:$A$46,0)+2,FALSE)*'MC Usage'!Y84</f>
        <v>0</v>
      </c>
      <c r="Z84" s="9">
        <f>HLOOKUP(Z$5,'Emissions Factors'!$A$3:$AB$46,MATCH('MC Emissions'!$A84,'Emissions Factors'!$A$5:$A$46,0)+2,FALSE)*'MC Usage'!Z84</f>
        <v>0</v>
      </c>
      <c r="AA84" s="9">
        <f>HLOOKUP(AA$5,'Emissions Factors'!$A$3:$AB$46,MATCH('MC Emissions'!$A84,'Emissions Factors'!$A$5:$A$46,0)+2,FALSE)*'MC Usage'!AA84</f>
        <v>0</v>
      </c>
      <c r="AB84" s="10">
        <f>HLOOKUP(AB$5,'Emissions Factors'!$A$3:$AB$46,MATCH('MC Emissions'!$A84,'Emissions Factors'!$A$5:$A$46,0)+2,FALSE)*'MC Usage'!AB84</f>
        <v>0</v>
      </c>
      <c r="AC84" s="10">
        <f>-'MC Usage'!AC84</f>
        <v>0</v>
      </c>
      <c r="AD84" s="10">
        <f>HLOOKUP(AD$5,'Emissions Factors'!$A$3:$AB$46,MATCH('MC Emissions'!$A84,'Emissions Factors'!$A$5:$A$46,0)+2,FALSE)*'MC Usage'!AD84</f>
        <v>-4507.889335532197</v>
      </c>
      <c r="AE84" s="10">
        <f>HLOOKUP(AE$5,'Emissions Factors'!$A$3:$AB$46,MATCH('MC Emissions'!$A84,'Emissions Factors'!$A$5:$A$46,0)+2,FALSE)*'MC Usage'!AE84</f>
        <v>0</v>
      </c>
      <c r="AF84" s="202">
        <f t="shared" si="5"/>
        <v>10821.026288293851</v>
      </c>
      <c r="AG84">
        <f t="shared" si="6"/>
        <v>9146.2553579922296</v>
      </c>
      <c r="AH84">
        <v>0</v>
      </c>
      <c r="AI84">
        <f t="shared" si="3"/>
        <v>4507.889335532197</v>
      </c>
      <c r="AJ84">
        <f t="shared" si="4"/>
        <v>0</v>
      </c>
    </row>
    <row r="85" spans="1:36" x14ac:dyDescent="0.3">
      <c r="A85" s="30" t="s">
        <v>40</v>
      </c>
      <c r="B85" s="16">
        <f t="shared" si="7"/>
        <v>39114</v>
      </c>
      <c r="C85" s="9">
        <f>HLOOKUP(C$5,'Emissions Factors'!$A$3:$AB$46,MATCH('MC Emissions'!$A85,'Emissions Factors'!$A$5:$A$46,0)+2,FALSE)*'MC Usage'!C85</f>
        <v>14089.974760424799</v>
      </c>
      <c r="D85" s="9">
        <f>HLOOKUP(D$5,'Emissions Factors'!$A$3:$AB$46,MATCH('MC Emissions'!$A85,'Emissions Factors'!$A$5:$A$46,0)+2,FALSE)*'MC Usage'!D85</f>
        <v>0</v>
      </c>
      <c r="E85" s="9">
        <f>HLOOKUP(E$5,'Emissions Factors'!$A$3:$AB$46,MATCH('MC Emissions'!$A85,'Emissions Factors'!$A$5:$A$46,0)+2,FALSE)*'MC Usage'!E85</f>
        <v>12651.257063898436</v>
      </c>
      <c r="F85" s="9">
        <f>HLOOKUP(F$5,'Emissions Factors'!$A$3:$AB$46,MATCH('MC Emissions'!$A85,'Emissions Factors'!$A$5:$A$46,0)+2,FALSE)*'MC Usage'!F85</f>
        <v>203.37753313760544</v>
      </c>
      <c r="G85" s="9">
        <f>HLOOKUP(G$5,'Emissions Factors'!$A$3:$AB$46,MATCH('MC Emissions'!$A85,'Emissions Factors'!$A$5:$A$46,0)+2,FALSE)*'MC Usage'!G85</f>
        <v>35.040929699175123</v>
      </c>
      <c r="H85" s="9">
        <f>HLOOKUP(H$5,'Emissions Factors'!$A$3:$AB$46,MATCH('MC Emissions'!$A85,'Emissions Factors'!$A$5:$A$46,0)+2,FALSE)*'MC Usage'!H85</f>
        <v>0</v>
      </c>
      <c r="I85" s="9">
        <f>HLOOKUP(I$5,'Emissions Factors'!$A$3:$AB$46,MATCH('MC Emissions'!$A85,'Emissions Factors'!$A$5:$A$46,0)+2,FALSE)*'MC Usage'!I85</f>
        <v>125.12825232896252</v>
      </c>
      <c r="J85" s="9">
        <f>HLOOKUP(J$5,'Emissions Factors'!$A$3:$AB$46,MATCH('MC Emissions'!$A85,'Emissions Factors'!$A$5:$A$46,0)+2,FALSE)*'MC Usage'!J85</f>
        <v>36.092384843119476</v>
      </c>
      <c r="K85" s="9">
        <f>HLOOKUP(K$5,'Emissions Factors'!$A$3:$AB$46,MATCH('MC Emissions'!$A85,'Emissions Factors'!$A$5:$A$46,0)+2,FALSE)*'MC Usage'!K85</f>
        <v>1019.1881079724719</v>
      </c>
      <c r="L85" s="9">
        <f>HLOOKUP(L$5,'Emissions Factors'!$A$3:$AB$46,MATCH('MC Emissions'!$A85,'Emissions Factors'!$A$5:$A$46,0)+2,FALSE)*'MC Usage'!L85</f>
        <v>19.323795125330811</v>
      </c>
      <c r="M85" s="9">
        <f>HLOOKUP(M$5,'Emissions Factors'!$A$3:$AB$46,MATCH('MC Emissions'!$A85,'Emissions Factors'!$A$5:$A$46,0)+2,FALSE)*'MC Usage'!M85</f>
        <v>13.962515968049383</v>
      </c>
      <c r="N85" s="9">
        <f>HLOOKUP(N$5,'Emissions Factors'!$A$3:$AB$46,MATCH('MC Emissions'!$A85,'Emissions Factors'!$A$5:$A$46,0)+2,FALSE)*'MC Usage'!N85</f>
        <v>542.75880260853569</v>
      </c>
      <c r="O85" s="9">
        <f>HLOOKUP(O$5,'Emissions Factors'!$A$3:$AB$46,MATCH('MC Emissions'!$A85,'Emissions Factors'!$A$5:$A$46,0)+2,FALSE)*'MC Usage'!O85</f>
        <v>462.62457677652947</v>
      </c>
      <c r="P85" s="9">
        <f>HLOOKUP(P$5,'Emissions Factors'!$A$3:$AB$46,MATCH('MC Emissions'!$A85,'Emissions Factors'!$A$5:$A$46,0)+2,FALSE)*'MC Usage'!P85</f>
        <v>99.438381751043295</v>
      </c>
      <c r="Q85" s="9">
        <f>HLOOKUP(Q$5,'Emissions Factors'!$A$3:$AB$46,MATCH('MC Emissions'!$A85,'Emissions Factors'!$A$5:$A$46,0)+2,FALSE)*'MC Usage'!Q85</f>
        <v>1.4730795486209978</v>
      </c>
      <c r="R85" s="9">
        <f>HLOOKUP(R$5,'Emissions Factors'!$A$3:$AB$46,MATCH('MC Emissions'!$A85,'Emissions Factors'!$A$5:$A$46,0)+2,FALSE)*'MC Usage'!R85</f>
        <v>10.044228381320035</v>
      </c>
      <c r="S85" s="9">
        <f>HLOOKUP(S$5,'Emissions Factors'!$A$3:$AB$46,MATCH('MC Emissions'!$A85,'Emissions Factors'!$A$5:$A$46,0)+2,FALSE)*'MC Usage'!S85</f>
        <v>4.0123222857142857E-2</v>
      </c>
      <c r="T85" s="9">
        <f>HLOOKUP(T$5,'Emissions Factors'!$A$3:$AB$46,MATCH('MC Emissions'!$A85,'Emissions Factors'!$A$5:$A$46,0)+2,FALSE)*'MC Usage'!T85</f>
        <v>0</v>
      </c>
      <c r="U85" s="9">
        <f>HLOOKUP(U$5,'Emissions Factors'!$A$3:$AB$46,MATCH('MC Emissions'!$A85,'Emissions Factors'!$A$5:$A$46,0)+2,FALSE)*'MC Usage'!U85</f>
        <v>0</v>
      </c>
      <c r="V85" s="9">
        <f>HLOOKUP(V$5,'Emissions Factors'!$A$3:$AB$46,MATCH('MC Emissions'!$A85,'Emissions Factors'!$A$5:$A$46,0)+2,FALSE)*'MC Usage'!V85</f>
        <v>0</v>
      </c>
      <c r="W85" s="9">
        <f>HLOOKUP(W$5,'Emissions Factors'!$A$3:$AB$46,MATCH('MC Emissions'!$A85,'Emissions Factors'!$A$5:$A$46,0)+2,FALSE)*'MC Usage'!W85</f>
        <v>0</v>
      </c>
      <c r="X85" s="9">
        <f>HLOOKUP(X$5,'Emissions Factors'!$A$3:$AB$46,MATCH('MC Emissions'!$A85,'Emissions Factors'!$A$5:$A$46,0)+2,FALSE)*'MC Usage'!X85</f>
        <v>0</v>
      </c>
      <c r="Y85" s="9">
        <f>HLOOKUP(Y$5,'Emissions Factors'!$A$3:$AB$46,MATCH('MC Emissions'!$A85,'Emissions Factors'!$A$5:$A$46,0)+2,FALSE)*'MC Usage'!Y85</f>
        <v>0</v>
      </c>
      <c r="Z85" s="9">
        <f>HLOOKUP(Z$5,'Emissions Factors'!$A$3:$AB$46,MATCH('MC Emissions'!$A85,'Emissions Factors'!$A$5:$A$46,0)+2,FALSE)*'MC Usage'!Z85</f>
        <v>0</v>
      </c>
      <c r="AA85" s="9">
        <f>HLOOKUP(AA$5,'Emissions Factors'!$A$3:$AB$46,MATCH('MC Emissions'!$A85,'Emissions Factors'!$A$5:$A$46,0)+2,FALSE)*'MC Usage'!AA85</f>
        <v>0</v>
      </c>
      <c r="AB85" s="10">
        <f>HLOOKUP(AB$5,'Emissions Factors'!$A$3:$AB$46,MATCH('MC Emissions'!$A85,'Emissions Factors'!$A$5:$A$46,0)+2,FALSE)*'MC Usage'!AB85</f>
        <v>0</v>
      </c>
      <c r="AC85" s="10">
        <f>-'MC Usage'!AC85</f>
        <v>0</v>
      </c>
      <c r="AD85" s="10">
        <f>HLOOKUP(AD$5,'Emissions Factors'!$A$3:$AB$46,MATCH('MC Emissions'!$A85,'Emissions Factors'!$A$5:$A$46,0)+2,FALSE)*'MC Usage'!AD85</f>
        <v>-4507.889335532197</v>
      </c>
      <c r="AE85" s="10">
        <f>HLOOKUP(AE$5,'Emissions Factors'!$A$3:$AB$46,MATCH('MC Emissions'!$A85,'Emissions Factors'!$A$5:$A$46,0)+2,FALSE)*'MC Usage'!AE85</f>
        <v>0</v>
      </c>
      <c r="AF85" s="202">
        <f t="shared" si="5"/>
        <v>9582.0854248926007</v>
      </c>
      <c r="AG85">
        <f t="shared" si="6"/>
        <v>12651.257063898436</v>
      </c>
      <c r="AH85">
        <v>0</v>
      </c>
      <c r="AI85">
        <f t="shared" si="3"/>
        <v>4507.889335532197</v>
      </c>
      <c r="AJ85">
        <f t="shared" si="4"/>
        <v>0</v>
      </c>
    </row>
    <row r="86" spans="1:36" x14ac:dyDescent="0.3">
      <c r="A86" s="30" t="s">
        <v>40</v>
      </c>
      <c r="B86" s="16">
        <f t="shared" si="7"/>
        <v>39142</v>
      </c>
      <c r="C86" s="9">
        <f>HLOOKUP(C$5,'Emissions Factors'!$A$3:$AB$46,MATCH('MC Emissions'!$A86,'Emissions Factors'!$A$5:$A$46,0)+2,FALSE)*'MC Usage'!C86</f>
        <v>13406.042114199645</v>
      </c>
      <c r="D86" s="9">
        <f>HLOOKUP(D$5,'Emissions Factors'!$A$3:$AB$46,MATCH('MC Emissions'!$A86,'Emissions Factors'!$A$5:$A$46,0)+2,FALSE)*'MC Usage'!D86</f>
        <v>0</v>
      </c>
      <c r="E86" s="9">
        <f>HLOOKUP(E$5,'Emissions Factors'!$A$3:$AB$46,MATCH('MC Emissions'!$A86,'Emissions Factors'!$A$5:$A$46,0)+2,FALSE)*'MC Usage'!E86</f>
        <v>9899.1547531901615</v>
      </c>
      <c r="F86" s="9">
        <f>HLOOKUP(F$5,'Emissions Factors'!$A$3:$AB$46,MATCH('MC Emissions'!$A86,'Emissions Factors'!$A$5:$A$46,0)+2,FALSE)*'MC Usage'!F86</f>
        <v>158.11740217571449</v>
      </c>
      <c r="G86" s="9">
        <f>HLOOKUP(G$5,'Emissions Factors'!$A$3:$AB$46,MATCH('MC Emissions'!$A86,'Emissions Factors'!$A$5:$A$46,0)+2,FALSE)*'MC Usage'!G86</f>
        <v>35.040929699175123</v>
      </c>
      <c r="H86" s="9">
        <f>HLOOKUP(H$5,'Emissions Factors'!$A$3:$AB$46,MATCH('MC Emissions'!$A86,'Emissions Factors'!$A$5:$A$46,0)+2,FALSE)*'MC Usage'!H86</f>
        <v>0</v>
      </c>
      <c r="I86" s="9">
        <f>HLOOKUP(I$5,'Emissions Factors'!$A$3:$AB$46,MATCH('MC Emissions'!$A86,'Emissions Factors'!$A$5:$A$46,0)+2,FALSE)*'MC Usage'!I86</f>
        <v>125.12825232896252</v>
      </c>
      <c r="J86" s="9">
        <f>HLOOKUP(J$5,'Emissions Factors'!$A$3:$AB$46,MATCH('MC Emissions'!$A86,'Emissions Factors'!$A$5:$A$46,0)+2,FALSE)*'MC Usage'!J86</f>
        <v>36.092384843119476</v>
      </c>
      <c r="K86" s="9">
        <f>HLOOKUP(K$5,'Emissions Factors'!$A$3:$AB$46,MATCH('MC Emissions'!$A86,'Emissions Factors'!$A$5:$A$46,0)+2,FALSE)*'MC Usage'!K86</f>
        <v>1019.1881079724719</v>
      </c>
      <c r="L86" s="9">
        <f>HLOOKUP(L$5,'Emissions Factors'!$A$3:$AB$46,MATCH('MC Emissions'!$A86,'Emissions Factors'!$A$5:$A$46,0)+2,FALSE)*'MC Usage'!L86</f>
        <v>19.323795125330811</v>
      </c>
      <c r="M86" s="9">
        <f>HLOOKUP(M$5,'Emissions Factors'!$A$3:$AB$46,MATCH('MC Emissions'!$A86,'Emissions Factors'!$A$5:$A$46,0)+2,FALSE)*'MC Usage'!M86</f>
        <v>13.962515968049383</v>
      </c>
      <c r="N86" s="9">
        <f>HLOOKUP(N$5,'Emissions Factors'!$A$3:$AB$46,MATCH('MC Emissions'!$A86,'Emissions Factors'!$A$5:$A$46,0)+2,FALSE)*'MC Usage'!N86</f>
        <v>542.75880260853569</v>
      </c>
      <c r="O86" s="9">
        <f>HLOOKUP(O$5,'Emissions Factors'!$A$3:$AB$46,MATCH('MC Emissions'!$A86,'Emissions Factors'!$A$5:$A$46,0)+2,FALSE)*'MC Usage'!O86</f>
        <v>462.62457677652947</v>
      </c>
      <c r="P86" s="9">
        <f>HLOOKUP(P$5,'Emissions Factors'!$A$3:$AB$46,MATCH('MC Emissions'!$A86,'Emissions Factors'!$A$5:$A$46,0)+2,FALSE)*'MC Usage'!P86</f>
        <v>99.438381751043295</v>
      </c>
      <c r="Q86" s="9">
        <f>HLOOKUP(Q$5,'Emissions Factors'!$A$3:$AB$46,MATCH('MC Emissions'!$A86,'Emissions Factors'!$A$5:$A$46,0)+2,FALSE)*'MC Usage'!Q86</f>
        <v>1.4730795486209978</v>
      </c>
      <c r="R86" s="9">
        <f>HLOOKUP(R$5,'Emissions Factors'!$A$3:$AB$46,MATCH('MC Emissions'!$A86,'Emissions Factors'!$A$5:$A$46,0)+2,FALSE)*'MC Usage'!R86</f>
        <v>10.044228381320035</v>
      </c>
      <c r="S86" s="9">
        <f>HLOOKUP(S$5,'Emissions Factors'!$A$3:$AB$46,MATCH('MC Emissions'!$A86,'Emissions Factors'!$A$5:$A$46,0)+2,FALSE)*'MC Usage'!S86</f>
        <v>4.0123222857142857E-2</v>
      </c>
      <c r="T86" s="9">
        <f>HLOOKUP(T$5,'Emissions Factors'!$A$3:$AB$46,MATCH('MC Emissions'!$A86,'Emissions Factors'!$A$5:$A$46,0)+2,FALSE)*'MC Usage'!T86</f>
        <v>0</v>
      </c>
      <c r="U86" s="9">
        <f>HLOOKUP(U$5,'Emissions Factors'!$A$3:$AB$46,MATCH('MC Emissions'!$A86,'Emissions Factors'!$A$5:$A$46,0)+2,FALSE)*'MC Usage'!U86</f>
        <v>0</v>
      </c>
      <c r="V86" s="9">
        <f>HLOOKUP(V$5,'Emissions Factors'!$A$3:$AB$46,MATCH('MC Emissions'!$A86,'Emissions Factors'!$A$5:$A$46,0)+2,FALSE)*'MC Usage'!V86</f>
        <v>0</v>
      </c>
      <c r="W86" s="9">
        <f>HLOOKUP(W$5,'Emissions Factors'!$A$3:$AB$46,MATCH('MC Emissions'!$A86,'Emissions Factors'!$A$5:$A$46,0)+2,FALSE)*'MC Usage'!W86</f>
        <v>0</v>
      </c>
      <c r="X86" s="9">
        <f>HLOOKUP(X$5,'Emissions Factors'!$A$3:$AB$46,MATCH('MC Emissions'!$A86,'Emissions Factors'!$A$5:$A$46,0)+2,FALSE)*'MC Usage'!X86</f>
        <v>0</v>
      </c>
      <c r="Y86" s="9">
        <f>HLOOKUP(Y$5,'Emissions Factors'!$A$3:$AB$46,MATCH('MC Emissions'!$A86,'Emissions Factors'!$A$5:$A$46,0)+2,FALSE)*'MC Usage'!Y86</f>
        <v>0</v>
      </c>
      <c r="Z86" s="9">
        <f>HLOOKUP(Z$5,'Emissions Factors'!$A$3:$AB$46,MATCH('MC Emissions'!$A86,'Emissions Factors'!$A$5:$A$46,0)+2,FALSE)*'MC Usage'!Z86</f>
        <v>0</v>
      </c>
      <c r="AA86" s="9">
        <f>HLOOKUP(AA$5,'Emissions Factors'!$A$3:$AB$46,MATCH('MC Emissions'!$A86,'Emissions Factors'!$A$5:$A$46,0)+2,FALSE)*'MC Usage'!AA86</f>
        <v>0</v>
      </c>
      <c r="AB86" s="10">
        <f>HLOOKUP(AB$5,'Emissions Factors'!$A$3:$AB$46,MATCH('MC Emissions'!$A86,'Emissions Factors'!$A$5:$A$46,0)+2,FALSE)*'MC Usage'!AB86</f>
        <v>0</v>
      </c>
      <c r="AC86" s="10">
        <f>-'MC Usage'!AC86</f>
        <v>0</v>
      </c>
      <c r="AD86" s="10">
        <f>HLOOKUP(AD$5,'Emissions Factors'!$A$3:$AB$46,MATCH('MC Emissions'!$A86,'Emissions Factors'!$A$5:$A$46,0)+2,FALSE)*'MC Usage'!AD86</f>
        <v>-4507.889335532197</v>
      </c>
      <c r="AE86" s="10">
        <f>HLOOKUP(AE$5,'Emissions Factors'!$A$3:$AB$46,MATCH('MC Emissions'!$A86,'Emissions Factors'!$A$5:$A$46,0)+2,FALSE)*'MC Usage'!AE86</f>
        <v>0</v>
      </c>
      <c r="AF86" s="202">
        <f t="shared" si="5"/>
        <v>8898.1527786674487</v>
      </c>
      <c r="AG86">
        <f t="shared" si="6"/>
        <v>9899.1547531901615</v>
      </c>
      <c r="AH86">
        <v>0</v>
      </c>
      <c r="AI86">
        <f t="shared" si="3"/>
        <v>4507.889335532197</v>
      </c>
      <c r="AJ86">
        <f t="shared" si="4"/>
        <v>0</v>
      </c>
    </row>
    <row r="87" spans="1:36" x14ac:dyDescent="0.3">
      <c r="A87" s="30" t="s">
        <v>40</v>
      </c>
      <c r="B87" s="16">
        <f t="shared" si="7"/>
        <v>39173</v>
      </c>
      <c r="C87" s="9">
        <f>HLOOKUP(C$5,'Emissions Factors'!$A$3:$AB$46,MATCH('MC Emissions'!$A87,'Emissions Factors'!$A$5:$A$46,0)+2,FALSE)*'MC Usage'!C87</f>
        <v>14037.090935828401</v>
      </c>
      <c r="D87" s="9">
        <f>HLOOKUP(D$5,'Emissions Factors'!$A$3:$AB$46,MATCH('MC Emissions'!$A87,'Emissions Factors'!$A$5:$A$46,0)+2,FALSE)*'MC Usage'!D87</f>
        <v>0</v>
      </c>
      <c r="E87" s="9">
        <f>HLOOKUP(E$5,'Emissions Factors'!$A$3:$AB$46,MATCH('MC Emissions'!$A87,'Emissions Factors'!$A$5:$A$46,0)+2,FALSE)*'MC Usage'!E87</f>
        <v>8178.9320645849184</v>
      </c>
      <c r="F87" s="9">
        <f>HLOOKUP(F$5,'Emissions Factors'!$A$3:$AB$46,MATCH('MC Emissions'!$A87,'Emissions Factors'!$A$5:$A$46,0)+2,FALSE)*'MC Usage'!F87</f>
        <v>78.042569819358604</v>
      </c>
      <c r="G87" s="9">
        <f>HLOOKUP(G$5,'Emissions Factors'!$A$3:$AB$46,MATCH('MC Emissions'!$A87,'Emissions Factors'!$A$5:$A$46,0)+2,FALSE)*'MC Usage'!G87</f>
        <v>35.040929699175123</v>
      </c>
      <c r="H87" s="9">
        <f>HLOOKUP(H$5,'Emissions Factors'!$A$3:$AB$46,MATCH('MC Emissions'!$A87,'Emissions Factors'!$A$5:$A$46,0)+2,FALSE)*'MC Usage'!H87</f>
        <v>0</v>
      </c>
      <c r="I87" s="9">
        <f>HLOOKUP(I$5,'Emissions Factors'!$A$3:$AB$46,MATCH('MC Emissions'!$A87,'Emissions Factors'!$A$5:$A$46,0)+2,FALSE)*'MC Usage'!I87</f>
        <v>125.12825232896252</v>
      </c>
      <c r="J87" s="9">
        <f>HLOOKUP(J$5,'Emissions Factors'!$A$3:$AB$46,MATCH('MC Emissions'!$A87,'Emissions Factors'!$A$5:$A$46,0)+2,FALSE)*'MC Usage'!J87</f>
        <v>36.092384843119476</v>
      </c>
      <c r="K87" s="9">
        <f>HLOOKUP(K$5,'Emissions Factors'!$A$3:$AB$46,MATCH('MC Emissions'!$A87,'Emissions Factors'!$A$5:$A$46,0)+2,FALSE)*'MC Usage'!K87</f>
        <v>1019.1881079724719</v>
      </c>
      <c r="L87" s="9">
        <f>HLOOKUP(L$5,'Emissions Factors'!$A$3:$AB$46,MATCH('MC Emissions'!$A87,'Emissions Factors'!$A$5:$A$46,0)+2,FALSE)*'MC Usage'!L87</f>
        <v>19.323795125330811</v>
      </c>
      <c r="M87" s="9">
        <f>HLOOKUP(M$5,'Emissions Factors'!$A$3:$AB$46,MATCH('MC Emissions'!$A87,'Emissions Factors'!$A$5:$A$46,0)+2,FALSE)*'MC Usage'!M87</f>
        <v>13.962515968049383</v>
      </c>
      <c r="N87" s="9">
        <f>HLOOKUP(N$5,'Emissions Factors'!$A$3:$AB$46,MATCH('MC Emissions'!$A87,'Emissions Factors'!$A$5:$A$46,0)+2,FALSE)*'MC Usage'!N87</f>
        <v>542.75880260853569</v>
      </c>
      <c r="O87" s="9">
        <f>HLOOKUP(O$5,'Emissions Factors'!$A$3:$AB$46,MATCH('MC Emissions'!$A87,'Emissions Factors'!$A$5:$A$46,0)+2,FALSE)*'MC Usage'!O87</f>
        <v>462.62457677652947</v>
      </c>
      <c r="P87" s="9">
        <f>HLOOKUP(P$5,'Emissions Factors'!$A$3:$AB$46,MATCH('MC Emissions'!$A87,'Emissions Factors'!$A$5:$A$46,0)+2,FALSE)*'MC Usage'!P87</f>
        <v>99.438381751043295</v>
      </c>
      <c r="Q87" s="9">
        <f>HLOOKUP(Q$5,'Emissions Factors'!$A$3:$AB$46,MATCH('MC Emissions'!$A87,'Emissions Factors'!$A$5:$A$46,0)+2,FALSE)*'MC Usage'!Q87</f>
        <v>1.4730795486209978</v>
      </c>
      <c r="R87" s="9">
        <f>HLOOKUP(R$5,'Emissions Factors'!$A$3:$AB$46,MATCH('MC Emissions'!$A87,'Emissions Factors'!$A$5:$A$46,0)+2,FALSE)*'MC Usage'!R87</f>
        <v>10.044228381320035</v>
      </c>
      <c r="S87" s="9">
        <f>HLOOKUP(S$5,'Emissions Factors'!$A$3:$AB$46,MATCH('MC Emissions'!$A87,'Emissions Factors'!$A$5:$A$46,0)+2,FALSE)*'MC Usage'!S87</f>
        <v>4.0123222857142857E-2</v>
      </c>
      <c r="T87" s="9">
        <f>HLOOKUP(T$5,'Emissions Factors'!$A$3:$AB$46,MATCH('MC Emissions'!$A87,'Emissions Factors'!$A$5:$A$46,0)+2,FALSE)*'MC Usage'!T87</f>
        <v>0</v>
      </c>
      <c r="U87" s="9">
        <f>HLOOKUP(U$5,'Emissions Factors'!$A$3:$AB$46,MATCH('MC Emissions'!$A87,'Emissions Factors'!$A$5:$A$46,0)+2,FALSE)*'MC Usage'!U87</f>
        <v>0</v>
      </c>
      <c r="V87" s="9">
        <f>HLOOKUP(V$5,'Emissions Factors'!$A$3:$AB$46,MATCH('MC Emissions'!$A87,'Emissions Factors'!$A$5:$A$46,0)+2,FALSE)*'MC Usage'!V87</f>
        <v>0</v>
      </c>
      <c r="W87" s="9">
        <f>HLOOKUP(W$5,'Emissions Factors'!$A$3:$AB$46,MATCH('MC Emissions'!$A87,'Emissions Factors'!$A$5:$A$46,0)+2,FALSE)*'MC Usage'!W87</f>
        <v>0</v>
      </c>
      <c r="X87" s="9">
        <f>HLOOKUP(X$5,'Emissions Factors'!$A$3:$AB$46,MATCH('MC Emissions'!$A87,'Emissions Factors'!$A$5:$A$46,0)+2,FALSE)*'MC Usage'!X87</f>
        <v>0</v>
      </c>
      <c r="Y87" s="9">
        <f>HLOOKUP(Y$5,'Emissions Factors'!$A$3:$AB$46,MATCH('MC Emissions'!$A87,'Emissions Factors'!$A$5:$A$46,0)+2,FALSE)*'MC Usage'!Y87</f>
        <v>0</v>
      </c>
      <c r="Z87" s="9">
        <f>HLOOKUP(Z$5,'Emissions Factors'!$A$3:$AB$46,MATCH('MC Emissions'!$A87,'Emissions Factors'!$A$5:$A$46,0)+2,FALSE)*'MC Usage'!Z87</f>
        <v>0</v>
      </c>
      <c r="AA87" s="9">
        <f>HLOOKUP(AA$5,'Emissions Factors'!$A$3:$AB$46,MATCH('MC Emissions'!$A87,'Emissions Factors'!$A$5:$A$46,0)+2,FALSE)*'MC Usage'!AA87</f>
        <v>0</v>
      </c>
      <c r="AB87" s="10">
        <f>HLOOKUP(AB$5,'Emissions Factors'!$A$3:$AB$46,MATCH('MC Emissions'!$A87,'Emissions Factors'!$A$5:$A$46,0)+2,FALSE)*'MC Usage'!AB87</f>
        <v>0</v>
      </c>
      <c r="AC87" s="10">
        <f>-'MC Usage'!AC87</f>
        <v>0</v>
      </c>
      <c r="AD87" s="10">
        <f>HLOOKUP(AD$5,'Emissions Factors'!$A$3:$AB$46,MATCH('MC Emissions'!$A87,'Emissions Factors'!$A$5:$A$46,0)+2,FALSE)*'MC Usage'!AD87</f>
        <v>-4507.889335532197</v>
      </c>
      <c r="AE87" s="10">
        <f>HLOOKUP(AE$5,'Emissions Factors'!$A$3:$AB$46,MATCH('MC Emissions'!$A87,'Emissions Factors'!$A$5:$A$46,0)+2,FALSE)*'MC Usage'!AE87</f>
        <v>0</v>
      </c>
      <c r="AF87" s="202">
        <f t="shared" si="5"/>
        <v>9529.2016002962046</v>
      </c>
      <c r="AG87">
        <f t="shared" si="6"/>
        <v>8178.9320645849184</v>
      </c>
      <c r="AH87">
        <v>0</v>
      </c>
      <c r="AI87">
        <f t="shared" si="3"/>
        <v>4507.889335532197</v>
      </c>
      <c r="AJ87">
        <f t="shared" si="4"/>
        <v>0</v>
      </c>
    </row>
    <row r="88" spans="1:36" x14ac:dyDescent="0.3">
      <c r="A88" s="30" t="s">
        <v>40</v>
      </c>
      <c r="B88" s="16">
        <f t="shared" si="7"/>
        <v>39203</v>
      </c>
      <c r="C88" s="9">
        <f>HLOOKUP(C$5,'Emissions Factors'!$A$3:$AB$46,MATCH('MC Emissions'!$A88,'Emissions Factors'!$A$5:$A$46,0)+2,FALSE)*'MC Usage'!C88</f>
        <v>15201.063728890977</v>
      </c>
      <c r="D88" s="9">
        <f>HLOOKUP(D$5,'Emissions Factors'!$A$3:$AB$46,MATCH('MC Emissions'!$A88,'Emissions Factors'!$A$5:$A$46,0)+2,FALSE)*'MC Usage'!D88</f>
        <v>0</v>
      </c>
      <c r="E88" s="9">
        <f>HLOOKUP(E$5,'Emissions Factors'!$A$3:$AB$46,MATCH('MC Emissions'!$A88,'Emissions Factors'!$A$5:$A$46,0)+2,FALSE)*'MC Usage'!E88</f>
        <v>6252.0664737387588</v>
      </c>
      <c r="F88" s="9">
        <f>HLOOKUP(F$5,'Emissions Factors'!$A$3:$AB$46,MATCH('MC Emissions'!$A88,'Emissions Factors'!$A$5:$A$46,0)+2,FALSE)*'MC Usage'!F88</f>
        <v>40.368926794711911</v>
      </c>
      <c r="G88" s="9">
        <f>HLOOKUP(G$5,'Emissions Factors'!$A$3:$AB$46,MATCH('MC Emissions'!$A88,'Emissions Factors'!$A$5:$A$46,0)+2,FALSE)*'MC Usage'!G88</f>
        <v>35.040929699175123</v>
      </c>
      <c r="H88" s="9">
        <f>HLOOKUP(H$5,'Emissions Factors'!$A$3:$AB$46,MATCH('MC Emissions'!$A88,'Emissions Factors'!$A$5:$A$46,0)+2,FALSE)*'MC Usage'!H88</f>
        <v>0</v>
      </c>
      <c r="I88" s="9">
        <f>HLOOKUP(I$5,'Emissions Factors'!$A$3:$AB$46,MATCH('MC Emissions'!$A88,'Emissions Factors'!$A$5:$A$46,0)+2,FALSE)*'MC Usage'!I88</f>
        <v>125.12825232896252</v>
      </c>
      <c r="J88" s="9">
        <f>HLOOKUP(J$5,'Emissions Factors'!$A$3:$AB$46,MATCH('MC Emissions'!$A88,'Emissions Factors'!$A$5:$A$46,0)+2,FALSE)*'MC Usage'!J88</f>
        <v>36.092384843119476</v>
      </c>
      <c r="K88" s="9">
        <f>HLOOKUP(K$5,'Emissions Factors'!$A$3:$AB$46,MATCH('MC Emissions'!$A88,'Emissions Factors'!$A$5:$A$46,0)+2,FALSE)*'MC Usage'!K88</f>
        <v>1019.1881079724719</v>
      </c>
      <c r="L88" s="9">
        <f>HLOOKUP(L$5,'Emissions Factors'!$A$3:$AB$46,MATCH('MC Emissions'!$A88,'Emissions Factors'!$A$5:$A$46,0)+2,FALSE)*'MC Usage'!L88</f>
        <v>19.323795125330811</v>
      </c>
      <c r="M88" s="9">
        <f>HLOOKUP(M$5,'Emissions Factors'!$A$3:$AB$46,MATCH('MC Emissions'!$A88,'Emissions Factors'!$A$5:$A$46,0)+2,FALSE)*'MC Usage'!M88</f>
        <v>13.962515968049383</v>
      </c>
      <c r="N88" s="9">
        <f>HLOOKUP(N$5,'Emissions Factors'!$A$3:$AB$46,MATCH('MC Emissions'!$A88,'Emissions Factors'!$A$5:$A$46,0)+2,FALSE)*'MC Usage'!N88</f>
        <v>542.75880260853569</v>
      </c>
      <c r="O88" s="9">
        <f>HLOOKUP(O$5,'Emissions Factors'!$A$3:$AB$46,MATCH('MC Emissions'!$A88,'Emissions Factors'!$A$5:$A$46,0)+2,FALSE)*'MC Usage'!O88</f>
        <v>462.62457677652947</v>
      </c>
      <c r="P88" s="9">
        <f>HLOOKUP(P$5,'Emissions Factors'!$A$3:$AB$46,MATCH('MC Emissions'!$A88,'Emissions Factors'!$A$5:$A$46,0)+2,FALSE)*'MC Usage'!P88</f>
        <v>99.438381751043295</v>
      </c>
      <c r="Q88" s="9">
        <f>HLOOKUP(Q$5,'Emissions Factors'!$A$3:$AB$46,MATCH('MC Emissions'!$A88,'Emissions Factors'!$A$5:$A$46,0)+2,FALSE)*'MC Usage'!Q88</f>
        <v>1.4730795486209978</v>
      </c>
      <c r="R88" s="9">
        <f>HLOOKUP(R$5,'Emissions Factors'!$A$3:$AB$46,MATCH('MC Emissions'!$A88,'Emissions Factors'!$A$5:$A$46,0)+2,FALSE)*'MC Usage'!R88</f>
        <v>10.044228381320035</v>
      </c>
      <c r="S88" s="9">
        <f>HLOOKUP(S$5,'Emissions Factors'!$A$3:$AB$46,MATCH('MC Emissions'!$A88,'Emissions Factors'!$A$5:$A$46,0)+2,FALSE)*'MC Usage'!S88</f>
        <v>4.0123222857142857E-2</v>
      </c>
      <c r="T88" s="9">
        <f>HLOOKUP(T$5,'Emissions Factors'!$A$3:$AB$46,MATCH('MC Emissions'!$A88,'Emissions Factors'!$A$5:$A$46,0)+2,FALSE)*'MC Usage'!T88</f>
        <v>0</v>
      </c>
      <c r="U88" s="9">
        <f>HLOOKUP(U$5,'Emissions Factors'!$A$3:$AB$46,MATCH('MC Emissions'!$A88,'Emissions Factors'!$A$5:$A$46,0)+2,FALSE)*'MC Usage'!U88</f>
        <v>0</v>
      </c>
      <c r="V88" s="9">
        <f>HLOOKUP(V$5,'Emissions Factors'!$A$3:$AB$46,MATCH('MC Emissions'!$A88,'Emissions Factors'!$A$5:$A$46,0)+2,FALSE)*'MC Usage'!V88</f>
        <v>0</v>
      </c>
      <c r="W88" s="9">
        <f>HLOOKUP(W$5,'Emissions Factors'!$A$3:$AB$46,MATCH('MC Emissions'!$A88,'Emissions Factors'!$A$5:$A$46,0)+2,FALSE)*'MC Usage'!W88</f>
        <v>0</v>
      </c>
      <c r="X88" s="9">
        <f>HLOOKUP(X$5,'Emissions Factors'!$A$3:$AB$46,MATCH('MC Emissions'!$A88,'Emissions Factors'!$A$5:$A$46,0)+2,FALSE)*'MC Usage'!X88</f>
        <v>0</v>
      </c>
      <c r="Y88" s="9">
        <f>HLOOKUP(Y$5,'Emissions Factors'!$A$3:$AB$46,MATCH('MC Emissions'!$A88,'Emissions Factors'!$A$5:$A$46,0)+2,FALSE)*'MC Usage'!Y88</f>
        <v>0</v>
      </c>
      <c r="Z88" s="9">
        <f>HLOOKUP(Z$5,'Emissions Factors'!$A$3:$AB$46,MATCH('MC Emissions'!$A88,'Emissions Factors'!$A$5:$A$46,0)+2,FALSE)*'MC Usage'!Z88</f>
        <v>0</v>
      </c>
      <c r="AA88" s="9">
        <f>HLOOKUP(AA$5,'Emissions Factors'!$A$3:$AB$46,MATCH('MC Emissions'!$A88,'Emissions Factors'!$A$5:$A$46,0)+2,FALSE)*'MC Usage'!AA88</f>
        <v>0</v>
      </c>
      <c r="AB88" s="10">
        <f>HLOOKUP(AB$5,'Emissions Factors'!$A$3:$AB$46,MATCH('MC Emissions'!$A88,'Emissions Factors'!$A$5:$A$46,0)+2,FALSE)*'MC Usage'!AB88</f>
        <v>0</v>
      </c>
      <c r="AC88" s="10">
        <f>-'MC Usage'!AC88</f>
        <v>0</v>
      </c>
      <c r="AD88" s="10">
        <f>HLOOKUP(AD$5,'Emissions Factors'!$A$3:$AB$46,MATCH('MC Emissions'!$A88,'Emissions Factors'!$A$5:$A$46,0)+2,FALSE)*'MC Usage'!AD88</f>
        <v>-4507.889335532197</v>
      </c>
      <c r="AE88" s="10">
        <f>HLOOKUP(AE$5,'Emissions Factors'!$A$3:$AB$46,MATCH('MC Emissions'!$A88,'Emissions Factors'!$A$5:$A$46,0)+2,FALSE)*'MC Usage'!AE88</f>
        <v>0</v>
      </c>
      <c r="AF88" s="202">
        <f t="shared" si="5"/>
        <v>10693.174393358779</v>
      </c>
      <c r="AG88">
        <f t="shared" si="6"/>
        <v>6252.0664737387588</v>
      </c>
      <c r="AH88">
        <v>0</v>
      </c>
      <c r="AI88">
        <f t="shared" si="3"/>
        <v>4507.889335532197</v>
      </c>
      <c r="AJ88">
        <f t="shared" si="4"/>
        <v>0</v>
      </c>
    </row>
    <row r="89" spans="1:36" ht="15" thickBot="1" x14ac:dyDescent="0.35">
      <c r="A89" s="31" t="s">
        <v>40</v>
      </c>
      <c r="B89" s="17">
        <f t="shared" si="7"/>
        <v>39234</v>
      </c>
      <c r="C89" s="11">
        <f>HLOOKUP(C$5,'Emissions Factors'!$A$3:$AB$46,MATCH('MC Emissions'!$A89,'Emissions Factors'!$A$5:$A$46,0)+2,FALSE)*'MC Usage'!C89</f>
        <v>16361.81967847592</v>
      </c>
      <c r="D89" s="11">
        <f>HLOOKUP(D$5,'Emissions Factors'!$A$3:$AB$46,MATCH('MC Emissions'!$A89,'Emissions Factors'!$A$5:$A$46,0)+2,FALSE)*'MC Usage'!D89</f>
        <v>0</v>
      </c>
      <c r="E89" s="11">
        <f>HLOOKUP(E$5,'Emissions Factors'!$A$3:$AB$46,MATCH('MC Emissions'!$A89,'Emissions Factors'!$A$5:$A$46,0)+2,FALSE)*'MC Usage'!E89</f>
        <v>4080.3575503893103</v>
      </c>
      <c r="F89" s="11">
        <f>HLOOKUP(F$5,'Emissions Factors'!$A$3:$AB$46,MATCH('MC Emissions'!$A89,'Emissions Factors'!$A$5:$A$46,0)+2,FALSE)*'MC Usage'!F89</f>
        <v>25.732349338254544</v>
      </c>
      <c r="G89" s="11">
        <f>HLOOKUP(G$5,'Emissions Factors'!$A$3:$AB$46,MATCH('MC Emissions'!$A89,'Emissions Factors'!$A$5:$A$46,0)+2,FALSE)*'MC Usage'!G89</f>
        <v>35.040929699175123</v>
      </c>
      <c r="H89" s="11">
        <f>HLOOKUP(H$5,'Emissions Factors'!$A$3:$AB$46,MATCH('MC Emissions'!$A89,'Emissions Factors'!$A$5:$A$46,0)+2,FALSE)*'MC Usage'!H89</f>
        <v>0</v>
      </c>
      <c r="I89" s="11">
        <f>HLOOKUP(I$5,'Emissions Factors'!$A$3:$AB$46,MATCH('MC Emissions'!$A89,'Emissions Factors'!$A$5:$A$46,0)+2,FALSE)*'MC Usage'!I89</f>
        <v>125.12825232896252</v>
      </c>
      <c r="J89" s="11">
        <f>HLOOKUP(J$5,'Emissions Factors'!$A$3:$AB$46,MATCH('MC Emissions'!$A89,'Emissions Factors'!$A$5:$A$46,0)+2,FALSE)*'MC Usage'!J89</f>
        <v>36.092384843119476</v>
      </c>
      <c r="K89" s="11">
        <f>HLOOKUP(K$5,'Emissions Factors'!$A$3:$AB$46,MATCH('MC Emissions'!$A89,'Emissions Factors'!$A$5:$A$46,0)+2,FALSE)*'MC Usage'!K89</f>
        <v>1019.1881079724719</v>
      </c>
      <c r="L89" s="11">
        <f>HLOOKUP(L$5,'Emissions Factors'!$A$3:$AB$46,MATCH('MC Emissions'!$A89,'Emissions Factors'!$A$5:$A$46,0)+2,FALSE)*'MC Usage'!L89</f>
        <v>19.323795125330811</v>
      </c>
      <c r="M89" s="11">
        <f>HLOOKUP(M$5,'Emissions Factors'!$A$3:$AB$46,MATCH('MC Emissions'!$A89,'Emissions Factors'!$A$5:$A$46,0)+2,FALSE)*'MC Usage'!M89</f>
        <v>13.962515968049383</v>
      </c>
      <c r="N89" s="11">
        <f>HLOOKUP(N$5,'Emissions Factors'!$A$3:$AB$46,MATCH('MC Emissions'!$A89,'Emissions Factors'!$A$5:$A$46,0)+2,FALSE)*'MC Usage'!N89</f>
        <v>542.75880260853569</v>
      </c>
      <c r="O89" s="11">
        <f>HLOOKUP(O$5,'Emissions Factors'!$A$3:$AB$46,MATCH('MC Emissions'!$A89,'Emissions Factors'!$A$5:$A$46,0)+2,FALSE)*'MC Usage'!O89</f>
        <v>462.62457677652947</v>
      </c>
      <c r="P89" s="11">
        <f>HLOOKUP(P$5,'Emissions Factors'!$A$3:$AB$46,MATCH('MC Emissions'!$A89,'Emissions Factors'!$A$5:$A$46,0)+2,FALSE)*'MC Usage'!P89</f>
        <v>99.438381751043295</v>
      </c>
      <c r="Q89" s="11">
        <f>HLOOKUP(Q$5,'Emissions Factors'!$A$3:$AB$46,MATCH('MC Emissions'!$A89,'Emissions Factors'!$A$5:$A$46,0)+2,FALSE)*'MC Usage'!Q89</f>
        <v>1.4730795486209978</v>
      </c>
      <c r="R89" s="11">
        <f>HLOOKUP(R$5,'Emissions Factors'!$A$3:$AB$46,MATCH('MC Emissions'!$A89,'Emissions Factors'!$A$5:$A$46,0)+2,FALSE)*'MC Usage'!R89</f>
        <v>10.044228381320035</v>
      </c>
      <c r="S89" s="11">
        <f>HLOOKUP(S$5,'Emissions Factors'!$A$3:$AB$46,MATCH('MC Emissions'!$A89,'Emissions Factors'!$A$5:$A$46,0)+2,FALSE)*'MC Usage'!S89</f>
        <v>4.0123222857142857E-2</v>
      </c>
      <c r="T89" s="11">
        <f>HLOOKUP(T$5,'Emissions Factors'!$A$3:$AB$46,MATCH('MC Emissions'!$A89,'Emissions Factors'!$A$5:$A$46,0)+2,FALSE)*'MC Usage'!T89</f>
        <v>0</v>
      </c>
      <c r="U89" s="11">
        <f>HLOOKUP(U$5,'Emissions Factors'!$A$3:$AB$46,MATCH('MC Emissions'!$A89,'Emissions Factors'!$A$5:$A$46,0)+2,FALSE)*'MC Usage'!U89</f>
        <v>0</v>
      </c>
      <c r="V89" s="11">
        <f>HLOOKUP(V$5,'Emissions Factors'!$A$3:$AB$46,MATCH('MC Emissions'!$A89,'Emissions Factors'!$A$5:$A$46,0)+2,FALSE)*'MC Usage'!V89</f>
        <v>0</v>
      </c>
      <c r="W89" s="11">
        <f>HLOOKUP(W$5,'Emissions Factors'!$A$3:$AB$46,MATCH('MC Emissions'!$A89,'Emissions Factors'!$A$5:$A$46,0)+2,FALSE)*'MC Usage'!W89</f>
        <v>0</v>
      </c>
      <c r="X89" s="11">
        <f>HLOOKUP(X$5,'Emissions Factors'!$A$3:$AB$46,MATCH('MC Emissions'!$A89,'Emissions Factors'!$A$5:$A$46,0)+2,FALSE)*'MC Usage'!X89</f>
        <v>0</v>
      </c>
      <c r="Y89" s="11">
        <f>HLOOKUP(Y$5,'Emissions Factors'!$A$3:$AB$46,MATCH('MC Emissions'!$A89,'Emissions Factors'!$A$5:$A$46,0)+2,FALSE)*'MC Usage'!Y89</f>
        <v>0</v>
      </c>
      <c r="Z89" s="11">
        <f>HLOOKUP(Z$5,'Emissions Factors'!$A$3:$AB$46,MATCH('MC Emissions'!$A89,'Emissions Factors'!$A$5:$A$46,0)+2,FALSE)*'MC Usage'!Z89</f>
        <v>0</v>
      </c>
      <c r="AA89" s="11">
        <f>HLOOKUP(AA$5,'Emissions Factors'!$A$3:$AB$46,MATCH('MC Emissions'!$A89,'Emissions Factors'!$A$5:$A$46,0)+2,FALSE)*'MC Usage'!AA89</f>
        <v>0</v>
      </c>
      <c r="AB89" s="12">
        <f>HLOOKUP(AB$5,'Emissions Factors'!$A$3:$AB$46,MATCH('MC Emissions'!$A89,'Emissions Factors'!$A$5:$A$46,0)+2,FALSE)*'MC Usage'!AB89</f>
        <v>0</v>
      </c>
      <c r="AC89" s="12">
        <f>-'MC Usage'!AC89</f>
        <v>0</v>
      </c>
      <c r="AD89" s="12">
        <f>HLOOKUP(AD$5,'Emissions Factors'!$A$3:$AB$46,MATCH('MC Emissions'!$A89,'Emissions Factors'!$A$5:$A$46,0)+2,FALSE)*'MC Usage'!AD89</f>
        <v>-4507.889335532197</v>
      </c>
      <c r="AE89" s="12">
        <f>HLOOKUP(AE$5,'Emissions Factors'!$A$3:$AB$46,MATCH('MC Emissions'!$A89,'Emissions Factors'!$A$5:$A$46,0)+2,FALSE)*'MC Usage'!AE89</f>
        <v>0</v>
      </c>
      <c r="AF89" s="202">
        <f t="shared" si="5"/>
        <v>11853.930342943724</v>
      </c>
      <c r="AG89">
        <f t="shared" si="6"/>
        <v>4080.3575503893103</v>
      </c>
      <c r="AH89">
        <v>0</v>
      </c>
      <c r="AI89">
        <f t="shared" si="3"/>
        <v>4507.889335532197</v>
      </c>
      <c r="AJ89">
        <f t="shared" si="4"/>
        <v>0</v>
      </c>
    </row>
    <row r="90" spans="1:36" x14ac:dyDescent="0.3">
      <c r="A90" s="32" t="s">
        <v>41</v>
      </c>
      <c r="B90" s="18">
        <f t="shared" si="7"/>
        <v>39264</v>
      </c>
      <c r="C90" s="2">
        <f>HLOOKUP(C$5,'Emissions Factors'!$A$3:$AB$46,MATCH('MC Emissions'!$A90,'Emissions Factors'!$A$5:$A$46,0)+2,FALSE)*'MC Usage'!C90</f>
        <v>17005.154999375125</v>
      </c>
      <c r="D90" s="2">
        <f>HLOOKUP(D$5,'Emissions Factors'!$A$3:$AB$46,MATCH('MC Emissions'!$A90,'Emissions Factors'!$A$5:$A$46,0)+2,FALSE)*'MC Usage'!D90</f>
        <v>0</v>
      </c>
      <c r="E90" s="2">
        <f>HLOOKUP(E$5,'Emissions Factors'!$A$3:$AB$46,MATCH('MC Emissions'!$A90,'Emissions Factors'!$A$5:$A$46,0)+2,FALSE)*'MC Usage'!E90</f>
        <v>4160.7252596313328</v>
      </c>
      <c r="F90" s="2">
        <f>HLOOKUP(F$5,'Emissions Factors'!$A$3:$AB$46,MATCH('MC Emissions'!$A90,'Emissions Factors'!$A$5:$A$46,0)+2,FALSE)*'MC Usage'!F90</f>
        <v>32.230505819601014</v>
      </c>
      <c r="G90" s="2">
        <f>HLOOKUP(G$5,'Emissions Factors'!$A$3:$AB$46,MATCH('MC Emissions'!$A90,'Emissions Factors'!$A$5:$A$46,0)+2,FALSE)*'MC Usage'!G90</f>
        <v>35.040929699175123</v>
      </c>
      <c r="H90" s="2">
        <f>HLOOKUP(H$5,'Emissions Factors'!$A$3:$AB$46,MATCH('MC Emissions'!$A90,'Emissions Factors'!$A$5:$A$46,0)+2,FALSE)*'MC Usage'!H90</f>
        <v>0</v>
      </c>
      <c r="I90" s="2">
        <f>HLOOKUP(I$5,'Emissions Factors'!$A$3:$AB$46,MATCH('MC Emissions'!$A90,'Emissions Factors'!$A$5:$A$46,0)+2,FALSE)*'MC Usage'!I90</f>
        <v>126.39217406965912</v>
      </c>
      <c r="J90" s="2">
        <f>HLOOKUP(J$5,'Emissions Factors'!$A$3:$AB$46,MATCH('MC Emissions'!$A90,'Emissions Factors'!$A$5:$A$46,0)+2,FALSE)*'MC Usage'!J90</f>
        <v>36.456954386989366</v>
      </c>
      <c r="K90" s="2">
        <f>HLOOKUP(K$5,'Emissions Factors'!$A$3:$AB$46,MATCH('MC Emissions'!$A90,'Emissions Factors'!$A$5:$A$46,0)+2,FALSE)*'MC Usage'!K90</f>
        <v>962.81299203520882</v>
      </c>
      <c r="L90" s="2">
        <f>HLOOKUP(L$5,'Emissions Factors'!$A$3:$AB$46,MATCH('MC Emissions'!$A90,'Emissions Factors'!$A$5:$A$46,0)+2,FALSE)*'MC Usage'!L90</f>
        <v>19.484041231248188</v>
      </c>
      <c r="M90" s="2">
        <f>HLOOKUP(M$5,'Emissions Factors'!$A$3:$AB$46,MATCH('MC Emissions'!$A90,'Emissions Factors'!$A$5:$A$46,0)+2,FALSE)*'MC Usage'!M90</f>
        <v>13.731381077517764</v>
      </c>
      <c r="N90" s="2">
        <f>HLOOKUP(N$5,'Emissions Factors'!$A$3:$AB$46,MATCH('MC Emissions'!$A90,'Emissions Factors'!$A$5:$A$46,0)+2,FALSE)*'MC Usage'!N90</f>
        <v>542.75880260853569</v>
      </c>
      <c r="O90" s="2">
        <f>HLOOKUP(O$5,'Emissions Factors'!$A$3:$AB$46,MATCH('MC Emissions'!$A90,'Emissions Factors'!$A$5:$A$46,0)+2,FALSE)*'MC Usage'!O90</f>
        <v>296.23060500000003</v>
      </c>
      <c r="P90" s="2">
        <f>HLOOKUP(P$5,'Emissions Factors'!$A$3:$AB$46,MATCH('MC Emissions'!$A90,'Emissions Factors'!$A$5:$A$46,0)+2,FALSE)*'MC Usage'!P90</f>
        <v>188.14124999999999</v>
      </c>
      <c r="Q90" s="2">
        <f>HLOOKUP(Q$5,'Emissions Factors'!$A$3:$AB$46,MATCH('MC Emissions'!$A90,'Emissions Factors'!$A$5:$A$46,0)+2,FALSE)*'MC Usage'!Q90</f>
        <v>1.43</v>
      </c>
      <c r="R90" s="2">
        <f>HLOOKUP(R$5,'Emissions Factors'!$A$3:$AB$46,MATCH('MC Emissions'!$A90,'Emissions Factors'!$A$5:$A$46,0)+2,FALSE)*'MC Usage'!R90</f>
        <v>8.3612500000000001</v>
      </c>
      <c r="S90" s="2">
        <f>HLOOKUP(S$5,'Emissions Factors'!$A$3:$AB$46,MATCH('MC Emissions'!$A90,'Emissions Factors'!$A$5:$A$46,0)+2,FALSE)*'MC Usage'!S90</f>
        <v>4.0123222857142857E-2</v>
      </c>
      <c r="T90" s="2">
        <f>HLOOKUP(T$5,'Emissions Factors'!$A$3:$AB$46,MATCH('MC Emissions'!$A90,'Emissions Factors'!$A$5:$A$46,0)+2,FALSE)*'MC Usage'!T90</f>
        <v>0</v>
      </c>
      <c r="U90" s="2">
        <f>HLOOKUP(U$5,'Emissions Factors'!$A$3:$AB$46,MATCH('MC Emissions'!$A90,'Emissions Factors'!$A$5:$A$46,0)+2,FALSE)*'MC Usage'!U90</f>
        <v>0</v>
      </c>
      <c r="V90" s="2">
        <f>HLOOKUP(V$5,'Emissions Factors'!$A$3:$AB$46,MATCH('MC Emissions'!$A90,'Emissions Factors'!$A$5:$A$46,0)+2,FALSE)*'MC Usage'!V90</f>
        <v>0</v>
      </c>
      <c r="W90" s="2">
        <f>HLOOKUP(W$5,'Emissions Factors'!$A$3:$AB$46,MATCH('MC Emissions'!$A90,'Emissions Factors'!$A$5:$A$46,0)+2,FALSE)*'MC Usage'!W90</f>
        <v>0</v>
      </c>
      <c r="X90" s="2">
        <f>HLOOKUP(X$5,'Emissions Factors'!$A$3:$AB$46,MATCH('MC Emissions'!$A90,'Emissions Factors'!$A$5:$A$46,0)+2,FALSE)*'MC Usage'!X90</f>
        <v>0</v>
      </c>
      <c r="Y90" s="2">
        <f>HLOOKUP(Y$5,'Emissions Factors'!$A$3:$AB$46,MATCH('MC Emissions'!$A90,'Emissions Factors'!$A$5:$A$46,0)+2,FALSE)*'MC Usage'!Y90</f>
        <v>0</v>
      </c>
      <c r="Z90" s="2">
        <f>HLOOKUP(Z$5,'Emissions Factors'!$A$3:$AB$46,MATCH('MC Emissions'!$A90,'Emissions Factors'!$A$5:$A$46,0)+2,FALSE)*'MC Usage'!Z90</f>
        <v>0</v>
      </c>
      <c r="AA90" s="2">
        <f>HLOOKUP(AA$5,'Emissions Factors'!$A$3:$AB$46,MATCH('MC Emissions'!$A90,'Emissions Factors'!$A$5:$A$46,0)+2,FALSE)*'MC Usage'!AA90</f>
        <v>0</v>
      </c>
      <c r="AB90">
        <f>HLOOKUP(AB$5,'Emissions Factors'!$A$3:$AB$46,MATCH('MC Emissions'!$A90,'Emissions Factors'!$A$5:$A$46,0)+2,FALSE)*'MC Usage'!AB90</f>
        <v>0</v>
      </c>
      <c r="AC90">
        <f>-'MC Usage'!AC90</f>
        <v>0</v>
      </c>
      <c r="AD90">
        <f>HLOOKUP(AD$5,'Emissions Factors'!$A$3:$AB$46,MATCH('MC Emissions'!$A90,'Emissions Factors'!$A$5:$A$46,0)+2,FALSE)*'MC Usage'!AD90</f>
        <v>-7061.5247034850463</v>
      </c>
      <c r="AE90">
        <f>HLOOKUP(AE$5,'Emissions Factors'!$A$3:$AB$46,MATCH('MC Emissions'!$A90,'Emissions Factors'!$A$5:$A$46,0)+2,FALSE)*'MC Usage'!AE90</f>
        <v>0</v>
      </c>
      <c r="AF90" s="202">
        <f t="shared" si="5"/>
        <v>9943.6302958900778</v>
      </c>
      <c r="AG90">
        <f t="shared" si="6"/>
        <v>4160.7252596313328</v>
      </c>
      <c r="AH90">
        <v>0</v>
      </c>
      <c r="AI90">
        <f t="shared" si="3"/>
        <v>7061.5247034850463</v>
      </c>
      <c r="AJ90">
        <f t="shared" si="4"/>
        <v>0</v>
      </c>
    </row>
    <row r="91" spans="1:36" x14ac:dyDescent="0.3">
      <c r="A91" s="33" t="s">
        <v>41</v>
      </c>
      <c r="B91" s="18">
        <f t="shared" si="7"/>
        <v>39295</v>
      </c>
      <c r="C91" s="2">
        <f>HLOOKUP(C$5,'Emissions Factors'!$A$3:$AB$46,MATCH('MC Emissions'!$A91,'Emissions Factors'!$A$5:$A$46,0)+2,FALSE)*'MC Usage'!C91</f>
        <v>19069.44768915695</v>
      </c>
      <c r="D91" s="2">
        <f>HLOOKUP(D$5,'Emissions Factors'!$A$3:$AB$46,MATCH('MC Emissions'!$A91,'Emissions Factors'!$A$5:$A$46,0)+2,FALSE)*'MC Usage'!D91</f>
        <v>0</v>
      </c>
      <c r="E91" s="2">
        <f>HLOOKUP(E$5,'Emissions Factors'!$A$3:$AB$46,MATCH('MC Emissions'!$A91,'Emissions Factors'!$A$5:$A$46,0)+2,FALSE)*'MC Usage'!E91</f>
        <v>4747.6284389311259</v>
      </c>
      <c r="F91" s="2">
        <f>HLOOKUP(F$5,'Emissions Factors'!$A$3:$AB$46,MATCH('MC Emissions'!$A91,'Emissions Factors'!$A$5:$A$46,0)+2,FALSE)*'MC Usage'!F91</f>
        <v>26.19913440628374</v>
      </c>
      <c r="G91" s="2">
        <f>HLOOKUP(G$5,'Emissions Factors'!$A$3:$AB$46,MATCH('MC Emissions'!$A91,'Emissions Factors'!$A$5:$A$46,0)+2,FALSE)*'MC Usage'!G91</f>
        <v>35.040929699175123</v>
      </c>
      <c r="H91" s="2">
        <f>HLOOKUP(H$5,'Emissions Factors'!$A$3:$AB$46,MATCH('MC Emissions'!$A91,'Emissions Factors'!$A$5:$A$46,0)+2,FALSE)*'MC Usage'!H91</f>
        <v>0</v>
      </c>
      <c r="I91" s="2">
        <f>HLOOKUP(I$5,'Emissions Factors'!$A$3:$AB$46,MATCH('MC Emissions'!$A91,'Emissions Factors'!$A$5:$A$46,0)+2,FALSE)*'MC Usage'!I91</f>
        <v>126.39217406965912</v>
      </c>
      <c r="J91" s="2">
        <f>HLOOKUP(J$5,'Emissions Factors'!$A$3:$AB$46,MATCH('MC Emissions'!$A91,'Emissions Factors'!$A$5:$A$46,0)+2,FALSE)*'MC Usage'!J91</f>
        <v>36.456954386989366</v>
      </c>
      <c r="K91" s="2">
        <f>HLOOKUP(K$5,'Emissions Factors'!$A$3:$AB$46,MATCH('MC Emissions'!$A91,'Emissions Factors'!$A$5:$A$46,0)+2,FALSE)*'MC Usage'!K91</f>
        <v>962.81299203520882</v>
      </c>
      <c r="L91" s="2">
        <f>HLOOKUP(L$5,'Emissions Factors'!$A$3:$AB$46,MATCH('MC Emissions'!$A91,'Emissions Factors'!$A$5:$A$46,0)+2,FALSE)*'MC Usage'!L91</f>
        <v>19.484041231248188</v>
      </c>
      <c r="M91" s="2">
        <f>HLOOKUP(M$5,'Emissions Factors'!$A$3:$AB$46,MATCH('MC Emissions'!$A91,'Emissions Factors'!$A$5:$A$46,0)+2,FALSE)*'MC Usage'!M91</f>
        <v>13.731381077517764</v>
      </c>
      <c r="N91" s="2">
        <f>HLOOKUP(N$5,'Emissions Factors'!$A$3:$AB$46,MATCH('MC Emissions'!$A91,'Emissions Factors'!$A$5:$A$46,0)+2,FALSE)*'MC Usage'!N91</f>
        <v>542.75880260853569</v>
      </c>
      <c r="O91" s="2">
        <f>HLOOKUP(O$5,'Emissions Factors'!$A$3:$AB$46,MATCH('MC Emissions'!$A91,'Emissions Factors'!$A$5:$A$46,0)+2,FALSE)*'MC Usage'!O91</f>
        <v>296.23060500000003</v>
      </c>
      <c r="P91" s="2">
        <f>HLOOKUP(P$5,'Emissions Factors'!$A$3:$AB$46,MATCH('MC Emissions'!$A91,'Emissions Factors'!$A$5:$A$46,0)+2,FALSE)*'MC Usage'!P91</f>
        <v>188.14124999999999</v>
      </c>
      <c r="Q91" s="2">
        <f>HLOOKUP(Q$5,'Emissions Factors'!$A$3:$AB$46,MATCH('MC Emissions'!$A91,'Emissions Factors'!$A$5:$A$46,0)+2,FALSE)*'MC Usage'!Q91</f>
        <v>1.43</v>
      </c>
      <c r="R91" s="2">
        <f>HLOOKUP(R$5,'Emissions Factors'!$A$3:$AB$46,MATCH('MC Emissions'!$A91,'Emissions Factors'!$A$5:$A$46,0)+2,FALSE)*'MC Usage'!R91</f>
        <v>8.3612500000000001</v>
      </c>
      <c r="S91" s="2">
        <f>HLOOKUP(S$5,'Emissions Factors'!$A$3:$AB$46,MATCH('MC Emissions'!$A91,'Emissions Factors'!$A$5:$A$46,0)+2,FALSE)*'MC Usage'!S91</f>
        <v>4.0123222857142857E-2</v>
      </c>
      <c r="T91" s="2">
        <f>HLOOKUP(T$5,'Emissions Factors'!$A$3:$AB$46,MATCH('MC Emissions'!$A91,'Emissions Factors'!$A$5:$A$46,0)+2,FALSE)*'MC Usage'!T91</f>
        <v>0</v>
      </c>
      <c r="U91" s="2">
        <f>HLOOKUP(U$5,'Emissions Factors'!$A$3:$AB$46,MATCH('MC Emissions'!$A91,'Emissions Factors'!$A$5:$A$46,0)+2,FALSE)*'MC Usage'!U91</f>
        <v>0</v>
      </c>
      <c r="V91" s="2">
        <f>HLOOKUP(V$5,'Emissions Factors'!$A$3:$AB$46,MATCH('MC Emissions'!$A91,'Emissions Factors'!$A$5:$A$46,0)+2,FALSE)*'MC Usage'!V91</f>
        <v>0</v>
      </c>
      <c r="W91" s="2">
        <f>HLOOKUP(W$5,'Emissions Factors'!$A$3:$AB$46,MATCH('MC Emissions'!$A91,'Emissions Factors'!$A$5:$A$46,0)+2,FALSE)*'MC Usage'!W91</f>
        <v>0</v>
      </c>
      <c r="X91" s="2">
        <f>HLOOKUP(X$5,'Emissions Factors'!$A$3:$AB$46,MATCH('MC Emissions'!$A91,'Emissions Factors'!$A$5:$A$46,0)+2,FALSE)*'MC Usage'!X91</f>
        <v>0</v>
      </c>
      <c r="Y91" s="2">
        <f>HLOOKUP(Y$5,'Emissions Factors'!$A$3:$AB$46,MATCH('MC Emissions'!$A91,'Emissions Factors'!$A$5:$A$46,0)+2,FALSE)*'MC Usage'!Y91</f>
        <v>0</v>
      </c>
      <c r="Z91" s="2">
        <f>HLOOKUP(Z$5,'Emissions Factors'!$A$3:$AB$46,MATCH('MC Emissions'!$A91,'Emissions Factors'!$A$5:$A$46,0)+2,FALSE)*'MC Usage'!Z91</f>
        <v>0</v>
      </c>
      <c r="AA91" s="2">
        <f>HLOOKUP(AA$5,'Emissions Factors'!$A$3:$AB$46,MATCH('MC Emissions'!$A91,'Emissions Factors'!$A$5:$A$46,0)+2,FALSE)*'MC Usage'!AA91</f>
        <v>0</v>
      </c>
      <c r="AB91">
        <f>HLOOKUP(AB$5,'Emissions Factors'!$A$3:$AB$46,MATCH('MC Emissions'!$A91,'Emissions Factors'!$A$5:$A$46,0)+2,FALSE)*'MC Usage'!AB91</f>
        <v>0</v>
      </c>
      <c r="AC91">
        <f>-'MC Usage'!AC91</f>
        <v>0</v>
      </c>
      <c r="AD91">
        <f>HLOOKUP(AD$5,'Emissions Factors'!$A$3:$AB$46,MATCH('MC Emissions'!$A91,'Emissions Factors'!$A$5:$A$46,0)+2,FALSE)*'MC Usage'!AD91</f>
        <v>-7061.5247034850463</v>
      </c>
      <c r="AE91">
        <f>HLOOKUP(AE$5,'Emissions Factors'!$A$3:$AB$46,MATCH('MC Emissions'!$A91,'Emissions Factors'!$A$5:$A$46,0)+2,FALSE)*'MC Usage'!AE91</f>
        <v>0</v>
      </c>
      <c r="AF91" s="202">
        <f t="shared" si="5"/>
        <v>12007.922985671903</v>
      </c>
      <c r="AG91">
        <f t="shared" si="6"/>
        <v>4747.6284389311259</v>
      </c>
      <c r="AH91">
        <v>0</v>
      </c>
      <c r="AI91">
        <f t="shared" si="3"/>
        <v>7061.5247034850463</v>
      </c>
      <c r="AJ91">
        <f t="shared" si="4"/>
        <v>0</v>
      </c>
    </row>
    <row r="92" spans="1:36" x14ac:dyDescent="0.3">
      <c r="A92" s="33" t="s">
        <v>41</v>
      </c>
      <c r="B92" s="18">
        <f t="shared" si="7"/>
        <v>39326</v>
      </c>
      <c r="C92" s="2">
        <f>HLOOKUP(C$5,'Emissions Factors'!$A$3:$AB$46,MATCH('MC Emissions'!$A92,'Emissions Factors'!$A$5:$A$46,0)+2,FALSE)*'MC Usage'!C92</f>
        <v>18215.528232331617</v>
      </c>
      <c r="D92" s="2">
        <f>HLOOKUP(D$5,'Emissions Factors'!$A$3:$AB$46,MATCH('MC Emissions'!$A92,'Emissions Factors'!$A$5:$A$46,0)+2,FALSE)*'MC Usage'!D92</f>
        <v>0</v>
      </c>
      <c r="E92" s="2">
        <f>HLOOKUP(E$5,'Emissions Factors'!$A$3:$AB$46,MATCH('MC Emissions'!$A92,'Emissions Factors'!$A$5:$A$46,0)+2,FALSE)*'MC Usage'!E92</f>
        <v>4344.1735048886885</v>
      </c>
      <c r="F92" s="2">
        <f>HLOOKUP(F$5,'Emissions Factors'!$A$3:$AB$46,MATCH('MC Emissions'!$A92,'Emissions Factors'!$A$5:$A$46,0)+2,FALSE)*'MC Usage'!F92</f>
        <v>41.205269213968862</v>
      </c>
      <c r="G92" s="2">
        <f>HLOOKUP(G$5,'Emissions Factors'!$A$3:$AB$46,MATCH('MC Emissions'!$A92,'Emissions Factors'!$A$5:$A$46,0)+2,FALSE)*'MC Usage'!G92</f>
        <v>35.040929699175123</v>
      </c>
      <c r="H92" s="2">
        <f>HLOOKUP(H$5,'Emissions Factors'!$A$3:$AB$46,MATCH('MC Emissions'!$A92,'Emissions Factors'!$A$5:$A$46,0)+2,FALSE)*'MC Usage'!H92</f>
        <v>0</v>
      </c>
      <c r="I92" s="2">
        <f>HLOOKUP(I$5,'Emissions Factors'!$A$3:$AB$46,MATCH('MC Emissions'!$A92,'Emissions Factors'!$A$5:$A$46,0)+2,FALSE)*'MC Usage'!I92</f>
        <v>126.39217406965912</v>
      </c>
      <c r="J92" s="2">
        <f>HLOOKUP(J$5,'Emissions Factors'!$A$3:$AB$46,MATCH('MC Emissions'!$A92,'Emissions Factors'!$A$5:$A$46,0)+2,FALSE)*'MC Usage'!J92</f>
        <v>36.456954386989366</v>
      </c>
      <c r="K92" s="2">
        <f>HLOOKUP(K$5,'Emissions Factors'!$A$3:$AB$46,MATCH('MC Emissions'!$A92,'Emissions Factors'!$A$5:$A$46,0)+2,FALSE)*'MC Usage'!K92</f>
        <v>962.81299203520882</v>
      </c>
      <c r="L92" s="2">
        <f>HLOOKUP(L$5,'Emissions Factors'!$A$3:$AB$46,MATCH('MC Emissions'!$A92,'Emissions Factors'!$A$5:$A$46,0)+2,FALSE)*'MC Usage'!L92</f>
        <v>19.484041231248188</v>
      </c>
      <c r="M92" s="2">
        <f>HLOOKUP(M$5,'Emissions Factors'!$A$3:$AB$46,MATCH('MC Emissions'!$A92,'Emissions Factors'!$A$5:$A$46,0)+2,FALSE)*'MC Usage'!M92</f>
        <v>13.731381077517764</v>
      </c>
      <c r="N92" s="2">
        <f>HLOOKUP(N$5,'Emissions Factors'!$A$3:$AB$46,MATCH('MC Emissions'!$A92,'Emissions Factors'!$A$5:$A$46,0)+2,FALSE)*'MC Usage'!N92</f>
        <v>542.75880260853569</v>
      </c>
      <c r="O92" s="2">
        <f>HLOOKUP(O$5,'Emissions Factors'!$A$3:$AB$46,MATCH('MC Emissions'!$A92,'Emissions Factors'!$A$5:$A$46,0)+2,FALSE)*'MC Usage'!O92</f>
        <v>296.23060500000003</v>
      </c>
      <c r="P92" s="2">
        <f>HLOOKUP(P$5,'Emissions Factors'!$A$3:$AB$46,MATCH('MC Emissions'!$A92,'Emissions Factors'!$A$5:$A$46,0)+2,FALSE)*'MC Usage'!P92</f>
        <v>188.14124999999999</v>
      </c>
      <c r="Q92" s="2">
        <f>HLOOKUP(Q$5,'Emissions Factors'!$A$3:$AB$46,MATCH('MC Emissions'!$A92,'Emissions Factors'!$A$5:$A$46,0)+2,FALSE)*'MC Usage'!Q92</f>
        <v>1.43</v>
      </c>
      <c r="R92" s="2">
        <f>HLOOKUP(R$5,'Emissions Factors'!$A$3:$AB$46,MATCH('MC Emissions'!$A92,'Emissions Factors'!$A$5:$A$46,0)+2,FALSE)*'MC Usage'!R92</f>
        <v>8.3612500000000001</v>
      </c>
      <c r="S92" s="2">
        <f>HLOOKUP(S$5,'Emissions Factors'!$A$3:$AB$46,MATCH('MC Emissions'!$A92,'Emissions Factors'!$A$5:$A$46,0)+2,FALSE)*'MC Usage'!S92</f>
        <v>4.0123222857142857E-2</v>
      </c>
      <c r="T92" s="2">
        <f>HLOOKUP(T$5,'Emissions Factors'!$A$3:$AB$46,MATCH('MC Emissions'!$A92,'Emissions Factors'!$A$5:$A$46,0)+2,FALSE)*'MC Usage'!T92</f>
        <v>0</v>
      </c>
      <c r="U92" s="2">
        <f>HLOOKUP(U$5,'Emissions Factors'!$A$3:$AB$46,MATCH('MC Emissions'!$A92,'Emissions Factors'!$A$5:$A$46,0)+2,FALSE)*'MC Usage'!U92</f>
        <v>0</v>
      </c>
      <c r="V92" s="2">
        <f>HLOOKUP(V$5,'Emissions Factors'!$A$3:$AB$46,MATCH('MC Emissions'!$A92,'Emissions Factors'!$A$5:$A$46,0)+2,FALSE)*'MC Usage'!V92</f>
        <v>0</v>
      </c>
      <c r="W92" s="2">
        <f>HLOOKUP(W$5,'Emissions Factors'!$A$3:$AB$46,MATCH('MC Emissions'!$A92,'Emissions Factors'!$A$5:$A$46,0)+2,FALSE)*'MC Usage'!W92</f>
        <v>0</v>
      </c>
      <c r="X92" s="2">
        <f>HLOOKUP(X$5,'Emissions Factors'!$A$3:$AB$46,MATCH('MC Emissions'!$A92,'Emissions Factors'!$A$5:$A$46,0)+2,FALSE)*'MC Usage'!X92</f>
        <v>0</v>
      </c>
      <c r="Y92" s="2">
        <f>HLOOKUP(Y$5,'Emissions Factors'!$A$3:$AB$46,MATCH('MC Emissions'!$A92,'Emissions Factors'!$A$5:$A$46,0)+2,FALSE)*'MC Usage'!Y92</f>
        <v>0</v>
      </c>
      <c r="Z92" s="2">
        <f>HLOOKUP(Z$5,'Emissions Factors'!$A$3:$AB$46,MATCH('MC Emissions'!$A92,'Emissions Factors'!$A$5:$A$46,0)+2,FALSE)*'MC Usage'!Z92</f>
        <v>0</v>
      </c>
      <c r="AA92" s="2">
        <f>HLOOKUP(AA$5,'Emissions Factors'!$A$3:$AB$46,MATCH('MC Emissions'!$A92,'Emissions Factors'!$A$5:$A$46,0)+2,FALSE)*'MC Usage'!AA92</f>
        <v>0</v>
      </c>
      <c r="AB92">
        <f>HLOOKUP(AB$5,'Emissions Factors'!$A$3:$AB$46,MATCH('MC Emissions'!$A92,'Emissions Factors'!$A$5:$A$46,0)+2,FALSE)*'MC Usage'!AB92</f>
        <v>0</v>
      </c>
      <c r="AC92">
        <f>-'MC Usage'!AC92</f>
        <v>0</v>
      </c>
      <c r="AD92">
        <f>HLOOKUP(AD$5,'Emissions Factors'!$A$3:$AB$46,MATCH('MC Emissions'!$A92,'Emissions Factors'!$A$5:$A$46,0)+2,FALSE)*'MC Usage'!AD92</f>
        <v>-7061.5247034850463</v>
      </c>
      <c r="AE92">
        <f>HLOOKUP(AE$5,'Emissions Factors'!$A$3:$AB$46,MATCH('MC Emissions'!$A92,'Emissions Factors'!$A$5:$A$46,0)+2,FALSE)*'MC Usage'!AE92</f>
        <v>0</v>
      </c>
      <c r="AF92" s="202">
        <f t="shared" si="5"/>
        <v>11154.00352884657</v>
      </c>
      <c r="AG92">
        <f t="shared" si="6"/>
        <v>4344.1735048886885</v>
      </c>
      <c r="AH92">
        <v>0</v>
      </c>
      <c r="AI92">
        <f t="shared" si="3"/>
        <v>7061.5247034850463</v>
      </c>
      <c r="AJ92">
        <f t="shared" si="4"/>
        <v>0</v>
      </c>
    </row>
    <row r="93" spans="1:36" x14ac:dyDescent="0.3">
      <c r="A93" s="33" t="s">
        <v>41</v>
      </c>
      <c r="B93" s="18">
        <f t="shared" si="7"/>
        <v>39356</v>
      </c>
      <c r="C93" s="2">
        <f>HLOOKUP(C$5,'Emissions Factors'!$A$3:$AB$46,MATCH('MC Emissions'!$A93,'Emissions Factors'!$A$5:$A$46,0)+2,FALSE)*'MC Usage'!C93</f>
        <v>17142.910078352827</v>
      </c>
      <c r="D93" s="2">
        <f>HLOOKUP(D$5,'Emissions Factors'!$A$3:$AB$46,MATCH('MC Emissions'!$A93,'Emissions Factors'!$A$5:$A$46,0)+2,FALSE)*'MC Usage'!D93</f>
        <v>0</v>
      </c>
      <c r="E93" s="2">
        <f>HLOOKUP(E$5,'Emissions Factors'!$A$3:$AB$46,MATCH('MC Emissions'!$A93,'Emissions Factors'!$A$5:$A$46,0)+2,FALSE)*'MC Usage'!E93</f>
        <v>4681.7976060009869</v>
      </c>
      <c r="F93" s="2">
        <f>HLOOKUP(F$5,'Emissions Factors'!$A$3:$AB$46,MATCH('MC Emissions'!$A93,'Emissions Factors'!$A$5:$A$46,0)+2,FALSE)*'MC Usage'!F93</f>
        <v>74.785731418751368</v>
      </c>
      <c r="G93" s="2">
        <f>HLOOKUP(G$5,'Emissions Factors'!$A$3:$AB$46,MATCH('MC Emissions'!$A93,'Emissions Factors'!$A$5:$A$46,0)+2,FALSE)*'MC Usage'!G93</f>
        <v>35.040929699175123</v>
      </c>
      <c r="H93" s="2">
        <f>HLOOKUP(H$5,'Emissions Factors'!$A$3:$AB$46,MATCH('MC Emissions'!$A93,'Emissions Factors'!$A$5:$A$46,0)+2,FALSE)*'MC Usage'!H93</f>
        <v>0</v>
      </c>
      <c r="I93" s="2">
        <f>HLOOKUP(I$5,'Emissions Factors'!$A$3:$AB$46,MATCH('MC Emissions'!$A93,'Emissions Factors'!$A$5:$A$46,0)+2,FALSE)*'MC Usage'!I93</f>
        <v>126.39217406965912</v>
      </c>
      <c r="J93" s="2">
        <f>HLOOKUP(J$5,'Emissions Factors'!$A$3:$AB$46,MATCH('MC Emissions'!$A93,'Emissions Factors'!$A$5:$A$46,0)+2,FALSE)*'MC Usage'!J93</f>
        <v>36.456954386989366</v>
      </c>
      <c r="K93" s="2">
        <f>HLOOKUP(K$5,'Emissions Factors'!$A$3:$AB$46,MATCH('MC Emissions'!$A93,'Emissions Factors'!$A$5:$A$46,0)+2,FALSE)*'MC Usage'!K93</f>
        <v>962.81299203520882</v>
      </c>
      <c r="L93" s="2">
        <f>HLOOKUP(L$5,'Emissions Factors'!$A$3:$AB$46,MATCH('MC Emissions'!$A93,'Emissions Factors'!$A$5:$A$46,0)+2,FALSE)*'MC Usage'!L93</f>
        <v>19.484041231248188</v>
      </c>
      <c r="M93" s="2">
        <f>HLOOKUP(M$5,'Emissions Factors'!$A$3:$AB$46,MATCH('MC Emissions'!$A93,'Emissions Factors'!$A$5:$A$46,0)+2,FALSE)*'MC Usage'!M93</f>
        <v>13.731381077517764</v>
      </c>
      <c r="N93" s="2">
        <f>HLOOKUP(N$5,'Emissions Factors'!$A$3:$AB$46,MATCH('MC Emissions'!$A93,'Emissions Factors'!$A$5:$A$46,0)+2,FALSE)*'MC Usage'!N93</f>
        <v>542.75880260853569</v>
      </c>
      <c r="O93" s="2">
        <f>HLOOKUP(O$5,'Emissions Factors'!$A$3:$AB$46,MATCH('MC Emissions'!$A93,'Emissions Factors'!$A$5:$A$46,0)+2,FALSE)*'MC Usage'!O93</f>
        <v>296.23060500000003</v>
      </c>
      <c r="P93" s="2">
        <f>HLOOKUP(P$5,'Emissions Factors'!$A$3:$AB$46,MATCH('MC Emissions'!$A93,'Emissions Factors'!$A$5:$A$46,0)+2,FALSE)*'MC Usage'!P93</f>
        <v>188.14124999999999</v>
      </c>
      <c r="Q93" s="2">
        <f>HLOOKUP(Q$5,'Emissions Factors'!$A$3:$AB$46,MATCH('MC Emissions'!$A93,'Emissions Factors'!$A$5:$A$46,0)+2,FALSE)*'MC Usage'!Q93</f>
        <v>1.43</v>
      </c>
      <c r="R93" s="2">
        <f>HLOOKUP(R$5,'Emissions Factors'!$A$3:$AB$46,MATCH('MC Emissions'!$A93,'Emissions Factors'!$A$5:$A$46,0)+2,FALSE)*'MC Usage'!R93</f>
        <v>8.3612500000000001</v>
      </c>
      <c r="S93" s="2">
        <f>HLOOKUP(S$5,'Emissions Factors'!$A$3:$AB$46,MATCH('MC Emissions'!$A93,'Emissions Factors'!$A$5:$A$46,0)+2,FALSE)*'MC Usage'!S93</f>
        <v>4.0123222857142857E-2</v>
      </c>
      <c r="T93" s="2">
        <f>HLOOKUP(T$5,'Emissions Factors'!$A$3:$AB$46,MATCH('MC Emissions'!$A93,'Emissions Factors'!$A$5:$A$46,0)+2,FALSE)*'MC Usage'!T93</f>
        <v>0</v>
      </c>
      <c r="U93" s="2">
        <f>HLOOKUP(U$5,'Emissions Factors'!$A$3:$AB$46,MATCH('MC Emissions'!$A93,'Emissions Factors'!$A$5:$A$46,0)+2,FALSE)*'MC Usage'!U93</f>
        <v>0</v>
      </c>
      <c r="V93" s="2">
        <f>HLOOKUP(V$5,'Emissions Factors'!$A$3:$AB$46,MATCH('MC Emissions'!$A93,'Emissions Factors'!$A$5:$A$46,0)+2,FALSE)*'MC Usage'!V93</f>
        <v>0</v>
      </c>
      <c r="W93" s="2">
        <f>HLOOKUP(W$5,'Emissions Factors'!$A$3:$AB$46,MATCH('MC Emissions'!$A93,'Emissions Factors'!$A$5:$A$46,0)+2,FALSE)*'MC Usage'!W93</f>
        <v>0</v>
      </c>
      <c r="X93" s="2">
        <f>HLOOKUP(X$5,'Emissions Factors'!$A$3:$AB$46,MATCH('MC Emissions'!$A93,'Emissions Factors'!$A$5:$A$46,0)+2,FALSE)*'MC Usage'!X93</f>
        <v>0</v>
      </c>
      <c r="Y93" s="2">
        <f>HLOOKUP(Y$5,'Emissions Factors'!$A$3:$AB$46,MATCH('MC Emissions'!$A93,'Emissions Factors'!$A$5:$A$46,0)+2,FALSE)*'MC Usage'!Y93</f>
        <v>0</v>
      </c>
      <c r="Z93" s="2">
        <f>HLOOKUP(Z$5,'Emissions Factors'!$A$3:$AB$46,MATCH('MC Emissions'!$A93,'Emissions Factors'!$A$5:$A$46,0)+2,FALSE)*'MC Usage'!Z93</f>
        <v>0</v>
      </c>
      <c r="AA93" s="2">
        <f>HLOOKUP(AA$5,'Emissions Factors'!$A$3:$AB$46,MATCH('MC Emissions'!$A93,'Emissions Factors'!$A$5:$A$46,0)+2,FALSE)*'MC Usage'!AA93</f>
        <v>0</v>
      </c>
      <c r="AB93">
        <f>HLOOKUP(AB$5,'Emissions Factors'!$A$3:$AB$46,MATCH('MC Emissions'!$A93,'Emissions Factors'!$A$5:$A$46,0)+2,FALSE)*'MC Usage'!AB93</f>
        <v>0</v>
      </c>
      <c r="AC93">
        <f>-'MC Usage'!AC93</f>
        <v>0</v>
      </c>
      <c r="AD93">
        <f>HLOOKUP(AD$5,'Emissions Factors'!$A$3:$AB$46,MATCH('MC Emissions'!$A93,'Emissions Factors'!$A$5:$A$46,0)+2,FALSE)*'MC Usage'!AD93</f>
        <v>-7061.5247034850463</v>
      </c>
      <c r="AE93">
        <f>HLOOKUP(AE$5,'Emissions Factors'!$A$3:$AB$46,MATCH('MC Emissions'!$A93,'Emissions Factors'!$A$5:$A$46,0)+2,FALSE)*'MC Usage'!AE93</f>
        <v>0</v>
      </c>
      <c r="AF93" s="202">
        <f t="shared" si="5"/>
        <v>10081.385374867779</v>
      </c>
      <c r="AG93">
        <f t="shared" si="6"/>
        <v>4681.7976060009869</v>
      </c>
      <c r="AH93">
        <v>0</v>
      </c>
      <c r="AI93">
        <f t="shared" si="3"/>
        <v>7061.5247034850463</v>
      </c>
      <c r="AJ93">
        <f t="shared" si="4"/>
        <v>0</v>
      </c>
    </row>
    <row r="94" spans="1:36" x14ac:dyDescent="0.3">
      <c r="A94" s="33" t="s">
        <v>41</v>
      </c>
      <c r="B94" s="18">
        <f t="shared" si="7"/>
        <v>39387</v>
      </c>
      <c r="C94" s="2">
        <f>HLOOKUP(C$5,'Emissions Factors'!$A$3:$AB$46,MATCH('MC Emissions'!$A94,'Emissions Factors'!$A$5:$A$46,0)+2,FALSE)*'MC Usage'!C94</f>
        <v>16182.125415922932</v>
      </c>
      <c r="D94" s="2">
        <f>HLOOKUP(D$5,'Emissions Factors'!$A$3:$AB$46,MATCH('MC Emissions'!$A94,'Emissions Factors'!$A$5:$A$46,0)+2,FALSE)*'MC Usage'!D94</f>
        <v>0</v>
      </c>
      <c r="E94" s="2">
        <f>HLOOKUP(E$5,'Emissions Factors'!$A$3:$AB$46,MATCH('MC Emissions'!$A94,'Emissions Factors'!$A$5:$A$46,0)+2,FALSE)*'MC Usage'!E94</f>
        <v>7399.5698264104831</v>
      </c>
      <c r="F94" s="2">
        <f>HLOOKUP(F$5,'Emissions Factors'!$A$3:$AB$46,MATCH('MC Emissions'!$A94,'Emissions Factors'!$A$5:$A$46,0)+2,FALSE)*'MC Usage'!F94</f>
        <v>124.96790797127166</v>
      </c>
      <c r="G94" s="2">
        <f>HLOOKUP(G$5,'Emissions Factors'!$A$3:$AB$46,MATCH('MC Emissions'!$A94,'Emissions Factors'!$A$5:$A$46,0)+2,FALSE)*'MC Usage'!G94</f>
        <v>35.040929699175123</v>
      </c>
      <c r="H94" s="2">
        <f>HLOOKUP(H$5,'Emissions Factors'!$A$3:$AB$46,MATCH('MC Emissions'!$A94,'Emissions Factors'!$A$5:$A$46,0)+2,FALSE)*'MC Usage'!H94</f>
        <v>0</v>
      </c>
      <c r="I94" s="2">
        <f>HLOOKUP(I$5,'Emissions Factors'!$A$3:$AB$46,MATCH('MC Emissions'!$A94,'Emissions Factors'!$A$5:$A$46,0)+2,FALSE)*'MC Usage'!I94</f>
        <v>126.39217406965912</v>
      </c>
      <c r="J94" s="2">
        <f>HLOOKUP(J$5,'Emissions Factors'!$A$3:$AB$46,MATCH('MC Emissions'!$A94,'Emissions Factors'!$A$5:$A$46,0)+2,FALSE)*'MC Usage'!J94</f>
        <v>36.456954386989366</v>
      </c>
      <c r="K94" s="2">
        <f>HLOOKUP(K$5,'Emissions Factors'!$A$3:$AB$46,MATCH('MC Emissions'!$A94,'Emissions Factors'!$A$5:$A$46,0)+2,FALSE)*'MC Usage'!K94</f>
        <v>962.81299203520882</v>
      </c>
      <c r="L94" s="2">
        <f>HLOOKUP(L$5,'Emissions Factors'!$A$3:$AB$46,MATCH('MC Emissions'!$A94,'Emissions Factors'!$A$5:$A$46,0)+2,FALSE)*'MC Usage'!L94</f>
        <v>19.484041231248188</v>
      </c>
      <c r="M94" s="2">
        <f>HLOOKUP(M$5,'Emissions Factors'!$A$3:$AB$46,MATCH('MC Emissions'!$A94,'Emissions Factors'!$A$5:$A$46,0)+2,FALSE)*'MC Usage'!M94</f>
        <v>13.731381077517764</v>
      </c>
      <c r="N94" s="2">
        <f>HLOOKUP(N$5,'Emissions Factors'!$A$3:$AB$46,MATCH('MC Emissions'!$A94,'Emissions Factors'!$A$5:$A$46,0)+2,FALSE)*'MC Usage'!N94</f>
        <v>542.75880260853569</v>
      </c>
      <c r="O94" s="2">
        <f>HLOOKUP(O$5,'Emissions Factors'!$A$3:$AB$46,MATCH('MC Emissions'!$A94,'Emissions Factors'!$A$5:$A$46,0)+2,FALSE)*'MC Usage'!O94</f>
        <v>296.23060500000003</v>
      </c>
      <c r="P94" s="2">
        <f>HLOOKUP(P$5,'Emissions Factors'!$A$3:$AB$46,MATCH('MC Emissions'!$A94,'Emissions Factors'!$A$5:$A$46,0)+2,FALSE)*'MC Usage'!P94</f>
        <v>188.14124999999999</v>
      </c>
      <c r="Q94" s="2">
        <f>HLOOKUP(Q$5,'Emissions Factors'!$A$3:$AB$46,MATCH('MC Emissions'!$A94,'Emissions Factors'!$A$5:$A$46,0)+2,FALSE)*'MC Usage'!Q94</f>
        <v>1.43</v>
      </c>
      <c r="R94" s="2">
        <f>HLOOKUP(R$5,'Emissions Factors'!$A$3:$AB$46,MATCH('MC Emissions'!$A94,'Emissions Factors'!$A$5:$A$46,0)+2,FALSE)*'MC Usage'!R94</f>
        <v>8.3612500000000001</v>
      </c>
      <c r="S94" s="2">
        <f>HLOOKUP(S$5,'Emissions Factors'!$A$3:$AB$46,MATCH('MC Emissions'!$A94,'Emissions Factors'!$A$5:$A$46,0)+2,FALSE)*'MC Usage'!S94</f>
        <v>4.0123222857142857E-2</v>
      </c>
      <c r="T94" s="2">
        <f>HLOOKUP(T$5,'Emissions Factors'!$A$3:$AB$46,MATCH('MC Emissions'!$A94,'Emissions Factors'!$A$5:$A$46,0)+2,FALSE)*'MC Usage'!T94</f>
        <v>0</v>
      </c>
      <c r="U94" s="2">
        <f>HLOOKUP(U$5,'Emissions Factors'!$A$3:$AB$46,MATCH('MC Emissions'!$A94,'Emissions Factors'!$A$5:$A$46,0)+2,FALSE)*'MC Usage'!U94</f>
        <v>0</v>
      </c>
      <c r="V94" s="2">
        <f>HLOOKUP(V$5,'Emissions Factors'!$A$3:$AB$46,MATCH('MC Emissions'!$A94,'Emissions Factors'!$A$5:$A$46,0)+2,FALSE)*'MC Usage'!V94</f>
        <v>0</v>
      </c>
      <c r="W94" s="2">
        <f>HLOOKUP(W$5,'Emissions Factors'!$A$3:$AB$46,MATCH('MC Emissions'!$A94,'Emissions Factors'!$A$5:$A$46,0)+2,FALSE)*'MC Usage'!W94</f>
        <v>0</v>
      </c>
      <c r="X94" s="2">
        <f>HLOOKUP(X$5,'Emissions Factors'!$A$3:$AB$46,MATCH('MC Emissions'!$A94,'Emissions Factors'!$A$5:$A$46,0)+2,FALSE)*'MC Usage'!X94</f>
        <v>0</v>
      </c>
      <c r="Y94" s="2">
        <f>HLOOKUP(Y$5,'Emissions Factors'!$A$3:$AB$46,MATCH('MC Emissions'!$A94,'Emissions Factors'!$A$5:$A$46,0)+2,FALSE)*'MC Usage'!Y94</f>
        <v>0</v>
      </c>
      <c r="Z94" s="2">
        <f>HLOOKUP(Z$5,'Emissions Factors'!$A$3:$AB$46,MATCH('MC Emissions'!$A94,'Emissions Factors'!$A$5:$A$46,0)+2,FALSE)*'MC Usage'!Z94</f>
        <v>0</v>
      </c>
      <c r="AA94" s="2">
        <f>HLOOKUP(AA$5,'Emissions Factors'!$A$3:$AB$46,MATCH('MC Emissions'!$A94,'Emissions Factors'!$A$5:$A$46,0)+2,FALSE)*'MC Usage'!AA94</f>
        <v>0</v>
      </c>
      <c r="AB94">
        <f>HLOOKUP(AB$5,'Emissions Factors'!$A$3:$AB$46,MATCH('MC Emissions'!$A94,'Emissions Factors'!$A$5:$A$46,0)+2,FALSE)*'MC Usage'!AB94</f>
        <v>0</v>
      </c>
      <c r="AC94">
        <f>-'MC Usage'!AC94</f>
        <v>0</v>
      </c>
      <c r="AD94">
        <f>HLOOKUP(AD$5,'Emissions Factors'!$A$3:$AB$46,MATCH('MC Emissions'!$A94,'Emissions Factors'!$A$5:$A$46,0)+2,FALSE)*'MC Usage'!AD94</f>
        <v>-7061.5247034850463</v>
      </c>
      <c r="AE94">
        <f>HLOOKUP(AE$5,'Emissions Factors'!$A$3:$AB$46,MATCH('MC Emissions'!$A94,'Emissions Factors'!$A$5:$A$46,0)+2,FALSE)*'MC Usage'!AE94</f>
        <v>0</v>
      </c>
      <c r="AF94" s="202">
        <f t="shared" si="5"/>
        <v>9120.6007124378848</v>
      </c>
      <c r="AG94">
        <f t="shared" si="6"/>
        <v>7399.5698264104831</v>
      </c>
      <c r="AH94">
        <v>0</v>
      </c>
      <c r="AI94">
        <f t="shared" si="3"/>
        <v>7061.5247034850463</v>
      </c>
      <c r="AJ94">
        <f t="shared" si="4"/>
        <v>0</v>
      </c>
    </row>
    <row r="95" spans="1:36" x14ac:dyDescent="0.3">
      <c r="A95" s="33" t="s">
        <v>41</v>
      </c>
      <c r="B95" s="18">
        <f t="shared" si="7"/>
        <v>39417</v>
      </c>
      <c r="C95" s="2">
        <f>HLOOKUP(C$5,'Emissions Factors'!$A$3:$AB$46,MATCH('MC Emissions'!$A95,'Emissions Factors'!$A$5:$A$46,0)+2,FALSE)*'MC Usage'!C95</f>
        <v>13638.524896077217</v>
      </c>
      <c r="D95" s="2">
        <f>HLOOKUP(D$5,'Emissions Factors'!$A$3:$AB$46,MATCH('MC Emissions'!$A95,'Emissions Factors'!$A$5:$A$46,0)+2,FALSE)*'MC Usage'!D95</f>
        <v>0</v>
      </c>
      <c r="E95" s="2">
        <f>HLOOKUP(E$5,'Emissions Factors'!$A$3:$AB$46,MATCH('MC Emissions'!$A95,'Emissions Factors'!$A$5:$A$46,0)+2,FALSE)*'MC Usage'!E95</f>
        <v>9420.5609755879759</v>
      </c>
      <c r="F95" s="2">
        <f>HLOOKUP(F$5,'Emissions Factors'!$A$3:$AB$46,MATCH('MC Emissions'!$A95,'Emissions Factors'!$A$5:$A$46,0)+2,FALSE)*'MC Usage'!F95</f>
        <v>189.08992209759381</v>
      </c>
      <c r="G95" s="2">
        <f>HLOOKUP(G$5,'Emissions Factors'!$A$3:$AB$46,MATCH('MC Emissions'!$A95,'Emissions Factors'!$A$5:$A$46,0)+2,FALSE)*'MC Usage'!G95</f>
        <v>35.040929699175123</v>
      </c>
      <c r="H95" s="2">
        <f>HLOOKUP(H$5,'Emissions Factors'!$A$3:$AB$46,MATCH('MC Emissions'!$A95,'Emissions Factors'!$A$5:$A$46,0)+2,FALSE)*'MC Usage'!H95</f>
        <v>0</v>
      </c>
      <c r="I95" s="2">
        <f>HLOOKUP(I$5,'Emissions Factors'!$A$3:$AB$46,MATCH('MC Emissions'!$A95,'Emissions Factors'!$A$5:$A$46,0)+2,FALSE)*'MC Usage'!I95</f>
        <v>126.39217406965912</v>
      </c>
      <c r="J95" s="2">
        <f>HLOOKUP(J$5,'Emissions Factors'!$A$3:$AB$46,MATCH('MC Emissions'!$A95,'Emissions Factors'!$A$5:$A$46,0)+2,FALSE)*'MC Usage'!J95</f>
        <v>36.456954386989366</v>
      </c>
      <c r="K95" s="2">
        <f>HLOOKUP(K$5,'Emissions Factors'!$A$3:$AB$46,MATCH('MC Emissions'!$A95,'Emissions Factors'!$A$5:$A$46,0)+2,FALSE)*'MC Usage'!K95</f>
        <v>962.81299203520882</v>
      </c>
      <c r="L95" s="2">
        <f>HLOOKUP(L$5,'Emissions Factors'!$A$3:$AB$46,MATCH('MC Emissions'!$A95,'Emissions Factors'!$A$5:$A$46,0)+2,FALSE)*'MC Usage'!L95</f>
        <v>19.484041231248188</v>
      </c>
      <c r="M95" s="2">
        <f>HLOOKUP(M$5,'Emissions Factors'!$A$3:$AB$46,MATCH('MC Emissions'!$A95,'Emissions Factors'!$A$5:$A$46,0)+2,FALSE)*'MC Usage'!M95</f>
        <v>13.731381077517764</v>
      </c>
      <c r="N95" s="2">
        <f>HLOOKUP(N$5,'Emissions Factors'!$A$3:$AB$46,MATCH('MC Emissions'!$A95,'Emissions Factors'!$A$5:$A$46,0)+2,FALSE)*'MC Usage'!N95</f>
        <v>542.75880260853569</v>
      </c>
      <c r="O95" s="2">
        <f>HLOOKUP(O$5,'Emissions Factors'!$A$3:$AB$46,MATCH('MC Emissions'!$A95,'Emissions Factors'!$A$5:$A$46,0)+2,FALSE)*'MC Usage'!O95</f>
        <v>296.23060500000003</v>
      </c>
      <c r="P95" s="2">
        <f>HLOOKUP(P$5,'Emissions Factors'!$A$3:$AB$46,MATCH('MC Emissions'!$A95,'Emissions Factors'!$A$5:$A$46,0)+2,FALSE)*'MC Usage'!P95</f>
        <v>188.14124999999999</v>
      </c>
      <c r="Q95" s="2">
        <f>HLOOKUP(Q$5,'Emissions Factors'!$A$3:$AB$46,MATCH('MC Emissions'!$A95,'Emissions Factors'!$A$5:$A$46,0)+2,FALSE)*'MC Usage'!Q95</f>
        <v>1.43</v>
      </c>
      <c r="R95" s="2">
        <f>HLOOKUP(R$5,'Emissions Factors'!$A$3:$AB$46,MATCH('MC Emissions'!$A95,'Emissions Factors'!$A$5:$A$46,0)+2,FALSE)*'MC Usage'!R95</f>
        <v>8.3612500000000001</v>
      </c>
      <c r="S95" s="2">
        <f>HLOOKUP(S$5,'Emissions Factors'!$A$3:$AB$46,MATCH('MC Emissions'!$A95,'Emissions Factors'!$A$5:$A$46,0)+2,FALSE)*'MC Usage'!S95</f>
        <v>4.0123222857142857E-2</v>
      </c>
      <c r="T95" s="2">
        <f>HLOOKUP(T$5,'Emissions Factors'!$A$3:$AB$46,MATCH('MC Emissions'!$A95,'Emissions Factors'!$A$5:$A$46,0)+2,FALSE)*'MC Usage'!T95</f>
        <v>0</v>
      </c>
      <c r="U95" s="2">
        <f>HLOOKUP(U$5,'Emissions Factors'!$A$3:$AB$46,MATCH('MC Emissions'!$A95,'Emissions Factors'!$A$5:$A$46,0)+2,FALSE)*'MC Usage'!U95</f>
        <v>0</v>
      </c>
      <c r="V95" s="2">
        <f>HLOOKUP(V$5,'Emissions Factors'!$A$3:$AB$46,MATCH('MC Emissions'!$A95,'Emissions Factors'!$A$5:$A$46,0)+2,FALSE)*'MC Usage'!V95</f>
        <v>0</v>
      </c>
      <c r="W95" s="2">
        <f>HLOOKUP(W$5,'Emissions Factors'!$A$3:$AB$46,MATCH('MC Emissions'!$A95,'Emissions Factors'!$A$5:$A$46,0)+2,FALSE)*'MC Usage'!W95</f>
        <v>0</v>
      </c>
      <c r="X95" s="2">
        <f>HLOOKUP(X$5,'Emissions Factors'!$A$3:$AB$46,MATCH('MC Emissions'!$A95,'Emissions Factors'!$A$5:$A$46,0)+2,FALSE)*'MC Usage'!X95</f>
        <v>0</v>
      </c>
      <c r="Y95" s="2">
        <f>HLOOKUP(Y$5,'Emissions Factors'!$A$3:$AB$46,MATCH('MC Emissions'!$A95,'Emissions Factors'!$A$5:$A$46,0)+2,FALSE)*'MC Usage'!Y95</f>
        <v>0</v>
      </c>
      <c r="Z95" s="2">
        <f>HLOOKUP(Z$5,'Emissions Factors'!$A$3:$AB$46,MATCH('MC Emissions'!$A95,'Emissions Factors'!$A$5:$A$46,0)+2,FALSE)*'MC Usage'!Z95</f>
        <v>0</v>
      </c>
      <c r="AA95" s="2">
        <f>HLOOKUP(AA$5,'Emissions Factors'!$A$3:$AB$46,MATCH('MC Emissions'!$A95,'Emissions Factors'!$A$5:$A$46,0)+2,FALSE)*'MC Usage'!AA95</f>
        <v>0</v>
      </c>
      <c r="AB95">
        <f>HLOOKUP(AB$5,'Emissions Factors'!$A$3:$AB$46,MATCH('MC Emissions'!$A95,'Emissions Factors'!$A$5:$A$46,0)+2,FALSE)*'MC Usage'!AB95</f>
        <v>0</v>
      </c>
      <c r="AC95">
        <f>-'MC Usage'!AC95</f>
        <v>0</v>
      </c>
      <c r="AD95">
        <f>HLOOKUP(AD$5,'Emissions Factors'!$A$3:$AB$46,MATCH('MC Emissions'!$A95,'Emissions Factors'!$A$5:$A$46,0)+2,FALSE)*'MC Usage'!AD95</f>
        <v>-7061.5247034850463</v>
      </c>
      <c r="AE95">
        <f>HLOOKUP(AE$5,'Emissions Factors'!$A$3:$AB$46,MATCH('MC Emissions'!$A95,'Emissions Factors'!$A$5:$A$46,0)+2,FALSE)*'MC Usage'!AE95</f>
        <v>0</v>
      </c>
      <c r="AF95" s="202">
        <f t="shared" si="5"/>
        <v>6577.0001925921706</v>
      </c>
      <c r="AG95">
        <f t="shared" si="6"/>
        <v>9420.5609755879759</v>
      </c>
      <c r="AH95">
        <v>0</v>
      </c>
      <c r="AI95">
        <f t="shared" si="3"/>
        <v>7061.5247034850463</v>
      </c>
      <c r="AJ95">
        <f t="shared" si="4"/>
        <v>0</v>
      </c>
    </row>
    <row r="96" spans="1:36" x14ac:dyDescent="0.3">
      <c r="A96" s="33" t="s">
        <v>41</v>
      </c>
      <c r="B96" s="18">
        <f t="shared" si="7"/>
        <v>39448</v>
      </c>
      <c r="C96" s="2">
        <f>HLOOKUP(C$5,'Emissions Factors'!$A$3:$AB$46,MATCH('MC Emissions'!$A96,'Emissions Factors'!$A$5:$A$46,0)+2,FALSE)*'MC Usage'!C96</f>
        <v>13849.311198190011</v>
      </c>
      <c r="D96" s="2">
        <f>HLOOKUP(D$5,'Emissions Factors'!$A$3:$AB$46,MATCH('MC Emissions'!$A96,'Emissions Factors'!$A$5:$A$46,0)+2,FALSE)*'MC Usage'!D96</f>
        <v>0</v>
      </c>
      <c r="E96" s="2">
        <f>HLOOKUP(E$5,'Emissions Factors'!$A$3:$AB$46,MATCH('MC Emissions'!$A96,'Emissions Factors'!$A$5:$A$46,0)+2,FALSE)*'MC Usage'!E96</f>
        <v>10078.616170099151</v>
      </c>
      <c r="F96" s="2">
        <f>HLOOKUP(F$5,'Emissions Factors'!$A$3:$AB$46,MATCH('MC Emissions'!$A96,'Emissions Factors'!$A$5:$A$46,0)+2,FALSE)*'MC Usage'!F96</f>
        <v>223.70919083132458</v>
      </c>
      <c r="G96" s="2">
        <f>HLOOKUP(G$5,'Emissions Factors'!$A$3:$AB$46,MATCH('MC Emissions'!$A96,'Emissions Factors'!$A$5:$A$46,0)+2,FALSE)*'MC Usage'!G96</f>
        <v>35.040929699175123</v>
      </c>
      <c r="H96" s="2">
        <f>HLOOKUP(H$5,'Emissions Factors'!$A$3:$AB$46,MATCH('MC Emissions'!$A96,'Emissions Factors'!$A$5:$A$46,0)+2,FALSE)*'MC Usage'!H96</f>
        <v>0</v>
      </c>
      <c r="I96" s="2">
        <f>HLOOKUP(I$5,'Emissions Factors'!$A$3:$AB$46,MATCH('MC Emissions'!$A96,'Emissions Factors'!$A$5:$A$46,0)+2,FALSE)*'MC Usage'!I96</f>
        <v>126.39217406965912</v>
      </c>
      <c r="J96" s="2">
        <f>HLOOKUP(J$5,'Emissions Factors'!$A$3:$AB$46,MATCH('MC Emissions'!$A96,'Emissions Factors'!$A$5:$A$46,0)+2,FALSE)*'MC Usage'!J96</f>
        <v>36.456954386989366</v>
      </c>
      <c r="K96" s="2">
        <f>HLOOKUP(K$5,'Emissions Factors'!$A$3:$AB$46,MATCH('MC Emissions'!$A96,'Emissions Factors'!$A$5:$A$46,0)+2,FALSE)*'MC Usage'!K96</f>
        <v>962.81299203520882</v>
      </c>
      <c r="L96" s="2">
        <f>HLOOKUP(L$5,'Emissions Factors'!$A$3:$AB$46,MATCH('MC Emissions'!$A96,'Emissions Factors'!$A$5:$A$46,0)+2,FALSE)*'MC Usage'!L96</f>
        <v>19.484041231248188</v>
      </c>
      <c r="M96" s="2">
        <f>HLOOKUP(M$5,'Emissions Factors'!$A$3:$AB$46,MATCH('MC Emissions'!$A96,'Emissions Factors'!$A$5:$A$46,0)+2,FALSE)*'MC Usage'!M96</f>
        <v>13.731381077517764</v>
      </c>
      <c r="N96" s="2">
        <f>HLOOKUP(N$5,'Emissions Factors'!$A$3:$AB$46,MATCH('MC Emissions'!$A96,'Emissions Factors'!$A$5:$A$46,0)+2,FALSE)*'MC Usage'!N96</f>
        <v>542.75880260853569</v>
      </c>
      <c r="O96" s="2">
        <f>HLOOKUP(O$5,'Emissions Factors'!$A$3:$AB$46,MATCH('MC Emissions'!$A96,'Emissions Factors'!$A$5:$A$46,0)+2,FALSE)*'MC Usage'!O96</f>
        <v>296.23060500000003</v>
      </c>
      <c r="P96" s="2">
        <f>HLOOKUP(P$5,'Emissions Factors'!$A$3:$AB$46,MATCH('MC Emissions'!$A96,'Emissions Factors'!$A$5:$A$46,0)+2,FALSE)*'MC Usage'!P96</f>
        <v>188.14124999999999</v>
      </c>
      <c r="Q96" s="2">
        <f>HLOOKUP(Q$5,'Emissions Factors'!$A$3:$AB$46,MATCH('MC Emissions'!$A96,'Emissions Factors'!$A$5:$A$46,0)+2,FALSE)*'MC Usage'!Q96</f>
        <v>1.43</v>
      </c>
      <c r="R96" s="2">
        <f>HLOOKUP(R$5,'Emissions Factors'!$A$3:$AB$46,MATCH('MC Emissions'!$A96,'Emissions Factors'!$A$5:$A$46,0)+2,FALSE)*'MC Usage'!R96</f>
        <v>8.3612500000000001</v>
      </c>
      <c r="S96" s="2">
        <f>HLOOKUP(S$5,'Emissions Factors'!$A$3:$AB$46,MATCH('MC Emissions'!$A96,'Emissions Factors'!$A$5:$A$46,0)+2,FALSE)*'MC Usage'!S96</f>
        <v>4.0123222857142857E-2</v>
      </c>
      <c r="T96" s="2">
        <f>HLOOKUP(T$5,'Emissions Factors'!$A$3:$AB$46,MATCH('MC Emissions'!$A96,'Emissions Factors'!$A$5:$A$46,0)+2,FALSE)*'MC Usage'!T96</f>
        <v>0</v>
      </c>
      <c r="U96" s="2">
        <f>HLOOKUP(U$5,'Emissions Factors'!$A$3:$AB$46,MATCH('MC Emissions'!$A96,'Emissions Factors'!$A$5:$A$46,0)+2,FALSE)*'MC Usage'!U96</f>
        <v>0</v>
      </c>
      <c r="V96" s="2">
        <f>HLOOKUP(V$5,'Emissions Factors'!$A$3:$AB$46,MATCH('MC Emissions'!$A96,'Emissions Factors'!$A$5:$A$46,0)+2,FALSE)*'MC Usage'!V96</f>
        <v>0</v>
      </c>
      <c r="W96" s="2">
        <f>HLOOKUP(W$5,'Emissions Factors'!$A$3:$AB$46,MATCH('MC Emissions'!$A96,'Emissions Factors'!$A$5:$A$46,0)+2,FALSE)*'MC Usage'!W96</f>
        <v>0</v>
      </c>
      <c r="X96" s="2">
        <f>HLOOKUP(X$5,'Emissions Factors'!$A$3:$AB$46,MATCH('MC Emissions'!$A96,'Emissions Factors'!$A$5:$A$46,0)+2,FALSE)*'MC Usage'!X96</f>
        <v>0</v>
      </c>
      <c r="Y96" s="2">
        <f>HLOOKUP(Y$5,'Emissions Factors'!$A$3:$AB$46,MATCH('MC Emissions'!$A96,'Emissions Factors'!$A$5:$A$46,0)+2,FALSE)*'MC Usage'!Y96</f>
        <v>0</v>
      </c>
      <c r="Z96" s="2">
        <f>HLOOKUP(Z$5,'Emissions Factors'!$A$3:$AB$46,MATCH('MC Emissions'!$A96,'Emissions Factors'!$A$5:$A$46,0)+2,FALSE)*'MC Usage'!Z96</f>
        <v>0</v>
      </c>
      <c r="AA96" s="2">
        <f>HLOOKUP(AA$5,'Emissions Factors'!$A$3:$AB$46,MATCH('MC Emissions'!$A96,'Emissions Factors'!$A$5:$A$46,0)+2,FALSE)*'MC Usage'!AA96</f>
        <v>0</v>
      </c>
      <c r="AB96">
        <f>HLOOKUP(AB$5,'Emissions Factors'!$A$3:$AB$46,MATCH('MC Emissions'!$A96,'Emissions Factors'!$A$5:$A$46,0)+2,FALSE)*'MC Usage'!AB96</f>
        <v>0</v>
      </c>
      <c r="AC96">
        <f>-'MC Usage'!AC96</f>
        <v>0</v>
      </c>
      <c r="AD96">
        <f>HLOOKUP(AD$5,'Emissions Factors'!$A$3:$AB$46,MATCH('MC Emissions'!$A96,'Emissions Factors'!$A$5:$A$46,0)+2,FALSE)*'MC Usage'!AD96</f>
        <v>-7061.5247034850463</v>
      </c>
      <c r="AE96">
        <f>HLOOKUP(AE$5,'Emissions Factors'!$A$3:$AB$46,MATCH('MC Emissions'!$A96,'Emissions Factors'!$A$5:$A$46,0)+2,FALSE)*'MC Usage'!AE96</f>
        <v>0</v>
      </c>
      <c r="AF96" s="202">
        <f t="shared" si="5"/>
        <v>6787.7864947049648</v>
      </c>
      <c r="AG96">
        <f t="shared" si="6"/>
        <v>10078.616170099151</v>
      </c>
      <c r="AH96">
        <v>0</v>
      </c>
      <c r="AI96">
        <f t="shared" si="3"/>
        <v>7061.5247034850463</v>
      </c>
      <c r="AJ96">
        <f t="shared" si="4"/>
        <v>0</v>
      </c>
    </row>
    <row r="97" spans="1:36" x14ac:dyDescent="0.3">
      <c r="A97" s="33" t="s">
        <v>41</v>
      </c>
      <c r="B97" s="18">
        <f t="shared" si="7"/>
        <v>39479</v>
      </c>
      <c r="C97" s="2">
        <f>HLOOKUP(C$5,'Emissions Factors'!$A$3:$AB$46,MATCH('MC Emissions'!$A97,'Emissions Factors'!$A$5:$A$46,0)+2,FALSE)*'MC Usage'!C97</f>
        <v>13142.654561772155</v>
      </c>
      <c r="D97" s="2">
        <f>HLOOKUP(D$5,'Emissions Factors'!$A$3:$AB$46,MATCH('MC Emissions'!$A97,'Emissions Factors'!$A$5:$A$46,0)+2,FALSE)*'MC Usage'!D97</f>
        <v>0</v>
      </c>
      <c r="E97" s="2">
        <f>HLOOKUP(E$5,'Emissions Factors'!$A$3:$AB$46,MATCH('MC Emissions'!$A97,'Emissions Factors'!$A$5:$A$46,0)+2,FALSE)*'MC Usage'!E97</f>
        <v>10697.435204543908</v>
      </c>
      <c r="F97" s="2">
        <f>HLOOKUP(F$5,'Emissions Factors'!$A$3:$AB$46,MATCH('MC Emissions'!$A97,'Emissions Factors'!$A$5:$A$46,0)+2,FALSE)*'MC Usage'!F97</f>
        <v>225.26668696677092</v>
      </c>
      <c r="G97" s="2">
        <f>HLOOKUP(G$5,'Emissions Factors'!$A$3:$AB$46,MATCH('MC Emissions'!$A97,'Emissions Factors'!$A$5:$A$46,0)+2,FALSE)*'MC Usage'!G97</f>
        <v>35.040929699175123</v>
      </c>
      <c r="H97" s="2">
        <f>HLOOKUP(H$5,'Emissions Factors'!$A$3:$AB$46,MATCH('MC Emissions'!$A97,'Emissions Factors'!$A$5:$A$46,0)+2,FALSE)*'MC Usage'!H97</f>
        <v>0</v>
      </c>
      <c r="I97" s="2">
        <f>HLOOKUP(I$5,'Emissions Factors'!$A$3:$AB$46,MATCH('MC Emissions'!$A97,'Emissions Factors'!$A$5:$A$46,0)+2,FALSE)*'MC Usage'!I97</f>
        <v>126.39217406965912</v>
      </c>
      <c r="J97" s="2">
        <f>HLOOKUP(J$5,'Emissions Factors'!$A$3:$AB$46,MATCH('MC Emissions'!$A97,'Emissions Factors'!$A$5:$A$46,0)+2,FALSE)*'MC Usage'!J97</f>
        <v>36.456954386989366</v>
      </c>
      <c r="K97" s="2">
        <f>HLOOKUP(K$5,'Emissions Factors'!$A$3:$AB$46,MATCH('MC Emissions'!$A97,'Emissions Factors'!$A$5:$A$46,0)+2,FALSE)*'MC Usage'!K97</f>
        <v>962.81299203520882</v>
      </c>
      <c r="L97" s="2">
        <f>HLOOKUP(L$5,'Emissions Factors'!$A$3:$AB$46,MATCH('MC Emissions'!$A97,'Emissions Factors'!$A$5:$A$46,0)+2,FALSE)*'MC Usage'!L97</f>
        <v>19.484041231248188</v>
      </c>
      <c r="M97" s="2">
        <f>HLOOKUP(M$5,'Emissions Factors'!$A$3:$AB$46,MATCH('MC Emissions'!$A97,'Emissions Factors'!$A$5:$A$46,0)+2,FALSE)*'MC Usage'!M97</f>
        <v>13.731381077517764</v>
      </c>
      <c r="N97" s="2">
        <f>HLOOKUP(N$5,'Emissions Factors'!$A$3:$AB$46,MATCH('MC Emissions'!$A97,'Emissions Factors'!$A$5:$A$46,0)+2,FALSE)*'MC Usage'!N97</f>
        <v>542.75880260853569</v>
      </c>
      <c r="O97" s="2">
        <f>HLOOKUP(O$5,'Emissions Factors'!$A$3:$AB$46,MATCH('MC Emissions'!$A97,'Emissions Factors'!$A$5:$A$46,0)+2,FALSE)*'MC Usage'!O97</f>
        <v>296.23060500000003</v>
      </c>
      <c r="P97" s="2">
        <f>HLOOKUP(P$5,'Emissions Factors'!$A$3:$AB$46,MATCH('MC Emissions'!$A97,'Emissions Factors'!$A$5:$A$46,0)+2,FALSE)*'MC Usage'!P97</f>
        <v>188.14124999999999</v>
      </c>
      <c r="Q97" s="2">
        <f>HLOOKUP(Q$5,'Emissions Factors'!$A$3:$AB$46,MATCH('MC Emissions'!$A97,'Emissions Factors'!$A$5:$A$46,0)+2,FALSE)*'MC Usage'!Q97</f>
        <v>1.43</v>
      </c>
      <c r="R97" s="2">
        <f>HLOOKUP(R$5,'Emissions Factors'!$A$3:$AB$46,MATCH('MC Emissions'!$A97,'Emissions Factors'!$A$5:$A$46,0)+2,FALSE)*'MC Usage'!R97</f>
        <v>8.3612500000000001</v>
      </c>
      <c r="S97" s="2">
        <f>HLOOKUP(S$5,'Emissions Factors'!$A$3:$AB$46,MATCH('MC Emissions'!$A97,'Emissions Factors'!$A$5:$A$46,0)+2,FALSE)*'MC Usage'!S97</f>
        <v>4.0123222857142857E-2</v>
      </c>
      <c r="T97" s="2">
        <f>HLOOKUP(T$5,'Emissions Factors'!$A$3:$AB$46,MATCH('MC Emissions'!$A97,'Emissions Factors'!$A$5:$A$46,0)+2,FALSE)*'MC Usage'!T97</f>
        <v>0</v>
      </c>
      <c r="U97" s="2">
        <f>HLOOKUP(U$5,'Emissions Factors'!$A$3:$AB$46,MATCH('MC Emissions'!$A97,'Emissions Factors'!$A$5:$A$46,0)+2,FALSE)*'MC Usage'!U97</f>
        <v>0</v>
      </c>
      <c r="V97" s="2">
        <f>HLOOKUP(V$5,'Emissions Factors'!$A$3:$AB$46,MATCH('MC Emissions'!$A97,'Emissions Factors'!$A$5:$A$46,0)+2,FALSE)*'MC Usage'!V97</f>
        <v>0</v>
      </c>
      <c r="W97" s="2">
        <f>HLOOKUP(W$5,'Emissions Factors'!$A$3:$AB$46,MATCH('MC Emissions'!$A97,'Emissions Factors'!$A$5:$A$46,0)+2,FALSE)*'MC Usage'!W97</f>
        <v>0</v>
      </c>
      <c r="X97" s="2">
        <f>HLOOKUP(X$5,'Emissions Factors'!$A$3:$AB$46,MATCH('MC Emissions'!$A97,'Emissions Factors'!$A$5:$A$46,0)+2,FALSE)*'MC Usage'!X97</f>
        <v>0</v>
      </c>
      <c r="Y97" s="2">
        <f>HLOOKUP(Y$5,'Emissions Factors'!$A$3:$AB$46,MATCH('MC Emissions'!$A97,'Emissions Factors'!$A$5:$A$46,0)+2,FALSE)*'MC Usage'!Y97</f>
        <v>0</v>
      </c>
      <c r="Z97" s="2">
        <f>HLOOKUP(Z$5,'Emissions Factors'!$A$3:$AB$46,MATCH('MC Emissions'!$A97,'Emissions Factors'!$A$5:$A$46,0)+2,FALSE)*'MC Usage'!Z97</f>
        <v>0</v>
      </c>
      <c r="AA97" s="2">
        <f>HLOOKUP(AA$5,'Emissions Factors'!$A$3:$AB$46,MATCH('MC Emissions'!$A97,'Emissions Factors'!$A$5:$A$46,0)+2,FALSE)*'MC Usage'!AA97</f>
        <v>0</v>
      </c>
      <c r="AB97">
        <f>HLOOKUP(AB$5,'Emissions Factors'!$A$3:$AB$46,MATCH('MC Emissions'!$A97,'Emissions Factors'!$A$5:$A$46,0)+2,FALSE)*'MC Usage'!AB97</f>
        <v>0</v>
      </c>
      <c r="AC97">
        <f>-'MC Usage'!AC97</f>
        <v>0</v>
      </c>
      <c r="AD97">
        <f>HLOOKUP(AD$5,'Emissions Factors'!$A$3:$AB$46,MATCH('MC Emissions'!$A97,'Emissions Factors'!$A$5:$A$46,0)+2,FALSE)*'MC Usage'!AD97</f>
        <v>-7061.5247034850463</v>
      </c>
      <c r="AE97">
        <f>HLOOKUP(AE$5,'Emissions Factors'!$A$3:$AB$46,MATCH('MC Emissions'!$A97,'Emissions Factors'!$A$5:$A$46,0)+2,FALSE)*'MC Usage'!AE97</f>
        <v>0</v>
      </c>
      <c r="AF97" s="202">
        <f t="shared" si="5"/>
        <v>6081.1298582871086</v>
      </c>
      <c r="AG97">
        <f t="shared" si="6"/>
        <v>10697.435204543908</v>
      </c>
      <c r="AH97">
        <v>0</v>
      </c>
      <c r="AI97">
        <f t="shared" si="3"/>
        <v>7061.5247034850463</v>
      </c>
      <c r="AJ97">
        <f t="shared" si="4"/>
        <v>0</v>
      </c>
    </row>
    <row r="98" spans="1:36" x14ac:dyDescent="0.3">
      <c r="A98" s="33" t="s">
        <v>41</v>
      </c>
      <c r="B98" s="18">
        <f t="shared" si="7"/>
        <v>39508</v>
      </c>
      <c r="C98" s="2">
        <f>HLOOKUP(C$5,'Emissions Factors'!$A$3:$AB$46,MATCH('MC Emissions'!$A98,'Emissions Factors'!$A$5:$A$46,0)+2,FALSE)*'MC Usage'!C98</f>
        <v>12824.714395769874</v>
      </c>
      <c r="D98" s="2">
        <f>HLOOKUP(D$5,'Emissions Factors'!$A$3:$AB$46,MATCH('MC Emissions'!$A98,'Emissions Factors'!$A$5:$A$46,0)+2,FALSE)*'MC Usage'!D98</f>
        <v>0</v>
      </c>
      <c r="E98" s="2">
        <f>HLOOKUP(E$5,'Emissions Factors'!$A$3:$AB$46,MATCH('MC Emissions'!$A98,'Emissions Factors'!$A$5:$A$46,0)+2,FALSE)*'MC Usage'!E98</f>
        <v>10039.277882007795</v>
      </c>
      <c r="F98" s="2">
        <f>HLOOKUP(F$5,'Emissions Factors'!$A$3:$AB$46,MATCH('MC Emissions'!$A98,'Emissions Factors'!$A$5:$A$46,0)+2,FALSE)*'MC Usage'!F98</f>
        <v>175.13529046404614</v>
      </c>
      <c r="G98" s="2">
        <f>HLOOKUP(G$5,'Emissions Factors'!$A$3:$AB$46,MATCH('MC Emissions'!$A98,'Emissions Factors'!$A$5:$A$46,0)+2,FALSE)*'MC Usage'!G98</f>
        <v>35.040929699175123</v>
      </c>
      <c r="H98" s="2">
        <f>HLOOKUP(H$5,'Emissions Factors'!$A$3:$AB$46,MATCH('MC Emissions'!$A98,'Emissions Factors'!$A$5:$A$46,0)+2,FALSE)*'MC Usage'!H98</f>
        <v>0</v>
      </c>
      <c r="I98" s="2">
        <f>HLOOKUP(I$5,'Emissions Factors'!$A$3:$AB$46,MATCH('MC Emissions'!$A98,'Emissions Factors'!$A$5:$A$46,0)+2,FALSE)*'MC Usage'!I98</f>
        <v>126.39217406965912</v>
      </c>
      <c r="J98" s="2">
        <f>HLOOKUP(J$5,'Emissions Factors'!$A$3:$AB$46,MATCH('MC Emissions'!$A98,'Emissions Factors'!$A$5:$A$46,0)+2,FALSE)*'MC Usage'!J98</f>
        <v>36.456954386989366</v>
      </c>
      <c r="K98" s="2">
        <f>HLOOKUP(K$5,'Emissions Factors'!$A$3:$AB$46,MATCH('MC Emissions'!$A98,'Emissions Factors'!$A$5:$A$46,0)+2,FALSE)*'MC Usage'!K98</f>
        <v>962.81299203520882</v>
      </c>
      <c r="L98" s="2">
        <f>HLOOKUP(L$5,'Emissions Factors'!$A$3:$AB$46,MATCH('MC Emissions'!$A98,'Emissions Factors'!$A$5:$A$46,0)+2,FALSE)*'MC Usage'!L98</f>
        <v>19.484041231248188</v>
      </c>
      <c r="M98" s="2">
        <f>HLOOKUP(M$5,'Emissions Factors'!$A$3:$AB$46,MATCH('MC Emissions'!$A98,'Emissions Factors'!$A$5:$A$46,0)+2,FALSE)*'MC Usage'!M98</f>
        <v>13.731381077517764</v>
      </c>
      <c r="N98" s="2">
        <f>HLOOKUP(N$5,'Emissions Factors'!$A$3:$AB$46,MATCH('MC Emissions'!$A98,'Emissions Factors'!$A$5:$A$46,0)+2,FALSE)*'MC Usage'!N98</f>
        <v>542.75880260853569</v>
      </c>
      <c r="O98" s="2">
        <f>HLOOKUP(O$5,'Emissions Factors'!$A$3:$AB$46,MATCH('MC Emissions'!$A98,'Emissions Factors'!$A$5:$A$46,0)+2,FALSE)*'MC Usage'!O98</f>
        <v>296.23060500000003</v>
      </c>
      <c r="P98" s="2">
        <f>HLOOKUP(P$5,'Emissions Factors'!$A$3:$AB$46,MATCH('MC Emissions'!$A98,'Emissions Factors'!$A$5:$A$46,0)+2,FALSE)*'MC Usage'!P98</f>
        <v>188.14124999999999</v>
      </c>
      <c r="Q98" s="2">
        <f>HLOOKUP(Q$5,'Emissions Factors'!$A$3:$AB$46,MATCH('MC Emissions'!$A98,'Emissions Factors'!$A$5:$A$46,0)+2,FALSE)*'MC Usage'!Q98</f>
        <v>1.43</v>
      </c>
      <c r="R98" s="2">
        <f>HLOOKUP(R$5,'Emissions Factors'!$A$3:$AB$46,MATCH('MC Emissions'!$A98,'Emissions Factors'!$A$5:$A$46,0)+2,FALSE)*'MC Usage'!R98</f>
        <v>8.3612500000000001</v>
      </c>
      <c r="S98" s="2">
        <f>HLOOKUP(S$5,'Emissions Factors'!$A$3:$AB$46,MATCH('MC Emissions'!$A98,'Emissions Factors'!$A$5:$A$46,0)+2,FALSE)*'MC Usage'!S98</f>
        <v>4.0123222857142857E-2</v>
      </c>
      <c r="T98" s="2">
        <f>HLOOKUP(T$5,'Emissions Factors'!$A$3:$AB$46,MATCH('MC Emissions'!$A98,'Emissions Factors'!$A$5:$A$46,0)+2,FALSE)*'MC Usage'!T98</f>
        <v>0</v>
      </c>
      <c r="U98" s="2">
        <f>HLOOKUP(U$5,'Emissions Factors'!$A$3:$AB$46,MATCH('MC Emissions'!$A98,'Emissions Factors'!$A$5:$A$46,0)+2,FALSE)*'MC Usage'!U98</f>
        <v>0</v>
      </c>
      <c r="V98" s="2">
        <f>HLOOKUP(V$5,'Emissions Factors'!$A$3:$AB$46,MATCH('MC Emissions'!$A98,'Emissions Factors'!$A$5:$A$46,0)+2,FALSE)*'MC Usage'!V98</f>
        <v>0</v>
      </c>
      <c r="W98" s="2">
        <f>HLOOKUP(W$5,'Emissions Factors'!$A$3:$AB$46,MATCH('MC Emissions'!$A98,'Emissions Factors'!$A$5:$A$46,0)+2,FALSE)*'MC Usage'!W98</f>
        <v>0</v>
      </c>
      <c r="X98" s="2">
        <f>HLOOKUP(X$5,'Emissions Factors'!$A$3:$AB$46,MATCH('MC Emissions'!$A98,'Emissions Factors'!$A$5:$A$46,0)+2,FALSE)*'MC Usage'!X98</f>
        <v>0</v>
      </c>
      <c r="Y98" s="2">
        <f>HLOOKUP(Y$5,'Emissions Factors'!$A$3:$AB$46,MATCH('MC Emissions'!$A98,'Emissions Factors'!$A$5:$A$46,0)+2,FALSE)*'MC Usage'!Y98</f>
        <v>0</v>
      </c>
      <c r="Z98" s="2">
        <f>HLOOKUP(Z$5,'Emissions Factors'!$A$3:$AB$46,MATCH('MC Emissions'!$A98,'Emissions Factors'!$A$5:$A$46,0)+2,FALSE)*'MC Usage'!Z98</f>
        <v>0</v>
      </c>
      <c r="AA98" s="2">
        <f>HLOOKUP(AA$5,'Emissions Factors'!$A$3:$AB$46,MATCH('MC Emissions'!$A98,'Emissions Factors'!$A$5:$A$46,0)+2,FALSE)*'MC Usage'!AA98</f>
        <v>0</v>
      </c>
      <c r="AB98">
        <f>HLOOKUP(AB$5,'Emissions Factors'!$A$3:$AB$46,MATCH('MC Emissions'!$A98,'Emissions Factors'!$A$5:$A$46,0)+2,FALSE)*'MC Usage'!AB98</f>
        <v>0</v>
      </c>
      <c r="AC98">
        <f>-'MC Usage'!AC98</f>
        <v>0</v>
      </c>
      <c r="AD98">
        <f>HLOOKUP(AD$5,'Emissions Factors'!$A$3:$AB$46,MATCH('MC Emissions'!$A98,'Emissions Factors'!$A$5:$A$46,0)+2,FALSE)*'MC Usage'!AD98</f>
        <v>-7061.5247034850463</v>
      </c>
      <c r="AE98">
        <f>HLOOKUP(AE$5,'Emissions Factors'!$A$3:$AB$46,MATCH('MC Emissions'!$A98,'Emissions Factors'!$A$5:$A$46,0)+2,FALSE)*'MC Usage'!AE98</f>
        <v>0</v>
      </c>
      <c r="AF98" s="202">
        <f t="shared" si="5"/>
        <v>5763.1896922848273</v>
      </c>
      <c r="AG98">
        <f t="shared" si="6"/>
        <v>10039.277882007795</v>
      </c>
      <c r="AH98">
        <v>0</v>
      </c>
      <c r="AI98">
        <f t="shared" si="3"/>
        <v>7061.5247034850463</v>
      </c>
      <c r="AJ98">
        <f t="shared" si="4"/>
        <v>0</v>
      </c>
    </row>
    <row r="99" spans="1:36" x14ac:dyDescent="0.3">
      <c r="A99" s="33" t="s">
        <v>41</v>
      </c>
      <c r="B99" s="18">
        <f t="shared" si="7"/>
        <v>39539</v>
      </c>
      <c r="C99" s="2">
        <f>HLOOKUP(C$5,'Emissions Factors'!$A$3:$AB$46,MATCH('MC Emissions'!$A99,'Emissions Factors'!$A$5:$A$46,0)+2,FALSE)*'MC Usage'!C99</f>
        <v>13438.961668705218</v>
      </c>
      <c r="D99" s="2">
        <f>HLOOKUP(D$5,'Emissions Factors'!$A$3:$AB$46,MATCH('MC Emissions'!$A99,'Emissions Factors'!$A$5:$A$46,0)+2,FALSE)*'MC Usage'!D99</f>
        <v>0</v>
      </c>
      <c r="E99" s="2">
        <f>HLOOKUP(E$5,'Emissions Factors'!$A$3:$AB$46,MATCH('MC Emissions'!$A99,'Emissions Factors'!$A$5:$A$46,0)+2,FALSE)*'MC Usage'!E99</f>
        <v>8820.8742217983909</v>
      </c>
      <c r="F99" s="2">
        <f>HLOOKUP(F$5,'Emissions Factors'!$A$3:$AB$46,MATCH('MC Emissions'!$A99,'Emissions Factors'!$A$5:$A$46,0)+2,FALSE)*'MC Usage'!F99</f>
        <v>86.442149604031783</v>
      </c>
      <c r="G99" s="2">
        <f>HLOOKUP(G$5,'Emissions Factors'!$A$3:$AB$46,MATCH('MC Emissions'!$A99,'Emissions Factors'!$A$5:$A$46,0)+2,FALSE)*'MC Usage'!G99</f>
        <v>35.040929699175123</v>
      </c>
      <c r="H99" s="2">
        <f>HLOOKUP(H$5,'Emissions Factors'!$A$3:$AB$46,MATCH('MC Emissions'!$A99,'Emissions Factors'!$A$5:$A$46,0)+2,FALSE)*'MC Usage'!H99</f>
        <v>0</v>
      </c>
      <c r="I99" s="2">
        <f>HLOOKUP(I$5,'Emissions Factors'!$A$3:$AB$46,MATCH('MC Emissions'!$A99,'Emissions Factors'!$A$5:$A$46,0)+2,FALSE)*'MC Usage'!I99</f>
        <v>126.39217406965912</v>
      </c>
      <c r="J99" s="2">
        <f>HLOOKUP(J$5,'Emissions Factors'!$A$3:$AB$46,MATCH('MC Emissions'!$A99,'Emissions Factors'!$A$5:$A$46,0)+2,FALSE)*'MC Usage'!J99</f>
        <v>36.456954386989366</v>
      </c>
      <c r="K99" s="2">
        <f>HLOOKUP(K$5,'Emissions Factors'!$A$3:$AB$46,MATCH('MC Emissions'!$A99,'Emissions Factors'!$A$5:$A$46,0)+2,FALSE)*'MC Usage'!K99</f>
        <v>962.81299203520882</v>
      </c>
      <c r="L99" s="2">
        <f>HLOOKUP(L$5,'Emissions Factors'!$A$3:$AB$46,MATCH('MC Emissions'!$A99,'Emissions Factors'!$A$5:$A$46,0)+2,FALSE)*'MC Usage'!L99</f>
        <v>19.484041231248188</v>
      </c>
      <c r="M99" s="2">
        <f>HLOOKUP(M$5,'Emissions Factors'!$A$3:$AB$46,MATCH('MC Emissions'!$A99,'Emissions Factors'!$A$5:$A$46,0)+2,FALSE)*'MC Usage'!M99</f>
        <v>13.731381077517764</v>
      </c>
      <c r="N99" s="2">
        <f>HLOOKUP(N$5,'Emissions Factors'!$A$3:$AB$46,MATCH('MC Emissions'!$A99,'Emissions Factors'!$A$5:$A$46,0)+2,FALSE)*'MC Usage'!N99</f>
        <v>542.75880260853569</v>
      </c>
      <c r="O99" s="2">
        <f>HLOOKUP(O$5,'Emissions Factors'!$A$3:$AB$46,MATCH('MC Emissions'!$A99,'Emissions Factors'!$A$5:$A$46,0)+2,FALSE)*'MC Usage'!O99</f>
        <v>296.23060500000003</v>
      </c>
      <c r="P99" s="2">
        <f>HLOOKUP(P$5,'Emissions Factors'!$A$3:$AB$46,MATCH('MC Emissions'!$A99,'Emissions Factors'!$A$5:$A$46,0)+2,FALSE)*'MC Usage'!P99</f>
        <v>188.14124999999999</v>
      </c>
      <c r="Q99" s="2">
        <f>HLOOKUP(Q$5,'Emissions Factors'!$A$3:$AB$46,MATCH('MC Emissions'!$A99,'Emissions Factors'!$A$5:$A$46,0)+2,FALSE)*'MC Usage'!Q99</f>
        <v>1.43</v>
      </c>
      <c r="R99" s="2">
        <f>HLOOKUP(R$5,'Emissions Factors'!$A$3:$AB$46,MATCH('MC Emissions'!$A99,'Emissions Factors'!$A$5:$A$46,0)+2,FALSE)*'MC Usage'!R99</f>
        <v>8.3612500000000001</v>
      </c>
      <c r="S99" s="2">
        <f>HLOOKUP(S$5,'Emissions Factors'!$A$3:$AB$46,MATCH('MC Emissions'!$A99,'Emissions Factors'!$A$5:$A$46,0)+2,FALSE)*'MC Usage'!S99</f>
        <v>4.0123222857142857E-2</v>
      </c>
      <c r="T99" s="2">
        <f>HLOOKUP(T$5,'Emissions Factors'!$A$3:$AB$46,MATCH('MC Emissions'!$A99,'Emissions Factors'!$A$5:$A$46,0)+2,FALSE)*'MC Usage'!T99</f>
        <v>0</v>
      </c>
      <c r="U99" s="2">
        <f>HLOOKUP(U$5,'Emissions Factors'!$A$3:$AB$46,MATCH('MC Emissions'!$A99,'Emissions Factors'!$A$5:$A$46,0)+2,FALSE)*'MC Usage'!U99</f>
        <v>0</v>
      </c>
      <c r="V99" s="2">
        <f>HLOOKUP(V$5,'Emissions Factors'!$A$3:$AB$46,MATCH('MC Emissions'!$A99,'Emissions Factors'!$A$5:$A$46,0)+2,FALSE)*'MC Usage'!V99</f>
        <v>0</v>
      </c>
      <c r="W99" s="2">
        <f>HLOOKUP(W$5,'Emissions Factors'!$A$3:$AB$46,MATCH('MC Emissions'!$A99,'Emissions Factors'!$A$5:$A$46,0)+2,FALSE)*'MC Usage'!W99</f>
        <v>0</v>
      </c>
      <c r="X99" s="2">
        <f>HLOOKUP(X$5,'Emissions Factors'!$A$3:$AB$46,MATCH('MC Emissions'!$A99,'Emissions Factors'!$A$5:$A$46,0)+2,FALSE)*'MC Usage'!X99</f>
        <v>0</v>
      </c>
      <c r="Y99" s="2">
        <f>HLOOKUP(Y$5,'Emissions Factors'!$A$3:$AB$46,MATCH('MC Emissions'!$A99,'Emissions Factors'!$A$5:$A$46,0)+2,FALSE)*'MC Usage'!Y99</f>
        <v>0</v>
      </c>
      <c r="Z99" s="2">
        <f>HLOOKUP(Z$5,'Emissions Factors'!$A$3:$AB$46,MATCH('MC Emissions'!$A99,'Emissions Factors'!$A$5:$A$46,0)+2,FALSE)*'MC Usage'!Z99</f>
        <v>0</v>
      </c>
      <c r="AA99" s="2">
        <f>HLOOKUP(AA$5,'Emissions Factors'!$A$3:$AB$46,MATCH('MC Emissions'!$A99,'Emissions Factors'!$A$5:$A$46,0)+2,FALSE)*'MC Usage'!AA99</f>
        <v>0</v>
      </c>
      <c r="AB99">
        <f>HLOOKUP(AB$5,'Emissions Factors'!$A$3:$AB$46,MATCH('MC Emissions'!$A99,'Emissions Factors'!$A$5:$A$46,0)+2,FALSE)*'MC Usage'!AB99</f>
        <v>0</v>
      </c>
      <c r="AC99">
        <f>-'MC Usage'!AC99</f>
        <v>0</v>
      </c>
      <c r="AD99">
        <f>HLOOKUP(AD$5,'Emissions Factors'!$A$3:$AB$46,MATCH('MC Emissions'!$A99,'Emissions Factors'!$A$5:$A$46,0)+2,FALSE)*'MC Usage'!AD99</f>
        <v>-7061.5247034850463</v>
      </c>
      <c r="AE99">
        <f>HLOOKUP(AE$5,'Emissions Factors'!$A$3:$AB$46,MATCH('MC Emissions'!$A99,'Emissions Factors'!$A$5:$A$46,0)+2,FALSE)*'MC Usage'!AE99</f>
        <v>0</v>
      </c>
      <c r="AF99" s="202">
        <f t="shared" si="5"/>
        <v>6377.4369652201722</v>
      </c>
      <c r="AG99">
        <f t="shared" si="6"/>
        <v>8820.8742217983909</v>
      </c>
      <c r="AH99">
        <v>0</v>
      </c>
      <c r="AI99">
        <f t="shared" si="3"/>
        <v>7061.5247034850463</v>
      </c>
      <c r="AJ99">
        <f t="shared" si="4"/>
        <v>0</v>
      </c>
    </row>
    <row r="100" spans="1:36" x14ac:dyDescent="0.3">
      <c r="A100" s="33" t="s">
        <v>41</v>
      </c>
      <c r="B100" s="18">
        <f t="shared" si="7"/>
        <v>39569</v>
      </c>
      <c r="C100" s="2">
        <f>HLOOKUP(C$5,'Emissions Factors'!$A$3:$AB$46,MATCH('MC Emissions'!$A100,'Emissions Factors'!$A$5:$A$46,0)+2,FALSE)*'MC Usage'!C100</f>
        <v>13839.245189376539</v>
      </c>
      <c r="D100" s="2">
        <f>HLOOKUP(D$5,'Emissions Factors'!$A$3:$AB$46,MATCH('MC Emissions'!$A100,'Emissions Factors'!$A$5:$A$46,0)+2,FALSE)*'MC Usage'!D100</f>
        <v>0</v>
      </c>
      <c r="E100" s="2">
        <f>HLOOKUP(E$5,'Emissions Factors'!$A$3:$AB$46,MATCH('MC Emissions'!$A100,'Emissions Factors'!$A$5:$A$46,0)+2,FALSE)*'MC Usage'!E100</f>
        <v>5590.4508019353098</v>
      </c>
      <c r="F100" s="2">
        <f>HLOOKUP(F$5,'Emissions Factors'!$A$3:$AB$46,MATCH('MC Emissions'!$A100,'Emissions Factors'!$A$5:$A$46,0)+2,FALSE)*'MC Usage'!F100</f>
        <v>44.713760930987405</v>
      </c>
      <c r="G100" s="2">
        <f>HLOOKUP(G$5,'Emissions Factors'!$A$3:$AB$46,MATCH('MC Emissions'!$A100,'Emissions Factors'!$A$5:$A$46,0)+2,FALSE)*'MC Usage'!G100</f>
        <v>35.040929699175123</v>
      </c>
      <c r="H100" s="2">
        <f>HLOOKUP(H$5,'Emissions Factors'!$A$3:$AB$46,MATCH('MC Emissions'!$A100,'Emissions Factors'!$A$5:$A$46,0)+2,FALSE)*'MC Usage'!H100</f>
        <v>0</v>
      </c>
      <c r="I100" s="2">
        <f>HLOOKUP(I$5,'Emissions Factors'!$A$3:$AB$46,MATCH('MC Emissions'!$A100,'Emissions Factors'!$A$5:$A$46,0)+2,FALSE)*'MC Usage'!I100</f>
        <v>126.39217406965912</v>
      </c>
      <c r="J100" s="2">
        <f>HLOOKUP(J$5,'Emissions Factors'!$A$3:$AB$46,MATCH('MC Emissions'!$A100,'Emissions Factors'!$A$5:$A$46,0)+2,FALSE)*'MC Usage'!J100</f>
        <v>36.456954386989366</v>
      </c>
      <c r="K100" s="2">
        <f>HLOOKUP(K$5,'Emissions Factors'!$A$3:$AB$46,MATCH('MC Emissions'!$A100,'Emissions Factors'!$A$5:$A$46,0)+2,FALSE)*'MC Usage'!K100</f>
        <v>962.81299203520882</v>
      </c>
      <c r="L100" s="2">
        <f>HLOOKUP(L$5,'Emissions Factors'!$A$3:$AB$46,MATCH('MC Emissions'!$A100,'Emissions Factors'!$A$5:$A$46,0)+2,FALSE)*'MC Usage'!L100</f>
        <v>19.484041231248188</v>
      </c>
      <c r="M100" s="2">
        <f>HLOOKUP(M$5,'Emissions Factors'!$A$3:$AB$46,MATCH('MC Emissions'!$A100,'Emissions Factors'!$A$5:$A$46,0)+2,FALSE)*'MC Usage'!M100</f>
        <v>13.731381077517764</v>
      </c>
      <c r="N100" s="2">
        <f>HLOOKUP(N$5,'Emissions Factors'!$A$3:$AB$46,MATCH('MC Emissions'!$A100,'Emissions Factors'!$A$5:$A$46,0)+2,FALSE)*'MC Usage'!N100</f>
        <v>542.75880260853569</v>
      </c>
      <c r="O100" s="2">
        <f>HLOOKUP(O$5,'Emissions Factors'!$A$3:$AB$46,MATCH('MC Emissions'!$A100,'Emissions Factors'!$A$5:$A$46,0)+2,FALSE)*'MC Usage'!O100</f>
        <v>296.23060500000003</v>
      </c>
      <c r="P100" s="2">
        <f>HLOOKUP(P$5,'Emissions Factors'!$A$3:$AB$46,MATCH('MC Emissions'!$A100,'Emissions Factors'!$A$5:$A$46,0)+2,FALSE)*'MC Usage'!P100</f>
        <v>188.14124999999999</v>
      </c>
      <c r="Q100" s="2">
        <f>HLOOKUP(Q$5,'Emissions Factors'!$A$3:$AB$46,MATCH('MC Emissions'!$A100,'Emissions Factors'!$A$5:$A$46,0)+2,FALSE)*'MC Usage'!Q100</f>
        <v>1.43</v>
      </c>
      <c r="R100" s="2">
        <f>HLOOKUP(R$5,'Emissions Factors'!$A$3:$AB$46,MATCH('MC Emissions'!$A100,'Emissions Factors'!$A$5:$A$46,0)+2,FALSE)*'MC Usage'!R100</f>
        <v>8.3612500000000001</v>
      </c>
      <c r="S100" s="2">
        <f>HLOOKUP(S$5,'Emissions Factors'!$A$3:$AB$46,MATCH('MC Emissions'!$A100,'Emissions Factors'!$A$5:$A$46,0)+2,FALSE)*'MC Usage'!S100</f>
        <v>4.0123222857142857E-2</v>
      </c>
      <c r="T100" s="2">
        <f>HLOOKUP(T$5,'Emissions Factors'!$A$3:$AB$46,MATCH('MC Emissions'!$A100,'Emissions Factors'!$A$5:$A$46,0)+2,FALSE)*'MC Usage'!T100</f>
        <v>0</v>
      </c>
      <c r="U100" s="2">
        <f>HLOOKUP(U$5,'Emissions Factors'!$A$3:$AB$46,MATCH('MC Emissions'!$A100,'Emissions Factors'!$A$5:$A$46,0)+2,FALSE)*'MC Usage'!U100</f>
        <v>0</v>
      </c>
      <c r="V100" s="2">
        <f>HLOOKUP(V$5,'Emissions Factors'!$A$3:$AB$46,MATCH('MC Emissions'!$A100,'Emissions Factors'!$A$5:$A$46,0)+2,FALSE)*'MC Usage'!V100</f>
        <v>0</v>
      </c>
      <c r="W100" s="2">
        <f>HLOOKUP(W$5,'Emissions Factors'!$A$3:$AB$46,MATCH('MC Emissions'!$A100,'Emissions Factors'!$A$5:$A$46,0)+2,FALSE)*'MC Usage'!W100</f>
        <v>0</v>
      </c>
      <c r="X100" s="2">
        <f>HLOOKUP(X$5,'Emissions Factors'!$A$3:$AB$46,MATCH('MC Emissions'!$A100,'Emissions Factors'!$A$5:$A$46,0)+2,FALSE)*'MC Usage'!X100</f>
        <v>0</v>
      </c>
      <c r="Y100" s="2">
        <f>HLOOKUP(Y$5,'Emissions Factors'!$A$3:$AB$46,MATCH('MC Emissions'!$A100,'Emissions Factors'!$A$5:$A$46,0)+2,FALSE)*'MC Usage'!Y100</f>
        <v>0</v>
      </c>
      <c r="Z100" s="2">
        <f>HLOOKUP(Z$5,'Emissions Factors'!$A$3:$AB$46,MATCH('MC Emissions'!$A100,'Emissions Factors'!$A$5:$A$46,0)+2,FALSE)*'MC Usage'!Z100</f>
        <v>0</v>
      </c>
      <c r="AA100" s="2">
        <f>HLOOKUP(AA$5,'Emissions Factors'!$A$3:$AB$46,MATCH('MC Emissions'!$A100,'Emissions Factors'!$A$5:$A$46,0)+2,FALSE)*'MC Usage'!AA100</f>
        <v>0</v>
      </c>
      <c r="AB100">
        <f>HLOOKUP(AB$5,'Emissions Factors'!$A$3:$AB$46,MATCH('MC Emissions'!$A100,'Emissions Factors'!$A$5:$A$46,0)+2,FALSE)*'MC Usage'!AB100</f>
        <v>0</v>
      </c>
      <c r="AC100">
        <f>-'MC Usage'!AC100</f>
        <v>0</v>
      </c>
      <c r="AD100">
        <f>HLOOKUP(AD$5,'Emissions Factors'!$A$3:$AB$46,MATCH('MC Emissions'!$A100,'Emissions Factors'!$A$5:$A$46,0)+2,FALSE)*'MC Usage'!AD100</f>
        <v>-7061.5247034850463</v>
      </c>
      <c r="AE100">
        <f>HLOOKUP(AE$5,'Emissions Factors'!$A$3:$AB$46,MATCH('MC Emissions'!$A100,'Emissions Factors'!$A$5:$A$46,0)+2,FALSE)*'MC Usage'!AE100</f>
        <v>0</v>
      </c>
      <c r="AF100" s="202">
        <f t="shared" si="5"/>
        <v>6777.7204858914929</v>
      </c>
      <c r="AG100">
        <f t="shared" si="6"/>
        <v>5590.4508019353098</v>
      </c>
      <c r="AH100">
        <v>0</v>
      </c>
      <c r="AI100">
        <f t="shared" si="3"/>
        <v>7061.5247034850463</v>
      </c>
      <c r="AJ100">
        <f t="shared" si="4"/>
        <v>0</v>
      </c>
    </row>
    <row r="101" spans="1:36" ht="15" thickBot="1" x14ac:dyDescent="0.35">
      <c r="A101" s="34" t="s">
        <v>41</v>
      </c>
      <c r="B101" s="18">
        <f t="shared" si="7"/>
        <v>39600</v>
      </c>
      <c r="C101" s="2">
        <f>HLOOKUP(C$5,'Emissions Factors'!$A$3:$AB$46,MATCH('MC Emissions'!$A101,'Emissions Factors'!$A$5:$A$46,0)+2,FALSE)*'MC Usage'!C101</f>
        <v>14710.90521063907</v>
      </c>
      <c r="D101" s="2">
        <f>HLOOKUP(D$5,'Emissions Factors'!$A$3:$AB$46,MATCH('MC Emissions'!$A101,'Emissions Factors'!$A$5:$A$46,0)+2,FALSE)*'MC Usage'!D101</f>
        <v>0</v>
      </c>
      <c r="E101" s="2">
        <f>HLOOKUP(E$5,'Emissions Factors'!$A$3:$AB$46,MATCH('MC Emissions'!$A101,'Emissions Factors'!$A$5:$A$46,0)+2,FALSE)*'MC Usage'!E101</f>
        <v>4357.3227779830813</v>
      </c>
      <c r="F101" s="2">
        <f>HLOOKUP(F$5,'Emissions Factors'!$A$3:$AB$46,MATCH('MC Emissions'!$A101,'Emissions Factors'!$A$5:$A$46,0)+2,FALSE)*'MC Usage'!F101</f>
        <v>28.501875275368633</v>
      </c>
      <c r="G101" s="2">
        <f>HLOOKUP(G$5,'Emissions Factors'!$A$3:$AB$46,MATCH('MC Emissions'!$A101,'Emissions Factors'!$A$5:$A$46,0)+2,FALSE)*'MC Usage'!G101</f>
        <v>35.040929699175123</v>
      </c>
      <c r="H101" s="2">
        <f>HLOOKUP(H$5,'Emissions Factors'!$A$3:$AB$46,MATCH('MC Emissions'!$A101,'Emissions Factors'!$A$5:$A$46,0)+2,FALSE)*'MC Usage'!H101</f>
        <v>0</v>
      </c>
      <c r="I101" s="2">
        <f>HLOOKUP(I$5,'Emissions Factors'!$A$3:$AB$46,MATCH('MC Emissions'!$A101,'Emissions Factors'!$A$5:$A$46,0)+2,FALSE)*'MC Usage'!I101</f>
        <v>126.39217406965912</v>
      </c>
      <c r="J101" s="2">
        <f>HLOOKUP(J$5,'Emissions Factors'!$A$3:$AB$46,MATCH('MC Emissions'!$A101,'Emissions Factors'!$A$5:$A$46,0)+2,FALSE)*'MC Usage'!J101</f>
        <v>36.456954386989366</v>
      </c>
      <c r="K101" s="2">
        <f>HLOOKUP(K$5,'Emissions Factors'!$A$3:$AB$46,MATCH('MC Emissions'!$A101,'Emissions Factors'!$A$5:$A$46,0)+2,FALSE)*'MC Usage'!K101</f>
        <v>962.81299203520882</v>
      </c>
      <c r="L101" s="2">
        <f>HLOOKUP(L$5,'Emissions Factors'!$A$3:$AB$46,MATCH('MC Emissions'!$A101,'Emissions Factors'!$A$5:$A$46,0)+2,FALSE)*'MC Usage'!L101</f>
        <v>19.484041231248188</v>
      </c>
      <c r="M101" s="2">
        <f>HLOOKUP(M$5,'Emissions Factors'!$A$3:$AB$46,MATCH('MC Emissions'!$A101,'Emissions Factors'!$A$5:$A$46,0)+2,FALSE)*'MC Usage'!M101</f>
        <v>13.731381077517764</v>
      </c>
      <c r="N101" s="2">
        <f>HLOOKUP(N$5,'Emissions Factors'!$A$3:$AB$46,MATCH('MC Emissions'!$A101,'Emissions Factors'!$A$5:$A$46,0)+2,FALSE)*'MC Usage'!N101</f>
        <v>542.75880260853569</v>
      </c>
      <c r="O101" s="2">
        <f>HLOOKUP(O$5,'Emissions Factors'!$A$3:$AB$46,MATCH('MC Emissions'!$A101,'Emissions Factors'!$A$5:$A$46,0)+2,FALSE)*'MC Usage'!O101</f>
        <v>296.23060500000003</v>
      </c>
      <c r="P101" s="2">
        <f>HLOOKUP(P$5,'Emissions Factors'!$A$3:$AB$46,MATCH('MC Emissions'!$A101,'Emissions Factors'!$A$5:$A$46,0)+2,FALSE)*'MC Usage'!P101</f>
        <v>188.14124999999999</v>
      </c>
      <c r="Q101" s="2">
        <f>HLOOKUP(Q$5,'Emissions Factors'!$A$3:$AB$46,MATCH('MC Emissions'!$A101,'Emissions Factors'!$A$5:$A$46,0)+2,FALSE)*'MC Usage'!Q101</f>
        <v>1.43</v>
      </c>
      <c r="R101" s="2">
        <f>HLOOKUP(R$5,'Emissions Factors'!$A$3:$AB$46,MATCH('MC Emissions'!$A101,'Emissions Factors'!$A$5:$A$46,0)+2,FALSE)*'MC Usage'!R101</f>
        <v>8.3612500000000001</v>
      </c>
      <c r="S101" s="2">
        <f>HLOOKUP(S$5,'Emissions Factors'!$A$3:$AB$46,MATCH('MC Emissions'!$A101,'Emissions Factors'!$A$5:$A$46,0)+2,FALSE)*'MC Usage'!S101</f>
        <v>4.0123222857142857E-2</v>
      </c>
      <c r="T101" s="2">
        <f>HLOOKUP(T$5,'Emissions Factors'!$A$3:$AB$46,MATCH('MC Emissions'!$A101,'Emissions Factors'!$A$5:$A$46,0)+2,FALSE)*'MC Usage'!T101</f>
        <v>0</v>
      </c>
      <c r="U101" s="2">
        <f>HLOOKUP(U$5,'Emissions Factors'!$A$3:$AB$46,MATCH('MC Emissions'!$A101,'Emissions Factors'!$A$5:$A$46,0)+2,FALSE)*'MC Usage'!U101</f>
        <v>0</v>
      </c>
      <c r="V101" s="2">
        <f>HLOOKUP(V$5,'Emissions Factors'!$A$3:$AB$46,MATCH('MC Emissions'!$A101,'Emissions Factors'!$A$5:$A$46,0)+2,FALSE)*'MC Usage'!V101</f>
        <v>0</v>
      </c>
      <c r="W101" s="2">
        <f>HLOOKUP(W$5,'Emissions Factors'!$A$3:$AB$46,MATCH('MC Emissions'!$A101,'Emissions Factors'!$A$5:$A$46,0)+2,FALSE)*'MC Usage'!W101</f>
        <v>0</v>
      </c>
      <c r="X101" s="2">
        <f>HLOOKUP(X$5,'Emissions Factors'!$A$3:$AB$46,MATCH('MC Emissions'!$A101,'Emissions Factors'!$A$5:$A$46,0)+2,FALSE)*'MC Usage'!X101</f>
        <v>0</v>
      </c>
      <c r="Y101" s="2">
        <f>HLOOKUP(Y$5,'Emissions Factors'!$A$3:$AB$46,MATCH('MC Emissions'!$A101,'Emissions Factors'!$A$5:$A$46,0)+2,FALSE)*'MC Usage'!Y101</f>
        <v>0</v>
      </c>
      <c r="Z101" s="2">
        <f>HLOOKUP(Z$5,'Emissions Factors'!$A$3:$AB$46,MATCH('MC Emissions'!$A101,'Emissions Factors'!$A$5:$A$46,0)+2,FALSE)*'MC Usage'!Z101</f>
        <v>0</v>
      </c>
      <c r="AA101" s="2">
        <f>HLOOKUP(AA$5,'Emissions Factors'!$A$3:$AB$46,MATCH('MC Emissions'!$A101,'Emissions Factors'!$A$5:$A$46,0)+2,FALSE)*'MC Usage'!AA101</f>
        <v>0</v>
      </c>
      <c r="AB101">
        <f>HLOOKUP(AB$5,'Emissions Factors'!$A$3:$AB$46,MATCH('MC Emissions'!$A101,'Emissions Factors'!$A$5:$A$46,0)+2,FALSE)*'MC Usage'!AB101</f>
        <v>0</v>
      </c>
      <c r="AC101">
        <f>-'MC Usage'!AC101</f>
        <v>0</v>
      </c>
      <c r="AD101">
        <f>HLOOKUP(AD$5,'Emissions Factors'!$A$3:$AB$46,MATCH('MC Emissions'!$A101,'Emissions Factors'!$A$5:$A$46,0)+2,FALSE)*'MC Usage'!AD101</f>
        <v>-7061.5247034850463</v>
      </c>
      <c r="AE101">
        <f>HLOOKUP(AE$5,'Emissions Factors'!$A$3:$AB$46,MATCH('MC Emissions'!$A101,'Emissions Factors'!$A$5:$A$46,0)+2,FALSE)*'MC Usage'!AE101</f>
        <v>0</v>
      </c>
      <c r="AF101" s="202">
        <f t="shared" si="5"/>
        <v>7649.3805071540237</v>
      </c>
      <c r="AG101">
        <f t="shared" si="6"/>
        <v>4357.3227779830813</v>
      </c>
      <c r="AH101">
        <v>0</v>
      </c>
      <c r="AI101">
        <f t="shared" si="3"/>
        <v>7061.5247034850463</v>
      </c>
      <c r="AJ101">
        <f t="shared" si="4"/>
        <v>0</v>
      </c>
    </row>
    <row r="102" spans="1:36" x14ac:dyDescent="0.3">
      <c r="A102" s="29" t="s">
        <v>42</v>
      </c>
      <c r="B102" s="15">
        <f t="shared" si="7"/>
        <v>39630</v>
      </c>
      <c r="C102" s="7">
        <f>HLOOKUP(C$5,'Emissions Factors'!$A$3:$AB$46,MATCH('MC Emissions'!$A102,'Emissions Factors'!$A$5:$A$46,0)+2,FALSE)*'MC Usage'!C102</f>
        <v>18600.897932937565</v>
      </c>
      <c r="D102" s="7">
        <f>HLOOKUP(D$5,'Emissions Factors'!$A$3:$AB$46,MATCH('MC Emissions'!$A102,'Emissions Factors'!$A$5:$A$46,0)+2,FALSE)*'MC Usage'!D102</f>
        <v>0</v>
      </c>
      <c r="E102" s="7">
        <f>HLOOKUP(E$5,'Emissions Factors'!$A$3:$AB$46,MATCH('MC Emissions'!$A102,'Emissions Factors'!$A$5:$A$46,0)+2,FALSE)*'MC Usage'!E102</f>
        <v>4976.5128627193317</v>
      </c>
      <c r="F102" s="7">
        <f>HLOOKUP(F$5,'Emissions Factors'!$A$3:$AB$46,MATCH('MC Emissions'!$A102,'Emissions Factors'!$A$5:$A$46,0)+2,FALSE)*'MC Usage'!F102</f>
        <v>28.366875</v>
      </c>
      <c r="G102" s="7">
        <f>HLOOKUP(G$5,'Emissions Factors'!$A$3:$AB$46,MATCH('MC Emissions'!$A102,'Emissions Factors'!$A$5:$A$46,0)+2,FALSE)*'MC Usage'!G102</f>
        <v>35.040929699175123</v>
      </c>
      <c r="H102" s="7">
        <f>HLOOKUP(H$5,'Emissions Factors'!$A$3:$AB$46,MATCH('MC Emissions'!$A102,'Emissions Factors'!$A$5:$A$46,0)+2,FALSE)*'MC Usage'!H102</f>
        <v>0</v>
      </c>
      <c r="I102" s="7">
        <f>HLOOKUP(I$5,'Emissions Factors'!$A$3:$AB$46,MATCH('MC Emissions'!$A102,'Emissions Factors'!$A$5:$A$46,0)+2,FALSE)*'MC Usage'!I102</f>
        <v>120.08132204713714</v>
      </c>
      <c r="J102" s="7">
        <f>HLOOKUP(J$5,'Emissions Factors'!$A$3:$AB$46,MATCH('MC Emissions'!$A102,'Emissions Factors'!$A$5:$A$46,0)+2,FALSE)*'MC Usage'!J102</f>
        <v>38.024892480699783</v>
      </c>
      <c r="K102" s="7">
        <f>HLOOKUP(K$5,'Emissions Factors'!$A$3:$AB$46,MATCH('MC Emissions'!$A102,'Emissions Factors'!$A$5:$A$46,0)+2,FALSE)*'MC Usage'!K102</f>
        <v>893.22563958382852</v>
      </c>
      <c r="L102" s="7">
        <f>HLOOKUP(L$5,'Emissions Factors'!$A$3:$AB$46,MATCH('MC Emissions'!$A102,'Emissions Factors'!$A$5:$A$46,0)+2,FALSE)*'MC Usage'!L102</f>
        <v>19.513262579974295</v>
      </c>
      <c r="M102" s="7">
        <f>HLOOKUP(M$5,'Emissions Factors'!$A$3:$AB$46,MATCH('MC Emissions'!$A102,'Emissions Factors'!$A$5:$A$46,0)+2,FALSE)*'MC Usage'!M102</f>
        <v>13.101922227725623</v>
      </c>
      <c r="N102" s="7">
        <f>HLOOKUP(N$5,'Emissions Factors'!$A$3:$AB$46,MATCH('MC Emissions'!$A102,'Emissions Factors'!$A$5:$A$46,0)+2,FALSE)*'MC Usage'!N102</f>
        <v>611.85735174055469</v>
      </c>
      <c r="O102" s="7">
        <f>HLOOKUP(O$5,'Emissions Factors'!$A$3:$AB$46,MATCH('MC Emissions'!$A102,'Emissions Factors'!$A$5:$A$46,0)+2,FALSE)*'MC Usage'!O102</f>
        <v>278.94652500000001</v>
      </c>
      <c r="P102" s="7">
        <f>HLOOKUP(P$5,'Emissions Factors'!$A$3:$AB$46,MATCH('MC Emissions'!$A102,'Emissions Factors'!$A$5:$A$46,0)+2,FALSE)*'MC Usage'!P102</f>
        <v>156.43945556249997</v>
      </c>
      <c r="Q102" s="7">
        <f>HLOOKUP(Q$5,'Emissions Factors'!$A$3:$AB$46,MATCH('MC Emissions'!$A102,'Emissions Factors'!$A$5:$A$46,0)+2,FALSE)*'MC Usage'!Q102</f>
        <v>1.4335749999999998</v>
      </c>
      <c r="R102" s="7">
        <f>HLOOKUP(R$5,'Emissions Factors'!$A$3:$AB$46,MATCH('MC Emissions'!$A102,'Emissions Factors'!$A$5:$A$46,0)+2,FALSE)*'MC Usage'!R102</f>
        <v>8.3821531249999985</v>
      </c>
      <c r="S102" s="7">
        <f>HLOOKUP(S$5,'Emissions Factors'!$A$3:$AB$46,MATCH('MC Emissions'!$A102,'Emissions Factors'!$A$5:$A$46,0)+2,FALSE)*'MC Usage'!S102</f>
        <v>4.0123222857142857E-2</v>
      </c>
      <c r="T102" s="7">
        <f>HLOOKUP(T$5,'Emissions Factors'!$A$3:$AB$46,MATCH('MC Emissions'!$A102,'Emissions Factors'!$A$5:$A$46,0)+2,FALSE)*'MC Usage'!T102</f>
        <v>0</v>
      </c>
      <c r="U102" s="7">
        <f>HLOOKUP(U$5,'Emissions Factors'!$A$3:$AB$46,MATCH('MC Emissions'!$A102,'Emissions Factors'!$A$5:$A$46,0)+2,FALSE)*'MC Usage'!U102</f>
        <v>0</v>
      </c>
      <c r="V102" s="7">
        <f>HLOOKUP(V$5,'Emissions Factors'!$A$3:$AB$46,MATCH('MC Emissions'!$A102,'Emissions Factors'!$A$5:$A$46,0)+2,FALSE)*'MC Usage'!V102</f>
        <v>0</v>
      </c>
      <c r="W102" s="7">
        <f>HLOOKUP(W$5,'Emissions Factors'!$A$3:$AB$46,MATCH('MC Emissions'!$A102,'Emissions Factors'!$A$5:$A$46,0)+2,FALSE)*'MC Usage'!W102</f>
        <v>0</v>
      </c>
      <c r="X102" s="7">
        <f>HLOOKUP(X$5,'Emissions Factors'!$A$3:$AB$46,MATCH('MC Emissions'!$A102,'Emissions Factors'!$A$5:$A$46,0)+2,FALSE)*'MC Usage'!X102</f>
        <v>0</v>
      </c>
      <c r="Y102" s="7">
        <f>HLOOKUP(Y$5,'Emissions Factors'!$A$3:$AB$46,MATCH('MC Emissions'!$A102,'Emissions Factors'!$A$5:$A$46,0)+2,FALSE)*'MC Usage'!Y102</f>
        <v>0</v>
      </c>
      <c r="Z102" s="7">
        <f>HLOOKUP(Z$5,'Emissions Factors'!$A$3:$AB$46,MATCH('MC Emissions'!$A102,'Emissions Factors'!$A$5:$A$46,0)+2,FALSE)*'MC Usage'!Z102</f>
        <v>0</v>
      </c>
      <c r="AA102" s="7">
        <f>HLOOKUP(AA$5,'Emissions Factors'!$A$3:$AB$46,MATCH('MC Emissions'!$A102,'Emissions Factors'!$A$5:$A$46,0)+2,FALSE)*'MC Usage'!AA102</f>
        <v>0</v>
      </c>
      <c r="AB102" s="8">
        <f>HLOOKUP(AB$5,'Emissions Factors'!$A$3:$AB$46,MATCH('MC Emissions'!$A102,'Emissions Factors'!$A$5:$A$46,0)+2,FALSE)*'MC Usage'!AB102</f>
        <v>0</v>
      </c>
      <c r="AC102" s="8">
        <f>-'MC Usage'!AC102</f>
        <v>0</v>
      </c>
      <c r="AD102" s="8">
        <f>HLOOKUP(AD$5,'Emissions Factors'!$A$3:$AB$46,MATCH('MC Emissions'!$A102,'Emissions Factors'!$A$5:$A$46,0)+2,FALSE)*'MC Usage'!AD102</f>
        <v>-6727.7280997343278</v>
      </c>
      <c r="AE102" s="8">
        <f>HLOOKUP(AE$5,'Emissions Factors'!$A$3:$AB$46,MATCH('MC Emissions'!$A102,'Emissions Factors'!$A$5:$A$46,0)+2,FALSE)*'MC Usage'!AE102</f>
        <v>0</v>
      </c>
      <c r="AF102" s="202">
        <f t="shared" si="5"/>
        <v>11873.169833203237</v>
      </c>
      <c r="AG102">
        <f t="shared" si="6"/>
        <v>4976.5128627193317</v>
      </c>
      <c r="AH102">
        <v>0</v>
      </c>
      <c r="AI102">
        <f t="shared" si="3"/>
        <v>6727.7280997343278</v>
      </c>
      <c r="AJ102">
        <f t="shared" si="4"/>
        <v>0</v>
      </c>
    </row>
    <row r="103" spans="1:36" x14ac:dyDescent="0.3">
      <c r="A103" s="30" t="s">
        <v>42</v>
      </c>
      <c r="B103" s="16">
        <f t="shared" si="7"/>
        <v>39661</v>
      </c>
      <c r="C103" s="9">
        <f>HLOOKUP(C$5,'Emissions Factors'!$A$3:$AB$46,MATCH('MC Emissions'!$A103,'Emissions Factors'!$A$5:$A$46,0)+2,FALSE)*'MC Usage'!C103</f>
        <v>16934.311157094653</v>
      </c>
      <c r="D103" s="9">
        <f>HLOOKUP(D$5,'Emissions Factors'!$A$3:$AB$46,MATCH('MC Emissions'!$A103,'Emissions Factors'!$A$5:$A$46,0)+2,FALSE)*'MC Usage'!D103</f>
        <v>0</v>
      </c>
      <c r="E103" s="9">
        <f>HLOOKUP(E$5,'Emissions Factors'!$A$3:$AB$46,MATCH('MC Emissions'!$A103,'Emissions Factors'!$A$5:$A$46,0)+2,FALSE)*'MC Usage'!E103</f>
        <v>3940.957969640092</v>
      </c>
      <c r="F103" s="9">
        <f>HLOOKUP(F$5,'Emissions Factors'!$A$3:$AB$46,MATCH('MC Emissions'!$A103,'Emissions Factors'!$A$5:$A$46,0)+2,FALSE)*'MC Usage'!F103</f>
        <v>26.318925</v>
      </c>
      <c r="G103" s="9">
        <f>HLOOKUP(G$5,'Emissions Factors'!$A$3:$AB$46,MATCH('MC Emissions'!$A103,'Emissions Factors'!$A$5:$A$46,0)+2,FALSE)*'MC Usage'!G103</f>
        <v>35.040929699175123</v>
      </c>
      <c r="H103" s="9">
        <f>HLOOKUP(H$5,'Emissions Factors'!$A$3:$AB$46,MATCH('MC Emissions'!$A103,'Emissions Factors'!$A$5:$A$46,0)+2,FALSE)*'MC Usage'!H103</f>
        <v>0</v>
      </c>
      <c r="I103" s="9">
        <f>HLOOKUP(I$5,'Emissions Factors'!$A$3:$AB$46,MATCH('MC Emissions'!$A103,'Emissions Factors'!$A$5:$A$46,0)+2,FALSE)*'MC Usage'!I103</f>
        <v>120.08132204713714</v>
      </c>
      <c r="J103" s="9">
        <f>HLOOKUP(J$5,'Emissions Factors'!$A$3:$AB$46,MATCH('MC Emissions'!$A103,'Emissions Factors'!$A$5:$A$46,0)+2,FALSE)*'MC Usage'!J103</f>
        <v>38.024892480699783</v>
      </c>
      <c r="K103" s="9">
        <f>HLOOKUP(K$5,'Emissions Factors'!$A$3:$AB$46,MATCH('MC Emissions'!$A103,'Emissions Factors'!$A$5:$A$46,0)+2,FALSE)*'MC Usage'!K103</f>
        <v>893.22563958382852</v>
      </c>
      <c r="L103" s="9">
        <f>HLOOKUP(L$5,'Emissions Factors'!$A$3:$AB$46,MATCH('MC Emissions'!$A103,'Emissions Factors'!$A$5:$A$46,0)+2,FALSE)*'MC Usage'!L103</f>
        <v>19.513262579974295</v>
      </c>
      <c r="M103" s="9">
        <f>HLOOKUP(M$5,'Emissions Factors'!$A$3:$AB$46,MATCH('MC Emissions'!$A103,'Emissions Factors'!$A$5:$A$46,0)+2,FALSE)*'MC Usage'!M103</f>
        <v>13.101922227725623</v>
      </c>
      <c r="N103" s="9">
        <f>HLOOKUP(N$5,'Emissions Factors'!$A$3:$AB$46,MATCH('MC Emissions'!$A103,'Emissions Factors'!$A$5:$A$46,0)+2,FALSE)*'MC Usage'!N103</f>
        <v>611.85735174055469</v>
      </c>
      <c r="O103" s="9">
        <f>HLOOKUP(O$5,'Emissions Factors'!$A$3:$AB$46,MATCH('MC Emissions'!$A103,'Emissions Factors'!$A$5:$A$46,0)+2,FALSE)*'MC Usage'!O103</f>
        <v>278.94652500000001</v>
      </c>
      <c r="P103" s="9">
        <f>HLOOKUP(P$5,'Emissions Factors'!$A$3:$AB$46,MATCH('MC Emissions'!$A103,'Emissions Factors'!$A$5:$A$46,0)+2,FALSE)*'MC Usage'!P103</f>
        <v>156.43945556249997</v>
      </c>
      <c r="Q103" s="9">
        <f>HLOOKUP(Q$5,'Emissions Factors'!$A$3:$AB$46,MATCH('MC Emissions'!$A103,'Emissions Factors'!$A$5:$A$46,0)+2,FALSE)*'MC Usage'!Q103</f>
        <v>1.4335749999999998</v>
      </c>
      <c r="R103" s="9">
        <f>HLOOKUP(R$5,'Emissions Factors'!$A$3:$AB$46,MATCH('MC Emissions'!$A103,'Emissions Factors'!$A$5:$A$46,0)+2,FALSE)*'MC Usage'!R103</f>
        <v>8.3821531249999985</v>
      </c>
      <c r="S103" s="9">
        <f>HLOOKUP(S$5,'Emissions Factors'!$A$3:$AB$46,MATCH('MC Emissions'!$A103,'Emissions Factors'!$A$5:$A$46,0)+2,FALSE)*'MC Usage'!S103</f>
        <v>4.0123222857142857E-2</v>
      </c>
      <c r="T103" s="9">
        <f>HLOOKUP(T$5,'Emissions Factors'!$A$3:$AB$46,MATCH('MC Emissions'!$A103,'Emissions Factors'!$A$5:$A$46,0)+2,FALSE)*'MC Usage'!T103</f>
        <v>0</v>
      </c>
      <c r="U103" s="9">
        <f>HLOOKUP(U$5,'Emissions Factors'!$A$3:$AB$46,MATCH('MC Emissions'!$A103,'Emissions Factors'!$A$5:$A$46,0)+2,FALSE)*'MC Usage'!U103</f>
        <v>0</v>
      </c>
      <c r="V103" s="9">
        <f>HLOOKUP(V$5,'Emissions Factors'!$A$3:$AB$46,MATCH('MC Emissions'!$A103,'Emissions Factors'!$A$5:$A$46,0)+2,FALSE)*'MC Usage'!V103</f>
        <v>0</v>
      </c>
      <c r="W103" s="9">
        <f>HLOOKUP(W$5,'Emissions Factors'!$A$3:$AB$46,MATCH('MC Emissions'!$A103,'Emissions Factors'!$A$5:$A$46,0)+2,FALSE)*'MC Usage'!W103</f>
        <v>0</v>
      </c>
      <c r="X103" s="9">
        <f>HLOOKUP(X$5,'Emissions Factors'!$A$3:$AB$46,MATCH('MC Emissions'!$A103,'Emissions Factors'!$A$5:$A$46,0)+2,FALSE)*'MC Usage'!X103</f>
        <v>0</v>
      </c>
      <c r="Y103" s="9">
        <f>HLOOKUP(Y$5,'Emissions Factors'!$A$3:$AB$46,MATCH('MC Emissions'!$A103,'Emissions Factors'!$A$5:$A$46,0)+2,FALSE)*'MC Usage'!Y103</f>
        <v>0</v>
      </c>
      <c r="Z103" s="9">
        <f>HLOOKUP(Z$5,'Emissions Factors'!$A$3:$AB$46,MATCH('MC Emissions'!$A103,'Emissions Factors'!$A$5:$A$46,0)+2,FALSE)*'MC Usage'!Z103</f>
        <v>0</v>
      </c>
      <c r="AA103" s="9">
        <f>HLOOKUP(AA$5,'Emissions Factors'!$A$3:$AB$46,MATCH('MC Emissions'!$A103,'Emissions Factors'!$A$5:$A$46,0)+2,FALSE)*'MC Usage'!AA103</f>
        <v>0</v>
      </c>
      <c r="AB103" s="10">
        <f>HLOOKUP(AB$5,'Emissions Factors'!$A$3:$AB$46,MATCH('MC Emissions'!$A103,'Emissions Factors'!$A$5:$A$46,0)+2,FALSE)*'MC Usage'!AB103</f>
        <v>0</v>
      </c>
      <c r="AC103" s="10">
        <f>-'MC Usage'!AC103</f>
        <v>0</v>
      </c>
      <c r="AD103" s="10">
        <f>HLOOKUP(AD$5,'Emissions Factors'!$A$3:$AB$46,MATCH('MC Emissions'!$A103,'Emissions Factors'!$A$5:$A$46,0)+2,FALSE)*'MC Usage'!AD103</f>
        <v>-6727.7280997343278</v>
      </c>
      <c r="AE103" s="10">
        <f>HLOOKUP(AE$5,'Emissions Factors'!$A$3:$AB$46,MATCH('MC Emissions'!$A103,'Emissions Factors'!$A$5:$A$46,0)+2,FALSE)*'MC Usage'!AE103</f>
        <v>0</v>
      </c>
      <c r="AF103" s="202">
        <f t="shared" si="5"/>
        <v>10206.583057360325</v>
      </c>
      <c r="AG103">
        <f t="shared" si="6"/>
        <v>3940.957969640092</v>
      </c>
      <c r="AH103">
        <v>0</v>
      </c>
      <c r="AI103">
        <f t="shared" si="3"/>
        <v>6727.7280997343278</v>
      </c>
      <c r="AJ103">
        <f t="shared" si="4"/>
        <v>0</v>
      </c>
    </row>
    <row r="104" spans="1:36" x14ac:dyDescent="0.3">
      <c r="A104" s="30" t="s">
        <v>42</v>
      </c>
      <c r="B104" s="16">
        <f t="shared" si="7"/>
        <v>39692</v>
      </c>
      <c r="C104" s="9">
        <f>HLOOKUP(C$5,'Emissions Factors'!$A$3:$AB$46,MATCH('MC Emissions'!$A104,'Emissions Factors'!$A$5:$A$46,0)+2,FALSE)*'MC Usage'!C104</f>
        <v>15703.249631898041</v>
      </c>
      <c r="D104" s="9">
        <f>HLOOKUP(D$5,'Emissions Factors'!$A$3:$AB$46,MATCH('MC Emissions'!$A104,'Emissions Factors'!$A$5:$A$46,0)+2,FALSE)*'MC Usage'!D104</f>
        <v>0</v>
      </c>
      <c r="E104" s="9">
        <f>HLOOKUP(E$5,'Emissions Factors'!$A$3:$AB$46,MATCH('MC Emissions'!$A104,'Emissions Factors'!$A$5:$A$46,0)+2,FALSE)*'MC Usage'!E104</f>
        <v>4991.5058811443678</v>
      </c>
      <c r="F104" s="9">
        <f>HLOOKUP(F$5,'Emissions Factors'!$A$3:$AB$46,MATCH('MC Emissions'!$A104,'Emissions Factors'!$A$5:$A$46,0)+2,FALSE)*'MC Usage'!F104</f>
        <v>40.012515</v>
      </c>
      <c r="G104" s="9">
        <f>HLOOKUP(G$5,'Emissions Factors'!$A$3:$AB$46,MATCH('MC Emissions'!$A104,'Emissions Factors'!$A$5:$A$46,0)+2,FALSE)*'MC Usage'!G104</f>
        <v>35.040929699175123</v>
      </c>
      <c r="H104" s="9">
        <f>HLOOKUP(H$5,'Emissions Factors'!$A$3:$AB$46,MATCH('MC Emissions'!$A104,'Emissions Factors'!$A$5:$A$46,0)+2,FALSE)*'MC Usage'!H104</f>
        <v>0</v>
      </c>
      <c r="I104" s="9">
        <f>HLOOKUP(I$5,'Emissions Factors'!$A$3:$AB$46,MATCH('MC Emissions'!$A104,'Emissions Factors'!$A$5:$A$46,0)+2,FALSE)*'MC Usage'!I104</f>
        <v>120.08132204713714</v>
      </c>
      <c r="J104" s="9">
        <f>HLOOKUP(J$5,'Emissions Factors'!$A$3:$AB$46,MATCH('MC Emissions'!$A104,'Emissions Factors'!$A$5:$A$46,0)+2,FALSE)*'MC Usage'!J104</f>
        <v>38.024892480699783</v>
      </c>
      <c r="K104" s="9">
        <f>HLOOKUP(K$5,'Emissions Factors'!$A$3:$AB$46,MATCH('MC Emissions'!$A104,'Emissions Factors'!$A$5:$A$46,0)+2,FALSE)*'MC Usage'!K104</f>
        <v>893.22563958382852</v>
      </c>
      <c r="L104" s="9">
        <f>HLOOKUP(L$5,'Emissions Factors'!$A$3:$AB$46,MATCH('MC Emissions'!$A104,'Emissions Factors'!$A$5:$A$46,0)+2,FALSE)*'MC Usage'!L104</f>
        <v>19.513262579974295</v>
      </c>
      <c r="M104" s="9">
        <f>HLOOKUP(M$5,'Emissions Factors'!$A$3:$AB$46,MATCH('MC Emissions'!$A104,'Emissions Factors'!$A$5:$A$46,0)+2,FALSE)*'MC Usage'!M104</f>
        <v>13.101922227725623</v>
      </c>
      <c r="N104" s="9">
        <f>HLOOKUP(N$5,'Emissions Factors'!$A$3:$AB$46,MATCH('MC Emissions'!$A104,'Emissions Factors'!$A$5:$A$46,0)+2,FALSE)*'MC Usage'!N104</f>
        <v>611.85735174055469</v>
      </c>
      <c r="O104" s="9">
        <f>HLOOKUP(O$5,'Emissions Factors'!$A$3:$AB$46,MATCH('MC Emissions'!$A104,'Emissions Factors'!$A$5:$A$46,0)+2,FALSE)*'MC Usage'!O104</f>
        <v>278.94652500000001</v>
      </c>
      <c r="P104" s="9">
        <f>HLOOKUP(P$5,'Emissions Factors'!$A$3:$AB$46,MATCH('MC Emissions'!$A104,'Emissions Factors'!$A$5:$A$46,0)+2,FALSE)*'MC Usage'!P104</f>
        <v>156.43945556249997</v>
      </c>
      <c r="Q104" s="9">
        <f>HLOOKUP(Q$5,'Emissions Factors'!$A$3:$AB$46,MATCH('MC Emissions'!$A104,'Emissions Factors'!$A$5:$A$46,0)+2,FALSE)*'MC Usage'!Q104</f>
        <v>1.4335749999999998</v>
      </c>
      <c r="R104" s="9">
        <f>HLOOKUP(R$5,'Emissions Factors'!$A$3:$AB$46,MATCH('MC Emissions'!$A104,'Emissions Factors'!$A$5:$A$46,0)+2,FALSE)*'MC Usage'!R104</f>
        <v>8.3821531249999985</v>
      </c>
      <c r="S104" s="9">
        <f>HLOOKUP(S$5,'Emissions Factors'!$A$3:$AB$46,MATCH('MC Emissions'!$A104,'Emissions Factors'!$A$5:$A$46,0)+2,FALSE)*'MC Usage'!S104</f>
        <v>4.0123222857142857E-2</v>
      </c>
      <c r="T104" s="9">
        <f>HLOOKUP(T$5,'Emissions Factors'!$A$3:$AB$46,MATCH('MC Emissions'!$A104,'Emissions Factors'!$A$5:$A$46,0)+2,FALSE)*'MC Usage'!T104</f>
        <v>0</v>
      </c>
      <c r="U104" s="9">
        <f>HLOOKUP(U$5,'Emissions Factors'!$A$3:$AB$46,MATCH('MC Emissions'!$A104,'Emissions Factors'!$A$5:$A$46,0)+2,FALSE)*'MC Usage'!U104</f>
        <v>0</v>
      </c>
      <c r="V104" s="9">
        <f>HLOOKUP(V$5,'Emissions Factors'!$A$3:$AB$46,MATCH('MC Emissions'!$A104,'Emissions Factors'!$A$5:$A$46,0)+2,FALSE)*'MC Usage'!V104</f>
        <v>0</v>
      </c>
      <c r="W104" s="9">
        <f>HLOOKUP(W$5,'Emissions Factors'!$A$3:$AB$46,MATCH('MC Emissions'!$A104,'Emissions Factors'!$A$5:$A$46,0)+2,FALSE)*'MC Usage'!W104</f>
        <v>0</v>
      </c>
      <c r="X104" s="9">
        <f>HLOOKUP(X$5,'Emissions Factors'!$A$3:$AB$46,MATCH('MC Emissions'!$A104,'Emissions Factors'!$A$5:$A$46,0)+2,FALSE)*'MC Usage'!X104</f>
        <v>0</v>
      </c>
      <c r="Y104" s="9">
        <f>HLOOKUP(Y$5,'Emissions Factors'!$A$3:$AB$46,MATCH('MC Emissions'!$A104,'Emissions Factors'!$A$5:$A$46,0)+2,FALSE)*'MC Usage'!Y104</f>
        <v>0</v>
      </c>
      <c r="Z104" s="9">
        <f>HLOOKUP(Z$5,'Emissions Factors'!$A$3:$AB$46,MATCH('MC Emissions'!$A104,'Emissions Factors'!$A$5:$A$46,0)+2,FALSE)*'MC Usage'!Z104</f>
        <v>0</v>
      </c>
      <c r="AA104" s="9">
        <f>HLOOKUP(AA$5,'Emissions Factors'!$A$3:$AB$46,MATCH('MC Emissions'!$A104,'Emissions Factors'!$A$5:$A$46,0)+2,FALSE)*'MC Usage'!AA104</f>
        <v>0</v>
      </c>
      <c r="AB104" s="10">
        <f>HLOOKUP(AB$5,'Emissions Factors'!$A$3:$AB$46,MATCH('MC Emissions'!$A104,'Emissions Factors'!$A$5:$A$46,0)+2,FALSE)*'MC Usage'!AB104</f>
        <v>0</v>
      </c>
      <c r="AC104" s="10">
        <f>-'MC Usage'!AC104</f>
        <v>0</v>
      </c>
      <c r="AD104" s="10">
        <f>HLOOKUP(AD$5,'Emissions Factors'!$A$3:$AB$46,MATCH('MC Emissions'!$A104,'Emissions Factors'!$A$5:$A$46,0)+2,FALSE)*'MC Usage'!AD104</f>
        <v>-6727.7280997343278</v>
      </c>
      <c r="AE104" s="10">
        <f>HLOOKUP(AE$5,'Emissions Factors'!$A$3:$AB$46,MATCH('MC Emissions'!$A104,'Emissions Factors'!$A$5:$A$46,0)+2,FALSE)*'MC Usage'!AE104</f>
        <v>0</v>
      </c>
      <c r="AF104" s="202">
        <f t="shared" si="5"/>
        <v>8975.5215321637133</v>
      </c>
      <c r="AG104">
        <f t="shared" si="6"/>
        <v>4991.5058811443678</v>
      </c>
      <c r="AH104">
        <v>0</v>
      </c>
      <c r="AI104">
        <f t="shared" si="3"/>
        <v>6727.7280997343278</v>
      </c>
      <c r="AJ104">
        <f t="shared" si="4"/>
        <v>0</v>
      </c>
    </row>
    <row r="105" spans="1:36" x14ac:dyDescent="0.3">
      <c r="A105" s="30" t="s">
        <v>42</v>
      </c>
      <c r="B105" s="16">
        <f t="shared" si="7"/>
        <v>39722</v>
      </c>
      <c r="C105" s="9">
        <f>HLOOKUP(C$5,'Emissions Factors'!$A$3:$AB$46,MATCH('MC Emissions'!$A105,'Emissions Factors'!$A$5:$A$46,0)+2,FALSE)*'MC Usage'!C105</f>
        <v>15829.869741515449</v>
      </c>
      <c r="D105" s="9">
        <f>HLOOKUP(D$5,'Emissions Factors'!$A$3:$AB$46,MATCH('MC Emissions'!$A105,'Emissions Factors'!$A$5:$A$46,0)+2,FALSE)*'MC Usage'!D105</f>
        <v>0</v>
      </c>
      <c r="E105" s="9">
        <f>HLOOKUP(E$5,'Emissions Factors'!$A$3:$AB$46,MATCH('MC Emissions'!$A105,'Emissions Factors'!$A$5:$A$46,0)+2,FALSE)*'MC Usage'!E105</f>
        <v>5616.162357266322</v>
      </c>
      <c r="F105" s="9">
        <f>HLOOKUP(F$5,'Emissions Factors'!$A$3:$AB$46,MATCH('MC Emissions'!$A105,'Emissions Factors'!$A$5:$A$46,0)+2,FALSE)*'MC Usage'!F105</f>
        <v>72.18746999999999</v>
      </c>
      <c r="G105" s="9">
        <f>HLOOKUP(G$5,'Emissions Factors'!$A$3:$AB$46,MATCH('MC Emissions'!$A105,'Emissions Factors'!$A$5:$A$46,0)+2,FALSE)*'MC Usage'!G105</f>
        <v>35.040929699175123</v>
      </c>
      <c r="H105" s="9">
        <f>HLOOKUP(H$5,'Emissions Factors'!$A$3:$AB$46,MATCH('MC Emissions'!$A105,'Emissions Factors'!$A$5:$A$46,0)+2,FALSE)*'MC Usage'!H105</f>
        <v>0</v>
      </c>
      <c r="I105" s="9">
        <f>HLOOKUP(I$5,'Emissions Factors'!$A$3:$AB$46,MATCH('MC Emissions'!$A105,'Emissions Factors'!$A$5:$A$46,0)+2,FALSE)*'MC Usage'!I105</f>
        <v>120.08132204713714</v>
      </c>
      <c r="J105" s="9">
        <f>HLOOKUP(J$5,'Emissions Factors'!$A$3:$AB$46,MATCH('MC Emissions'!$A105,'Emissions Factors'!$A$5:$A$46,0)+2,FALSE)*'MC Usage'!J105</f>
        <v>38.024892480699783</v>
      </c>
      <c r="K105" s="9">
        <f>HLOOKUP(K$5,'Emissions Factors'!$A$3:$AB$46,MATCH('MC Emissions'!$A105,'Emissions Factors'!$A$5:$A$46,0)+2,FALSE)*'MC Usage'!K105</f>
        <v>893.22563958382852</v>
      </c>
      <c r="L105" s="9">
        <f>HLOOKUP(L$5,'Emissions Factors'!$A$3:$AB$46,MATCH('MC Emissions'!$A105,'Emissions Factors'!$A$5:$A$46,0)+2,FALSE)*'MC Usage'!L105</f>
        <v>19.513262579974295</v>
      </c>
      <c r="M105" s="9">
        <f>HLOOKUP(M$5,'Emissions Factors'!$A$3:$AB$46,MATCH('MC Emissions'!$A105,'Emissions Factors'!$A$5:$A$46,0)+2,FALSE)*'MC Usage'!M105</f>
        <v>13.101922227725623</v>
      </c>
      <c r="N105" s="9">
        <f>HLOOKUP(N$5,'Emissions Factors'!$A$3:$AB$46,MATCH('MC Emissions'!$A105,'Emissions Factors'!$A$5:$A$46,0)+2,FALSE)*'MC Usage'!N105</f>
        <v>611.85735174055469</v>
      </c>
      <c r="O105" s="9">
        <f>HLOOKUP(O$5,'Emissions Factors'!$A$3:$AB$46,MATCH('MC Emissions'!$A105,'Emissions Factors'!$A$5:$A$46,0)+2,FALSE)*'MC Usage'!O105</f>
        <v>278.94652500000001</v>
      </c>
      <c r="P105" s="9">
        <f>HLOOKUP(P$5,'Emissions Factors'!$A$3:$AB$46,MATCH('MC Emissions'!$A105,'Emissions Factors'!$A$5:$A$46,0)+2,FALSE)*'MC Usage'!P105</f>
        <v>156.43945556249997</v>
      </c>
      <c r="Q105" s="9">
        <f>HLOOKUP(Q$5,'Emissions Factors'!$A$3:$AB$46,MATCH('MC Emissions'!$A105,'Emissions Factors'!$A$5:$A$46,0)+2,FALSE)*'MC Usage'!Q105</f>
        <v>1.4335749999999998</v>
      </c>
      <c r="R105" s="9">
        <f>HLOOKUP(R$5,'Emissions Factors'!$A$3:$AB$46,MATCH('MC Emissions'!$A105,'Emissions Factors'!$A$5:$A$46,0)+2,FALSE)*'MC Usage'!R105</f>
        <v>8.3821531249999985</v>
      </c>
      <c r="S105" s="9">
        <f>HLOOKUP(S$5,'Emissions Factors'!$A$3:$AB$46,MATCH('MC Emissions'!$A105,'Emissions Factors'!$A$5:$A$46,0)+2,FALSE)*'MC Usage'!S105</f>
        <v>4.0123222857142857E-2</v>
      </c>
      <c r="T105" s="9">
        <f>HLOOKUP(T$5,'Emissions Factors'!$A$3:$AB$46,MATCH('MC Emissions'!$A105,'Emissions Factors'!$A$5:$A$46,0)+2,FALSE)*'MC Usage'!T105</f>
        <v>0</v>
      </c>
      <c r="U105" s="9">
        <f>HLOOKUP(U$5,'Emissions Factors'!$A$3:$AB$46,MATCH('MC Emissions'!$A105,'Emissions Factors'!$A$5:$A$46,0)+2,FALSE)*'MC Usage'!U105</f>
        <v>0</v>
      </c>
      <c r="V105" s="9">
        <f>HLOOKUP(V$5,'Emissions Factors'!$A$3:$AB$46,MATCH('MC Emissions'!$A105,'Emissions Factors'!$A$5:$A$46,0)+2,FALSE)*'MC Usage'!V105</f>
        <v>0</v>
      </c>
      <c r="W105" s="9">
        <f>HLOOKUP(W$5,'Emissions Factors'!$A$3:$AB$46,MATCH('MC Emissions'!$A105,'Emissions Factors'!$A$5:$A$46,0)+2,FALSE)*'MC Usage'!W105</f>
        <v>0</v>
      </c>
      <c r="X105" s="9">
        <f>HLOOKUP(X$5,'Emissions Factors'!$A$3:$AB$46,MATCH('MC Emissions'!$A105,'Emissions Factors'!$A$5:$A$46,0)+2,FALSE)*'MC Usage'!X105</f>
        <v>0</v>
      </c>
      <c r="Y105" s="9">
        <f>HLOOKUP(Y$5,'Emissions Factors'!$A$3:$AB$46,MATCH('MC Emissions'!$A105,'Emissions Factors'!$A$5:$A$46,0)+2,FALSE)*'MC Usage'!Y105</f>
        <v>0</v>
      </c>
      <c r="Z105" s="9">
        <f>HLOOKUP(Z$5,'Emissions Factors'!$A$3:$AB$46,MATCH('MC Emissions'!$A105,'Emissions Factors'!$A$5:$A$46,0)+2,FALSE)*'MC Usage'!Z105</f>
        <v>0</v>
      </c>
      <c r="AA105" s="9">
        <f>HLOOKUP(AA$5,'Emissions Factors'!$A$3:$AB$46,MATCH('MC Emissions'!$A105,'Emissions Factors'!$A$5:$A$46,0)+2,FALSE)*'MC Usage'!AA105</f>
        <v>0</v>
      </c>
      <c r="AB105" s="10">
        <f>HLOOKUP(AB$5,'Emissions Factors'!$A$3:$AB$46,MATCH('MC Emissions'!$A105,'Emissions Factors'!$A$5:$A$46,0)+2,FALSE)*'MC Usage'!AB105</f>
        <v>0</v>
      </c>
      <c r="AC105" s="10">
        <f>-'MC Usage'!AC105</f>
        <v>0</v>
      </c>
      <c r="AD105" s="10">
        <f>HLOOKUP(AD$5,'Emissions Factors'!$A$3:$AB$46,MATCH('MC Emissions'!$A105,'Emissions Factors'!$A$5:$A$46,0)+2,FALSE)*'MC Usage'!AD105</f>
        <v>-6727.7280997343278</v>
      </c>
      <c r="AE105" s="10">
        <f>HLOOKUP(AE$5,'Emissions Factors'!$A$3:$AB$46,MATCH('MC Emissions'!$A105,'Emissions Factors'!$A$5:$A$46,0)+2,FALSE)*'MC Usage'!AE105</f>
        <v>0</v>
      </c>
      <c r="AF105" s="202">
        <f t="shared" si="5"/>
        <v>9102.1416417811215</v>
      </c>
      <c r="AG105">
        <f t="shared" si="6"/>
        <v>5616.162357266322</v>
      </c>
      <c r="AH105">
        <v>0</v>
      </c>
      <c r="AI105">
        <f t="shared" si="3"/>
        <v>6727.7280997343278</v>
      </c>
      <c r="AJ105">
        <f t="shared" si="4"/>
        <v>0</v>
      </c>
    </row>
    <row r="106" spans="1:36" x14ac:dyDescent="0.3">
      <c r="A106" s="30" t="s">
        <v>42</v>
      </c>
      <c r="B106" s="16">
        <f t="shared" si="7"/>
        <v>39753</v>
      </c>
      <c r="C106" s="9">
        <f>HLOOKUP(C$5,'Emissions Factors'!$A$3:$AB$46,MATCH('MC Emissions'!$A106,'Emissions Factors'!$A$5:$A$46,0)+2,FALSE)*'MC Usage'!C106</f>
        <v>12856.409645533773</v>
      </c>
      <c r="D106" s="9">
        <f>HLOOKUP(D$5,'Emissions Factors'!$A$3:$AB$46,MATCH('MC Emissions'!$A106,'Emissions Factors'!$A$5:$A$46,0)+2,FALSE)*'MC Usage'!D106</f>
        <v>0</v>
      </c>
      <c r="E106" s="9">
        <f>HLOOKUP(E$5,'Emissions Factors'!$A$3:$AB$46,MATCH('MC Emissions'!$A106,'Emissions Factors'!$A$5:$A$46,0)+2,FALSE)*'MC Usage'!E106</f>
        <v>8866.4363433608723</v>
      </c>
      <c r="F106" s="9">
        <f>HLOOKUP(F$5,'Emissions Factors'!$A$3:$AB$46,MATCH('MC Emissions'!$A106,'Emissions Factors'!$A$5:$A$46,0)+2,FALSE)*'MC Usage'!F106</f>
        <v>130.48762500000001</v>
      </c>
      <c r="G106" s="9">
        <f>HLOOKUP(G$5,'Emissions Factors'!$A$3:$AB$46,MATCH('MC Emissions'!$A106,'Emissions Factors'!$A$5:$A$46,0)+2,FALSE)*'MC Usage'!G106</f>
        <v>35.040929699175123</v>
      </c>
      <c r="H106" s="9">
        <f>HLOOKUP(H$5,'Emissions Factors'!$A$3:$AB$46,MATCH('MC Emissions'!$A106,'Emissions Factors'!$A$5:$A$46,0)+2,FALSE)*'MC Usage'!H106</f>
        <v>0</v>
      </c>
      <c r="I106" s="9">
        <f>HLOOKUP(I$5,'Emissions Factors'!$A$3:$AB$46,MATCH('MC Emissions'!$A106,'Emissions Factors'!$A$5:$A$46,0)+2,FALSE)*'MC Usage'!I106</f>
        <v>120.08132204713714</v>
      </c>
      <c r="J106" s="9">
        <f>HLOOKUP(J$5,'Emissions Factors'!$A$3:$AB$46,MATCH('MC Emissions'!$A106,'Emissions Factors'!$A$5:$A$46,0)+2,FALSE)*'MC Usage'!J106</f>
        <v>38.024892480699783</v>
      </c>
      <c r="K106" s="9">
        <f>HLOOKUP(K$5,'Emissions Factors'!$A$3:$AB$46,MATCH('MC Emissions'!$A106,'Emissions Factors'!$A$5:$A$46,0)+2,FALSE)*'MC Usage'!K106</f>
        <v>893.22563958382852</v>
      </c>
      <c r="L106" s="9">
        <f>HLOOKUP(L$5,'Emissions Factors'!$A$3:$AB$46,MATCH('MC Emissions'!$A106,'Emissions Factors'!$A$5:$A$46,0)+2,FALSE)*'MC Usage'!L106</f>
        <v>19.513262579974295</v>
      </c>
      <c r="M106" s="9">
        <f>HLOOKUP(M$5,'Emissions Factors'!$A$3:$AB$46,MATCH('MC Emissions'!$A106,'Emissions Factors'!$A$5:$A$46,0)+2,FALSE)*'MC Usage'!M106</f>
        <v>13.101922227725623</v>
      </c>
      <c r="N106" s="9">
        <f>HLOOKUP(N$5,'Emissions Factors'!$A$3:$AB$46,MATCH('MC Emissions'!$A106,'Emissions Factors'!$A$5:$A$46,0)+2,FALSE)*'MC Usage'!N106</f>
        <v>611.85735174055469</v>
      </c>
      <c r="O106" s="9">
        <f>HLOOKUP(O$5,'Emissions Factors'!$A$3:$AB$46,MATCH('MC Emissions'!$A106,'Emissions Factors'!$A$5:$A$46,0)+2,FALSE)*'MC Usage'!O106</f>
        <v>278.94652500000001</v>
      </c>
      <c r="P106" s="9">
        <f>HLOOKUP(P$5,'Emissions Factors'!$A$3:$AB$46,MATCH('MC Emissions'!$A106,'Emissions Factors'!$A$5:$A$46,0)+2,FALSE)*'MC Usage'!P106</f>
        <v>156.43945556249997</v>
      </c>
      <c r="Q106" s="9">
        <f>HLOOKUP(Q$5,'Emissions Factors'!$A$3:$AB$46,MATCH('MC Emissions'!$A106,'Emissions Factors'!$A$5:$A$46,0)+2,FALSE)*'MC Usage'!Q106</f>
        <v>1.4335749999999998</v>
      </c>
      <c r="R106" s="9">
        <f>HLOOKUP(R$5,'Emissions Factors'!$A$3:$AB$46,MATCH('MC Emissions'!$A106,'Emissions Factors'!$A$5:$A$46,0)+2,FALSE)*'MC Usage'!R106</f>
        <v>8.3821531249999985</v>
      </c>
      <c r="S106" s="9">
        <f>HLOOKUP(S$5,'Emissions Factors'!$A$3:$AB$46,MATCH('MC Emissions'!$A106,'Emissions Factors'!$A$5:$A$46,0)+2,FALSE)*'MC Usage'!S106</f>
        <v>4.0123222857142857E-2</v>
      </c>
      <c r="T106" s="9">
        <f>HLOOKUP(T$5,'Emissions Factors'!$A$3:$AB$46,MATCH('MC Emissions'!$A106,'Emissions Factors'!$A$5:$A$46,0)+2,FALSE)*'MC Usage'!T106</f>
        <v>0</v>
      </c>
      <c r="U106" s="9">
        <f>HLOOKUP(U$5,'Emissions Factors'!$A$3:$AB$46,MATCH('MC Emissions'!$A106,'Emissions Factors'!$A$5:$A$46,0)+2,FALSE)*'MC Usage'!U106</f>
        <v>0</v>
      </c>
      <c r="V106" s="9">
        <f>HLOOKUP(V$5,'Emissions Factors'!$A$3:$AB$46,MATCH('MC Emissions'!$A106,'Emissions Factors'!$A$5:$A$46,0)+2,FALSE)*'MC Usage'!V106</f>
        <v>0</v>
      </c>
      <c r="W106" s="9">
        <f>HLOOKUP(W$5,'Emissions Factors'!$A$3:$AB$46,MATCH('MC Emissions'!$A106,'Emissions Factors'!$A$5:$A$46,0)+2,FALSE)*'MC Usage'!W106</f>
        <v>0</v>
      </c>
      <c r="X106" s="9">
        <f>HLOOKUP(X$5,'Emissions Factors'!$A$3:$AB$46,MATCH('MC Emissions'!$A106,'Emissions Factors'!$A$5:$A$46,0)+2,FALSE)*'MC Usage'!X106</f>
        <v>0</v>
      </c>
      <c r="Y106" s="9">
        <f>HLOOKUP(Y$5,'Emissions Factors'!$A$3:$AB$46,MATCH('MC Emissions'!$A106,'Emissions Factors'!$A$5:$A$46,0)+2,FALSE)*'MC Usage'!Y106</f>
        <v>0</v>
      </c>
      <c r="Z106" s="9">
        <f>HLOOKUP(Z$5,'Emissions Factors'!$A$3:$AB$46,MATCH('MC Emissions'!$A106,'Emissions Factors'!$A$5:$A$46,0)+2,FALSE)*'MC Usage'!Z106</f>
        <v>0</v>
      </c>
      <c r="AA106" s="9">
        <f>HLOOKUP(AA$5,'Emissions Factors'!$A$3:$AB$46,MATCH('MC Emissions'!$A106,'Emissions Factors'!$A$5:$A$46,0)+2,FALSE)*'MC Usage'!AA106</f>
        <v>0</v>
      </c>
      <c r="AB106" s="10">
        <f>HLOOKUP(AB$5,'Emissions Factors'!$A$3:$AB$46,MATCH('MC Emissions'!$A106,'Emissions Factors'!$A$5:$A$46,0)+2,FALSE)*'MC Usage'!AB106</f>
        <v>0</v>
      </c>
      <c r="AC106" s="10">
        <f>-'MC Usage'!AC106</f>
        <v>0</v>
      </c>
      <c r="AD106" s="10">
        <f>HLOOKUP(AD$5,'Emissions Factors'!$A$3:$AB$46,MATCH('MC Emissions'!$A106,'Emissions Factors'!$A$5:$A$46,0)+2,FALSE)*'MC Usage'!AD106</f>
        <v>-6727.7280997343278</v>
      </c>
      <c r="AE106" s="10">
        <f>HLOOKUP(AE$5,'Emissions Factors'!$A$3:$AB$46,MATCH('MC Emissions'!$A106,'Emissions Factors'!$A$5:$A$46,0)+2,FALSE)*'MC Usage'!AE106</f>
        <v>0</v>
      </c>
      <c r="AF106" s="202">
        <f t="shared" si="5"/>
        <v>6128.6815457994453</v>
      </c>
      <c r="AG106">
        <f t="shared" si="6"/>
        <v>8866.4363433608723</v>
      </c>
      <c r="AH106">
        <v>0</v>
      </c>
      <c r="AI106">
        <f t="shared" si="3"/>
        <v>6727.7280997343278</v>
      </c>
      <c r="AJ106">
        <f t="shared" si="4"/>
        <v>0</v>
      </c>
    </row>
    <row r="107" spans="1:36" x14ac:dyDescent="0.3">
      <c r="A107" s="30" t="s">
        <v>42</v>
      </c>
      <c r="B107" s="16">
        <f t="shared" si="7"/>
        <v>39783</v>
      </c>
      <c r="C107" s="9">
        <f>HLOOKUP(C$5,'Emissions Factors'!$A$3:$AB$46,MATCH('MC Emissions'!$A107,'Emissions Factors'!$A$5:$A$46,0)+2,FALSE)*'MC Usage'!C107</f>
        <v>13107.950563666831</v>
      </c>
      <c r="D107" s="9">
        <f>HLOOKUP(D$5,'Emissions Factors'!$A$3:$AB$46,MATCH('MC Emissions'!$A107,'Emissions Factors'!$A$5:$A$46,0)+2,FALSE)*'MC Usage'!D107</f>
        <v>0</v>
      </c>
      <c r="E107" s="9">
        <f>HLOOKUP(E$5,'Emissions Factors'!$A$3:$AB$46,MATCH('MC Emissions'!$A107,'Emissions Factors'!$A$5:$A$46,0)+2,FALSE)*'MC Usage'!E107</f>
        <v>8880.9639434154687</v>
      </c>
      <c r="F107" s="9">
        <f>HLOOKUP(F$5,'Emissions Factors'!$A$3:$AB$46,MATCH('MC Emissions'!$A107,'Emissions Factors'!$A$5:$A$46,0)+2,FALSE)*'MC Usage'!F107</f>
        <v>165.77324999999999</v>
      </c>
      <c r="G107" s="9">
        <f>HLOOKUP(G$5,'Emissions Factors'!$A$3:$AB$46,MATCH('MC Emissions'!$A107,'Emissions Factors'!$A$5:$A$46,0)+2,FALSE)*'MC Usage'!G107</f>
        <v>35.040929699175123</v>
      </c>
      <c r="H107" s="9">
        <f>HLOOKUP(H$5,'Emissions Factors'!$A$3:$AB$46,MATCH('MC Emissions'!$A107,'Emissions Factors'!$A$5:$A$46,0)+2,FALSE)*'MC Usage'!H107</f>
        <v>0</v>
      </c>
      <c r="I107" s="9">
        <f>HLOOKUP(I$5,'Emissions Factors'!$A$3:$AB$46,MATCH('MC Emissions'!$A107,'Emissions Factors'!$A$5:$A$46,0)+2,FALSE)*'MC Usage'!I107</f>
        <v>120.08132204713714</v>
      </c>
      <c r="J107" s="9">
        <f>HLOOKUP(J$5,'Emissions Factors'!$A$3:$AB$46,MATCH('MC Emissions'!$A107,'Emissions Factors'!$A$5:$A$46,0)+2,FALSE)*'MC Usage'!J107</f>
        <v>38.024892480699783</v>
      </c>
      <c r="K107" s="9">
        <f>HLOOKUP(K$5,'Emissions Factors'!$A$3:$AB$46,MATCH('MC Emissions'!$A107,'Emissions Factors'!$A$5:$A$46,0)+2,FALSE)*'MC Usage'!K107</f>
        <v>893.22563958382852</v>
      </c>
      <c r="L107" s="9">
        <f>HLOOKUP(L$5,'Emissions Factors'!$A$3:$AB$46,MATCH('MC Emissions'!$A107,'Emissions Factors'!$A$5:$A$46,0)+2,FALSE)*'MC Usage'!L107</f>
        <v>19.513262579974295</v>
      </c>
      <c r="M107" s="9">
        <f>HLOOKUP(M$5,'Emissions Factors'!$A$3:$AB$46,MATCH('MC Emissions'!$A107,'Emissions Factors'!$A$5:$A$46,0)+2,FALSE)*'MC Usage'!M107</f>
        <v>13.101922227725623</v>
      </c>
      <c r="N107" s="9">
        <f>HLOOKUP(N$5,'Emissions Factors'!$A$3:$AB$46,MATCH('MC Emissions'!$A107,'Emissions Factors'!$A$5:$A$46,0)+2,FALSE)*'MC Usage'!N107</f>
        <v>611.85735174055469</v>
      </c>
      <c r="O107" s="9">
        <f>HLOOKUP(O$5,'Emissions Factors'!$A$3:$AB$46,MATCH('MC Emissions'!$A107,'Emissions Factors'!$A$5:$A$46,0)+2,FALSE)*'MC Usage'!O107</f>
        <v>278.94652500000001</v>
      </c>
      <c r="P107" s="9">
        <f>HLOOKUP(P$5,'Emissions Factors'!$A$3:$AB$46,MATCH('MC Emissions'!$A107,'Emissions Factors'!$A$5:$A$46,0)+2,FALSE)*'MC Usage'!P107</f>
        <v>156.43945556249997</v>
      </c>
      <c r="Q107" s="9">
        <f>HLOOKUP(Q$5,'Emissions Factors'!$A$3:$AB$46,MATCH('MC Emissions'!$A107,'Emissions Factors'!$A$5:$A$46,0)+2,FALSE)*'MC Usage'!Q107</f>
        <v>1.4335749999999998</v>
      </c>
      <c r="R107" s="9">
        <f>HLOOKUP(R$5,'Emissions Factors'!$A$3:$AB$46,MATCH('MC Emissions'!$A107,'Emissions Factors'!$A$5:$A$46,0)+2,FALSE)*'MC Usage'!R107</f>
        <v>8.3821531249999985</v>
      </c>
      <c r="S107" s="9">
        <f>HLOOKUP(S$5,'Emissions Factors'!$A$3:$AB$46,MATCH('MC Emissions'!$A107,'Emissions Factors'!$A$5:$A$46,0)+2,FALSE)*'MC Usage'!S107</f>
        <v>4.0123222857142857E-2</v>
      </c>
      <c r="T107" s="9">
        <f>HLOOKUP(T$5,'Emissions Factors'!$A$3:$AB$46,MATCH('MC Emissions'!$A107,'Emissions Factors'!$A$5:$A$46,0)+2,FALSE)*'MC Usage'!T107</f>
        <v>0</v>
      </c>
      <c r="U107" s="9">
        <f>HLOOKUP(U$5,'Emissions Factors'!$A$3:$AB$46,MATCH('MC Emissions'!$A107,'Emissions Factors'!$A$5:$A$46,0)+2,FALSE)*'MC Usage'!U107</f>
        <v>0</v>
      </c>
      <c r="V107" s="9">
        <f>HLOOKUP(V$5,'Emissions Factors'!$A$3:$AB$46,MATCH('MC Emissions'!$A107,'Emissions Factors'!$A$5:$A$46,0)+2,FALSE)*'MC Usage'!V107</f>
        <v>0</v>
      </c>
      <c r="W107" s="9">
        <f>HLOOKUP(W$5,'Emissions Factors'!$A$3:$AB$46,MATCH('MC Emissions'!$A107,'Emissions Factors'!$A$5:$A$46,0)+2,FALSE)*'MC Usage'!W107</f>
        <v>0</v>
      </c>
      <c r="X107" s="9">
        <f>HLOOKUP(X$5,'Emissions Factors'!$A$3:$AB$46,MATCH('MC Emissions'!$A107,'Emissions Factors'!$A$5:$A$46,0)+2,FALSE)*'MC Usage'!X107</f>
        <v>0</v>
      </c>
      <c r="Y107" s="9">
        <f>HLOOKUP(Y$5,'Emissions Factors'!$A$3:$AB$46,MATCH('MC Emissions'!$A107,'Emissions Factors'!$A$5:$A$46,0)+2,FALSE)*'MC Usage'!Y107</f>
        <v>0</v>
      </c>
      <c r="Z107" s="9">
        <f>HLOOKUP(Z$5,'Emissions Factors'!$A$3:$AB$46,MATCH('MC Emissions'!$A107,'Emissions Factors'!$A$5:$A$46,0)+2,FALSE)*'MC Usage'!Z107</f>
        <v>0</v>
      </c>
      <c r="AA107" s="9">
        <f>HLOOKUP(AA$5,'Emissions Factors'!$A$3:$AB$46,MATCH('MC Emissions'!$A107,'Emissions Factors'!$A$5:$A$46,0)+2,FALSE)*'MC Usage'!AA107</f>
        <v>0</v>
      </c>
      <c r="AB107" s="10">
        <f>HLOOKUP(AB$5,'Emissions Factors'!$A$3:$AB$46,MATCH('MC Emissions'!$A107,'Emissions Factors'!$A$5:$A$46,0)+2,FALSE)*'MC Usage'!AB107</f>
        <v>0</v>
      </c>
      <c r="AC107" s="10">
        <f>-'MC Usage'!AC107</f>
        <v>0</v>
      </c>
      <c r="AD107" s="10">
        <f>HLOOKUP(AD$5,'Emissions Factors'!$A$3:$AB$46,MATCH('MC Emissions'!$A107,'Emissions Factors'!$A$5:$A$46,0)+2,FALSE)*'MC Usage'!AD107</f>
        <v>-6727.7280997343278</v>
      </c>
      <c r="AE107" s="10">
        <f>HLOOKUP(AE$5,'Emissions Factors'!$A$3:$AB$46,MATCH('MC Emissions'!$A107,'Emissions Factors'!$A$5:$A$46,0)+2,FALSE)*'MC Usage'!AE107</f>
        <v>0</v>
      </c>
      <c r="AF107" s="202">
        <f t="shared" si="5"/>
        <v>6380.2224639325032</v>
      </c>
      <c r="AG107">
        <f t="shared" si="6"/>
        <v>8880.9639434154687</v>
      </c>
      <c r="AH107">
        <v>0</v>
      </c>
      <c r="AI107">
        <f t="shared" si="3"/>
        <v>6727.7280997343278</v>
      </c>
      <c r="AJ107">
        <f t="shared" si="4"/>
        <v>0</v>
      </c>
    </row>
    <row r="108" spans="1:36" x14ac:dyDescent="0.3">
      <c r="A108" s="30" t="s">
        <v>42</v>
      </c>
      <c r="B108" s="16">
        <f t="shared" si="7"/>
        <v>39814</v>
      </c>
      <c r="C108" s="9">
        <f>HLOOKUP(C$5,'Emissions Factors'!$A$3:$AB$46,MATCH('MC Emissions'!$A108,'Emissions Factors'!$A$5:$A$46,0)+2,FALSE)*'MC Usage'!C108</f>
        <v>13180.208967369957</v>
      </c>
      <c r="D108" s="9">
        <f>HLOOKUP(D$5,'Emissions Factors'!$A$3:$AB$46,MATCH('MC Emissions'!$A108,'Emissions Factors'!$A$5:$A$46,0)+2,FALSE)*'MC Usage'!D108</f>
        <v>0</v>
      </c>
      <c r="E108" s="9">
        <f>HLOOKUP(E$5,'Emissions Factors'!$A$3:$AB$46,MATCH('MC Emissions'!$A108,'Emissions Factors'!$A$5:$A$46,0)+2,FALSE)*'MC Usage'!E108</f>
        <v>11954.609874033631</v>
      </c>
      <c r="F108" s="9">
        <f>HLOOKUP(F$5,'Emissions Factors'!$A$3:$AB$46,MATCH('MC Emissions'!$A108,'Emissions Factors'!$A$5:$A$46,0)+2,FALSE)*'MC Usage'!F108</f>
        <v>215.472015</v>
      </c>
      <c r="G108" s="9">
        <f>HLOOKUP(G$5,'Emissions Factors'!$A$3:$AB$46,MATCH('MC Emissions'!$A108,'Emissions Factors'!$A$5:$A$46,0)+2,FALSE)*'MC Usage'!G108</f>
        <v>35.040929699175123</v>
      </c>
      <c r="H108" s="9">
        <f>HLOOKUP(H$5,'Emissions Factors'!$A$3:$AB$46,MATCH('MC Emissions'!$A108,'Emissions Factors'!$A$5:$A$46,0)+2,FALSE)*'MC Usage'!H108</f>
        <v>0</v>
      </c>
      <c r="I108" s="9">
        <f>HLOOKUP(I$5,'Emissions Factors'!$A$3:$AB$46,MATCH('MC Emissions'!$A108,'Emissions Factors'!$A$5:$A$46,0)+2,FALSE)*'MC Usage'!I108</f>
        <v>120.08132204713714</v>
      </c>
      <c r="J108" s="9">
        <f>HLOOKUP(J$5,'Emissions Factors'!$A$3:$AB$46,MATCH('MC Emissions'!$A108,'Emissions Factors'!$A$5:$A$46,0)+2,FALSE)*'MC Usage'!J108</f>
        <v>38.024892480699783</v>
      </c>
      <c r="K108" s="9">
        <f>HLOOKUP(K$5,'Emissions Factors'!$A$3:$AB$46,MATCH('MC Emissions'!$A108,'Emissions Factors'!$A$5:$A$46,0)+2,FALSE)*'MC Usage'!K108</f>
        <v>893.22563958382852</v>
      </c>
      <c r="L108" s="9">
        <f>HLOOKUP(L$5,'Emissions Factors'!$A$3:$AB$46,MATCH('MC Emissions'!$A108,'Emissions Factors'!$A$5:$A$46,0)+2,FALSE)*'MC Usage'!L108</f>
        <v>19.513262579974295</v>
      </c>
      <c r="M108" s="9">
        <f>HLOOKUP(M$5,'Emissions Factors'!$A$3:$AB$46,MATCH('MC Emissions'!$A108,'Emissions Factors'!$A$5:$A$46,0)+2,FALSE)*'MC Usage'!M108</f>
        <v>13.101922227725623</v>
      </c>
      <c r="N108" s="9">
        <f>HLOOKUP(N$5,'Emissions Factors'!$A$3:$AB$46,MATCH('MC Emissions'!$A108,'Emissions Factors'!$A$5:$A$46,0)+2,FALSE)*'MC Usage'!N108</f>
        <v>611.85735174055469</v>
      </c>
      <c r="O108" s="9">
        <f>HLOOKUP(O$5,'Emissions Factors'!$A$3:$AB$46,MATCH('MC Emissions'!$A108,'Emissions Factors'!$A$5:$A$46,0)+2,FALSE)*'MC Usage'!O108</f>
        <v>278.94652500000001</v>
      </c>
      <c r="P108" s="9">
        <f>HLOOKUP(P$5,'Emissions Factors'!$A$3:$AB$46,MATCH('MC Emissions'!$A108,'Emissions Factors'!$A$5:$A$46,0)+2,FALSE)*'MC Usage'!P108</f>
        <v>156.43945556249997</v>
      </c>
      <c r="Q108" s="9">
        <f>HLOOKUP(Q$5,'Emissions Factors'!$A$3:$AB$46,MATCH('MC Emissions'!$A108,'Emissions Factors'!$A$5:$A$46,0)+2,FALSE)*'MC Usage'!Q108</f>
        <v>1.4335749999999998</v>
      </c>
      <c r="R108" s="9">
        <f>HLOOKUP(R$5,'Emissions Factors'!$A$3:$AB$46,MATCH('MC Emissions'!$A108,'Emissions Factors'!$A$5:$A$46,0)+2,FALSE)*'MC Usage'!R108</f>
        <v>8.3821531249999985</v>
      </c>
      <c r="S108" s="9">
        <f>HLOOKUP(S$5,'Emissions Factors'!$A$3:$AB$46,MATCH('MC Emissions'!$A108,'Emissions Factors'!$A$5:$A$46,0)+2,FALSE)*'MC Usage'!S108</f>
        <v>4.0123222857142857E-2</v>
      </c>
      <c r="T108" s="9">
        <f>HLOOKUP(T$5,'Emissions Factors'!$A$3:$AB$46,MATCH('MC Emissions'!$A108,'Emissions Factors'!$A$5:$A$46,0)+2,FALSE)*'MC Usage'!T108</f>
        <v>0</v>
      </c>
      <c r="U108" s="9">
        <f>HLOOKUP(U$5,'Emissions Factors'!$A$3:$AB$46,MATCH('MC Emissions'!$A108,'Emissions Factors'!$A$5:$A$46,0)+2,FALSE)*'MC Usage'!U108</f>
        <v>0</v>
      </c>
      <c r="V108" s="9">
        <f>HLOOKUP(V$5,'Emissions Factors'!$A$3:$AB$46,MATCH('MC Emissions'!$A108,'Emissions Factors'!$A$5:$A$46,0)+2,FALSE)*'MC Usage'!V108</f>
        <v>0</v>
      </c>
      <c r="W108" s="9">
        <f>HLOOKUP(W$5,'Emissions Factors'!$A$3:$AB$46,MATCH('MC Emissions'!$A108,'Emissions Factors'!$A$5:$A$46,0)+2,FALSE)*'MC Usage'!W108</f>
        <v>0</v>
      </c>
      <c r="X108" s="9">
        <f>HLOOKUP(X$5,'Emissions Factors'!$A$3:$AB$46,MATCH('MC Emissions'!$A108,'Emissions Factors'!$A$5:$A$46,0)+2,FALSE)*'MC Usage'!X108</f>
        <v>0</v>
      </c>
      <c r="Y108" s="9">
        <f>HLOOKUP(Y$5,'Emissions Factors'!$A$3:$AB$46,MATCH('MC Emissions'!$A108,'Emissions Factors'!$A$5:$A$46,0)+2,FALSE)*'MC Usage'!Y108</f>
        <v>0</v>
      </c>
      <c r="Z108" s="9">
        <f>HLOOKUP(Z$5,'Emissions Factors'!$A$3:$AB$46,MATCH('MC Emissions'!$A108,'Emissions Factors'!$A$5:$A$46,0)+2,FALSE)*'MC Usage'!Z108</f>
        <v>0</v>
      </c>
      <c r="AA108" s="9">
        <f>HLOOKUP(AA$5,'Emissions Factors'!$A$3:$AB$46,MATCH('MC Emissions'!$A108,'Emissions Factors'!$A$5:$A$46,0)+2,FALSE)*'MC Usage'!AA108</f>
        <v>0</v>
      </c>
      <c r="AB108" s="10">
        <f>HLOOKUP(AB$5,'Emissions Factors'!$A$3:$AB$46,MATCH('MC Emissions'!$A108,'Emissions Factors'!$A$5:$A$46,0)+2,FALSE)*'MC Usage'!AB108</f>
        <v>0</v>
      </c>
      <c r="AC108" s="10">
        <f>-'MC Usage'!AC108</f>
        <v>0</v>
      </c>
      <c r="AD108" s="10">
        <f>HLOOKUP(AD$5,'Emissions Factors'!$A$3:$AB$46,MATCH('MC Emissions'!$A108,'Emissions Factors'!$A$5:$A$46,0)+2,FALSE)*'MC Usage'!AD108</f>
        <v>-6727.7280997343278</v>
      </c>
      <c r="AE108" s="10">
        <f>HLOOKUP(AE$5,'Emissions Factors'!$A$3:$AB$46,MATCH('MC Emissions'!$A108,'Emissions Factors'!$A$5:$A$46,0)+2,FALSE)*'MC Usage'!AE108</f>
        <v>0</v>
      </c>
      <c r="AF108" s="202">
        <f t="shared" si="5"/>
        <v>6452.4808676356297</v>
      </c>
      <c r="AG108">
        <f t="shared" si="6"/>
        <v>11954.609874033631</v>
      </c>
      <c r="AH108">
        <v>0</v>
      </c>
      <c r="AI108">
        <f t="shared" si="3"/>
        <v>6727.7280997343278</v>
      </c>
      <c r="AJ108">
        <f t="shared" si="4"/>
        <v>0</v>
      </c>
    </row>
    <row r="109" spans="1:36" x14ac:dyDescent="0.3">
      <c r="A109" s="30" t="s">
        <v>42</v>
      </c>
      <c r="B109" s="16">
        <f t="shared" si="7"/>
        <v>39845</v>
      </c>
      <c r="C109" s="9">
        <f>HLOOKUP(C$5,'Emissions Factors'!$A$3:$AB$46,MATCH('MC Emissions'!$A109,'Emissions Factors'!$A$5:$A$46,0)+2,FALSE)*'MC Usage'!C109</f>
        <v>13045.652289936055</v>
      </c>
      <c r="D109" s="9">
        <f>HLOOKUP(D$5,'Emissions Factors'!$A$3:$AB$46,MATCH('MC Emissions'!$A109,'Emissions Factors'!$A$5:$A$46,0)+2,FALSE)*'MC Usage'!D109</f>
        <v>0</v>
      </c>
      <c r="E109" s="9">
        <f>HLOOKUP(E$5,'Emissions Factors'!$A$3:$AB$46,MATCH('MC Emissions'!$A109,'Emissions Factors'!$A$5:$A$46,0)+2,FALSE)*'MC Usage'!E109</f>
        <v>11877.809064108162</v>
      </c>
      <c r="F109" s="9">
        <f>HLOOKUP(F$5,'Emissions Factors'!$A$3:$AB$46,MATCH('MC Emissions'!$A109,'Emissions Factors'!$A$5:$A$46,0)+2,FALSE)*'MC Usage'!F109</f>
        <v>201.15296999999998</v>
      </c>
      <c r="G109" s="9">
        <f>HLOOKUP(G$5,'Emissions Factors'!$A$3:$AB$46,MATCH('MC Emissions'!$A109,'Emissions Factors'!$A$5:$A$46,0)+2,FALSE)*'MC Usage'!G109</f>
        <v>35.040929699175123</v>
      </c>
      <c r="H109" s="9">
        <f>HLOOKUP(H$5,'Emissions Factors'!$A$3:$AB$46,MATCH('MC Emissions'!$A109,'Emissions Factors'!$A$5:$A$46,0)+2,FALSE)*'MC Usage'!H109</f>
        <v>0</v>
      </c>
      <c r="I109" s="9">
        <f>HLOOKUP(I$5,'Emissions Factors'!$A$3:$AB$46,MATCH('MC Emissions'!$A109,'Emissions Factors'!$A$5:$A$46,0)+2,FALSE)*'MC Usage'!I109</f>
        <v>120.08132204713714</v>
      </c>
      <c r="J109" s="9">
        <f>HLOOKUP(J$5,'Emissions Factors'!$A$3:$AB$46,MATCH('MC Emissions'!$A109,'Emissions Factors'!$A$5:$A$46,0)+2,FALSE)*'MC Usage'!J109</f>
        <v>38.024892480699783</v>
      </c>
      <c r="K109" s="9">
        <f>HLOOKUP(K$5,'Emissions Factors'!$A$3:$AB$46,MATCH('MC Emissions'!$A109,'Emissions Factors'!$A$5:$A$46,0)+2,FALSE)*'MC Usage'!K109</f>
        <v>893.22563958382852</v>
      </c>
      <c r="L109" s="9">
        <f>HLOOKUP(L$5,'Emissions Factors'!$A$3:$AB$46,MATCH('MC Emissions'!$A109,'Emissions Factors'!$A$5:$A$46,0)+2,FALSE)*'MC Usage'!L109</f>
        <v>19.513262579974295</v>
      </c>
      <c r="M109" s="9">
        <f>HLOOKUP(M$5,'Emissions Factors'!$A$3:$AB$46,MATCH('MC Emissions'!$A109,'Emissions Factors'!$A$5:$A$46,0)+2,FALSE)*'MC Usage'!M109</f>
        <v>13.101922227725623</v>
      </c>
      <c r="N109" s="9">
        <f>HLOOKUP(N$5,'Emissions Factors'!$A$3:$AB$46,MATCH('MC Emissions'!$A109,'Emissions Factors'!$A$5:$A$46,0)+2,FALSE)*'MC Usage'!N109</f>
        <v>611.85735174055469</v>
      </c>
      <c r="O109" s="9">
        <f>HLOOKUP(O$5,'Emissions Factors'!$A$3:$AB$46,MATCH('MC Emissions'!$A109,'Emissions Factors'!$A$5:$A$46,0)+2,FALSE)*'MC Usage'!O109</f>
        <v>278.94652500000001</v>
      </c>
      <c r="P109" s="9">
        <f>HLOOKUP(P$5,'Emissions Factors'!$A$3:$AB$46,MATCH('MC Emissions'!$A109,'Emissions Factors'!$A$5:$A$46,0)+2,FALSE)*'MC Usage'!P109</f>
        <v>156.43945556249997</v>
      </c>
      <c r="Q109" s="9">
        <f>HLOOKUP(Q$5,'Emissions Factors'!$A$3:$AB$46,MATCH('MC Emissions'!$A109,'Emissions Factors'!$A$5:$A$46,0)+2,FALSE)*'MC Usage'!Q109</f>
        <v>1.4335749999999998</v>
      </c>
      <c r="R109" s="9">
        <f>HLOOKUP(R$5,'Emissions Factors'!$A$3:$AB$46,MATCH('MC Emissions'!$A109,'Emissions Factors'!$A$5:$A$46,0)+2,FALSE)*'MC Usage'!R109</f>
        <v>8.3821531249999985</v>
      </c>
      <c r="S109" s="9">
        <f>HLOOKUP(S$5,'Emissions Factors'!$A$3:$AB$46,MATCH('MC Emissions'!$A109,'Emissions Factors'!$A$5:$A$46,0)+2,FALSE)*'MC Usage'!S109</f>
        <v>4.0123222857142857E-2</v>
      </c>
      <c r="T109" s="9">
        <f>HLOOKUP(T$5,'Emissions Factors'!$A$3:$AB$46,MATCH('MC Emissions'!$A109,'Emissions Factors'!$A$5:$A$46,0)+2,FALSE)*'MC Usage'!T109</f>
        <v>0</v>
      </c>
      <c r="U109" s="9">
        <f>HLOOKUP(U$5,'Emissions Factors'!$A$3:$AB$46,MATCH('MC Emissions'!$A109,'Emissions Factors'!$A$5:$A$46,0)+2,FALSE)*'MC Usage'!U109</f>
        <v>0</v>
      </c>
      <c r="V109" s="9">
        <f>HLOOKUP(V$5,'Emissions Factors'!$A$3:$AB$46,MATCH('MC Emissions'!$A109,'Emissions Factors'!$A$5:$A$46,0)+2,FALSE)*'MC Usage'!V109</f>
        <v>0</v>
      </c>
      <c r="W109" s="9">
        <f>HLOOKUP(W$5,'Emissions Factors'!$A$3:$AB$46,MATCH('MC Emissions'!$A109,'Emissions Factors'!$A$5:$A$46,0)+2,FALSE)*'MC Usage'!W109</f>
        <v>0</v>
      </c>
      <c r="X109" s="9">
        <f>HLOOKUP(X$5,'Emissions Factors'!$A$3:$AB$46,MATCH('MC Emissions'!$A109,'Emissions Factors'!$A$5:$A$46,0)+2,FALSE)*'MC Usage'!X109</f>
        <v>0</v>
      </c>
      <c r="Y109" s="9">
        <f>HLOOKUP(Y$5,'Emissions Factors'!$A$3:$AB$46,MATCH('MC Emissions'!$A109,'Emissions Factors'!$A$5:$A$46,0)+2,FALSE)*'MC Usage'!Y109</f>
        <v>0</v>
      </c>
      <c r="Z109" s="9">
        <f>HLOOKUP(Z$5,'Emissions Factors'!$A$3:$AB$46,MATCH('MC Emissions'!$A109,'Emissions Factors'!$A$5:$A$46,0)+2,FALSE)*'MC Usage'!Z109</f>
        <v>0</v>
      </c>
      <c r="AA109" s="9">
        <f>HLOOKUP(AA$5,'Emissions Factors'!$A$3:$AB$46,MATCH('MC Emissions'!$A109,'Emissions Factors'!$A$5:$A$46,0)+2,FALSE)*'MC Usage'!AA109</f>
        <v>0</v>
      </c>
      <c r="AB109" s="10">
        <f>HLOOKUP(AB$5,'Emissions Factors'!$A$3:$AB$46,MATCH('MC Emissions'!$A109,'Emissions Factors'!$A$5:$A$46,0)+2,FALSE)*'MC Usage'!AB109</f>
        <v>0</v>
      </c>
      <c r="AC109" s="10">
        <f>-'MC Usage'!AC109</f>
        <v>0</v>
      </c>
      <c r="AD109" s="10">
        <f>HLOOKUP(AD$5,'Emissions Factors'!$A$3:$AB$46,MATCH('MC Emissions'!$A109,'Emissions Factors'!$A$5:$A$46,0)+2,FALSE)*'MC Usage'!AD109</f>
        <v>-6727.7280997343278</v>
      </c>
      <c r="AE109" s="10">
        <f>HLOOKUP(AE$5,'Emissions Factors'!$A$3:$AB$46,MATCH('MC Emissions'!$A109,'Emissions Factors'!$A$5:$A$46,0)+2,FALSE)*'MC Usage'!AE109</f>
        <v>0</v>
      </c>
      <c r="AF109" s="202">
        <f t="shared" si="5"/>
        <v>6317.9241902017275</v>
      </c>
      <c r="AG109">
        <f t="shared" si="6"/>
        <v>11877.809064108162</v>
      </c>
      <c r="AH109">
        <v>0</v>
      </c>
      <c r="AI109">
        <f t="shared" si="3"/>
        <v>6727.7280997343278</v>
      </c>
      <c r="AJ109">
        <f t="shared" si="4"/>
        <v>0</v>
      </c>
    </row>
    <row r="110" spans="1:36" x14ac:dyDescent="0.3">
      <c r="A110" s="30" t="s">
        <v>42</v>
      </c>
      <c r="B110" s="16">
        <f t="shared" si="7"/>
        <v>39873</v>
      </c>
      <c r="C110" s="9">
        <f>HLOOKUP(C$5,'Emissions Factors'!$A$3:$AB$46,MATCH('MC Emissions'!$A110,'Emissions Factors'!$A$5:$A$46,0)+2,FALSE)*'MC Usage'!C110</f>
        <v>11735.077480502408</v>
      </c>
      <c r="D110" s="9">
        <f>HLOOKUP(D$5,'Emissions Factors'!$A$3:$AB$46,MATCH('MC Emissions'!$A110,'Emissions Factors'!$A$5:$A$46,0)+2,FALSE)*'MC Usage'!D110</f>
        <v>0</v>
      </c>
      <c r="E110" s="9">
        <f>HLOOKUP(E$5,'Emissions Factors'!$A$3:$AB$46,MATCH('MC Emissions'!$A110,'Emissions Factors'!$A$5:$A$46,0)+2,FALSE)*'MC Usage'!E110</f>
        <v>9550.3889751279276</v>
      </c>
      <c r="F110" s="9">
        <f>HLOOKUP(F$5,'Emissions Factors'!$A$3:$AB$46,MATCH('MC Emissions'!$A110,'Emissions Factors'!$A$5:$A$46,0)+2,FALSE)*'MC Usage'!F110</f>
        <v>157.54270499999998</v>
      </c>
      <c r="G110" s="9">
        <f>HLOOKUP(G$5,'Emissions Factors'!$A$3:$AB$46,MATCH('MC Emissions'!$A110,'Emissions Factors'!$A$5:$A$46,0)+2,FALSE)*'MC Usage'!G110</f>
        <v>35.040929699175123</v>
      </c>
      <c r="H110" s="9">
        <f>HLOOKUP(H$5,'Emissions Factors'!$A$3:$AB$46,MATCH('MC Emissions'!$A110,'Emissions Factors'!$A$5:$A$46,0)+2,FALSE)*'MC Usage'!H110</f>
        <v>0</v>
      </c>
      <c r="I110" s="9">
        <f>HLOOKUP(I$5,'Emissions Factors'!$A$3:$AB$46,MATCH('MC Emissions'!$A110,'Emissions Factors'!$A$5:$A$46,0)+2,FALSE)*'MC Usage'!I110</f>
        <v>120.08132204713714</v>
      </c>
      <c r="J110" s="9">
        <f>HLOOKUP(J$5,'Emissions Factors'!$A$3:$AB$46,MATCH('MC Emissions'!$A110,'Emissions Factors'!$A$5:$A$46,0)+2,FALSE)*'MC Usage'!J110</f>
        <v>38.024892480699783</v>
      </c>
      <c r="K110" s="9">
        <f>HLOOKUP(K$5,'Emissions Factors'!$A$3:$AB$46,MATCH('MC Emissions'!$A110,'Emissions Factors'!$A$5:$A$46,0)+2,FALSE)*'MC Usage'!K110</f>
        <v>893.22563958382852</v>
      </c>
      <c r="L110" s="9">
        <f>HLOOKUP(L$5,'Emissions Factors'!$A$3:$AB$46,MATCH('MC Emissions'!$A110,'Emissions Factors'!$A$5:$A$46,0)+2,FALSE)*'MC Usage'!L110</f>
        <v>19.513262579974295</v>
      </c>
      <c r="M110" s="9">
        <f>HLOOKUP(M$5,'Emissions Factors'!$A$3:$AB$46,MATCH('MC Emissions'!$A110,'Emissions Factors'!$A$5:$A$46,0)+2,FALSE)*'MC Usage'!M110</f>
        <v>13.101922227725623</v>
      </c>
      <c r="N110" s="9">
        <f>HLOOKUP(N$5,'Emissions Factors'!$A$3:$AB$46,MATCH('MC Emissions'!$A110,'Emissions Factors'!$A$5:$A$46,0)+2,FALSE)*'MC Usage'!N110</f>
        <v>611.85735174055469</v>
      </c>
      <c r="O110" s="9">
        <f>HLOOKUP(O$5,'Emissions Factors'!$A$3:$AB$46,MATCH('MC Emissions'!$A110,'Emissions Factors'!$A$5:$A$46,0)+2,FALSE)*'MC Usage'!O110</f>
        <v>278.94652500000001</v>
      </c>
      <c r="P110" s="9">
        <f>HLOOKUP(P$5,'Emissions Factors'!$A$3:$AB$46,MATCH('MC Emissions'!$A110,'Emissions Factors'!$A$5:$A$46,0)+2,FALSE)*'MC Usage'!P110</f>
        <v>156.43945556249997</v>
      </c>
      <c r="Q110" s="9">
        <f>HLOOKUP(Q$5,'Emissions Factors'!$A$3:$AB$46,MATCH('MC Emissions'!$A110,'Emissions Factors'!$A$5:$A$46,0)+2,FALSE)*'MC Usage'!Q110</f>
        <v>1.4335749999999998</v>
      </c>
      <c r="R110" s="9">
        <f>HLOOKUP(R$5,'Emissions Factors'!$A$3:$AB$46,MATCH('MC Emissions'!$A110,'Emissions Factors'!$A$5:$A$46,0)+2,FALSE)*'MC Usage'!R110</f>
        <v>8.3821531249999985</v>
      </c>
      <c r="S110" s="9">
        <f>HLOOKUP(S$5,'Emissions Factors'!$A$3:$AB$46,MATCH('MC Emissions'!$A110,'Emissions Factors'!$A$5:$A$46,0)+2,FALSE)*'MC Usage'!S110</f>
        <v>4.0123222857142857E-2</v>
      </c>
      <c r="T110" s="9">
        <f>HLOOKUP(T$5,'Emissions Factors'!$A$3:$AB$46,MATCH('MC Emissions'!$A110,'Emissions Factors'!$A$5:$A$46,0)+2,FALSE)*'MC Usage'!T110</f>
        <v>0</v>
      </c>
      <c r="U110" s="9">
        <f>HLOOKUP(U$5,'Emissions Factors'!$A$3:$AB$46,MATCH('MC Emissions'!$A110,'Emissions Factors'!$A$5:$A$46,0)+2,FALSE)*'MC Usage'!U110</f>
        <v>0</v>
      </c>
      <c r="V110" s="9">
        <f>HLOOKUP(V$5,'Emissions Factors'!$A$3:$AB$46,MATCH('MC Emissions'!$A110,'Emissions Factors'!$A$5:$A$46,0)+2,FALSE)*'MC Usage'!V110</f>
        <v>0</v>
      </c>
      <c r="W110" s="9">
        <f>HLOOKUP(W$5,'Emissions Factors'!$A$3:$AB$46,MATCH('MC Emissions'!$A110,'Emissions Factors'!$A$5:$A$46,0)+2,FALSE)*'MC Usage'!W110</f>
        <v>0</v>
      </c>
      <c r="X110" s="9">
        <f>HLOOKUP(X$5,'Emissions Factors'!$A$3:$AB$46,MATCH('MC Emissions'!$A110,'Emissions Factors'!$A$5:$A$46,0)+2,FALSE)*'MC Usage'!X110</f>
        <v>0</v>
      </c>
      <c r="Y110" s="9">
        <f>HLOOKUP(Y$5,'Emissions Factors'!$A$3:$AB$46,MATCH('MC Emissions'!$A110,'Emissions Factors'!$A$5:$A$46,0)+2,FALSE)*'MC Usage'!Y110</f>
        <v>0</v>
      </c>
      <c r="Z110" s="9">
        <f>HLOOKUP(Z$5,'Emissions Factors'!$A$3:$AB$46,MATCH('MC Emissions'!$A110,'Emissions Factors'!$A$5:$A$46,0)+2,FALSE)*'MC Usage'!Z110</f>
        <v>0</v>
      </c>
      <c r="AA110" s="9">
        <f>HLOOKUP(AA$5,'Emissions Factors'!$A$3:$AB$46,MATCH('MC Emissions'!$A110,'Emissions Factors'!$A$5:$A$46,0)+2,FALSE)*'MC Usage'!AA110</f>
        <v>0</v>
      </c>
      <c r="AB110" s="10">
        <f>HLOOKUP(AB$5,'Emissions Factors'!$A$3:$AB$46,MATCH('MC Emissions'!$A110,'Emissions Factors'!$A$5:$A$46,0)+2,FALSE)*'MC Usage'!AB110</f>
        <v>0</v>
      </c>
      <c r="AC110" s="10">
        <f>-'MC Usage'!AC110</f>
        <v>0</v>
      </c>
      <c r="AD110" s="10">
        <f>HLOOKUP(AD$5,'Emissions Factors'!$A$3:$AB$46,MATCH('MC Emissions'!$A110,'Emissions Factors'!$A$5:$A$46,0)+2,FALSE)*'MC Usage'!AD110</f>
        <v>-6727.7280997343278</v>
      </c>
      <c r="AE110" s="10">
        <f>HLOOKUP(AE$5,'Emissions Factors'!$A$3:$AB$46,MATCH('MC Emissions'!$A110,'Emissions Factors'!$A$5:$A$46,0)+2,FALSE)*'MC Usage'!AE110</f>
        <v>0</v>
      </c>
      <c r="AF110" s="202">
        <f t="shared" si="5"/>
        <v>5007.3493807680807</v>
      </c>
      <c r="AG110">
        <f t="shared" si="6"/>
        <v>9550.3889751279276</v>
      </c>
      <c r="AH110">
        <v>0</v>
      </c>
      <c r="AI110">
        <f t="shared" si="3"/>
        <v>6727.7280997343278</v>
      </c>
      <c r="AJ110">
        <f t="shared" si="4"/>
        <v>0</v>
      </c>
    </row>
    <row r="111" spans="1:36" x14ac:dyDescent="0.3">
      <c r="A111" s="30" t="s">
        <v>42</v>
      </c>
      <c r="B111" s="16">
        <f t="shared" si="7"/>
        <v>39904</v>
      </c>
      <c r="C111" s="9">
        <f>HLOOKUP(C$5,'Emissions Factors'!$A$3:$AB$46,MATCH('MC Emissions'!$A111,'Emissions Factors'!$A$5:$A$46,0)+2,FALSE)*'MC Usage'!C111</f>
        <v>12177.795731053924</v>
      </c>
      <c r="D111" s="9">
        <f>HLOOKUP(D$5,'Emissions Factors'!$A$3:$AB$46,MATCH('MC Emissions'!$A111,'Emissions Factors'!$A$5:$A$46,0)+2,FALSE)*'MC Usage'!D111</f>
        <v>0</v>
      </c>
      <c r="E111" s="9">
        <f>HLOOKUP(E$5,'Emissions Factors'!$A$3:$AB$46,MATCH('MC Emissions'!$A111,'Emissions Factors'!$A$5:$A$46,0)+2,FALSE)*'MC Usage'!E111</f>
        <v>8418.0025324328963</v>
      </c>
      <c r="F111" s="9">
        <f>HLOOKUP(F$5,'Emissions Factors'!$A$3:$AB$46,MATCH('MC Emissions'!$A111,'Emissions Factors'!$A$5:$A$46,0)+2,FALSE)*'MC Usage'!F111</f>
        <v>97.753634999999989</v>
      </c>
      <c r="G111" s="9">
        <f>HLOOKUP(G$5,'Emissions Factors'!$A$3:$AB$46,MATCH('MC Emissions'!$A111,'Emissions Factors'!$A$5:$A$46,0)+2,FALSE)*'MC Usage'!G111</f>
        <v>35.040929699175123</v>
      </c>
      <c r="H111" s="9">
        <f>HLOOKUP(H$5,'Emissions Factors'!$A$3:$AB$46,MATCH('MC Emissions'!$A111,'Emissions Factors'!$A$5:$A$46,0)+2,FALSE)*'MC Usage'!H111</f>
        <v>0</v>
      </c>
      <c r="I111" s="9">
        <f>HLOOKUP(I$5,'Emissions Factors'!$A$3:$AB$46,MATCH('MC Emissions'!$A111,'Emissions Factors'!$A$5:$A$46,0)+2,FALSE)*'MC Usage'!I111</f>
        <v>120.08132204713714</v>
      </c>
      <c r="J111" s="9">
        <f>HLOOKUP(J$5,'Emissions Factors'!$A$3:$AB$46,MATCH('MC Emissions'!$A111,'Emissions Factors'!$A$5:$A$46,0)+2,FALSE)*'MC Usage'!J111</f>
        <v>38.024892480699783</v>
      </c>
      <c r="K111" s="9">
        <f>HLOOKUP(K$5,'Emissions Factors'!$A$3:$AB$46,MATCH('MC Emissions'!$A111,'Emissions Factors'!$A$5:$A$46,0)+2,FALSE)*'MC Usage'!K111</f>
        <v>893.22563958382852</v>
      </c>
      <c r="L111" s="9">
        <f>HLOOKUP(L$5,'Emissions Factors'!$A$3:$AB$46,MATCH('MC Emissions'!$A111,'Emissions Factors'!$A$5:$A$46,0)+2,FALSE)*'MC Usage'!L111</f>
        <v>19.513262579974295</v>
      </c>
      <c r="M111" s="9">
        <f>HLOOKUP(M$5,'Emissions Factors'!$A$3:$AB$46,MATCH('MC Emissions'!$A111,'Emissions Factors'!$A$5:$A$46,0)+2,FALSE)*'MC Usage'!M111</f>
        <v>13.101922227725623</v>
      </c>
      <c r="N111" s="9">
        <f>HLOOKUP(N$5,'Emissions Factors'!$A$3:$AB$46,MATCH('MC Emissions'!$A111,'Emissions Factors'!$A$5:$A$46,0)+2,FALSE)*'MC Usage'!N111</f>
        <v>611.85735174055469</v>
      </c>
      <c r="O111" s="9">
        <f>HLOOKUP(O$5,'Emissions Factors'!$A$3:$AB$46,MATCH('MC Emissions'!$A111,'Emissions Factors'!$A$5:$A$46,0)+2,FALSE)*'MC Usage'!O111</f>
        <v>278.94652500000001</v>
      </c>
      <c r="P111" s="9">
        <f>HLOOKUP(P$5,'Emissions Factors'!$A$3:$AB$46,MATCH('MC Emissions'!$A111,'Emissions Factors'!$A$5:$A$46,0)+2,FALSE)*'MC Usage'!P111</f>
        <v>156.43945556249997</v>
      </c>
      <c r="Q111" s="9">
        <f>HLOOKUP(Q$5,'Emissions Factors'!$A$3:$AB$46,MATCH('MC Emissions'!$A111,'Emissions Factors'!$A$5:$A$46,0)+2,FALSE)*'MC Usage'!Q111</f>
        <v>1.4335749999999998</v>
      </c>
      <c r="R111" s="9">
        <f>HLOOKUP(R$5,'Emissions Factors'!$A$3:$AB$46,MATCH('MC Emissions'!$A111,'Emissions Factors'!$A$5:$A$46,0)+2,FALSE)*'MC Usage'!R111</f>
        <v>8.3821531249999985</v>
      </c>
      <c r="S111" s="9">
        <f>HLOOKUP(S$5,'Emissions Factors'!$A$3:$AB$46,MATCH('MC Emissions'!$A111,'Emissions Factors'!$A$5:$A$46,0)+2,FALSE)*'MC Usage'!S111</f>
        <v>4.0123222857142857E-2</v>
      </c>
      <c r="T111" s="9">
        <f>HLOOKUP(T$5,'Emissions Factors'!$A$3:$AB$46,MATCH('MC Emissions'!$A111,'Emissions Factors'!$A$5:$A$46,0)+2,FALSE)*'MC Usage'!T111</f>
        <v>0</v>
      </c>
      <c r="U111" s="9">
        <f>HLOOKUP(U$5,'Emissions Factors'!$A$3:$AB$46,MATCH('MC Emissions'!$A111,'Emissions Factors'!$A$5:$A$46,0)+2,FALSE)*'MC Usage'!U111</f>
        <v>0</v>
      </c>
      <c r="V111" s="9">
        <f>HLOOKUP(V$5,'Emissions Factors'!$A$3:$AB$46,MATCH('MC Emissions'!$A111,'Emissions Factors'!$A$5:$A$46,0)+2,FALSE)*'MC Usage'!V111</f>
        <v>0</v>
      </c>
      <c r="W111" s="9">
        <f>HLOOKUP(W$5,'Emissions Factors'!$A$3:$AB$46,MATCH('MC Emissions'!$A111,'Emissions Factors'!$A$5:$A$46,0)+2,FALSE)*'MC Usage'!W111</f>
        <v>0</v>
      </c>
      <c r="X111" s="9">
        <f>HLOOKUP(X$5,'Emissions Factors'!$A$3:$AB$46,MATCH('MC Emissions'!$A111,'Emissions Factors'!$A$5:$A$46,0)+2,FALSE)*'MC Usage'!X111</f>
        <v>0</v>
      </c>
      <c r="Y111" s="9">
        <f>HLOOKUP(Y$5,'Emissions Factors'!$A$3:$AB$46,MATCH('MC Emissions'!$A111,'Emissions Factors'!$A$5:$A$46,0)+2,FALSE)*'MC Usage'!Y111</f>
        <v>0</v>
      </c>
      <c r="Z111" s="9">
        <f>HLOOKUP(Z$5,'Emissions Factors'!$A$3:$AB$46,MATCH('MC Emissions'!$A111,'Emissions Factors'!$A$5:$A$46,0)+2,FALSE)*'MC Usage'!Z111</f>
        <v>0</v>
      </c>
      <c r="AA111" s="9">
        <f>HLOOKUP(AA$5,'Emissions Factors'!$A$3:$AB$46,MATCH('MC Emissions'!$A111,'Emissions Factors'!$A$5:$A$46,0)+2,FALSE)*'MC Usage'!AA111</f>
        <v>0</v>
      </c>
      <c r="AB111" s="10">
        <f>HLOOKUP(AB$5,'Emissions Factors'!$A$3:$AB$46,MATCH('MC Emissions'!$A111,'Emissions Factors'!$A$5:$A$46,0)+2,FALSE)*'MC Usage'!AB111</f>
        <v>0</v>
      </c>
      <c r="AC111" s="10">
        <f>-'MC Usage'!AC111</f>
        <v>0</v>
      </c>
      <c r="AD111" s="10">
        <f>HLOOKUP(AD$5,'Emissions Factors'!$A$3:$AB$46,MATCH('MC Emissions'!$A111,'Emissions Factors'!$A$5:$A$46,0)+2,FALSE)*'MC Usage'!AD111</f>
        <v>-6727.7280997343278</v>
      </c>
      <c r="AE111" s="10">
        <f>HLOOKUP(AE$5,'Emissions Factors'!$A$3:$AB$46,MATCH('MC Emissions'!$A111,'Emissions Factors'!$A$5:$A$46,0)+2,FALSE)*'MC Usage'!AE111</f>
        <v>0</v>
      </c>
      <c r="AF111" s="202">
        <f t="shared" si="5"/>
        <v>5450.0676313195963</v>
      </c>
      <c r="AG111">
        <f t="shared" si="6"/>
        <v>8418.0025324328963</v>
      </c>
      <c r="AH111">
        <v>0</v>
      </c>
      <c r="AI111">
        <f t="shared" si="3"/>
        <v>6727.7280997343278</v>
      </c>
      <c r="AJ111">
        <f t="shared" si="4"/>
        <v>0</v>
      </c>
    </row>
    <row r="112" spans="1:36" x14ac:dyDescent="0.3">
      <c r="A112" s="30" t="s">
        <v>42</v>
      </c>
      <c r="B112" s="16">
        <f t="shared" si="7"/>
        <v>39934</v>
      </c>
      <c r="C112" s="9">
        <f>HLOOKUP(C$5,'Emissions Factors'!$A$3:$AB$46,MATCH('MC Emissions'!$A112,'Emissions Factors'!$A$5:$A$46,0)+2,FALSE)*'MC Usage'!C112</f>
        <v>13351.466701288595</v>
      </c>
      <c r="D112" s="9">
        <f>HLOOKUP(D$5,'Emissions Factors'!$A$3:$AB$46,MATCH('MC Emissions'!$A112,'Emissions Factors'!$A$5:$A$46,0)+2,FALSE)*'MC Usage'!D112</f>
        <v>0</v>
      </c>
      <c r="E112" s="9">
        <f>HLOOKUP(E$5,'Emissions Factors'!$A$3:$AB$46,MATCH('MC Emissions'!$A112,'Emissions Factors'!$A$5:$A$46,0)+2,FALSE)*'MC Usage'!E112</f>
        <v>5919.6142428432868</v>
      </c>
      <c r="F112" s="9">
        <f>HLOOKUP(F$5,'Emissions Factors'!$A$3:$AB$46,MATCH('MC Emissions'!$A112,'Emissions Factors'!$A$5:$A$46,0)+2,FALSE)*'MC Usage'!F112</f>
        <v>36.608489999999996</v>
      </c>
      <c r="G112" s="9">
        <f>HLOOKUP(G$5,'Emissions Factors'!$A$3:$AB$46,MATCH('MC Emissions'!$A112,'Emissions Factors'!$A$5:$A$46,0)+2,FALSE)*'MC Usage'!G112</f>
        <v>35.040929699175123</v>
      </c>
      <c r="H112" s="9">
        <f>HLOOKUP(H$5,'Emissions Factors'!$A$3:$AB$46,MATCH('MC Emissions'!$A112,'Emissions Factors'!$A$5:$A$46,0)+2,FALSE)*'MC Usage'!H112</f>
        <v>0</v>
      </c>
      <c r="I112" s="9">
        <f>HLOOKUP(I$5,'Emissions Factors'!$A$3:$AB$46,MATCH('MC Emissions'!$A112,'Emissions Factors'!$A$5:$A$46,0)+2,FALSE)*'MC Usage'!I112</f>
        <v>120.08132204713714</v>
      </c>
      <c r="J112" s="9">
        <f>HLOOKUP(J$5,'Emissions Factors'!$A$3:$AB$46,MATCH('MC Emissions'!$A112,'Emissions Factors'!$A$5:$A$46,0)+2,FALSE)*'MC Usage'!J112</f>
        <v>38.024892480699783</v>
      </c>
      <c r="K112" s="9">
        <f>HLOOKUP(K$5,'Emissions Factors'!$A$3:$AB$46,MATCH('MC Emissions'!$A112,'Emissions Factors'!$A$5:$A$46,0)+2,FALSE)*'MC Usage'!K112</f>
        <v>893.22563958382852</v>
      </c>
      <c r="L112" s="9">
        <f>HLOOKUP(L$5,'Emissions Factors'!$A$3:$AB$46,MATCH('MC Emissions'!$A112,'Emissions Factors'!$A$5:$A$46,0)+2,FALSE)*'MC Usage'!L112</f>
        <v>19.513262579974295</v>
      </c>
      <c r="M112" s="9">
        <f>HLOOKUP(M$5,'Emissions Factors'!$A$3:$AB$46,MATCH('MC Emissions'!$A112,'Emissions Factors'!$A$5:$A$46,0)+2,FALSE)*'MC Usage'!M112</f>
        <v>13.101922227725623</v>
      </c>
      <c r="N112" s="9">
        <f>HLOOKUP(N$5,'Emissions Factors'!$A$3:$AB$46,MATCH('MC Emissions'!$A112,'Emissions Factors'!$A$5:$A$46,0)+2,FALSE)*'MC Usage'!N112</f>
        <v>611.85735174055469</v>
      </c>
      <c r="O112" s="9">
        <f>HLOOKUP(O$5,'Emissions Factors'!$A$3:$AB$46,MATCH('MC Emissions'!$A112,'Emissions Factors'!$A$5:$A$46,0)+2,FALSE)*'MC Usage'!O112</f>
        <v>278.94652500000001</v>
      </c>
      <c r="P112" s="9">
        <f>HLOOKUP(P$5,'Emissions Factors'!$A$3:$AB$46,MATCH('MC Emissions'!$A112,'Emissions Factors'!$A$5:$A$46,0)+2,FALSE)*'MC Usage'!P112</f>
        <v>156.43945556249997</v>
      </c>
      <c r="Q112" s="9">
        <f>HLOOKUP(Q$5,'Emissions Factors'!$A$3:$AB$46,MATCH('MC Emissions'!$A112,'Emissions Factors'!$A$5:$A$46,0)+2,FALSE)*'MC Usage'!Q112</f>
        <v>1.4335749999999998</v>
      </c>
      <c r="R112" s="9">
        <f>HLOOKUP(R$5,'Emissions Factors'!$A$3:$AB$46,MATCH('MC Emissions'!$A112,'Emissions Factors'!$A$5:$A$46,0)+2,FALSE)*'MC Usage'!R112</f>
        <v>8.3821531249999985</v>
      </c>
      <c r="S112" s="9">
        <f>HLOOKUP(S$5,'Emissions Factors'!$A$3:$AB$46,MATCH('MC Emissions'!$A112,'Emissions Factors'!$A$5:$A$46,0)+2,FALSE)*'MC Usage'!S112</f>
        <v>4.0123222857142857E-2</v>
      </c>
      <c r="T112" s="9">
        <f>HLOOKUP(T$5,'Emissions Factors'!$A$3:$AB$46,MATCH('MC Emissions'!$A112,'Emissions Factors'!$A$5:$A$46,0)+2,FALSE)*'MC Usage'!T112</f>
        <v>0</v>
      </c>
      <c r="U112" s="9">
        <f>HLOOKUP(U$5,'Emissions Factors'!$A$3:$AB$46,MATCH('MC Emissions'!$A112,'Emissions Factors'!$A$5:$A$46,0)+2,FALSE)*'MC Usage'!U112</f>
        <v>0</v>
      </c>
      <c r="V112" s="9">
        <f>HLOOKUP(V$5,'Emissions Factors'!$A$3:$AB$46,MATCH('MC Emissions'!$A112,'Emissions Factors'!$A$5:$A$46,0)+2,FALSE)*'MC Usage'!V112</f>
        <v>0</v>
      </c>
      <c r="W112" s="9">
        <f>HLOOKUP(W$5,'Emissions Factors'!$A$3:$AB$46,MATCH('MC Emissions'!$A112,'Emissions Factors'!$A$5:$A$46,0)+2,FALSE)*'MC Usage'!W112</f>
        <v>0</v>
      </c>
      <c r="X112" s="9">
        <f>HLOOKUP(X$5,'Emissions Factors'!$A$3:$AB$46,MATCH('MC Emissions'!$A112,'Emissions Factors'!$A$5:$A$46,0)+2,FALSE)*'MC Usage'!X112</f>
        <v>0</v>
      </c>
      <c r="Y112" s="9">
        <f>HLOOKUP(Y$5,'Emissions Factors'!$A$3:$AB$46,MATCH('MC Emissions'!$A112,'Emissions Factors'!$A$5:$A$46,0)+2,FALSE)*'MC Usage'!Y112</f>
        <v>0</v>
      </c>
      <c r="Z112" s="9">
        <f>HLOOKUP(Z$5,'Emissions Factors'!$A$3:$AB$46,MATCH('MC Emissions'!$A112,'Emissions Factors'!$A$5:$A$46,0)+2,FALSE)*'MC Usage'!Z112</f>
        <v>0</v>
      </c>
      <c r="AA112" s="9">
        <f>HLOOKUP(AA$5,'Emissions Factors'!$A$3:$AB$46,MATCH('MC Emissions'!$A112,'Emissions Factors'!$A$5:$A$46,0)+2,FALSE)*'MC Usage'!AA112</f>
        <v>0</v>
      </c>
      <c r="AB112" s="10">
        <f>HLOOKUP(AB$5,'Emissions Factors'!$A$3:$AB$46,MATCH('MC Emissions'!$A112,'Emissions Factors'!$A$5:$A$46,0)+2,FALSE)*'MC Usage'!AB112</f>
        <v>0</v>
      </c>
      <c r="AC112" s="10">
        <f>-'MC Usage'!AC112</f>
        <v>0</v>
      </c>
      <c r="AD112" s="10">
        <f>HLOOKUP(AD$5,'Emissions Factors'!$A$3:$AB$46,MATCH('MC Emissions'!$A112,'Emissions Factors'!$A$5:$A$46,0)+2,FALSE)*'MC Usage'!AD112</f>
        <v>-6727.7280997343278</v>
      </c>
      <c r="AE112" s="10">
        <f>HLOOKUP(AE$5,'Emissions Factors'!$A$3:$AB$46,MATCH('MC Emissions'!$A112,'Emissions Factors'!$A$5:$A$46,0)+2,FALSE)*'MC Usage'!AE112</f>
        <v>0</v>
      </c>
      <c r="AF112" s="202">
        <f t="shared" si="5"/>
        <v>6623.738601554267</v>
      </c>
      <c r="AG112">
        <f t="shared" si="6"/>
        <v>5919.6142428432868</v>
      </c>
      <c r="AH112">
        <v>0</v>
      </c>
      <c r="AI112">
        <f t="shared" si="3"/>
        <v>6727.7280997343278</v>
      </c>
      <c r="AJ112">
        <f t="shared" si="4"/>
        <v>0</v>
      </c>
    </row>
    <row r="113" spans="1:36" ht="15" thickBot="1" x14ac:dyDescent="0.35">
      <c r="A113" s="31" t="s">
        <v>42</v>
      </c>
      <c r="B113" s="17">
        <f t="shared" si="7"/>
        <v>39965</v>
      </c>
      <c r="C113" s="11">
        <f>HLOOKUP(C$5,'Emissions Factors'!$A$3:$AB$46,MATCH('MC Emissions'!$A113,'Emissions Factors'!$A$5:$A$46,0)+2,FALSE)*'MC Usage'!C113</f>
        <v>15388.839142982679</v>
      </c>
      <c r="D113" s="11">
        <f>HLOOKUP(D$5,'Emissions Factors'!$A$3:$AB$46,MATCH('MC Emissions'!$A113,'Emissions Factors'!$A$5:$A$46,0)+2,FALSE)*'MC Usage'!D113</f>
        <v>0</v>
      </c>
      <c r="E113" s="11">
        <f>HLOOKUP(E$5,'Emissions Factors'!$A$3:$AB$46,MATCH('MC Emissions'!$A113,'Emissions Factors'!$A$5:$A$46,0)+2,FALSE)*'MC Usage'!E113</f>
        <v>4956.6120798258153</v>
      </c>
      <c r="F113" s="11">
        <f>HLOOKUP(F$5,'Emissions Factors'!$A$3:$AB$46,MATCH('MC Emissions'!$A113,'Emissions Factors'!$A$5:$A$46,0)+2,FALSE)*'MC Usage'!F113</f>
        <v>28.577204999999999</v>
      </c>
      <c r="G113" s="11">
        <f>HLOOKUP(G$5,'Emissions Factors'!$A$3:$AB$46,MATCH('MC Emissions'!$A113,'Emissions Factors'!$A$5:$A$46,0)+2,FALSE)*'MC Usage'!G113</f>
        <v>35.040929699175123</v>
      </c>
      <c r="H113" s="11">
        <f>HLOOKUP(H$5,'Emissions Factors'!$A$3:$AB$46,MATCH('MC Emissions'!$A113,'Emissions Factors'!$A$5:$A$46,0)+2,FALSE)*'MC Usage'!H113</f>
        <v>0</v>
      </c>
      <c r="I113" s="11">
        <f>HLOOKUP(I$5,'Emissions Factors'!$A$3:$AB$46,MATCH('MC Emissions'!$A113,'Emissions Factors'!$A$5:$A$46,0)+2,FALSE)*'MC Usage'!I113</f>
        <v>120.08132204713714</v>
      </c>
      <c r="J113" s="11">
        <f>HLOOKUP(J$5,'Emissions Factors'!$A$3:$AB$46,MATCH('MC Emissions'!$A113,'Emissions Factors'!$A$5:$A$46,0)+2,FALSE)*'MC Usage'!J113</f>
        <v>38.024892480699783</v>
      </c>
      <c r="K113" s="11">
        <f>HLOOKUP(K$5,'Emissions Factors'!$A$3:$AB$46,MATCH('MC Emissions'!$A113,'Emissions Factors'!$A$5:$A$46,0)+2,FALSE)*'MC Usage'!K113</f>
        <v>893.22563958382852</v>
      </c>
      <c r="L113" s="11">
        <f>HLOOKUP(L$5,'Emissions Factors'!$A$3:$AB$46,MATCH('MC Emissions'!$A113,'Emissions Factors'!$A$5:$A$46,0)+2,FALSE)*'MC Usage'!L113</f>
        <v>19.513262579974295</v>
      </c>
      <c r="M113" s="11">
        <f>HLOOKUP(M$5,'Emissions Factors'!$A$3:$AB$46,MATCH('MC Emissions'!$A113,'Emissions Factors'!$A$5:$A$46,0)+2,FALSE)*'MC Usage'!M113</f>
        <v>13.101922227725623</v>
      </c>
      <c r="N113" s="11">
        <f>HLOOKUP(N$5,'Emissions Factors'!$A$3:$AB$46,MATCH('MC Emissions'!$A113,'Emissions Factors'!$A$5:$A$46,0)+2,FALSE)*'MC Usage'!N113</f>
        <v>611.85735174055469</v>
      </c>
      <c r="O113" s="11">
        <f>HLOOKUP(O$5,'Emissions Factors'!$A$3:$AB$46,MATCH('MC Emissions'!$A113,'Emissions Factors'!$A$5:$A$46,0)+2,FALSE)*'MC Usage'!O113</f>
        <v>278.94652500000001</v>
      </c>
      <c r="P113" s="11">
        <f>HLOOKUP(P$5,'Emissions Factors'!$A$3:$AB$46,MATCH('MC Emissions'!$A113,'Emissions Factors'!$A$5:$A$46,0)+2,FALSE)*'MC Usage'!P113</f>
        <v>156.43945556249997</v>
      </c>
      <c r="Q113" s="11">
        <f>HLOOKUP(Q$5,'Emissions Factors'!$A$3:$AB$46,MATCH('MC Emissions'!$A113,'Emissions Factors'!$A$5:$A$46,0)+2,FALSE)*'MC Usage'!Q113</f>
        <v>1.4335749999999998</v>
      </c>
      <c r="R113" s="11">
        <f>HLOOKUP(R$5,'Emissions Factors'!$A$3:$AB$46,MATCH('MC Emissions'!$A113,'Emissions Factors'!$A$5:$A$46,0)+2,FALSE)*'MC Usage'!R113</f>
        <v>8.3821531249999985</v>
      </c>
      <c r="S113" s="11">
        <f>HLOOKUP(S$5,'Emissions Factors'!$A$3:$AB$46,MATCH('MC Emissions'!$A113,'Emissions Factors'!$A$5:$A$46,0)+2,FALSE)*'MC Usage'!S113</f>
        <v>4.0123222857142857E-2</v>
      </c>
      <c r="T113" s="11">
        <f>HLOOKUP(T$5,'Emissions Factors'!$A$3:$AB$46,MATCH('MC Emissions'!$A113,'Emissions Factors'!$A$5:$A$46,0)+2,FALSE)*'MC Usage'!T113</f>
        <v>0</v>
      </c>
      <c r="U113" s="11">
        <f>HLOOKUP(U$5,'Emissions Factors'!$A$3:$AB$46,MATCH('MC Emissions'!$A113,'Emissions Factors'!$A$5:$A$46,0)+2,FALSE)*'MC Usage'!U113</f>
        <v>0</v>
      </c>
      <c r="V113" s="11">
        <f>HLOOKUP(V$5,'Emissions Factors'!$A$3:$AB$46,MATCH('MC Emissions'!$A113,'Emissions Factors'!$A$5:$A$46,0)+2,FALSE)*'MC Usage'!V113</f>
        <v>0</v>
      </c>
      <c r="W113" s="11">
        <f>HLOOKUP(W$5,'Emissions Factors'!$A$3:$AB$46,MATCH('MC Emissions'!$A113,'Emissions Factors'!$A$5:$A$46,0)+2,FALSE)*'MC Usage'!W113</f>
        <v>0</v>
      </c>
      <c r="X113" s="11">
        <f>HLOOKUP(X$5,'Emissions Factors'!$A$3:$AB$46,MATCH('MC Emissions'!$A113,'Emissions Factors'!$A$5:$A$46,0)+2,FALSE)*'MC Usage'!X113</f>
        <v>0</v>
      </c>
      <c r="Y113" s="11">
        <f>HLOOKUP(Y$5,'Emissions Factors'!$A$3:$AB$46,MATCH('MC Emissions'!$A113,'Emissions Factors'!$A$5:$A$46,0)+2,FALSE)*'MC Usage'!Y113</f>
        <v>0</v>
      </c>
      <c r="Z113" s="11">
        <f>HLOOKUP(Z$5,'Emissions Factors'!$A$3:$AB$46,MATCH('MC Emissions'!$A113,'Emissions Factors'!$A$5:$A$46,0)+2,FALSE)*'MC Usage'!Z113</f>
        <v>0</v>
      </c>
      <c r="AA113" s="11">
        <f>HLOOKUP(AA$5,'Emissions Factors'!$A$3:$AB$46,MATCH('MC Emissions'!$A113,'Emissions Factors'!$A$5:$A$46,0)+2,FALSE)*'MC Usage'!AA113</f>
        <v>0</v>
      </c>
      <c r="AB113" s="12">
        <f>HLOOKUP(AB$5,'Emissions Factors'!$A$3:$AB$46,MATCH('MC Emissions'!$A113,'Emissions Factors'!$A$5:$A$46,0)+2,FALSE)*'MC Usage'!AB113</f>
        <v>0</v>
      </c>
      <c r="AC113" s="12">
        <f>-'MC Usage'!AC113</f>
        <v>0</v>
      </c>
      <c r="AD113" s="12">
        <f>HLOOKUP(AD$5,'Emissions Factors'!$A$3:$AB$46,MATCH('MC Emissions'!$A113,'Emissions Factors'!$A$5:$A$46,0)+2,FALSE)*'MC Usage'!AD113</f>
        <v>-6727.7280997343278</v>
      </c>
      <c r="AE113" s="12">
        <f>HLOOKUP(AE$5,'Emissions Factors'!$A$3:$AB$46,MATCH('MC Emissions'!$A113,'Emissions Factors'!$A$5:$A$46,0)+2,FALSE)*'MC Usage'!AE113</f>
        <v>0</v>
      </c>
      <c r="AF113" s="202">
        <f t="shared" si="5"/>
        <v>8661.1110432483511</v>
      </c>
      <c r="AG113">
        <f t="shared" si="6"/>
        <v>4956.6120798258153</v>
      </c>
      <c r="AH113">
        <v>0</v>
      </c>
      <c r="AI113">
        <f t="shared" si="3"/>
        <v>6727.7280997343278</v>
      </c>
      <c r="AJ113">
        <f t="shared" si="4"/>
        <v>0</v>
      </c>
    </row>
    <row r="114" spans="1:36" x14ac:dyDescent="0.3">
      <c r="A114" s="32" t="s">
        <v>43</v>
      </c>
      <c r="B114" s="18">
        <f t="shared" si="7"/>
        <v>39995</v>
      </c>
      <c r="C114" s="2">
        <f>HLOOKUP(C$5,'Emissions Factors'!$A$3:$AB$46,MATCH('MC Emissions'!$A114,'Emissions Factors'!$A$5:$A$46,0)+2,FALSE)*'MC Usage'!C114</f>
        <v>15922.631741251447</v>
      </c>
      <c r="D114" s="2">
        <f>HLOOKUP(D$5,'Emissions Factors'!$A$3:$AB$46,MATCH('MC Emissions'!$A114,'Emissions Factors'!$A$5:$A$46,0)+2,FALSE)*'MC Usage'!D114</f>
        <v>0</v>
      </c>
      <c r="E114" s="2">
        <f>HLOOKUP(E$5,'Emissions Factors'!$A$3:$AB$46,MATCH('MC Emissions'!$A114,'Emissions Factors'!$A$5:$A$46,0)+2,FALSE)*'MC Usage'!E114</f>
        <v>5137.9662100005517</v>
      </c>
      <c r="F114" s="2">
        <f>HLOOKUP(F$5,'Emissions Factors'!$A$3:$AB$46,MATCH('MC Emissions'!$A114,'Emissions Factors'!$A$5:$A$46,0)+2,FALSE)*'MC Usage'!F114</f>
        <v>38.573414999999997</v>
      </c>
      <c r="G114" s="2">
        <f>HLOOKUP(G$5,'Emissions Factors'!$A$3:$AB$46,MATCH('MC Emissions'!$A114,'Emissions Factors'!$A$5:$A$46,0)+2,FALSE)*'MC Usage'!G114</f>
        <v>35.040929699175123</v>
      </c>
      <c r="H114" s="2">
        <f>HLOOKUP(H$5,'Emissions Factors'!$A$3:$AB$46,MATCH('MC Emissions'!$A114,'Emissions Factors'!$A$5:$A$46,0)+2,FALSE)*'MC Usage'!H114</f>
        <v>0</v>
      </c>
      <c r="I114" s="2">
        <f>HLOOKUP(I$5,'Emissions Factors'!$A$3:$AB$46,MATCH('MC Emissions'!$A114,'Emissions Factors'!$A$5:$A$46,0)+2,FALSE)*'MC Usage'!I114</f>
        <v>116.95207639571368</v>
      </c>
      <c r="J114" s="2">
        <f>HLOOKUP(J$5,'Emissions Factors'!$A$3:$AB$46,MATCH('MC Emissions'!$A114,'Emissions Factors'!$A$5:$A$46,0)+2,FALSE)*'MC Usage'!J114</f>
        <v>40.539554863692445</v>
      </c>
      <c r="K114" s="2">
        <f>HLOOKUP(K$5,'Emissions Factors'!$A$3:$AB$46,MATCH('MC Emissions'!$A114,'Emissions Factors'!$A$5:$A$46,0)+2,FALSE)*'MC Usage'!K114</f>
        <v>953.60508147436224</v>
      </c>
      <c r="L114" s="2">
        <f>HLOOKUP(L$5,'Emissions Factors'!$A$3:$AB$46,MATCH('MC Emissions'!$A114,'Emissions Factors'!$A$5:$A$46,0)+2,FALSE)*'MC Usage'!L114</f>
        <v>19.458590379131898</v>
      </c>
      <c r="M114" s="2">
        <f>HLOOKUP(M$5,'Emissions Factors'!$A$3:$AB$46,MATCH('MC Emissions'!$A114,'Emissions Factors'!$A$5:$A$46,0)+2,FALSE)*'MC Usage'!M114</f>
        <v>13.143448111328446</v>
      </c>
      <c r="N114" s="2">
        <f>HLOOKUP(N$5,'Emissions Factors'!$A$3:$AB$46,MATCH('MC Emissions'!$A114,'Emissions Factors'!$A$5:$A$46,0)+2,FALSE)*'MC Usage'!N114</f>
        <v>590.15772200606182</v>
      </c>
      <c r="O114" s="2">
        <f>HLOOKUP(O$5,'Emissions Factors'!$A$3:$AB$46,MATCH('MC Emissions'!$A114,'Emissions Factors'!$A$5:$A$46,0)+2,FALSE)*'MC Usage'!O114</f>
        <v>285.14310000000006</v>
      </c>
      <c r="P114" s="2">
        <f>HLOOKUP(P$5,'Emissions Factors'!$A$3:$AB$46,MATCH('MC Emissions'!$A114,'Emissions Factors'!$A$5:$A$46,0)+2,FALSE)*'MC Usage'!P114</f>
        <v>142.29432232640627</v>
      </c>
      <c r="Q114" s="2">
        <f>HLOOKUP(Q$5,'Emissions Factors'!$A$3:$AB$46,MATCH('MC Emissions'!$A114,'Emissions Factors'!$A$5:$A$46,0)+2,FALSE)*'MC Usage'!Q114</f>
        <v>1.4371589374999998</v>
      </c>
      <c r="R114" s="2">
        <f>HLOOKUP(R$5,'Emissions Factors'!$A$3:$AB$46,MATCH('MC Emissions'!$A114,'Emissions Factors'!$A$5:$A$46,0)+2,FALSE)*'MC Usage'!R114</f>
        <v>8.4031085078124992</v>
      </c>
      <c r="S114" s="2">
        <f>HLOOKUP(S$5,'Emissions Factors'!$A$3:$AB$46,MATCH('MC Emissions'!$A114,'Emissions Factors'!$A$5:$A$46,0)+2,FALSE)*'MC Usage'!S114</f>
        <v>4.0123222857142857E-2</v>
      </c>
      <c r="T114" s="2">
        <f>HLOOKUP(T$5,'Emissions Factors'!$A$3:$AB$46,MATCH('MC Emissions'!$A114,'Emissions Factors'!$A$5:$A$46,0)+2,FALSE)*'MC Usage'!T114</f>
        <v>0</v>
      </c>
      <c r="U114" s="2">
        <f>HLOOKUP(U$5,'Emissions Factors'!$A$3:$AB$46,MATCH('MC Emissions'!$A114,'Emissions Factors'!$A$5:$A$46,0)+2,FALSE)*'MC Usage'!U114</f>
        <v>0</v>
      </c>
      <c r="V114" s="2">
        <f>HLOOKUP(V$5,'Emissions Factors'!$A$3:$AB$46,MATCH('MC Emissions'!$A114,'Emissions Factors'!$A$5:$A$46,0)+2,FALSE)*'MC Usage'!V114</f>
        <v>0</v>
      </c>
      <c r="W114" s="2">
        <f>HLOOKUP(W$5,'Emissions Factors'!$A$3:$AB$46,MATCH('MC Emissions'!$A114,'Emissions Factors'!$A$5:$A$46,0)+2,FALSE)*'MC Usage'!W114</f>
        <v>0</v>
      </c>
      <c r="X114" s="2">
        <f>HLOOKUP(X$5,'Emissions Factors'!$A$3:$AB$46,MATCH('MC Emissions'!$A114,'Emissions Factors'!$A$5:$A$46,0)+2,FALSE)*'MC Usage'!X114</f>
        <v>0</v>
      </c>
      <c r="Y114" s="2">
        <f>HLOOKUP(Y$5,'Emissions Factors'!$A$3:$AB$46,MATCH('MC Emissions'!$A114,'Emissions Factors'!$A$5:$A$46,0)+2,FALSE)*'MC Usage'!Y114</f>
        <v>0</v>
      </c>
      <c r="Z114" s="2">
        <f>HLOOKUP(Z$5,'Emissions Factors'!$A$3:$AB$46,MATCH('MC Emissions'!$A114,'Emissions Factors'!$A$5:$A$46,0)+2,FALSE)*'MC Usage'!Z114</f>
        <v>0</v>
      </c>
      <c r="AA114" s="2">
        <f>HLOOKUP(AA$5,'Emissions Factors'!$A$3:$AB$46,MATCH('MC Emissions'!$A114,'Emissions Factors'!$A$5:$A$46,0)+2,FALSE)*'MC Usage'!AA114</f>
        <v>0</v>
      </c>
      <c r="AB114">
        <f>HLOOKUP(AB$5,'Emissions Factors'!$A$3:$AB$46,MATCH('MC Emissions'!$A114,'Emissions Factors'!$A$5:$A$46,0)+2,FALSE)*'MC Usage'!AB114</f>
        <v>0</v>
      </c>
      <c r="AC114">
        <f>-'MC Usage'!AC114</f>
        <v>0</v>
      </c>
      <c r="AD114">
        <f>HLOOKUP(AD$5,'Emissions Factors'!$A$3:$AB$46,MATCH('MC Emissions'!$A114,'Emissions Factors'!$A$5:$A$46,0)+2,FALSE)*'MC Usage'!AD114</f>
        <v>-6768.0138967387229</v>
      </c>
      <c r="AE114">
        <f>HLOOKUP(AE$5,'Emissions Factors'!$A$3:$AB$46,MATCH('MC Emissions'!$A114,'Emissions Factors'!$A$5:$A$46,0)+2,FALSE)*'MC Usage'!AE114</f>
        <v>0</v>
      </c>
      <c r="AF114" s="202">
        <f t="shared" si="5"/>
        <v>9154.6178445127243</v>
      </c>
      <c r="AG114">
        <f t="shared" si="6"/>
        <v>5137.9662100005517</v>
      </c>
      <c r="AH114">
        <v>0</v>
      </c>
      <c r="AI114">
        <f t="shared" si="3"/>
        <v>6768.0138967387229</v>
      </c>
      <c r="AJ114">
        <f t="shared" si="4"/>
        <v>0</v>
      </c>
    </row>
    <row r="115" spans="1:36" x14ac:dyDescent="0.3">
      <c r="A115" s="33" t="s">
        <v>43</v>
      </c>
      <c r="B115" s="18">
        <f t="shared" si="7"/>
        <v>40026</v>
      </c>
      <c r="C115" s="2">
        <f>HLOOKUP(C$5,'Emissions Factors'!$A$3:$AB$46,MATCH('MC Emissions'!$A115,'Emissions Factors'!$A$5:$A$46,0)+2,FALSE)*'MC Usage'!C115</f>
        <v>16211.858587659342</v>
      </c>
      <c r="D115" s="2">
        <f>HLOOKUP(D$5,'Emissions Factors'!$A$3:$AB$46,MATCH('MC Emissions'!$A115,'Emissions Factors'!$A$5:$A$46,0)+2,FALSE)*'MC Usage'!D115</f>
        <v>0</v>
      </c>
      <c r="E115" s="2">
        <f>HLOOKUP(E$5,'Emissions Factors'!$A$3:$AB$46,MATCH('MC Emissions'!$A115,'Emissions Factors'!$A$5:$A$46,0)+2,FALSE)*'MC Usage'!E115</f>
        <v>4602.3614470580924</v>
      </c>
      <c r="F115" s="2">
        <f>HLOOKUP(F$5,'Emissions Factors'!$A$3:$AB$46,MATCH('MC Emissions'!$A115,'Emissions Factors'!$A$5:$A$46,0)+2,FALSE)*'MC Usage'!F115</f>
        <v>21.708269999999999</v>
      </c>
      <c r="G115" s="2">
        <f>HLOOKUP(G$5,'Emissions Factors'!$A$3:$AB$46,MATCH('MC Emissions'!$A115,'Emissions Factors'!$A$5:$A$46,0)+2,FALSE)*'MC Usage'!G115</f>
        <v>35.040929699175123</v>
      </c>
      <c r="H115" s="2">
        <f>HLOOKUP(H$5,'Emissions Factors'!$A$3:$AB$46,MATCH('MC Emissions'!$A115,'Emissions Factors'!$A$5:$A$46,0)+2,FALSE)*'MC Usage'!H115</f>
        <v>0</v>
      </c>
      <c r="I115" s="2">
        <f>HLOOKUP(I$5,'Emissions Factors'!$A$3:$AB$46,MATCH('MC Emissions'!$A115,'Emissions Factors'!$A$5:$A$46,0)+2,FALSE)*'MC Usage'!I115</f>
        <v>116.95207639571368</v>
      </c>
      <c r="J115" s="2">
        <f>HLOOKUP(J$5,'Emissions Factors'!$A$3:$AB$46,MATCH('MC Emissions'!$A115,'Emissions Factors'!$A$5:$A$46,0)+2,FALSE)*'MC Usage'!J115</f>
        <v>40.539554863692445</v>
      </c>
      <c r="K115" s="2">
        <f>HLOOKUP(K$5,'Emissions Factors'!$A$3:$AB$46,MATCH('MC Emissions'!$A115,'Emissions Factors'!$A$5:$A$46,0)+2,FALSE)*'MC Usage'!K115</f>
        <v>953.60508147436224</v>
      </c>
      <c r="L115" s="2">
        <f>HLOOKUP(L$5,'Emissions Factors'!$A$3:$AB$46,MATCH('MC Emissions'!$A115,'Emissions Factors'!$A$5:$A$46,0)+2,FALSE)*'MC Usage'!L115</f>
        <v>19.458590379131898</v>
      </c>
      <c r="M115" s="2">
        <f>HLOOKUP(M$5,'Emissions Factors'!$A$3:$AB$46,MATCH('MC Emissions'!$A115,'Emissions Factors'!$A$5:$A$46,0)+2,FALSE)*'MC Usage'!M115</f>
        <v>13.143448111328446</v>
      </c>
      <c r="N115" s="2">
        <f>HLOOKUP(N$5,'Emissions Factors'!$A$3:$AB$46,MATCH('MC Emissions'!$A115,'Emissions Factors'!$A$5:$A$46,0)+2,FALSE)*'MC Usage'!N115</f>
        <v>590.15772200606182</v>
      </c>
      <c r="O115" s="2">
        <f>HLOOKUP(O$5,'Emissions Factors'!$A$3:$AB$46,MATCH('MC Emissions'!$A115,'Emissions Factors'!$A$5:$A$46,0)+2,FALSE)*'MC Usage'!O115</f>
        <v>285.14310000000006</v>
      </c>
      <c r="P115" s="2">
        <f>HLOOKUP(P$5,'Emissions Factors'!$A$3:$AB$46,MATCH('MC Emissions'!$A115,'Emissions Factors'!$A$5:$A$46,0)+2,FALSE)*'MC Usage'!P115</f>
        <v>142.29432232640627</v>
      </c>
      <c r="Q115" s="2">
        <f>HLOOKUP(Q$5,'Emissions Factors'!$A$3:$AB$46,MATCH('MC Emissions'!$A115,'Emissions Factors'!$A$5:$A$46,0)+2,FALSE)*'MC Usage'!Q115</f>
        <v>1.4371589374999998</v>
      </c>
      <c r="R115" s="2">
        <f>HLOOKUP(R$5,'Emissions Factors'!$A$3:$AB$46,MATCH('MC Emissions'!$A115,'Emissions Factors'!$A$5:$A$46,0)+2,FALSE)*'MC Usage'!R115</f>
        <v>8.4031085078124992</v>
      </c>
      <c r="S115" s="2">
        <f>HLOOKUP(S$5,'Emissions Factors'!$A$3:$AB$46,MATCH('MC Emissions'!$A115,'Emissions Factors'!$A$5:$A$46,0)+2,FALSE)*'MC Usage'!S115</f>
        <v>4.0123222857142857E-2</v>
      </c>
      <c r="T115" s="2">
        <f>HLOOKUP(T$5,'Emissions Factors'!$A$3:$AB$46,MATCH('MC Emissions'!$A115,'Emissions Factors'!$A$5:$A$46,0)+2,FALSE)*'MC Usage'!T115</f>
        <v>0</v>
      </c>
      <c r="U115" s="2">
        <f>HLOOKUP(U$5,'Emissions Factors'!$A$3:$AB$46,MATCH('MC Emissions'!$A115,'Emissions Factors'!$A$5:$A$46,0)+2,FALSE)*'MC Usage'!U115</f>
        <v>0</v>
      </c>
      <c r="V115" s="2">
        <f>HLOOKUP(V$5,'Emissions Factors'!$A$3:$AB$46,MATCH('MC Emissions'!$A115,'Emissions Factors'!$A$5:$A$46,0)+2,FALSE)*'MC Usage'!V115</f>
        <v>0</v>
      </c>
      <c r="W115" s="2">
        <f>HLOOKUP(W$5,'Emissions Factors'!$A$3:$AB$46,MATCH('MC Emissions'!$A115,'Emissions Factors'!$A$5:$A$46,0)+2,FALSE)*'MC Usage'!W115</f>
        <v>0</v>
      </c>
      <c r="X115" s="2">
        <f>HLOOKUP(X$5,'Emissions Factors'!$A$3:$AB$46,MATCH('MC Emissions'!$A115,'Emissions Factors'!$A$5:$A$46,0)+2,FALSE)*'MC Usage'!X115</f>
        <v>0</v>
      </c>
      <c r="Y115" s="2">
        <f>HLOOKUP(Y$5,'Emissions Factors'!$A$3:$AB$46,MATCH('MC Emissions'!$A115,'Emissions Factors'!$A$5:$A$46,0)+2,FALSE)*'MC Usage'!Y115</f>
        <v>0</v>
      </c>
      <c r="Z115" s="2">
        <f>HLOOKUP(Z$5,'Emissions Factors'!$A$3:$AB$46,MATCH('MC Emissions'!$A115,'Emissions Factors'!$A$5:$A$46,0)+2,FALSE)*'MC Usage'!Z115</f>
        <v>0</v>
      </c>
      <c r="AA115" s="2">
        <f>HLOOKUP(AA$5,'Emissions Factors'!$A$3:$AB$46,MATCH('MC Emissions'!$A115,'Emissions Factors'!$A$5:$A$46,0)+2,FALSE)*'MC Usage'!AA115</f>
        <v>0</v>
      </c>
      <c r="AB115">
        <f>HLOOKUP(AB$5,'Emissions Factors'!$A$3:$AB$46,MATCH('MC Emissions'!$A115,'Emissions Factors'!$A$5:$A$46,0)+2,FALSE)*'MC Usage'!AB115</f>
        <v>0</v>
      </c>
      <c r="AC115">
        <f>-'MC Usage'!AC115</f>
        <v>0</v>
      </c>
      <c r="AD115">
        <f>HLOOKUP(AD$5,'Emissions Factors'!$A$3:$AB$46,MATCH('MC Emissions'!$A115,'Emissions Factors'!$A$5:$A$46,0)+2,FALSE)*'MC Usage'!AD115</f>
        <v>-6768.0138967387229</v>
      </c>
      <c r="AE115">
        <f>HLOOKUP(AE$5,'Emissions Factors'!$A$3:$AB$46,MATCH('MC Emissions'!$A115,'Emissions Factors'!$A$5:$A$46,0)+2,FALSE)*'MC Usage'!AE115</f>
        <v>0</v>
      </c>
      <c r="AF115" s="202">
        <f t="shared" si="5"/>
        <v>9443.8446909206195</v>
      </c>
      <c r="AG115">
        <f t="shared" si="6"/>
        <v>4602.3614470580924</v>
      </c>
      <c r="AH115">
        <v>0</v>
      </c>
      <c r="AI115">
        <f t="shared" si="3"/>
        <v>6768.0138967387229</v>
      </c>
      <c r="AJ115">
        <f t="shared" si="4"/>
        <v>0</v>
      </c>
    </row>
    <row r="116" spans="1:36" x14ac:dyDescent="0.3">
      <c r="A116" s="33" t="s">
        <v>43</v>
      </c>
      <c r="B116" s="18">
        <f t="shared" si="7"/>
        <v>40057</v>
      </c>
      <c r="C116" s="2">
        <f>HLOOKUP(C$5,'Emissions Factors'!$A$3:$AB$46,MATCH('MC Emissions'!$A116,'Emissions Factors'!$A$5:$A$46,0)+2,FALSE)*'MC Usage'!C116</f>
        <v>17044.109156822869</v>
      </c>
      <c r="D116" s="2">
        <f>HLOOKUP(D$5,'Emissions Factors'!$A$3:$AB$46,MATCH('MC Emissions'!$A116,'Emissions Factors'!$A$5:$A$46,0)+2,FALSE)*'MC Usage'!D116</f>
        <v>0</v>
      </c>
      <c r="E116" s="2">
        <f>HLOOKUP(E$5,'Emissions Factors'!$A$3:$AB$46,MATCH('MC Emissions'!$A116,'Emissions Factors'!$A$5:$A$46,0)+2,FALSE)*'MC Usage'!E116</f>
        <v>5278.3000168923445</v>
      </c>
      <c r="F116" s="2">
        <f>HLOOKUP(F$5,'Emissions Factors'!$A$3:$AB$46,MATCH('MC Emissions'!$A116,'Emissions Factors'!$A$5:$A$46,0)+2,FALSE)*'MC Usage'!F116</f>
        <v>33.187859999999993</v>
      </c>
      <c r="G116" s="2">
        <f>HLOOKUP(G$5,'Emissions Factors'!$A$3:$AB$46,MATCH('MC Emissions'!$A116,'Emissions Factors'!$A$5:$A$46,0)+2,FALSE)*'MC Usage'!G116</f>
        <v>35.040929699175123</v>
      </c>
      <c r="H116" s="2">
        <f>HLOOKUP(H$5,'Emissions Factors'!$A$3:$AB$46,MATCH('MC Emissions'!$A116,'Emissions Factors'!$A$5:$A$46,0)+2,FALSE)*'MC Usage'!H116</f>
        <v>0</v>
      </c>
      <c r="I116" s="2">
        <f>HLOOKUP(I$5,'Emissions Factors'!$A$3:$AB$46,MATCH('MC Emissions'!$A116,'Emissions Factors'!$A$5:$A$46,0)+2,FALSE)*'MC Usage'!I116</f>
        <v>116.95207639571368</v>
      </c>
      <c r="J116" s="2">
        <f>HLOOKUP(J$5,'Emissions Factors'!$A$3:$AB$46,MATCH('MC Emissions'!$A116,'Emissions Factors'!$A$5:$A$46,0)+2,FALSE)*'MC Usage'!J116</f>
        <v>40.539554863692445</v>
      </c>
      <c r="K116" s="2">
        <f>HLOOKUP(K$5,'Emissions Factors'!$A$3:$AB$46,MATCH('MC Emissions'!$A116,'Emissions Factors'!$A$5:$A$46,0)+2,FALSE)*'MC Usage'!K116</f>
        <v>953.60508147436224</v>
      </c>
      <c r="L116" s="2">
        <f>HLOOKUP(L$5,'Emissions Factors'!$A$3:$AB$46,MATCH('MC Emissions'!$A116,'Emissions Factors'!$A$5:$A$46,0)+2,FALSE)*'MC Usage'!L116</f>
        <v>19.458590379131898</v>
      </c>
      <c r="M116" s="2">
        <f>HLOOKUP(M$5,'Emissions Factors'!$A$3:$AB$46,MATCH('MC Emissions'!$A116,'Emissions Factors'!$A$5:$A$46,0)+2,FALSE)*'MC Usage'!M116</f>
        <v>13.143448111328446</v>
      </c>
      <c r="N116" s="2">
        <f>HLOOKUP(N$5,'Emissions Factors'!$A$3:$AB$46,MATCH('MC Emissions'!$A116,'Emissions Factors'!$A$5:$A$46,0)+2,FALSE)*'MC Usage'!N116</f>
        <v>590.15772200606182</v>
      </c>
      <c r="O116" s="2">
        <f>HLOOKUP(O$5,'Emissions Factors'!$A$3:$AB$46,MATCH('MC Emissions'!$A116,'Emissions Factors'!$A$5:$A$46,0)+2,FALSE)*'MC Usage'!O116</f>
        <v>285.14310000000006</v>
      </c>
      <c r="P116" s="2">
        <f>HLOOKUP(P$5,'Emissions Factors'!$A$3:$AB$46,MATCH('MC Emissions'!$A116,'Emissions Factors'!$A$5:$A$46,0)+2,FALSE)*'MC Usage'!P116</f>
        <v>142.29432232640627</v>
      </c>
      <c r="Q116" s="2">
        <f>HLOOKUP(Q$5,'Emissions Factors'!$A$3:$AB$46,MATCH('MC Emissions'!$A116,'Emissions Factors'!$A$5:$A$46,0)+2,FALSE)*'MC Usage'!Q116</f>
        <v>1.4371589374999998</v>
      </c>
      <c r="R116" s="2">
        <f>HLOOKUP(R$5,'Emissions Factors'!$A$3:$AB$46,MATCH('MC Emissions'!$A116,'Emissions Factors'!$A$5:$A$46,0)+2,FALSE)*'MC Usage'!R116</f>
        <v>8.4031085078124992</v>
      </c>
      <c r="S116" s="2">
        <f>HLOOKUP(S$5,'Emissions Factors'!$A$3:$AB$46,MATCH('MC Emissions'!$A116,'Emissions Factors'!$A$5:$A$46,0)+2,FALSE)*'MC Usage'!S116</f>
        <v>4.0123222857142857E-2</v>
      </c>
      <c r="T116" s="2">
        <f>HLOOKUP(T$5,'Emissions Factors'!$A$3:$AB$46,MATCH('MC Emissions'!$A116,'Emissions Factors'!$A$5:$A$46,0)+2,FALSE)*'MC Usage'!T116</f>
        <v>0</v>
      </c>
      <c r="U116" s="2">
        <f>HLOOKUP(U$5,'Emissions Factors'!$A$3:$AB$46,MATCH('MC Emissions'!$A116,'Emissions Factors'!$A$5:$A$46,0)+2,FALSE)*'MC Usage'!U116</f>
        <v>0</v>
      </c>
      <c r="V116" s="2">
        <f>HLOOKUP(V$5,'Emissions Factors'!$A$3:$AB$46,MATCH('MC Emissions'!$A116,'Emissions Factors'!$A$5:$A$46,0)+2,FALSE)*'MC Usage'!V116</f>
        <v>0</v>
      </c>
      <c r="W116" s="2">
        <f>HLOOKUP(W$5,'Emissions Factors'!$A$3:$AB$46,MATCH('MC Emissions'!$A116,'Emissions Factors'!$A$5:$A$46,0)+2,FALSE)*'MC Usage'!W116</f>
        <v>0</v>
      </c>
      <c r="X116" s="2">
        <f>HLOOKUP(X$5,'Emissions Factors'!$A$3:$AB$46,MATCH('MC Emissions'!$A116,'Emissions Factors'!$A$5:$A$46,0)+2,FALSE)*'MC Usage'!X116</f>
        <v>0</v>
      </c>
      <c r="Y116" s="2">
        <f>HLOOKUP(Y$5,'Emissions Factors'!$A$3:$AB$46,MATCH('MC Emissions'!$A116,'Emissions Factors'!$A$5:$A$46,0)+2,FALSE)*'MC Usage'!Y116</f>
        <v>0</v>
      </c>
      <c r="Z116" s="2">
        <f>HLOOKUP(Z$5,'Emissions Factors'!$A$3:$AB$46,MATCH('MC Emissions'!$A116,'Emissions Factors'!$A$5:$A$46,0)+2,FALSE)*'MC Usage'!Z116</f>
        <v>0</v>
      </c>
      <c r="AA116" s="2">
        <f>HLOOKUP(AA$5,'Emissions Factors'!$A$3:$AB$46,MATCH('MC Emissions'!$A116,'Emissions Factors'!$A$5:$A$46,0)+2,FALSE)*'MC Usage'!AA116</f>
        <v>0</v>
      </c>
      <c r="AB116">
        <f>HLOOKUP(AB$5,'Emissions Factors'!$A$3:$AB$46,MATCH('MC Emissions'!$A116,'Emissions Factors'!$A$5:$A$46,0)+2,FALSE)*'MC Usage'!AB116</f>
        <v>0</v>
      </c>
      <c r="AC116">
        <f>-'MC Usage'!AC116</f>
        <v>0</v>
      </c>
      <c r="AD116">
        <f>HLOOKUP(AD$5,'Emissions Factors'!$A$3:$AB$46,MATCH('MC Emissions'!$A116,'Emissions Factors'!$A$5:$A$46,0)+2,FALSE)*'MC Usage'!AD116</f>
        <v>-6768.0138967387229</v>
      </c>
      <c r="AE116">
        <f>HLOOKUP(AE$5,'Emissions Factors'!$A$3:$AB$46,MATCH('MC Emissions'!$A116,'Emissions Factors'!$A$5:$A$46,0)+2,FALSE)*'MC Usage'!AE116</f>
        <v>0</v>
      </c>
      <c r="AF116" s="202">
        <f t="shared" si="5"/>
        <v>10276.095260084147</v>
      </c>
      <c r="AG116">
        <f t="shared" si="6"/>
        <v>5278.3000168923445</v>
      </c>
      <c r="AH116">
        <v>0</v>
      </c>
      <c r="AI116">
        <f t="shared" si="3"/>
        <v>6768.0138967387229</v>
      </c>
      <c r="AJ116">
        <f t="shared" si="4"/>
        <v>0</v>
      </c>
    </row>
    <row r="117" spans="1:36" x14ac:dyDescent="0.3">
      <c r="A117" s="33" t="s">
        <v>43</v>
      </c>
      <c r="B117" s="18">
        <f t="shared" si="7"/>
        <v>40087</v>
      </c>
      <c r="C117" s="2">
        <f>HLOOKUP(C$5,'Emissions Factors'!$A$3:$AB$46,MATCH('MC Emissions'!$A117,'Emissions Factors'!$A$5:$A$46,0)+2,FALSE)*'MC Usage'!C117</f>
        <v>16381.710323998173</v>
      </c>
      <c r="D117" s="2">
        <f>HLOOKUP(D$5,'Emissions Factors'!$A$3:$AB$46,MATCH('MC Emissions'!$A117,'Emissions Factors'!$A$5:$A$46,0)+2,FALSE)*'MC Usage'!D117</f>
        <v>0</v>
      </c>
      <c r="E117" s="2">
        <f>HLOOKUP(E$5,'Emissions Factors'!$A$3:$AB$46,MATCH('MC Emissions'!$A117,'Emissions Factors'!$A$5:$A$46,0)+2,FALSE)*'MC Usage'!E117</f>
        <v>6554.8368219894492</v>
      </c>
      <c r="F117" s="2">
        <f>HLOOKUP(F$5,'Emissions Factors'!$A$3:$AB$46,MATCH('MC Emissions'!$A117,'Emissions Factors'!$A$5:$A$46,0)+2,FALSE)*'MC Usage'!F117</f>
        <v>83.1357</v>
      </c>
      <c r="G117" s="2">
        <f>HLOOKUP(G$5,'Emissions Factors'!$A$3:$AB$46,MATCH('MC Emissions'!$A117,'Emissions Factors'!$A$5:$A$46,0)+2,FALSE)*'MC Usage'!G117</f>
        <v>35.040929699175123</v>
      </c>
      <c r="H117" s="2">
        <f>HLOOKUP(H$5,'Emissions Factors'!$A$3:$AB$46,MATCH('MC Emissions'!$A117,'Emissions Factors'!$A$5:$A$46,0)+2,FALSE)*'MC Usage'!H117</f>
        <v>0</v>
      </c>
      <c r="I117" s="2">
        <f>HLOOKUP(I$5,'Emissions Factors'!$A$3:$AB$46,MATCH('MC Emissions'!$A117,'Emissions Factors'!$A$5:$A$46,0)+2,FALSE)*'MC Usage'!I117</f>
        <v>116.95207639571368</v>
      </c>
      <c r="J117" s="2">
        <f>HLOOKUP(J$5,'Emissions Factors'!$A$3:$AB$46,MATCH('MC Emissions'!$A117,'Emissions Factors'!$A$5:$A$46,0)+2,FALSE)*'MC Usage'!J117</f>
        <v>40.539554863692445</v>
      </c>
      <c r="K117" s="2">
        <f>HLOOKUP(K$5,'Emissions Factors'!$A$3:$AB$46,MATCH('MC Emissions'!$A117,'Emissions Factors'!$A$5:$A$46,0)+2,FALSE)*'MC Usage'!K117</f>
        <v>953.60508147436224</v>
      </c>
      <c r="L117" s="2">
        <f>HLOOKUP(L$5,'Emissions Factors'!$A$3:$AB$46,MATCH('MC Emissions'!$A117,'Emissions Factors'!$A$5:$A$46,0)+2,FALSE)*'MC Usage'!L117</f>
        <v>19.458590379131898</v>
      </c>
      <c r="M117" s="2">
        <f>HLOOKUP(M$5,'Emissions Factors'!$A$3:$AB$46,MATCH('MC Emissions'!$A117,'Emissions Factors'!$A$5:$A$46,0)+2,FALSE)*'MC Usage'!M117</f>
        <v>13.143448111328446</v>
      </c>
      <c r="N117" s="2">
        <f>HLOOKUP(N$5,'Emissions Factors'!$A$3:$AB$46,MATCH('MC Emissions'!$A117,'Emissions Factors'!$A$5:$A$46,0)+2,FALSE)*'MC Usage'!N117</f>
        <v>590.15772200606182</v>
      </c>
      <c r="O117" s="2">
        <f>HLOOKUP(O$5,'Emissions Factors'!$A$3:$AB$46,MATCH('MC Emissions'!$A117,'Emissions Factors'!$A$5:$A$46,0)+2,FALSE)*'MC Usage'!O117</f>
        <v>285.14310000000006</v>
      </c>
      <c r="P117" s="2">
        <f>HLOOKUP(P$5,'Emissions Factors'!$A$3:$AB$46,MATCH('MC Emissions'!$A117,'Emissions Factors'!$A$5:$A$46,0)+2,FALSE)*'MC Usage'!P117</f>
        <v>142.29432232640627</v>
      </c>
      <c r="Q117" s="2">
        <f>HLOOKUP(Q$5,'Emissions Factors'!$A$3:$AB$46,MATCH('MC Emissions'!$A117,'Emissions Factors'!$A$5:$A$46,0)+2,FALSE)*'MC Usage'!Q117</f>
        <v>1.4371589374999998</v>
      </c>
      <c r="R117" s="2">
        <f>HLOOKUP(R$5,'Emissions Factors'!$A$3:$AB$46,MATCH('MC Emissions'!$A117,'Emissions Factors'!$A$5:$A$46,0)+2,FALSE)*'MC Usage'!R117</f>
        <v>8.4031085078124992</v>
      </c>
      <c r="S117" s="2">
        <f>HLOOKUP(S$5,'Emissions Factors'!$A$3:$AB$46,MATCH('MC Emissions'!$A117,'Emissions Factors'!$A$5:$A$46,0)+2,FALSE)*'MC Usage'!S117</f>
        <v>4.0123222857142857E-2</v>
      </c>
      <c r="T117" s="2">
        <f>HLOOKUP(T$5,'Emissions Factors'!$A$3:$AB$46,MATCH('MC Emissions'!$A117,'Emissions Factors'!$A$5:$A$46,0)+2,FALSE)*'MC Usage'!T117</f>
        <v>0</v>
      </c>
      <c r="U117" s="2">
        <f>HLOOKUP(U$5,'Emissions Factors'!$A$3:$AB$46,MATCH('MC Emissions'!$A117,'Emissions Factors'!$A$5:$A$46,0)+2,FALSE)*'MC Usage'!U117</f>
        <v>0</v>
      </c>
      <c r="V117" s="2">
        <f>HLOOKUP(V$5,'Emissions Factors'!$A$3:$AB$46,MATCH('MC Emissions'!$A117,'Emissions Factors'!$A$5:$A$46,0)+2,FALSE)*'MC Usage'!V117</f>
        <v>0</v>
      </c>
      <c r="W117" s="2">
        <f>HLOOKUP(W$5,'Emissions Factors'!$A$3:$AB$46,MATCH('MC Emissions'!$A117,'Emissions Factors'!$A$5:$A$46,0)+2,FALSE)*'MC Usage'!W117</f>
        <v>0</v>
      </c>
      <c r="X117" s="2">
        <f>HLOOKUP(X$5,'Emissions Factors'!$A$3:$AB$46,MATCH('MC Emissions'!$A117,'Emissions Factors'!$A$5:$A$46,0)+2,FALSE)*'MC Usage'!X117</f>
        <v>0</v>
      </c>
      <c r="Y117" s="2">
        <f>HLOOKUP(Y$5,'Emissions Factors'!$A$3:$AB$46,MATCH('MC Emissions'!$A117,'Emissions Factors'!$A$5:$A$46,0)+2,FALSE)*'MC Usage'!Y117</f>
        <v>0</v>
      </c>
      <c r="Z117" s="2">
        <f>HLOOKUP(Z$5,'Emissions Factors'!$A$3:$AB$46,MATCH('MC Emissions'!$A117,'Emissions Factors'!$A$5:$A$46,0)+2,FALSE)*'MC Usage'!Z117</f>
        <v>0</v>
      </c>
      <c r="AA117" s="2">
        <f>HLOOKUP(AA$5,'Emissions Factors'!$A$3:$AB$46,MATCH('MC Emissions'!$A117,'Emissions Factors'!$A$5:$A$46,0)+2,FALSE)*'MC Usage'!AA117</f>
        <v>0</v>
      </c>
      <c r="AB117">
        <f>HLOOKUP(AB$5,'Emissions Factors'!$A$3:$AB$46,MATCH('MC Emissions'!$A117,'Emissions Factors'!$A$5:$A$46,0)+2,FALSE)*'MC Usage'!AB117</f>
        <v>0</v>
      </c>
      <c r="AC117">
        <f>-'MC Usage'!AC117</f>
        <v>0</v>
      </c>
      <c r="AD117">
        <f>HLOOKUP(AD$5,'Emissions Factors'!$A$3:$AB$46,MATCH('MC Emissions'!$A117,'Emissions Factors'!$A$5:$A$46,0)+2,FALSE)*'MC Usage'!AD117</f>
        <v>-6768.0138967387229</v>
      </c>
      <c r="AE117">
        <f>HLOOKUP(AE$5,'Emissions Factors'!$A$3:$AB$46,MATCH('MC Emissions'!$A117,'Emissions Factors'!$A$5:$A$46,0)+2,FALSE)*'MC Usage'!AE117</f>
        <v>0</v>
      </c>
      <c r="AF117" s="202">
        <f t="shared" si="5"/>
        <v>9613.6964272594505</v>
      </c>
      <c r="AG117">
        <f t="shared" si="6"/>
        <v>6554.8368219894492</v>
      </c>
      <c r="AH117">
        <v>0</v>
      </c>
      <c r="AI117">
        <f t="shared" si="3"/>
        <v>6768.0138967387229</v>
      </c>
      <c r="AJ117">
        <f t="shared" si="4"/>
        <v>0</v>
      </c>
    </row>
    <row r="118" spans="1:36" x14ac:dyDescent="0.3">
      <c r="A118" s="33" t="s">
        <v>43</v>
      </c>
      <c r="B118" s="18">
        <f t="shared" si="7"/>
        <v>40118</v>
      </c>
      <c r="C118" s="2">
        <f>HLOOKUP(C$5,'Emissions Factors'!$A$3:$AB$46,MATCH('MC Emissions'!$A118,'Emissions Factors'!$A$5:$A$46,0)+2,FALSE)*'MC Usage'!C118</f>
        <v>13363.836633921876</v>
      </c>
      <c r="D118" s="2">
        <f>HLOOKUP(D$5,'Emissions Factors'!$A$3:$AB$46,MATCH('MC Emissions'!$A118,'Emissions Factors'!$A$5:$A$46,0)+2,FALSE)*'MC Usage'!D118</f>
        <v>0</v>
      </c>
      <c r="E118" s="2">
        <f>HLOOKUP(E$5,'Emissions Factors'!$A$3:$AB$46,MATCH('MC Emissions'!$A118,'Emissions Factors'!$A$5:$A$46,0)+2,FALSE)*'MC Usage'!E118</f>
        <v>7453.0633263432173</v>
      </c>
      <c r="F118" s="2">
        <f>HLOOKUP(F$5,'Emissions Factors'!$A$3:$AB$46,MATCH('MC Emissions'!$A118,'Emissions Factors'!$A$5:$A$46,0)+2,FALSE)*'MC Usage'!F118</f>
        <v>132.50790000000001</v>
      </c>
      <c r="G118" s="2">
        <f>HLOOKUP(G$5,'Emissions Factors'!$A$3:$AB$46,MATCH('MC Emissions'!$A118,'Emissions Factors'!$A$5:$A$46,0)+2,FALSE)*'MC Usage'!G118</f>
        <v>35.040929699175123</v>
      </c>
      <c r="H118" s="2">
        <f>HLOOKUP(H$5,'Emissions Factors'!$A$3:$AB$46,MATCH('MC Emissions'!$A118,'Emissions Factors'!$A$5:$A$46,0)+2,FALSE)*'MC Usage'!H118</f>
        <v>0</v>
      </c>
      <c r="I118" s="2">
        <f>HLOOKUP(I$5,'Emissions Factors'!$A$3:$AB$46,MATCH('MC Emissions'!$A118,'Emissions Factors'!$A$5:$A$46,0)+2,FALSE)*'MC Usage'!I118</f>
        <v>116.95207639571368</v>
      </c>
      <c r="J118" s="2">
        <f>HLOOKUP(J$5,'Emissions Factors'!$A$3:$AB$46,MATCH('MC Emissions'!$A118,'Emissions Factors'!$A$5:$A$46,0)+2,FALSE)*'MC Usage'!J118</f>
        <v>40.539554863692445</v>
      </c>
      <c r="K118" s="2">
        <f>HLOOKUP(K$5,'Emissions Factors'!$A$3:$AB$46,MATCH('MC Emissions'!$A118,'Emissions Factors'!$A$5:$A$46,0)+2,FALSE)*'MC Usage'!K118</f>
        <v>953.60508147436224</v>
      </c>
      <c r="L118" s="2">
        <f>HLOOKUP(L$5,'Emissions Factors'!$A$3:$AB$46,MATCH('MC Emissions'!$A118,'Emissions Factors'!$A$5:$A$46,0)+2,FALSE)*'MC Usage'!L118</f>
        <v>19.458590379131898</v>
      </c>
      <c r="M118" s="2">
        <f>HLOOKUP(M$5,'Emissions Factors'!$A$3:$AB$46,MATCH('MC Emissions'!$A118,'Emissions Factors'!$A$5:$A$46,0)+2,FALSE)*'MC Usage'!M118</f>
        <v>13.143448111328446</v>
      </c>
      <c r="N118" s="2">
        <f>HLOOKUP(N$5,'Emissions Factors'!$A$3:$AB$46,MATCH('MC Emissions'!$A118,'Emissions Factors'!$A$5:$A$46,0)+2,FALSE)*'MC Usage'!N118</f>
        <v>590.15772200606182</v>
      </c>
      <c r="O118" s="2">
        <f>HLOOKUP(O$5,'Emissions Factors'!$A$3:$AB$46,MATCH('MC Emissions'!$A118,'Emissions Factors'!$A$5:$A$46,0)+2,FALSE)*'MC Usage'!O118</f>
        <v>285.14310000000006</v>
      </c>
      <c r="P118" s="2">
        <f>HLOOKUP(P$5,'Emissions Factors'!$A$3:$AB$46,MATCH('MC Emissions'!$A118,'Emissions Factors'!$A$5:$A$46,0)+2,FALSE)*'MC Usage'!P118</f>
        <v>142.29432232640627</v>
      </c>
      <c r="Q118" s="2">
        <f>HLOOKUP(Q$5,'Emissions Factors'!$A$3:$AB$46,MATCH('MC Emissions'!$A118,'Emissions Factors'!$A$5:$A$46,0)+2,FALSE)*'MC Usage'!Q118</f>
        <v>1.4371589374999998</v>
      </c>
      <c r="R118" s="2">
        <f>HLOOKUP(R$5,'Emissions Factors'!$A$3:$AB$46,MATCH('MC Emissions'!$A118,'Emissions Factors'!$A$5:$A$46,0)+2,FALSE)*'MC Usage'!R118</f>
        <v>8.4031085078124992</v>
      </c>
      <c r="S118" s="2">
        <f>HLOOKUP(S$5,'Emissions Factors'!$A$3:$AB$46,MATCH('MC Emissions'!$A118,'Emissions Factors'!$A$5:$A$46,0)+2,FALSE)*'MC Usage'!S118</f>
        <v>4.0123222857142857E-2</v>
      </c>
      <c r="T118" s="2">
        <f>HLOOKUP(T$5,'Emissions Factors'!$A$3:$AB$46,MATCH('MC Emissions'!$A118,'Emissions Factors'!$A$5:$A$46,0)+2,FALSE)*'MC Usage'!T118</f>
        <v>0</v>
      </c>
      <c r="U118" s="2">
        <f>HLOOKUP(U$5,'Emissions Factors'!$A$3:$AB$46,MATCH('MC Emissions'!$A118,'Emissions Factors'!$A$5:$A$46,0)+2,FALSE)*'MC Usage'!U118</f>
        <v>0</v>
      </c>
      <c r="V118" s="2">
        <f>HLOOKUP(V$5,'Emissions Factors'!$A$3:$AB$46,MATCH('MC Emissions'!$A118,'Emissions Factors'!$A$5:$A$46,0)+2,FALSE)*'MC Usage'!V118</f>
        <v>0</v>
      </c>
      <c r="W118" s="2">
        <f>HLOOKUP(W$5,'Emissions Factors'!$A$3:$AB$46,MATCH('MC Emissions'!$A118,'Emissions Factors'!$A$5:$A$46,0)+2,FALSE)*'MC Usage'!W118</f>
        <v>0</v>
      </c>
      <c r="X118" s="2">
        <f>HLOOKUP(X$5,'Emissions Factors'!$A$3:$AB$46,MATCH('MC Emissions'!$A118,'Emissions Factors'!$A$5:$A$46,0)+2,FALSE)*'MC Usage'!X118</f>
        <v>0</v>
      </c>
      <c r="Y118" s="2">
        <f>HLOOKUP(Y$5,'Emissions Factors'!$A$3:$AB$46,MATCH('MC Emissions'!$A118,'Emissions Factors'!$A$5:$A$46,0)+2,FALSE)*'MC Usage'!Y118</f>
        <v>0</v>
      </c>
      <c r="Z118" s="2">
        <f>HLOOKUP(Z$5,'Emissions Factors'!$A$3:$AB$46,MATCH('MC Emissions'!$A118,'Emissions Factors'!$A$5:$A$46,0)+2,FALSE)*'MC Usage'!Z118</f>
        <v>0</v>
      </c>
      <c r="AA118" s="2">
        <f>HLOOKUP(AA$5,'Emissions Factors'!$A$3:$AB$46,MATCH('MC Emissions'!$A118,'Emissions Factors'!$A$5:$A$46,0)+2,FALSE)*'MC Usage'!AA118</f>
        <v>0</v>
      </c>
      <c r="AB118">
        <f>HLOOKUP(AB$5,'Emissions Factors'!$A$3:$AB$46,MATCH('MC Emissions'!$A118,'Emissions Factors'!$A$5:$A$46,0)+2,FALSE)*'MC Usage'!AB118</f>
        <v>0</v>
      </c>
      <c r="AC118">
        <f>-'MC Usage'!AC118</f>
        <v>0</v>
      </c>
      <c r="AD118">
        <f>HLOOKUP(AD$5,'Emissions Factors'!$A$3:$AB$46,MATCH('MC Emissions'!$A118,'Emissions Factors'!$A$5:$A$46,0)+2,FALSE)*'MC Usage'!AD118</f>
        <v>-6768.0138967387229</v>
      </c>
      <c r="AE118">
        <f>HLOOKUP(AE$5,'Emissions Factors'!$A$3:$AB$46,MATCH('MC Emissions'!$A118,'Emissions Factors'!$A$5:$A$46,0)+2,FALSE)*'MC Usage'!AE118</f>
        <v>0</v>
      </c>
      <c r="AF118" s="202">
        <f t="shared" si="5"/>
        <v>6595.8227371831526</v>
      </c>
      <c r="AG118">
        <f t="shared" si="6"/>
        <v>7453.0633263432173</v>
      </c>
      <c r="AH118">
        <v>0</v>
      </c>
      <c r="AI118">
        <f t="shared" si="3"/>
        <v>6768.0138967387229</v>
      </c>
      <c r="AJ118">
        <f t="shared" si="4"/>
        <v>0</v>
      </c>
    </row>
    <row r="119" spans="1:36" x14ac:dyDescent="0.3">
      <c r="A119" s="33" t="s">
        <v>43</v>
      </c>
      <c r="B119" s="18">
        <f t="shared" si="7"/>
        <v>40148</v>
      </c>
      <c r="C119" s="2">
        <f>HLOOKUP(C$5,'Emissions Factors'!$A$3:$AB$46,MATCH('MC Emissions'!$A119,'Emissions Factors'!$A$5:$A$46,0)+2,FALSE)*'MC Usage'!C119</f>
        <v>12829.818969236316</v>
      </c>
      <c r="D119" s="2">
        <f>HLOOKUP(D$5,'Emissions Factors'!$A$3:$AB$46,MATCH('MC Emissions'!$A119,'Emissions Factors'!$A$5:$A$46,0)+2,FALSE)*'MC Usage'!D119</f>
        <v>0</v>
      </c>
      <c r="E119" s="2">
        <f>HLOOKUP(E$5,'Emissions Factors'!$A$3:$AB$46,MATCH('MC Emissions'!$A119,'Emissions Factors'!$A$5:$A$46,0)+2,FALSE)*'MC Usage'!E119</f>
        <v>7976.7077826301374</v>
      </c>
      <c r="F119" s="2">
        <f>HLOOKUP(F$5,'Emissions Factors'!$A$3:$AB$46,MATCH('MC Emissions'!$A119,'Emissions Factors'!$A$5:$A$46,0)+2,FALSE)*'MC Usage'!F119</f>
        <v>168.291675</v>
      </c>
      <c r="G119" s="2">
        <f>HLOOKUP(G$5,'Emissions Factors'!$A$3:$AB$46,MATCH('MC Emissions'!$A119,'Emissions Factors'!$A$5:$A$46,0)+2,FALSE)*'MC Usage'!G119</f>
        <v>35.040929699175123</v>
      </c>
      <c r="H119" s="2">
        <f>HLOOKUP(H$5,'Emissions Factors'!$A$3:$AB$46,MATCH('MC Emissions'!$A119,'Emissions Factors'!$A$5:$A$46,0)+2,FALSE)*'MC Usage'!H119</f>
        <v>0</v>
      </c>
      <c r="I119" s="2">
        <f>HLOOKUP(I$5,'Emissions Factors'!$A$3:$AB$46,MATCH('MC Emissions'!$A119,'Emissions Factors'!$A$5:$A$46,0)+2,FALSE)*'MC Usage'!I119</f>
        <v>116.95207639571368</v>
      </c>
      <c r="J119" s="2">
        <f>HLOOKUP(J$5,'Emissions Factors'!$A$3:$AB$46,MATCH('MC Emissions'!$A119,'Emissions Factors'!$A$5:$A$46,0)+2,FALSE)*'MC Usage'!J119</f>
        <v>40.539554863692445</v>
      </c>
      <c r="K119" s="2">
        <f>HLOOKUP(K$5,'Emissions Factors'!$A$3:$AB$46,MATCH('MC Emissions'!$A119,'Emissions Factors'!$A$5:$A$46,0)+2,FALSE)*'MC Usage'!K119</f>
        <v>953.60508147436224</v>
      </c>
      <c r="L119" s="2">
        <f>HLOOKUP(L$5,'Emissions Factors'!$A$3:$AB$46,MATCH('MC Emissions'!$A119,'Emissions Factors'!$A$5:$A$46,0)+2,FALSE)*'MC Usage'!L119</f>
        <v>19.458590379131898</v>
      </c>
      <c r="M119" s="2">
        <f>HLOOKUP(M$5,'Emissions Factors'!$A$3:$AB$46,MATCH('MC Emissions'!$A119,'Emissions Factors'!$A$5:$A$46,0)+2,FALSE)*'MC Usage'!M119</f>
        <v>13.143448111328446</v>
      </c>
      <c r="N119" s="2">
        <f>HLOOKUP(N$5,'Emissions Factors'!$A$3:$AB$46,MATCH('MC Emissions'!$A119,'Emissions Factors'!$A$5:$A$46,0)+2,FALSE)*'MC Usage'!N119</f>
        <v>590.15772200606182</v>
      </c>
      <c r="O119" s="2">
        <f>HLOOKUP(O$5,'Emissions Factors'!$A$3:$AB$46,MATCH('MC Emissions'!$A119,'Emissions Factors'!$A$5:$A$46,0)+2,FALSE)*'MC Usage'!O119</f>
        <v>285.14310000000006</v>
      </c>
      <c r="P119" s="2">
        <f>HLOOKUP(P$5,'Emissions Factors'!$A$3:$AB$46,MATCH('MC Emissions'!$A119,'Emissions Factors'!$A$5:$A$46,0)+2,FALSE)*'MC Usage'!P119</f>
        <v>142.29432232640627</v>
      </c>
      <c r="Q119" s="2">
        <f>HLOOKUP(Q$5,'Emissions Factors'!$A$3:$AB$46,MATCH('MC Emissions'!$A119,'Emissions Factors'!$A$5:$A$46,0)+2,FALSE)*'MC Usage'!Q119</f>
        <v>1.4371589374999998</v>
      </c>
      <c r="R119" s="2">
        <f>HLOOKUP(R$5,'Emissions Factors'!$A$3:$AB$46,MATCH('MC Emissions'!$A119,'Emissions Factors'!$A$5:$A$46,0)+2,FALSE)*'MC Usage'!R119</f>
        <v>8.4031085078124992</v>
      </c>
      <c r="S119" s="2">
        <f>HLOOKUP(S$5,'Emissions Factors'!$A$3:$AB$46,MATCH('MC Emissions'!$A119,'Emissions Factors'!$A$5:$A$46,0)+2,FALSE)*'MC Usage'!S119</f>
        <v>4.0123222857142857E-2</v>
      </c>
      <c r="T119" s="2">
        <f>HLOOKUP(T$5,'Emissions Factors'!$A$3:$AB$46,MATCH('MC Emissions'!$A119,'Emissions Factors'!$A$5:$A$46,0)+2,FALSE)*'MC Usage'!T119</f>
        <v>0</v>
      </c>
      <c r="U119" s="2">
        <f>HLOOKUP(U$5,'Emissions Factors'!$A$3:$AB$46,MATCH('MC Emissions'!$A119,'Emissions Factors'!$A$5:$A$46,0)+2,FALSE)*'MC Usage'!U119</f>
        <v>0</v>
      </c>
      <c r="V119" s="2">
        <f>HLOOKUP(V$5,'Emissions Factors'!$A$3:$AB$46,MATCH('MC Emissions'!$A119,'Emissions Factors'!$A$5:$A$46,0)+2,FALSE)*'MC Usage'!V119</f>
        <v>0</v>
      </c>
      <c r="W119" s="2">
        <f>HLOOKUP(W$5,'Emissions Factors'!$A$3:$AB$46,MATCH('MC Emissions'!$A119,'Emissions Factors'!$A$5:$A$46,0)+2,FALSE)*'MC Usage'!W119</f>
        <v>0</v>
      </c>
      <c r="X119" s="2">
        <f>HLOOKUP(X$5,'Emissions Factors'!$A$3:$AB$46,MATCH('MC Emissions'!$A119,'Emissions Factors'!$A$5:$A$46,0)+2,FALSE)*'MC Usage'!X119</f>
        <v>0</v>
      </c>
      <c r="Y119" s="2">
        <f>HLOOKUP(Y$5,'Emissions Factors'!$A$3:$AB$46,MATCH('MC Emissions'!$A119,'Emissions Factors'!$A$5:$A$46,0)+2,FALSE)*'MC Usage'!Y119</f>
        <v>0</v>
      </c>
      <c r="Z119" s="2">
        <f>HLOOKUP(Z$5,'Emissions Factors'!$A$3:$AB$46,MATCH('MC Emissions'!$A119,'Emissions Factors'!$A$5:$A$46,0)+2,FALSE)*'MC Usage'!Z119</f>
        <v>0</v>
      </c>
      <c r="AA119" s="2">
        <f>HLOOKUP(AA$5,'Emissions Factors'!$A$3:$AB$46,MATCH('MC Emissions'!$A119,'Emissions Factors'!$A$5:$A$46,0)+2,FALSE)*'MC Usage'!AA119</f>
        <v>0</v>
      </c>
      <c r="AB119">
        <f>HLOOKUP(AB$5,'Emissions Factors'!$A$3:$AB$46,MATCH('MC Emissions'!$A119,'Emissions Factors'!$A$5:$A$46,0)+2,FALSE)*'MC Usage'!AB119</f>
        <v>0</v>
      </c>
      <c r="AC119">
        <f>-'MC Usage'!AC119</f>
        <v>0</v>
      </c>
      <c r="AD119">
        <f>HLOOKUP(AD$5,'Emissions Factors'!$A$3:$AB$46,MATCH('MC Emissions'!$A119,'Emissions Factors'!$A$5:$A$46,0)+2,FALSE)*'MC Usage'!AD119</f>
        <v>-6768.0138967387229</v>
      </c>
      <c r="AE119">
        <f>HLOOKUP(AE$5,'Emissions Factors'!$A$3:$AB$46,MATCH('MC Emissions'!$A119,'Emissions Factors'!$A$5:$A$46,0)+2,FALSE)*'MC Usage'!AE119</f>
        <v>0</v>
      </c>
      <c r="AF119" s="202">
        <f t="shared" si="5"/>
        <v>6061.8050724975928</v>
      </c>
      <c r="AG119">
        <f t="shared" si="6"/>
        <v>7976.7077826301374</v>
      </c>
      <c r="AH119">
        <v>0</v>
      </c>
      <c r="AI119">
        <f t="shared" si="3"/>
        <v>6768.0138967387229</v>
      </c>
      <c r="AJ119">
        <f t="shared" si="4"/>
        <v>0</v>
      </c>
    </row>
    <row r="120" spans="1:36" x14ac:dyDescent="0.3">
      <c r="A120" s="33" t="s">
        <v>43</v>
      </c>
      <c r="B120" s="18">
        <f t="shared" si="7"/>
        <v>40179</v>
      </c>
      <c r="C120" s="2">
        <f>HLOOKUP(C$5,'Emissions Factors'!$A$3:$AB$46,MATCH('MC Emissions'!$A120,'Emissions Factors'!$A$5:$A$46,0)+2,FALSE)*'MC Usage'!C120</f>
        <v>14516.694694506237</v>
      </c>
      <c r="D120" s="2">
        <f>HLOOKUP(D$5,'Emissions Factors'!$A$3:$AB$46,MATCH('MC Emissions'!$A120,'Emissions Factors'!$A$5:$A$46,0)+2,FALSE)*'MC Usage'!D120</f>
        <v>0</v>
      </c>
      <c r="E120" s="2">
        <f>HLOOKUP(E$5,'Emissions Factors'!$A$3:$AB$46,MATCH('MC Emissions'!$A120,'Emissions Factors'!$A$5:$A$46,0)+2,FALSE)*'MC Usage'!E120</f>
        <v>13027.820752428297</v>
      </c>
      <c r="F120" s="2">
        <f>HLOOKUP(F$5,'Emissions Factors'!$A$3:$AB$46,MATCH('MC Emissions'!$A120,'Emissions Factors'!$A$5:$A$46,0)+2,FALSE)*'MC Usage'!F120</f>
        <v>219.75610499999999</v>
      </c>
      <c r="G120" s="2">
        <f>HLOOKUP(G$5,'Emissions Factors'!$A$3:$AB$46,MATCH('MC Emissions'!$A120,'Emissions Factors'!$A$5:$A$46,0)+2,FALSE)*'MC Usage'!G120</f>
        <v>35.040929699175123</v>
      </c>
      <c r="H120" s="2">
        <f>HLOOKUP(H$5,'Emissions Factors'!$A$3:$AB$46,MATCH('MC Emissions'!$A120,'Emissions Factors'!$A$5:$A$46,0)+2,FALSE)*'MC Usage'!H120</f>
        <v>0</v>
      </c>
      <c r="I120" s="2">
        <f>HLOOKUP(I$5,'Emissions Factors'!$A$3:$AB$46,MATCH('MC Emissions'!$A120,'Emissions Factors'!$A$5:$A$46,0)+2,FALSE)*'MC Usage'!I120</f>
        <v>116.95207639571368</v>
      </c>
      <c r="J120" s="2">
        <f>HLOOKUP(J$5,'Emissions Factors'!$A$3:$AB$46,MATCH('MC Emissions'!$A120,'Emissions Factors'!$A$5:$A$46,0)+2,FALSE)*'MC Usage'!J120</f>
        <v>40.539554863692445</v>
      </c>
      <c r="K120" s="2">
        <f>HLOOKUP(K$5,'Emissions Factors'!$A$3:$AB$46,MATCH('MC Emissions'!$A120,'Emissions Factors'!$A$5:$A$46,0)+2,FALSE)*'MC Usage'!K120</f>
        <v>953.60508147436224</v>
      </c>
      <c r="L120" s="2">
        <f>HLOOKUP(L$5,'Emissions Factors'!$A$3:$AB$46,MATCH('MC Emissions'!$A120,'Emissions Factors'!$A$5:$A$46,0)+2,FALSE)*'MC Usage'!L120</f>
        <v>19.458590379131898</v>
      </c>
      <c r="M120" s="2">
        <f>HLOOKUP(M$5,'Emissions Factors'!$A$3:$AB$46,MATCH('MC Emissions'!$A120,'Emissions Factors'!$A$5:$A$46,0)+2,FALSE)*'MC Usage'!M120</f>
        <v>13.143448111328446</v>
      </c>
      <c r="N120" s="2">
        <f>HLOOKUP(N$5,'Emissions Factors'!$A$3:$AB$46,MATCH('MC Emissions'!$A120,'Emissions Factors'!$A$5:$A$46,0)+2,FALSE)*'MC Usage'!N120</f>
        <v>590.15772200606182</v>
      </c>
      <c r="O120" s="2">
        <f>HLOOKUP(O$5,'Emissions Factors'!$A$3:$AB$46,MATCH('MC Emissions'!$A120,'Emissions Factors'!$A$5:$A$46,0)+2,FALSE)*'MC Usage'!O120</f>
        <v>285.14310000000006</v>
      </c>
      <c r="P120" s="2">
        <f>HLOOKUP(P$5,'Emissions Factors'!$A$3:$AB$46,MATCH('MC Emissions'!$A120,'Emissions Factors'!$A$5:$A$46,0)+2,FALSE)*'MC Usage'!P120</f>
        <v>142.29432232640627</v>
      </c>
      <c r="Q120" s="2">
        <f>HLOOKUP(Q$5,'Emissions Factors'!$A$3:$AB$46,MATCH('MC Emissions'!$A120,'Emissions Factors'!$A$5:$A$46,0)+2,FALSE)*'MC Usage'!Q120</f>
        <v>1.4371589374999998</v>
      </c>
      <c r="R120" s="2">
        <f>HLOOKUP(R$5,'Emissions Factors'!$A$3:$AB$46,MATCH('MC Emissions'!$A120,'Emissions Factors'!$A$5:$A$46,0)+2,FALSE)*'MC Usage'!R120</f>
        <v>8.4031085078124992</v>
      </c>
      <c r="S120" s="2">
        <f>HLOOKUP(S$5,'Emissions Factors'!$A$3:$AB$46,MATCH('MC Emissions'!$A120,'Emissions Factors'!$A$5:$A$46,0)+2,FALSE)*'MC Usage'!S120</f>
        <v>4.0123222857142857E-2</v>
      </c>
      <c r="T120" s="2">
        <f>HLOOKUP(T$5,'Emissions Factors'!$A$3:$AB$46,MATCH('MC Emissions'!$A120,'Emissions Factors'!$A$5:$A$46,0)+2,FALSE)*'MC Usage'!T120</f>
        <v>0</v>
      </c>
      <c r="U120" s="2">
        <f>HLOOKUP(U$5,'Emissions Factors'!$A$3:$AB$46,MATCH('MC Emissions'!$A120,'Emissions Factors'!$A$5:$A$46,0)+2,FALSE)*'MC Usage'!U120</f>
        <v>0</v>
      </c>
      <c r="V120" s="2">
        <f>HLOOKUP(V$5,'Emissions Factors'!$A$3:$AB$46,MATCH('MC Emissions'!$A120,'Emissions Factors'!$A$5:$A$46,0)+2,FALSE)*'MC Usage'!V120</f>
        <v>0</v>
      </c>
      <c r="W120" s="2">
        <f>HLOOKUP(W$5,'Emissions Factors'!$A$3:$AB$46,MATCH('MC Emissions'!$A120,'Emissions Factors'!$A$5:$A$46,0)+2,FALSE)*'MC Usage'!W120</f>
        <v>0</v>
      </c>
      <c r="X120" s="2">
        <f>HLOOKUP(X$5,'Emissions Factors'!$A$3:$AB$46,MATCH('MC Emissions'!$A120,'Emissions Factors'!$A$5:$A$46,0)+2,FALSE)*'MC Usage'!X120</f>
        <v>0</v>
      </c>
      <c r="Y120" s="2">
        <f>HLOOKUP(Y$5,'Emissions Factors'!$A$3:$AB$46,MATCH('MC Emissions'!$A120,'Emissions Factors'!$A$5:$A$46,0)+2,FALSE)*'MC Usage'!Y120</f>
        <v>0</v>
      </c>
      <c r="Z120" s="2">
        <f>HLOOKUP(Z$5,'Emissions Factors'!$A$3:$AB$46,MATCH('MC Emissions'!$A120,'Emissions Factors'!$A$5:$A$46,0)+2,FALSE)*'MC Usage'!Z120</f>
        <v>0</v>
      </c>
      <c r="AA120" s="2">
        <f>HLOOKUP(AA$5,'Emissions Factors'!$A$3:$AB$46,MATCH('MC Emissions'!$A120,'Emissions Factors'!$A$5:$A$46,0)+2,FALSE)*'MC Usage'!AA120</f>
        <v>0</v>
      </c>
      <c r="AB120">
        <f>HLOOKUP(AB$5,'Emissions Factors'!$A$3:$AB$46,MATCH('MC Emissions'!$A120,'Emissions Factors'!$A$5:$A$46,0)+2,FALSE)*'MC Usage'!AB120</f>
        <v>0</v>
      </c>
      <c r="AC120">
        <f>-'MC Usage'!AC120</f>
        <v>0</v>
      </c>
      <c r="AD120">
        <f>HLOOKUP(AD$5,'Emissions Factors'!$A$3:$AB$46,MATCH('MC Emissions'!$A120,'Emissions Factors'!$A$5:$A$46,0)+2,FALSE)*'MC Usage'!AD120</f>
        <v>-6768.0138967387229</v>
      </c>
      <c r="AE120">
        <f>HLOOKUP(AE$5,'Emissions Factors'!$A$3:$AB$46,MATCH('MC Emissions'!$A120,'Emissions Factors'!$A$5:$A$46,0)+2,FALSE)*'MC Usage'!AE120</f>
        <v>0</v>
      </c>
      <c r="AF120" s="202">
        <f t="shared" si="5"/>
        <v>7748.6807977675144</v>
      </c>
      <c r="AG120">
        <f t="shared" si="6"/>
        <v>13027.820752428297</v>
      </c>
      <c r="AH120">
        <v>0</v>
      </c>
      <c r="AI120">
        <f t="shared" si="3"/>
        <v>6768.0138967387229</v>
      </c>
      <c r="AJ120">
        <f t="shared" si="4"/>
        <v>0</v>
      </c>
    </row>
    <row r="121" spans="1:36" x14ac:dyDescent="0.3">
      <c r="A121" s="33" t="s">
        <v>43</v>
      </c>
      <c r="B121" s="18">
        <f t="shared" si="7"/>
        <v>40210</v>
      </c>
      <c r="C121" s="2">
        <f>HLOOKUP(C$5,'Emissions Factors'!$A$3:$AB$46,MATCH('MC Emissions'!$A121,'Emissions Factors'!$A$5:$A$46,0)+2,FALSE)*'MC Usage'!C121</f>
        <v>11747.77370029232</v>
      </c>
      <c r="D121" s="2">
        <f>HLOOKUP(D$5,'Emissions Factors'!$A$3:$AB$46,MATCH('MC Emissions'!$A121,'Emissions Factors'!$A$5:$A$46,0)+2,FALSE)*'MC Usage'!D121</f>
        <v>0</v>
      </c>
      <c r="E121" s="2">
        <f>HLOOKUP(E$5,'Emissions Factors'!$A$3:$AB$46,MATCH('MC Emissions'!$A121,'Emissions Factors'!$A$5:$A$46,0)+2,FALSE)*'MC Usage'!E121</f>
        <v>12594.040841365679</v>
      </c>
      <c r="F121" s="2">
        <f>HLOOKUP(F$5,'Emissions Factors'!$A$3:$AB$46,MATCH('MC Emissions'!$A121,'Emissions Factors'!$A$5:$A$46,0)+2,FALSE)*'MC Usage'!F121</f>
        <v>257.51587499999999</v>
      </c>
      <c r="G121" s="2">
        <f>HLOOKUP(G$5,'Emissions Factors'!$A$3:$AB$46,MATCH('MC Emissions'!$A121,'Emissions Factors'!$A$5:$A$46,0)+2,FALSE)*'MC Usage'!G121</f>
        <v>35.040929699175123</v>
      </c>
      <c r="H121" s="2">
        <f>HLOOKUP(H$5,'Emissions Factors'!$A$3:$AB$46,MATCH('MC Emissions'!$A121,'Emissions Factors'!$A$5:$A$46,0)+2,FALSE)*'MC Usage'!H121</f>
        <v>0</v>
      </c>
      <c r="I121" s="2">
        <f>HLOOKUP(I$5,'Emissions Factors'!$A$3:$AB$46,MATCH('MC Emissions'!$A121,'Emissions Factors'!$A$5:$A$46,0)+2,FALSE)*'MC Usage'!I121</f>
        <v>116.95207639571368</v>
      </c>
      <c r="J121" s="2">
        <f>HLOOKUP(J$5,'Emissions Factors'!$A$3:$AB$46,MATCH('MC Emissions'!$A121,'Emissions Factors'!$A$5:$A$46,0)+2,FALSE)*'MC Usage'!J121</f>
        <v>40.539554863692445</v>
      </c>
      <c r="K121" s="2">
        <f>HLOOKUP(K$5,'Emissions Factors'!$A$3:$AB$46,MATCH('MC Emissions'!$A121,'Emissions Factors'!$A$5:$A$46,0)+2,FALSE)*'MC Usage'!K121</f>
        <v>953.60508147436224</v>
      </c>
      <c r="L121" s="2">
        <f>HLOOKUP(L$5,'Emissions Factors'!$A$3:$AB$46,MATCH('MC Emissions'!$A121,'Emissions Factors'!$A$5:$A$46,0)+2,FALSE)*'MC Usage'!L121</f>
        <v>19.458590379131898</v>
      </c>
      <c r="M121" s="2">
        <f>HLOOKUP(M$5,'Emissions Factors'!$A$3:$AB$46,MATCH('MC Emissions'!$A121,'Emissions Factors'!$A$5:$A$46,0)+2,FALSE)*'MC Usage'!M121</f>
        <v>13.143448111328446</v>
      </c>
      <c r="N121" s="2">
        <f>HLOOKUP(N$5,'Emissions Factors'!$A$3:$AB$46,MATCH('MC Emissions'!$A121,'Emissions Factors'!$A$5:$A$46,0)+2,FALSE)*'MC Usage'!N121</f>
        <v>590.15772200606182</v>
      </c>
      <c r="O121" s="2">
        <f>HLOOKUP(O$5,'Emissions Factors'!$A$3:$AB$46,MATCH('MC Emissions'!$A121,'Emissions Factors'!$A$5:$A$46,0)+2,FALSE)*'MC Usage'!O121</f>
        <v>285.14310000000006</v>
      </c>
      <c r="P121" s="2">
        <f>HLOOKUP(P$5,'Emissions Factors'!$A$3:$AB$46,MATCH('MC Emissions'!$A121,'Emissions Factors'!$A$5:$A$46,0)+2,FALSE)*'MC Usage'!P121</f>
        <v>142.29432232640627</v>
      </c>
      <c r="Q121" s="2">
        <f>HLOOKUP(Q$5,'Emissions Factors'!$A$3:$AB$46,MATCH('MC Emissions'!$A121,'Emissions Factors'!$A$5:$A$46,0)+2,FALSE)*'MC Usage'!Q121</f>
        <v>1.4371589374999998</v>
      </c>
      <c r="R121" s="2">
        <f>HLOOKUP(R$5,'Emissions Factors'!$A$3:$AB$46,MATCH('MC Emissions'!$A121,'Emissions Factors'!$A$5:$A$46,0)+2,FALSE)*'MC Usage'!R121</f>
        <v>8.4031085078124992</v>
      </c>
      <c r="S121" s="2">
        <f>HLOOKUP(S$5,'Emissions Factors'!$A$3:$AB$46,MATCH('MC Emissions'!$A121,'Emissions Factors'!$A$5:$A$46,0)+2,FALSE)*'MC Usage'!S121</f>
        <v>4.0123222857142857E-2</v>
      </c>
      <c r="T121" s="2">
        <f>HLOOKUP(T$5,'Emissions Factors'!$A$3:$AB$46,MATCH('MC Emissions'!$A121,'Emissions Factors'!$A$5:$A$46,0)+2,FALSE)*'MC Usage'!T121</f>
        <v>0</v>
      </c>
      <c r="U121" s="2">
        <f>HLOOKUP(U$5,'Emissions Factors'!$A$3:$AB$46,MATCH('MC Emissions'!$A121,'Emissions Factors'!$A$5:$A$46,0)+2,FALSE)*'MC Usage'!U121</f>
        <v>0</v>
      </c>
      <c r="V121" s="2">
        <f>HLOOKUP(V$5,'Emissions Factors'!$A$3:$AB$46,MATCH('MC Emissions'!$A121,'Emissions Factors'!$A$5:$A$46,0)+2,FALSE)*'MC Usage'!V121</f>
        <v>0</v>
      </c>
      <c r="W121" s="2">
        <f>HLOOKUP(W$5,'Emissions Factors'!$A$3:$AB$46,MATCH('MC Emissions'!$A121,'Emissions Factors'!$A$5:$A$46,0)+2,FALSE)*'MC Usage'!W121</f>
        <v>0</v>
      </c>
      <c r="X121" s="2">
        <f>HLOOKUP(X$5,'Emissions Factors'!$A$3:$AB$46,MATCH('MC Emissions'!$A121,'Emissions Factors'!$A$5:$A$46,0)+2,FALSE)*'MC Usage'!X121</f>
        <v>0</v>
      </c>
      <c r="Y121" s="2">
        <f>HLOOKUP(Y$5,'Emissions Factors'!$A$3:$AB$46,MATCH('MC Emissions'!$A121,'Emissions Factors'!$A$5:$A$46,0)+2,FALSE)*'MC Usage'!Y121</f>
        <v>0</v>
      </c>
      <c r="Z121" s="2">
        <f>HLOOKUP(Z$5,'Emissions Factors'!$A$3:$AB$46,MATCH('MC Emissions'!$A121,'Emissions Factors'!$A$5:$A$46,0)+2,FALSE)*'MC Usage'!Z121</f>
        <v>0</v>
      </c>
      <c r="AA121" s="2">
        <f>HLOOKUP(AA$5,'Emissions Factors'!$A$3:$AB$46,MATCH('MC Emissions'!$A121,'Emissions Factors'!$A$5:$A$46,0)+2,FALSE)*'MC Usage'!AA121</f>
        <v>0</v>
      </c>
      <c r="AB121">
        <f>HLOOKUP(AB$5,'Emissions Factors'!$A$3:$AB$46,MATCH('MC Emissions'!$A121,'Emissions Factors'!$A$5:$A$46,0)+2,FALSE)*'MC Usage'!AB121</f>
        <v>0</v>
      </c>
      <c r="AC121">
        <f>-'MC Usage'!AC121</f>
        <v>0</v>
      </c>
      <c r="AD121">
        <f>HLOOKUP(AD$5,'Emissions Factors'!$A$3:$AB$46,MATCH('MC Emissions'!$A121,'Emissions Factors'!$A$5:$A$46,0)+2,FALSE)*'MC Usage'!AD121</f>
        <v>-6768.0138967387229</v>
      </c>
      <c r="AE121">
        <f>HLOOKUP(AE$5,'Emissions Factors'!$A$3:$AB$46,MATCH('MC Emissions'!$A121,'Emissions Factors'!$A$5:$A$46,0)+2,FALSE)*'MC Usage'!AE121</f>
        <v>0</v>
      </c>
      <c r="AF121" s="202">
        <f t="shared" si="5"/>
        <v>4979.7598035535975</v>
      </c>
      <c r="AG121">
        <f t="shared" si="6"/>
        <v>12594.040841365679</v>
      </c>
      <c r="AH121">
        <v>0</v>
      </c>
      <c r="AI121">
        <f t="shared" si="3"/>
        <v>6768.0138967387229</v>
      </c>
      <c r="AJ121">
        <f t="shared" si="4"/>
        <v>0</v>
      </c>
    </row>
    <row r="122" spans="1:36" x14ac:dyDescent="0.3">
      <c r="A122" s="33" t="s">
        <v>43</v>
      </c>
      <c r="B122" s="18">
        <f t="shared" si="7"/>
        <v>40238</v>
      </c>
      <c r="C122" s="2">
        <f>HLOOKUP(C$5,'Emissions Factors'!$A$3:$AB$46,MATCH('MC Emissions'!$A122,'Emissions Factors'!$A$5:$A$46,0)+2,FALSE)*'MC Usage'!C122</f>
        <v>12115.167075080624</v>
      </c>
      <c r="D122" s="2">
        <f>HLOOKUP(D$5,'Emissions Factors'!$A$3:$AB$46,MATCH('MC Emissions'!$A122,'Emissions Factors'!$A$5:$A$46,0)+2,FALSE)*'MC Usage'!D122</f>
        <v>0</v>
      </c>
      <c r="E122" s="2">
        <f>HLOOKUP(E$5,'Emissions Factors'!$A$3:$AB$46,MATCH('MC Emissions'!$A122,'Emissions Factors'!$A$5:$A$46,0)+2,FALSE)*'MC Usage'!E122</f>
        <v>8935.4972761122044</v>
      </c>
      <c r="F122" s="2">
        <f>HLOOKUP(F$5,'Emissions Factors'!$A$3:$AB$46,MATCH('MC Emissions'!$A122,'Emissions Factors'!$A$5:$A$46,0)+2,FALSE)*'MC Usage'!F122</f>
        <v>195.71759999999998</v>
      </c>
      <c r="G122" s="2">
        <f>HLOOKUP(G$5,'Emissions Factors'!$A$3:$AB$46,MATCH('MC Emissions'!$A122,'Emissions Factors'!$A$5:$A$46,0)+2,FALSE)*'MC Usage'!G122</f>
        <v>35.040929699175123</v>
      </c>
      <c r="H122" s="2">
        <f>HLOOKUP(H$5,'Emissions Factors'!$A$3:$AB$46,MATCH('MC Emissions'!$A122,'Emissions Factors'!$A$5:$A$46,0)+2,FALSE)*'MC Usage'!H122</f>
        <v>0</v>
      </c>
      <c r="I122" s="2">
        <f>HLOOKUP(I$5,'Emissions Factors'!$A$3:$AB$46,MATCH('MC Emissions'!$A122,'Emissions Factors'!$A$5:$A$46,0)+2,FALSE)*'MC Usage'!I122</f>
        <v>116.95207639571368</v>
      </c>
      <c r="J122" s="2">
        <f>HLOOKUP(J$5,'Emissions Factors'!$A$3:$AB$46,MATCH('MC Emissions'!$A122,'Emissions Factors'!$A$5:$A$46,0)+2,FALSE)*'MC Usage'!J122</f>
        <v>40.539554863692445</v>
      </c>
      <c r="K122" s="2">
        <f>HLOOKUP(K$5,'Emissions Factors'!$A$3:$AB$46,MATCH('MC Emissions'!$A122,'Emissions Factors'!$A$5:$A$46,0)+2,FALSE)*'MC Usage'!K122</f>
        <v>953.60508147436224</v>
      </c>
      <c r="L122" s="2">
        <f>HLOOKUP(L$5,'Emissions Factors'!$A$3:$AB$46,MATCH('MC Emissions'!$A122,'Emissions Factors'!$A$5:$A$46,0)+2,FALSE)*'MC Usage'!L122</f>
        <v>19.458590379131898</v>
      </c>
      <c r="M122" s="2">
        <f>HLOOKUP(M$5,'Emissions Factors'!$A$3:$AB$46,MATCH('MC Emissions'!$A122,'Emissions Factors'!$A$5:$A$46,0)+2,FALSE)*'MC Usage'!M122</f>
        <v>13.143448111328446</v>
      </c>
      <c r="N122" s="2">
        <f>HLOOKUP(N$5,'Emissions Factors'!$A$3:$AB$46,MATCH('MC Emissions'!$A122,'Emissions Factors'!$A$5:$A$46,0)+2,FALSE)*'MC Usage'!N122</f>
        <v>590.15772200606182</v>
      </c>
      <c r="O122" s="2">
        <f>HLOOKUP(O$5,'Emissions Factors'!$A$3:$AB$46,MATCH('MC Emissions'!$A122,'Emissions Factors'!$A$5:$A$46,0)+2,FALSE)*'MC Usage'!O122</f>
        <v>285.14310000000006</v>
      </c>
      <c r="P122" s="2">
        <f>HLOOKUP(P$5,'Emissions Factors'!$A$3:$AB$46,MATCH('MC Emissions'!$A122,'Emissions Factors'!$A$5:$A$46,0)+2,FALSE)*'MC Usage'!P122</f>
        <v>142.29432232640627</v>
      </c>
      <c r="Q122" s="2">
        <f>HLOOKUP(Q$5,'Emissions Factors'!$A$3:$AB$46,MATCH('MC Emissions'!$A122,'Emissions Factors'!$A$5:$A$46,0)+2,FALSE)*'MC Usage'!Q122</f>
        <v>1.4371589374999998</v>
      </c>
      <c r="R122" s="2">
        <f>HLOOKUP(R$5,'Emissions Factors'!$A$3:$AB$46,MATCH('MC Emissions'!$A122,'Emissions Factors'!$A$5:$A$46,0)+2,FALSE)*'MC Usage'!R122</f>
        <v>8.4031085078124992</v>
      </c>
      <c r="S122" s="2">
        <f>HLOOKUP(S$5,'Emissions Factors'!$A$3:$AB$46,MATCH('MC Emissions'!$A122,'Emissions Factors'!$A$5:$A$46,0)+2,FALSE)*'MC Usage'!S122</f>
        <v>4.0123222857142857E-2</v>
      </c>
      <c r="T122" s="2">
        <f>HLOOKUP(T$5,'Emissions Factors'!$A$3:$AB$46,MATCH('MC Emissions'!$A122,'Emissions Factors'!$A$5:$A$46,0)+2,FALSE)*'MC Usage'!T122</f>
        <v>0</v>
      </c>
      <c r="U122" s="2">
        <f>HLOOKUP(U$5,'Emissions Factors'!$A$3:$AB$46,MATCH('MC Emissions'!$A122,'Emissions Factors'!$A$5:$A$46,0)+2,FALSE)*'MC Usage'!U122</f>
        <v>0</v>
      </c>
      <c r="V122" s="2">
        <f>HLOOKUP(V$5,'Emissions Factors'!$A$3:$AB$46,MATCH('MC Emissions'!$A122,'Emissions Factors'!$A$5:$A$46,0)+2,FALSE)*'MC Usage'!V122</f>
        <v>0</v>
      </c>
      <c r="W122" s="2">
        <f>HLOOKUP(W$5,'Emissions Factors'!$A$3:$AB$46,MATCH('MC Emissions'!$A122,'Emissions Factors'!$A$5:$A$46,0)+2,FALSE)*'MC Usage'!W122</f>
        <v>0</v>
      </c>
      <c r="X122" s="2">
        <f>HLOOKUP(X$5,'Emissions Factors'!$A$3:$AB$46,MATCH('MC Emissions'!$A122,'Emissions Factors'!$A$5:$A$46,0)+2,FALSE)*'MC Usage'!X122</f>
        <v>0</v>
      </c>
      <c r="Y122" s="2">
        <f>HLOOKUP(Y$5,'Emissions Factors'!$A$3:$AB$46,MATCH('MC Emissions'!$A122,'Emissions Factors'!$A$5:$A$46,0)+2,FALSE)*'MC Usage'!Y122</f>
        <v>0</v>
      </c>
      <c r="Z122" s="2">
        <f>HLOOKUP(Z$5,'Emissions Factors'!$A$3:$AB$46,MATCH('MC Emissions'!$A122,'Emissions Factors'!$A$5:$A$46,0)+2,FALSE)*'MC Usage'!Z122</f>
        <v>0</v>
      </c>
      <c r="AA122" s="2">
        <f>HLOOKUP(AA$5,'Emissions Factors'!$A$3:$AB$46,MATCH('MC Emissions'!$A122,'Emissions Factors'!$A$5:$A$46,0)+2,FALSE)*'MC Usage'!AA122</f>
        <v>0</v>
      </c>
      <c r="AB122">
        <f>HLOOKUP(AB$5,'Emissions Factors'!$A$3:$AB$46,MATCH('MC Emissions'!$A122,'Emissions Factors'!$A$5:$A$46,0)+2,FALSE)*'MC Usage'!AB122</f>
        <v>0</v>
      </c>
      <c r="AC122">
        <f>-'MC Usage'!AC122</f>
        <v>0</v>
      </c>
      <c r="AD122">
        <f>HLOOKUP(AD$5,'Emissions Factors'!$A$3:$AB$46,MATCH('MC Emissions'!$A122,'Emissions Factors'!$A$5:$A$46,0)+2,FALSE)*'MC Usage'!AD122</f>
        <v>-6768.0138967387229</v>
      </c>
      <c r="AE122">
        <f>HLOOKUP(AE$5,'Emissions Factors'!$A$3:$AB$46,MATCH('MC Emissions'!$A122,'Emissions Factors'!$A$5:$A$46,0)+2,FALSE)*'MC Usage'!AE122</f>
        <v>0</v>
      </c>
      <c r="AF122" s="202">
        <f t="shared" si="5"/>
        <v>5347.1531783419014</v>
      </c>
      <c r="AG122">
        <f t="shared" si="6"/>
        <v>8935.4972761122044</v>
      </c>
      <c r="AH122">
        <v>0</v>
      </c>
      <c r="AI122">
        <f t="shared" si="3"/>
        <v>6768.0138967387229</v>
      </c>
      <c r="AJ122">
        <f t="shared" si="4"/>
        <v>0</v>
      </c>
    </row>
    <row r="123" spans="1:36" x14ac:dyDescent="0.3">
      <c r="A123" s="33" t="s">
        <v>43</v>
      </c>
      <c r="B123" s="18">
        <f t="shared" si="7"/>
        <v>40269</v>
      </c>
      <c r="C123" s="2">
        <f>HLOOKUP(C$5,'Emissions Factors'!$A$3:$AB$46,MATCH('MC Emissions'!$A123,'Emissions Factors'!$A$5:$A$46,0)+2,FALSE)*'MC Usage'!C123</f>
        <v>12930.227408542722</v>
      </c>
      <c r="D123" s="2">
        <f>HLOOKUP(D$5,'Emissions Factors'!$A$3:$AB$46,MATCH('MC Emissions'!$A123,'Emissions Factors'!$A$5:$A$46,0)+2,FALSE)*'MC Usage'!D123</f>
        <v>0</v>
      </c>
      <c r="E123" s="2">
        <f>HLOOKUP(E$5,'Emissions Factors'!$A$3:$AB$46,MATCH('MC Emissions'!$A123,'Emissions Factors'!$A$5:$A$46,0)+2,FALSE)*'MC Usage'!E123</f>
        <v>7446.2021961574947</v>
      </c>
      <c r="F123" s="2">
        <f>HLOOKUP(F$5,'Emissions Factors'!$A$3:$AB$46,MATCH('MC Emissions'!$A123,'Emissions Factors'!$A$5:$A$46,0)+2,FALSE)*'MC Usage'!F123</f>
        <v>75.64130999999999</v>
      </c>
      <c r="G123" s="2">
        <f>HLOOKUP(G$5,'Emissions Factors'!$A$3:$AB$46,MATCH('MC Emissions'!$A123,'Emissions Factors'!$A$5:$A$46,0)+2,FALSE)*'MC Usage'!G123</f>
        <v>35.040929699175123</v>
      </c>
      <c r="H123" s="2">
        <f>HLOOKUP(H$5,'Emissions Factors'!$A$3:$AB$46,MATCH('MC Emissions'!$A123,'Emissions Factors'!$A$5:$A$46,0)+2,FALSE)*'MC Usage'!H123</f>
        <v>0</v>
      </c>
      <c r="I123" s="2">
        <f>HLOOKUP(I$5,'Emissions Factors'!$A$3:$AB$46,MATCH('MC Emissions'!$A123,'Emissions Factors'!$A$5:$A$46,0)+2,FALSE)*'MC Usage'!I123</f>
        <v>116.95207639571368</v>
      </c>
      <c r="J123" s="2">
        <f>HLOOKUP(J$5,'Emissions Factors'!$A$3:$AB$46,MATCH('MC Emissions'!$A123,'Emissions Factors'!$A$5:$A$46,0)+2,FALSE)*'MC Usage'!J123</f>
        <v>40.539554863692445</v>
      </c>
      <c r="K123" s="2">
        <f>HLOOKUP(K$5,'Emissions Factors'!$A$3:$AB$46,MATCH('MC Emissions'!$A123,'Emissions Factors'!$A$5:$A$46,0)+2,FALSE)*'MC Usage'!K123</f>
        <v>953.60508147436224</v>
      </c>
      <c r="L123" s="2">
        <f>HLOOKUP(L$5,'Emissions Factors'!$A$3:$AB$46,MATCH('MC Emissions'!$A123,'Emissions Factors'!$A$5:$A$46,0)+2,FALSE)*'MC Usage'!L123</f>
        <v>19.458590379131898</v>
      </c>
      <c r="M123" s="2">
        <f>HLOOKUP(M$5,'Emissions Factors'!$A$3:$AB$46,MATCH('MC Emissions'!$A123,'Emissions Factors'!$A$5:$A$46,0)+2,FALSE)*'MC Usage'!M123</f>
        <v>13.143448111328446</v>
      </c>
      <c r="N123" s="2">
        <f>HLOOKUP(N$5,'Emissions Factors'!$A$3:$AB$46,MATCH('MC Emissions'!$A123,'Emissions Factors'!$A$5:$A$46,0)+2,FALSE)*'MC Usage'!N123</f>
        <v>590.15772200606182</v>
      </c>
      <c r="O123" s="2">
        <f>HLOOKUP(O$5,'Emissions Factors'!$A$3:$AB$46,MATCH('MC Emissions'!$A123,'Emissions Factors'!$A$5:$A$46,0)+2,FALSE)*'MC Usage'!O123</f>
        <v>285.14310000000006</v>
      </c>
      <c r="P123" s="2">
        <f>HLOOKUP(P$5,'Emissions Factors'!$A$3:$AB$46,MATCH('MC Emissions'!$A123,'Emissions Factors'!$A$5:$A$46,0)+2,FALSE)*'MC Usage'!P123</f>
        <v>142.29432232640627</v>
      </c>
      <c r="Q123" s="2">
        <f>HLOOKUP(Q$5,'Emissions Factors'!$A$3:$AB$46,MATCH('MC Emissions'!$A123,'Emissions Factors'!$A$5:$A$46,0)+2,FALSE)*'MC Usage'!Q123</f>
        <v>1.4371589374999998</v>
      </c>
      <c r="R123" s="2">
        <f>HLOOKUP(R$5,'Emissions Factors'!$A$3:$AB$46,MATCH('MC Emissions'!$A123,'Emissions Factors'!$A$5:$A$46,0)+2,FALSE)*'MC Usage'!R123</f>
        <v>8.4031085078124992</v>
      </c>
      <c r="S123" s="2">
        <f>HLOOKUP(S$5,'Emissions Factors'!$A$3:$AB$46,MATCH('MC Emissions'!$A123,'Emissions Factors'!$A$5:$A$46,0)+2,FALSE)*'MC Usage'!S123</f>
        <v>4.0123222857142857E-2</v>
      </c>
      <c r="T123" s="2">
        <f>HLOOKUP(T$5,'Emissions Factors'!$A$3:$AB$46,MATCH('MC Emissions'!$A123,'Emissions Factors'!$A$5:$A$46,0)+2,FALSE)*'MC Usage'!T123</f>
        <v>0</v>
      </c>
      <c r="U123" s="2">
        <f>HLOOKUP(U$5,'Emissions Factors'!$A$3:$AB$46,MATCH('MC Emissions'!$A123,'Emissions Factors'!$A$5:$A$46,0)+2,FALSE)*'MC Usage'!U123</f>
        <v>0</v>
      </c>
      <c r="V123" s="2">
        <f>HLOOKUP(V$5,'Emissions Factors'!$A$3:$AB$46,MATCH('MC Emissions'!$A123,'Emissions Factors'!$A$5:$A$46,0)+2,FALSE)*'MC Usage'!V123</f>
        <v>0</v>
      </c>
      <c r="W123" s="2">
        <f>HLOOKUP(W$5,'Emissions Factors'!$A$3:$AB$46,MATCH('MC Emissions'!$A123,'Emissions Factors'!$A$5:$A$46,0)+2,FALSE)*'MC Usage'!W123</f>
        <v>0</v>
      </c>
      <c r="X123" s="2">
        <f>HLOOKUP(X$5,'Emissions Factors'!$A$3:$AB$46,MATCH('MC Emissions'!$A123,'Emissions Factors'!$A$5:$A$46,0)+2,FALSE)*'MC Usage'!X123</f>
        <v>0</v>
      </c>
      <c r="Y123" s="2">
        <f>HLOOKUP(Y$5,'Emissions Factors'!$A$3:$AB$46,MATCH('MC Emissions'!$A123,'Emissions Factors'!$A$5:$A$46,0)+2,FALSE)*'MC Usage'!Y123</f>
        <v>0</v>
      </c>
      <c r="Z123" s="2">
        <f>HLOOKUP(Z$5,'Emissions Factors'!$A$3:$AB$46,MATCH('MC Emissions'!$A123,'Emissions Factors'!$A$5:$A$46,0)+2,FALSE)*'MC Usage'!Z123</f>
        <v>0</v>
      </c>
      <c r="AA123" s="2">
        <f>HLOOKUP(AA$5,'Emissions Factors'!$A$3:$AB$46,MATCH('MC Emissions'!$A123,'Emissions Factors'!$A$5:$A$46,0)+2,FALSE)*'MC Usage'!AA123</f>
        <v>0</v>
      </c>
      <c r="AB123">
        <f>HLOOKUP(AB$5,'Emissions Factors'!$A$3:$AB$46,MATCH('MC Emissions'!$A123,'Emissions Factors'!$A$5:$A$46,0)+2,FALSE)*'MC Usage'!AB123</f>
        <v>0</v>
      </c>
      <c r="AC123">
        <f>-'MC Usage'!AC123</f>
        <v>0</v>
      </c>
      <c r="AD123">
        <f>HLOOKUP(AD$5,'Emissions Factors'!$A$3:$AB$46,MATCH('MC Emissions'!$A123,'Emissions Factors'!$A$5:$A$46,0)+2,FALSE)*'MC Usage'!AD123</f>
        <v>-6768.0138967387229</v>
      </c>
      <c r="AE123">
        <f>HLOOKUP(AE$5,'Emissions Factors'!$A$3:$AB$46,MATCH('MC Emissions'!$A123,'Emissions Factors'!$A$5:$A$46,0)+2,FALSE)*'MC Usage'!AE123</f>
        <v>0</v>
      </c>
      <c r="AF123" s="202">
        <f t="shared" si="5"/>
        <v>6162.2135118039987</v>
      </c>
      <c r="AG123">
        <f t="shared" si="6"/>
        <v>7446.2021961574947</v>
      </c>
      <c r="AH123">
        <v>0</v>
      </c>
      <c r="AI123">
        <f t="shared" si="3"/>
        <v>6768.0138967387229</v>
      </c>
      <c r="AJ123">
        <f t="shared" si="4"/>
        <v>0</v>
      </c>
    </row>
    <row r="124" spans="1:36" x14ac:dyDescent="0.3">
      <c r="A124" s="33" t="s">
        <v>43</v>
      </c>
      <c r="B124" s="18">
        <f t="shared" si="7"/>
        <v>40299</v>
      </c>
      <c r="C124" s="2">
        <f>HLOOKUP(C$5,'Emissions Factors'!$A$3:$AB$46,MATCH('MC Emissions'!$A124,'Emissions Factors'!$A$5:$A$46,0)+2,FALSE)*'MC Usage'!C124</f>
        <v>13871.933768726358</v>
      </c>
      <c r="D124" s="2">
        <f>HLOOKUP(D$5,'Emissions Factors'!$A$3:$AB$46,MATCH('MC Emissions'!$A124,'Emissions Factors'!$A$5:$A$46,0)+2,FALSE)*'MC Usage'!D124</f>
        <v>0</v>
      </c>
      <c r="E124" s="2">
        <f>HLOOKUP(E$5,'Emissions Factors'!$A$3:$AB$46,MATCH('MC Emissions'!$A124,'Emissions Factors'!$A$5:$A$46,0)+2,FALSE)*'MC Usage'!E124</f>
        <v>5857.1160874857233</v>
      </c>
      <c r="F124" s="2">
        <f>HLOOKUP(F$5,'Emissions Factors'!$A$3:$AB$46,MATCH('MC Emissions'!$A124,'Emissions Factors'!$A$5:$A$46,0)+2,FALSE)*'MC Usage'!F124</f>
        <v>38.141684999999995</v>
      </c>
      <c r="G124" s="2">
        <f>HLOOKUP(G$5,'Emissions Factors'!$A$3:$AB$46,MATCH('MC Emissions'!$A124,'Emissions Factors'!$A$5:$A$46,0)+2,FALSE)*'MC Usage'!G124</f>
        <v>35.040929699175123</v>
      </c>
      <c r="H124" s="2">
        <f>HLOOKUP(H$5,'Emissions Factors'!$A$3:$AB$46,MATCH('MC Emissions'!$A124,'Emissions Factors'!$A$5:$A$46,0)+2,FALSE)*'MC Usage'!H124</f>
        <v>0</v>
      </c>
      <c r="I124" s="2">
        <f>HLOOKUP(I$5,'Emissions Factors'!$A$3:$AB$46,MATCH('MC Emissions'!$A124,'Emissions Factors'!$A$5:$A$46,0)+2,FALSE)*'MC Usage'!I124</f>
        <v>116.95207639571368</v>
      </c>
      <c r="J124" s="2">
        <f>HLOOKUP(J$5,'Emissions Factors'!$A$3:$AB$46,MATCH('MC Emissions'!$A124,'Emissions Factors'!$A$5:$A$46,0)+2,FALSE)*'MC Usage'!J124</f>
        <v>40.539554863692445</v>
      </c>
      <c r="K124" s="2">
        <f>HLOOKUP(K$5,'Emissions Factors'!$A$3:$AB$46,MATCH('MC Emissions'!$A124,'Emissions Factors'!$A$5:$A$46,0)+2,FALSE)*'MC Usage'!K124</f>
        <v>953.60508147436224</v>
      </c>
      <c r="L124" s="2">
        <f>HLOOKUP(L$5,'Emissions Factors'!$A$3:$AB$46,MATCH('MC Emissions'!$A124,'Emissions Factors'!$A$5:$A$46,0)+2,FALSE)*'MC Usage'!L124</f>
        <v>19.458590379131898</v>
      </c>
      <c r="M124" s="2">
        <f>HLOOKUP(M$5,'Emissions Factors'!$A$3:$AB$46,MATCH('MC Emissions'!$A124,'Emissions Factors'!$A$5:$A$46,0)+2,FALSE)*'MC Usage'!M124</f>
        <v>13.143448111328446</v>
      </c>
      <c r="N124" s="2">
        <f>HLOOKUP(N$5,'Emissions Factors'!$A$3:$AB$46,MATCH('MC Emissions'!$A124,'Emissions Factors'!$A$5:$A$46,0)+2,FALSE)*'MC Usage'!N124</f>
        <v>590.15772200606182</v>
      </c>
      <c r="O124" s="2">
        <f>HLOOKUP(O$5,'Emissions Factors'!$A$3:$AB$46,MATCH('MC Emissions'!$A124,'Emissions Factors'!$A$5:$A$46,0)+2,FALSE)*'MC Usage'!O124</f>
        <v>285.14310000000006</v>
      </c>
      <c r="P124" s="2">
        <f>HLOOKUP(P$5,'Emissions Factors'!$A$3:$AB$46,MATCH('MC Emissions'!$A124,'Emissions Factors'!$A$5:$A$46,0)+2,FALSE)*'MC Usage'!P124</f>
        <v>142.29432232640627</v>
      </c>
      <c r="Q124" s="2">
        <f>HLOOKUP(Q$5,'Emissions Factors'!$A$3:$AB$46,MATCH('MC Emissions'!$A124,'Emissions Factors'!$A$5:$A$46,0)+2,FALSE)*'MC Usage'!Q124</f>
        <v>1.4371589374999998</v>
      </c>
      <c r="R124" s="2">
        <f>HLOOKUP(R$5,'Emissions Factors'!$A$3:$AB$46,MATCH('MC Emissions'!$A124,'Emissions Factors'!$A$5:$A$46,0)+2,FALSE)*'MC Usage'!R124</f>
        <v>8.4031085078124992</v>
      </c>
      <c r="S124" s="2">
        <f>HLOOKUP(S$5,'Emissions Factors'!$A$3:$AB$46,MATCH('MC Emissions'!$A124,'Emissions Factors'!$A$5:$A$46,0)+2,FALSE)*'MC Usage'!S124</f>
        <v>4.0123222857142857E-2</v>
      </c>
      <c r="T124" s="2">
        <f>HLOOKUP(T$5,'Emissions Factors'!$A$3:$AB$46,MATCH('MC Emissions'!$A124,'Emissions Factors'!$A$5:$A$46,0)+2,FALSE)*'MC Usage'!T124</f>
        <v>0</v>
      </c>
      <c r="U124" s="2">
        <f>HLOOKUP(U$5,'Emissions Factors'!$A$3:$AB$46,MATCH('MC Emissions'!$A124,'Emissions Factors'!$A$5:$A$46,0)+2,FALSE)*'MC Usage'!U124</f>
        <v>0</v>
      </c>
      <c r="V124" s="2">
        <f>HLOOKUP(V$5,'Emissions Factors'!$A$3:$AB$46,MATCH('MC Emissions'!$A124,'Emissions Factors'!$A$5:$A$46,0)+2,FALSE)*'MC Usage'!V124</f>
        <v>0</v>
      </c>
      <c r="W124" s="2">
        <f>HLOOKUP(W$5,'Emissions Factors'!$A$3:$AB$46,MATCH('MC Emissions'!$A124,'Emissions Factors'!$A$5:$A$46,0)+2,FALSE)*'MC Usage'!W124</f>
        <v>0</v>
      </c>
      <c r="X124" s="2">
        <f>HLOOKUP(X$5,'Emissions Factors'!$A$3:$AB$46,MATCH('MC Emissions'!$A124,'Emissions Factors'!$A$5:$A$46,0)+2,FALSE)*'MC Usage'!X124</f>
        <v>0</v>
      </c>
      <c r="Y124" s="2">
        <f>HLOOKUP(Y$5,'Emissions Factors'!$A$3:$AB$46,MATCH('MC Emissions'!$A124,'Emissions Factors'!$A$5:$A$46,0)+2,FALSE)*'MC Usage'!Y124</f>
        <v>0</v>
      </c>
      <c r="Z124" s="2">
        <f>HLOOKUP(Z$5,'Emissions Factors'!$A$3:$AB$46,MATCH('MC Emissions'!$A124,'Emissions Factors'!$A$5:$A$46,0)+2,FALSE)*'MC Usage'!Z124</f>
        <v>0</v>
      </c>
      <c r="AA124" s="2">
        <f>HLOOKUP(AA$5,'Emissions Factors'!$A$3:$AB$46,MATCH('MC Emissions'!$A124,'Emissions Factors'!$A$5:$A$46,0)+2,FALSE)*'MC Usage'!AA124</f>
        <v>0</v>
      </c>
      <c r="AB124">
        <f>HLOOKUP(AB$5,'Emissions Factors'!$A$3:$AB$46,MATCH('MC Emissions'!$A124,'Emissions Factors'!$A$5:$A$46,0)+2,FALSE)*'MC Usage'!AB124</f>
        <v>0</v>
      </c>
      <c r="AC124">
        <f>-'MC Usage'!AC124</f>
        <v>0</v>
      </c>
      <c r="AD124">
        <f>HLOOKUP(AD$5,'Emissions Factors'!$A$3:$AB$46,MATCH('MC Emissions'!$A124,'Emissions Factors'!$A$5:$A$46,0)+2,FALSE)*'MC Usage'!AD124</f>
        <v>-6768.0138967387229</v>
      </c>
      <c r="AE124">
        <f>HLOOKUP(AE$5,'Emissions Factors'!$A$3:$AB$46,MATCH('MC Emissions'!$A124,'Emissions Factors'!$A$5:$A$46,0)+2,FALSE)*'MC Usage'!AE124</f>
        <v>0</v>
      </c>
      <c r="AF124" s="202">
        <f t="shared" si="5"/>
        <v>7103.9198719876349</v>
      </c>
      <c r="AG124">
        <f t="shared" si="6"/>
        <v>5857.1160874857233</v>
      </c>
      <c r="AH124">
        <v>0</v>
      </c>
      <c r="AI124">
        <f t="shared" si="3"/>
        <v>6768.0138967387229</v>
      </c>
      <c r="AJ124">
        <f t="shared" si="4"/>
        <v>0</v>
      </c>
    </row>
    <row r="125" spans="1:36" ht="15" thickBot="1" x14ac:dyDescent="0.35">
      <c r="A125" s="34" t="s">
        <v>43</v>
      </c>
      <c r="B125" s="18">
        <f t="shared" si="7"/>
        <v>40330</v>
      </c>
      <c r="C125" s="2">
        <f>HLOOKUP(C$5,'Emissions Factors'!$A$3:$AB$46,MATCH('MC Emissions'!$A125,'Emissions Factors'!$A$5:$A$46,0)+2,FALSE)*'MC Usage'!C125</f>
        <v>16146.408348217421</v>
      </c>
      <c r="D125" s="2">
        <f>HLOOKUP(D$5,'Emissions Factors'!$A$3:$AB$46,MATCH('MC Emissions'!$A125,'Emissions Factors'!$A$5:$A$46,0)+2,FALSE)*'MC Usage'!D125</f>
        <v>0</v>
      </c>
      <c r="E125" s="2">
        <f>HLOOKUP(E$5,'Emissions Factors'!$A$3:$AB$46,MATCH('MC Emissions'!$A125,'Emissions Factors'!$A$5:$A$46,0)+2,FALSE)*'MC Usage'!E125</f>
        <v>4188.6394800941835</v>
      </c>
      <c r="F125" s="2">
        <f>HLOOKUP(F$5,'Emissions Factors'!$A$3:$AB$46,MATCH('MC Emissions'!$A125,'Emissions Factors'!$A$5:$A$46,0)+2,FALSE)*'MC Usage'!F125</f>
        <v>27.071684999999999</v>
      </c>
      <c r="G125" s="2">
        <f>HLOOKUP(G$5,'Emissions Factors'!$A$3:$AB$46,MATCH('MC Emissions'!$A125,'Emissions Factors'!$A$5:$A$46,0)+2,FALSE)*'MC Usage'!G125</f>
        <v>35.040929699175123</v>
      </c>
      <c r="H125" s="2">
        <f>HLOOKUP(H$5,'Emissions Factors'!$A$3:$AB$46,MATCH('MC Emissions'!$A125,'Emissions Factors'!$A$5:$A$46,0)+2,FALSE)*'MC Usage'!H125</f>
        <v>0</v>
      </c>
      <c r="I125" s="2">
        <f>HLOOKUP(I$5,'Emissions Factors'!$A$3:$AB$46,MATCH('MC Emissions'!$A125,'Emissions Factors'!$A$5:$A$46,0)+2,FALSE)*'MC Usage'!I125</f>
        <v>116.95207639571368</v>
      </c>
      <c r="J125" s="2">
        <f>HLOOKUP(J$5,'Emissions Factors'!$A$3:$AB$46,MATCH('MC Emissions'!$A125,'Emissions Factors'!$A$5:$A$46,0)+2,FALSE)*'MC Usage'!J125</f>
        <v>40.539554863692445</v>
      </c>
      <c r="K125" s="2">
        <f>HLOOKUP(K$5,'Emissions Factors'!$A$3:$AB$46,MATCH('MC Emissions'!$A125,'Emissions Factors'!$A$5:$A$46,0)+2,FALSE)*'MC Usage'!K125</f>
        <v>953.60508147436224</v>
      </c>
      <c r="L125" s="2">
        <f>HLOOKUP(L$5,'Emissions Factors'!$A$3:$AB$46,MATCH('MC Emissions'!$A125,'Emissions Factors'!$A$5:$A$46,0)+2,FALSE)*'MC Usage'!L125</f>
        <v>19.458590379131898</v>
      </c>
      <c r="M125" s="2">
        <f>HLOOKUP(M$5,'Emissions Factors'!$A$3:$AB$46,MATCH('MC Emissions'!$A125,'Emissions Factors'!$A$5:$A$46,0)+2,FALSE)*'MC Usage'!M125</f>
        <v>13.143448111328446</v>
      </c>
      <c r="N125" s="2">
        <f>HLOOKUP(N$5,'Emissions Factors'!$A$3:$AB$46,MATCH('MC Emissions'!$A125,'Emissions Factors'!$A$5:$A$46,0)+2,FALSE)*'MC Usage'!N125</f>
        <v>590.15772200606182</v>
      </c>
      <c r="O125" s="2">
        <f>HLOOKUP(O$5,'Emissions Factors'!$A$3:$AB$46,MATCH('MC Emissions'!$A125,'Emissions Factors'!$A$5:$A$46,0)+2,FALSE)*'MC Usage'!O125</f>
        <v>285.14310000000006</v>
      </c>
      <c r="P125" s="2">
        <f>HLOOKUP(P$5,'Emissions Factors'!$A$3:$AB$46,MATCH('MC Emissions'!$A125,'Emissions Factors'!$A$5:$A$46,0)+2,FALSE)*'MC Usage'!P125</f>
        <v>142.29432232640627</v>
      </c>
      <c r="Q125" s="2">
        <f>HLOOKUP(Q$5,'Emissions Factors'!$A$3:$AB$46,MATCH('MC Emissions'!$A125,'Emissions Factors'!$A$5:$A$46,0)+2,FALSE)*'MC Usage'!Q125</f>
        <v>1.4371589374999998</v>
      </c>
      <c r="R125" s="2">
        <f>HLOOKUP(R$5,'Emissions Factors'!$A$3:$AB$46,MATCH('MC Emissions'!$A125,'Emissions Factors'!$A$5:$A$46,0)+2,FALSE)*'MC Usage'!R125</f>
        <v>8.4031085078124992</v>
      </c>
      <c r="S125" s="2">
        <f>HLOOKUP(S$5,'Emissions Factors'!$A$3:$AB$46,MATCH('MC Emissions'!$A125,'Emissions Factors'!$A$5:$A$46,0)+2,FALSE)*'MC Usage'!S125</f>
        <v>4.0123222857142857E-2</v>
      </c>
      <c r="T125" s="2">
        <f>HLOOKUP(T$5,'Emissions Factors'!$A$3:$AB$46,MATCH('MC Emissions'!$A125,'Emissions Factors'!$A$5:$A$46,0)+2,FALSE)*'MC Usage'!T125</f>
        <v>0</v>
      </c>
      <c r="U125" s="2">
        <f>HLOOKUP(U$5,'Emissions Factors'!$A$3:$AB$46,MATCH('MC Emissions'!$A125,'Emissions Factors'!$A$5:$A$46,0)+2,FALSE)*'MC Usage'!U125</f>
        <v>0</v>
      </c>
      <c r="V125" s="2">
        <f>HLOOKUP(V$5,'Emissions Factors'!$A$3:$AB$46,MATCH('MC Emissions'!$A125,'Emissions Factors'!$A$5:$A$46,0)+2,FALSE)*'MC Usage'!V125</f>
        <v>0</v>
      </c>
      <c r="W125" s="2">
        <f>HLOOKUP(W$5,'Emissions Factors'!$A$3:$AB$46,MATCH('MC Emissions'!$A125,'Emissions Factors'!$A$5:$A$46,0)+2,FALSE)*'MC Usage'!W125</f>
        <v>0</v>
      </c>
      <c r="X125" s="2">
        <f>HLOOKUP(X$5,'Emissions Factors'!$A$3:$AB$46,MATCH('MC Emissions'!$A125,'Emissions Factors'!$A$5:$A$46,0)+2,FALSE)*'MC Usage'!X125</f>
        <v>0</v>
      </c>
      <c r="Y125" s="2">
        <f>HLOOKUP(Y$5,'Emissions Factors'!$A$3:$AB$46,MATCH('MC Emissions'!$A125,'Emissions Factors'!$A$5:$A$46,0)+2,FALSE)*'MC Usage'!Y125</f>
        <v>0</v>
      </c>
      <c r="Z125" s="2">
        <f>HLOOKUP(Z$5,'Emissions Factors'!$A$3:$AB$46,MATCH('MC Emissions'!$A125,'Emissions Factors'!$A$5:$A$46,0)+2,FALSE)*'MC Usage'!Z125</f>
        <v>0</v>
      </c>
      <c r="AA125" s="2">
        <f>HLOOKUP(AA$5,'Emissions Factors'!$A$3:$AB$46,MATCH('MC Emissions'!$A125,'Emissions Factors'!$A$5:$A$46,0)+2,FALSE)*'MC Usage'!AA125</f>
        <v>0</v>
      </c>
      <c r="AB125">
        <f>HLOOKUP(AB$5,'Emissions Factors'!$A$3:$AB$46,MATCH('MC Emissions'!$A125,'Emissions Factors'!$A$5:$A$46,0)+2,FALSE)*'MC Usage'!AB125</f>
        <v>0</v>
      </c>
      <c r="AC125">
        <f>-'MC Usage'!AC125</f>
        <v>0</v>
      </c>
      <c r="AD125">
        <f>HLOOKUP(AD$5,'Emissions Factors'!$A$3:$AB$46,MATCH('MC Emissions'!$A125,'Emissions Factors'!$A$5:$A$46,0)+2,FALSE)*'MC Usage'!AD125</f>
        <v>-6768.0138967387229</v>
      </c>
      <c r="AE125">
        <f>HLOOKUP(AE$5,'Emissions Factors'!$A$3:$AB$46,MATCH('MC Emissions'!$A125,'Emissions Factors'!$A$5:$A$46,0)+2,FALSE)*'MC Usage'!AE125</f>
        <v>0</v>
      </c>
      <c r="AF125" s="202">
        <f t="shared" si="5"/>
        <v>9378.3944514786981</v>
      </c>
      <c r="AG125">
        <f t="shared" si="6"/>
        <v>4188.6394800941835</v>
      </c>
      <c r="AH125">
        <v>0</v>
      </c>
      <c r="AI125">
        <f t="shared" si="3"/>
        <v>6768.0138967387229</v>
      </c>
      <c r="AJ125">
        <f t="shared" si="4"/>
        <v>0</v>
      </c>
    </row>
    <row r="126" spans="1:36" x14ac:dyDescent="0.3">
      <c r="A126" s="29" t="s">
        <v>44</v>
      </c>
      <c r="B126" s="15">
        <f t="shared" si="7"/>
        <v>40360</v>
      </c>
      <c r="C126" s="7">
        <f>HLOOKUP(C$5,'Emissions Factors'!$A$3:$AB$46,MATCH('MC Emissions'!$A126,'Emissions Factors'!$A$5:$A$46,0)+2,FALSE)*'MC Usage'!C126</f>
        <v>9714.543142435612</v>
      </c>
      <c r="D126" s="7">
        <f>HLOOKUP(D$5,'Emissions Factors'!$A$3:$AB$46,MATCH('MC Emissions'!$A126,'Emissions Factors'!$A$5:$A$46,0)+2,FALSE)*'MC Usage'!D126</f>
        <v>6685.8674851242386</v>
      </c>
      <c r="E126" s="7">
        <f>HLOOKUP(E$5,'Emissions Factors'!$A$3:$AB$46,MATCH('MC Emissions'!$A126,'Emissions Factors'!$A$5:$A$46,0)+2,FALSE)*'MC Usage'!E126</f>
        <v>3909.7937927330577</v>
      </c>
      <c r="F126" s="7">
        <f>HLOOKUP(F$5,'Emissions Factors'!$A$3:$AB$46,MATCH('MC Emissions'!$A126,'Emissions Factors'!$A$5:$A$46,0)+2,FALSE)*'MC Usage'!F126</f>
        <v>24.890895</v>
      </c>
      <c r="G126" s="7">
        <f>HLOOKUP(G$5,'Emissions Factors'!$A$3:$AB$46,MATCH('MC Emissions'!$A126,'Emissions Factors'!$A$5:$A$46,0)+2,FALSE)*'MC Usage'!G126</f>
        <v>35.040929699175123</v>
      </c>
      <c r="H126" s="7">
        <f>HLOOKUP(H$5,'Emissions Factors'!$A$3:$AB$46,MATCH('MC Emissions'!$A126,'Emissions Factors'!$A$5:$A$46,0)+2,FALSE)*'MC Usage'!H126</f>
        <v>0</v>
      </c>
      <c r="I126" s="7">
        <f>HLOOKUP(I$5,'Emissions Factors'!$A$3:$AB$46,MATCH('MC Emissions'!$A126,'Emissions Factors'!$A$5:$A$46,0)+2,FALSE)*'MC Usage'!I126</f>
        <v>135.98453370476915</v>
      </c>
      <c r="J126" s="7">
        <f>HLOOKUP(J$5,'Emissions Factors'!$A$3:$AB$46,MATCH('MC Emissions'!$A126,'Emissions Factors'!$A$5:$A$46,0)+2,FALSE)*'MC Usage'!J126</f>
        <v>43.090031520018613</v>
      </c>
      <c r="K126" s="7">
        <f>HLOOKUP(K$5,'Emissions Factors'!$A$3:$AB$46,MATCH('MC Emissions'!$A126,'Emissions Factors'!$A$5:$A$46,0)+2,FALSE)*'MC Usage'!K126</f>
        <v>953.60508147436224</v>
      </c>
      <c r="L126" s="7">
        <f>HLOOKUP(L$5,'Emissions Factors'!$A$3:$AB$46,MATCH('MC Emissions'!$A126,'Emissions Factors'!$A$5:$A$46,0)+2,FALSE)*'MC Usage'!L126</f>
        <v>19.233303206695116</v>
      </c>
      <c r="M126" s="7">
        <f>HLOOKUP(M$5,'Emissions Factors'!$A$3:$AB$46,MATCH('MC Emissions'!$A126,'Emissions Factors'!$A$5:$A$46,0)+2,FALSE)*'MC Usage'!M126</f>
        <v>12.560443091951392</v>
      </c>
      <c r="N126" s="7">
        <f>HLOOKUP(N$5,'Emissions Factors'!$A$3:$AB$46,MATCH('MC Emissions'!$A126,'Emissions Factors'!$A$5:$A$46,0)+2,FALSE)*'MC Usage'!N126</f>
        <v>670.1334318675116</v>
      </c>
      <c r="O126" s="7">
        <f>HLOOKUP(O$5,'Emissions Factors'!$A$3:$AB$46,MATCH('MC Emissions'!$A126,'Emissions Factors'!$A$5:$A$46,0)+2,FALSE)*'MC Usage'!O126</f>
        <v>274.33064999999999</v>
      </c>
      <c r="P126" s="7">
        <f>HLOOKUP(P$5,'Emissions Factors'!$A$3:$AB$46,MATCH('MC Emissions'!$A126,'Emissions Factors'!$A$5:$A$46,0)+2,FALSE)*'MC Usage'!P126</f>
        <v>118.04359988222227</v>
      </c>
      <c r="Q126" s="7">
        <f>HLOOKUP(Q$5,'Emissions Factors'!$A$3:$AB$46,MATCH('MC Emissions'!$A126,'Emissions Factors'!$A$5:$A$46,0)+2,FALSE)*'MC Usage'!Q126</f>
        <v>1.4407518348437496</v>
      </c>
      <c r="R126" s="7">
        <f>HLOOKUP(R$5,'Emissions Factors'!$A$3:$AB$46,MATCH('MC Emissions'!$A126,'Emissions Factors'!$A$5:$A$46,0)+2,FALSE)*'MC Usage'!R126</f>
        <v>8.4241162790820301</v>
      </c>
      <c r="S126" s="7">
        <f>HLOOKUP(S$5,'Emissions Factors'!$A$3:$AB$46,MATCH('MC Emissions'!$A126,'Emissions Factors'!$A$5:$A$46,0)+2,FALSE)*'MC Usage'!S126</f>
        <v>4.0123222857142857E-2</v>
      </c>
      <c r="T126" s="7">
        <f>HLOOKUP(T$5,'Emissions Factors'!$A$3:$AB$46,MATCH('MC Emissions'!$A126,'Emissions Factors'!$A$5:$A$46,0)+2,FALSE)*'MC Usage'!T126</f>
        <v>0</v>
      </c>
      <c r="U126" s="7">
        <f>HLOOKUP(U$5,'Emissions Factors'!$A$3:$AB$46,MATCH('MC Emissions'!$A126,'Emissions Factors'!$A$5:$A$46,0)+2,FALSE)*'MC Usage'!U126</f>
        <v>0</v>
      </c>
      <c r="V126" s="7">
        <f>HLOOKUP(V$5,'Emissions Factors'!$A$3:$AB$46,MATCH('MC Emissions'!$A126,'Emissions Factors'!$A$5:$A$46,0)+2,FALSE)*'MC Usage'!V126</f>
        <v>0</v>
      </c>
      <c r="W126" s="7">
        <f>HLOOKUP(W$5,'Emissions Factors'!$A$3:$AB$46,MATCH('MC Emissions'!$A126,'Emissions Factors'!$A$5:$A$46,0)+2,FALSE)*'MC Usage'!W126</f>
        <v>0</v>
      </c>
      <c r="X126" s="7">
        <f>HLOOKUP(X$5,'Emissions Factors'!$A$3:$AB$46,MATCH('MC Emissions'!$A126,'Emissions Factors'!$A$5:$A$46,0)+2,FALSE)*'MC Usage'!X126</f>
        <v>0</v>
      </c>
      <c r="Y126" s="7">
        <f>HLOOKUP(Y$5,'Emissions Factors'!$A$3:$AB$46,MATCH('MC Emissions'!$A126,'Emissions Factors'!$A$5:$A$46,0)+2,FALSE)*'MC Usage'!Y126</f>
        <v>0</v>
      </c>
      <c r="Z126" s="7">
        <f>HLOOKUP(Z$5,'Emissions Factors'!$A$3:$AB$46,MATCH('MC Emissions'!$A126,'Emissions Factors'!$A$5:$A$46,0)+2,FALSE)*'MC Usage'!Z126</f>
        <v>0</v>
      </c>
      <c r="AA126" s="7">
        <f>HLOOKUP(AA$5,'Emissions Factors'!$A$3:$AB$46,MATCH('MC Emissions'!$A126,'Emissions Factors'!$A$5:$A$46,0)+2,FALSE)*'MC Usage'!AA126</f>
        <v>0</v>
      </c>
      <c r="AB126" s="8">
        <f>HLOOKUP(AB$5,'Emissions Factors'!$A$3:$AB$46,MATCH('MC Emissions'!$A126,'Emissions Factors'!$A$5:$A$46,0)+2,FALSE)*'MC Usage'!AB126</f>
        <v>0</v>
      </c>
      <c r="AC126" s="8">
        <f>-'MC Usage'!AC126</f>
        <v>0</v>
      </c>
      <c r="AD126" s="8">
        <f>HLOOKUP(AD$5,'Emissions Factors'!$A$3:$AB$46,MATCH('MC Emissions'!$A126,'Emissions Factors'!$A$5:$A$46,0)+2,FALSE)*'MC Usage'!AD126</f>
        <v>-6790.5010260997715</v>
      </c>
      <c r="AE126" s="8">
        <f>HLOOKUP(AE$5,'Emissions Factors'!$A$3:$AB$46,MATCH('MC Emissions'!$A126,'Emissions Factors'!$A$5:$A$46,0)+2,FALSE)*'MC Usage'!AE126</f>
        <v>0</v>
      </c>
      <c r="AF126" s="202">
        <f t="shared" si="5"/>
        <v>2924.0421163358405</v>
      </c>
      <c r="AG126">
        <f t="shared" si="6"/>
        <v>3909.7937927330577</v>
      </c>
      <c r="AH126">
        <v>0</v>
      </c>
      <c r="AI126">
        <f t="shared" si="3"/>
        <v>6790.5010260997715</v>
      </c>
      <c r="AJ126">
        <f t="shared" si="4"/>
        <v>0</v>
      </c>
    </row>
    <row r="127" spans="1:36" x14ac:dyDescent="0.3">
      <c r="A127" s="30" t="s">
        <v>44</v>
      </c>
      <c r="B127" s="16">
        <f t="shared" si="7"/>
        <v>40391</v>
      </c>
      <c r="C127" s="9">
        <f>HLOOKUP(C$5,'Emissions Factors'!$A$3:$AB$46,MATCH('MC Emissions'!$A127,'Emissions Factors'!$A$5:$A$46,0)+2,FALSE)*'MC Usage'!C127</f>
        <v>11192.492628261783</v>
      </c>
      <c r="D127" s="9">
        <f>HLOOKUP(D$5,'Emissions Factors'!$A$3:$AB$46,MATCH('MC Emissions'!$A127,'Emissions Factors'!$A$5:$A$46,0)+2,FALSE)*'MC Usage'!D127</f>
        <v>5142.1711968845266</v>
      </c>
      <c r="E127" s="9">
        <f>HLOOKUP(E$5,'Emissions Factors'!$A$3:$AB$46,MATCH('MC Emissions'!$A127,'Emissions Factors'!$A$5:$A$46,0)+2,FALSE)*'MC Usage'!E127</f>
        <v>3620.7729357005974</v>
      </c>
      <c r="F127" s="9">
        <f>HLOOKUP(F$5,'Emissions Factors'!$A$3:$AB$46,MATCH('MC Emissions'!$A127,'Emissions Factors'!$A$5:$A$46,0)+2,FALSE)*'MC Usage'!F127</f>
        <v>25.494209999999995</v>
      </c>
      <c r="G127" s="9">
        <f>HLOOKUP(G$5,'Emissions Factors'!$A$3:$AB$46,MATCH('MC Emissions'!$A127,'Emissions Factors'!$A$5:$A$46,0)+2,FALSE)*'MC Usage'!G127</f>
        <v>35.040929699175123</v>
      </c>
      <c r="H127" s="9">
        <f>HLOOKUP(H$5,'Emissions Factors'!$A$3:$AB$46,MATCH('MC Emissions'!$A127,'Emissions Factors'!$A$5:$A$46,0)+2,FALSE)*'MC Usage'!H127</f>
        <v>0</v>
      </c>
      <c r="I127" s="9">
        <f>HLOOKUP(I$5,'Emissions Factors'!$A$3:$AB$46,MATCH('MC Emissions'!$A127,'Emissions Factors'!$A$5:$A$46,0)+2,FALSE)*'MC Usage'!I127</f>
        <v>135.98453370476915</v>
      </c>
      <c r="J127" s="9">
        <f>HLOOKUP(J$5,'Emissions Factors'!$A$3:$AB$46,MATCH('MC Emissions'!$A127,'Emissions Factors'!$A$5:$A$46,0)+2,FALSE)*'MC Usage'!J127</f>
        <v>43.090031520018613</v>
      </c>
      <c r="K127" s="9">
        <f>HLOOKUP(K$5,'Emissions Factors'!$A$3:$AB$46,MATCH('MC Emissions'!$A127,'Emissions Factors'!$A$5:$A$46,0)+2,FALSE)*'MC Usage'!K127</f>
        <v>953.60508147436224</v>
      </c>
      <c r="L127" s="9">
        <f>HLOOKUP(L$5,'Emissions Factors'!$A$3:$AB$46,MATCH('MC Emissions'!$A127,'Emissions Factors'!$A$5:$A$46,0)+2,FALSE)*'MC Usage'!L127</f>
        <v>19.233303206695116</v>
      </c>
      <c r="M127" s="9">
        <f>HLOOKUP(M$5,'Emissions Factors'!$A$3:$AB$46,MATCH('MC Emissions'!$A127,'Emissions Factors'!$A$5:$A$46,0)+2,FALSE)*'MC Usage'!M127</f>
        <v>12.560443091951392</v>
      </c>
      <c r="N127" s="9">
        <f>HLOOKUP(N$5,'Emissions Factors'!$A$3:$AB$46,MATCH('MC Emissions'!$A127,'Emissions Factors'!$A$5:$A$46,0)+2,FALSE)*'MC Usage'!N127</f>
        <v>670.1334318675116</v>
      </c>
      <c r="O127" s="9">
        <f>HLOOKUP(O$5,'Emissions Factors'!$A$3:$AB$46,MATCH('MC Emissions'!$A127,'Emissions Factors'!$A$5:$A$46,0)+2,FALSE)*'MC Usage'!O127</f>
        <v>274.33064999999999</v>
      </c>
      <c r="P127" s="9">
        <f>HLOOKUP(P$5,'Emissions Factors'!$A$3:$AB$46,MATCH('MC Emissions'!$A127,'Emissions Factors'!$A$5:$A$46,0)+2,FALSE)*'MC Usage'!P127</f>
        <v>118.04359988222227</v>
      </c>
      <c r="Q127" s="9">
        <f>HLOOKUP(Q$5,'Emissions Factors'!$A$3:$AB$46,MATCH('MC Emissions'!$A127,'Emissions Factors'!$A$5:$A$46,0)+2,FALSE)*'MC Usage'!Q127</f>
        <v>1.4407518348437496</v>
      </c>
      <c r="R127" s="9">
        <f>HLOOKUP(R$5,'Emissions Factors'!$A$3:$AB$46,MATCH('MC Emissions'!$A127,'Emissions Factors'!$A$5:$A$46,0)+2,FALSE)*'MC Usage'!R127</f>
        <v>8.4241162790820301</v>
      </c>
      <c r="S127" s="9">
        <f>HLOOKUP(S$5,'Emissions Factors'!$A$3:$AB$46,MATCH('MC Emissions'!$A127,'Emissions Factors'!$A$5:$A$46,0)+2,FALSE)*'MC Usage'!S127</f>
        <v>4.0123222857142857E-2</v>
      </c>
      <c r="T127" s="9">
        <f>HLOOKUP(T$5,'Emissions Factors'!$A$3:$AB$46,MATCH('MC Emissions'!$A127,'Emissions Factors'!$A$5:$A$46,0)+2,FALSE)*'MC Usage'!T127</f>
        <v>0</v>
      </c>
      <c r="U127" s="9">
        <f>HLOOKUP(U$5,'Emissions Factors'!$A$3:$AB$46,MATCH('MC Emissions'!$A127,'Emissions Factors'!$A$5:$A$46,0)+2,FALSE)*'MC Usage'!U127</f>
        <v>0</v>
      </c>
      <c r="V127" s="9">
        <f>HLOOKUP(V$5,'Emissions Factors'!$A$3:$AB$46,MATCH('MC Emissions'!$A127,'Emissions Factors'!$A$5:$A$46,0)+2,FALSE)*'MC Usage'!V127</f>
        <v>0</v>
      </c>
      <c r="W127" s="9">
        <f>HLOOKUP(W$5,'Emissions Factors'!$A$3:$AB$46,MATCH('MC Emissions'!$A127,'Emissions Factors'!$A$5:$A$46,0)+2,FALSE)*'MC Usage'!W127</f>
        <v>0</v>
      </c>
      <c r="X127" s="9">
        <f>HLOOKUP(X$5,'Emissions Factors'!$A$3:$AB$46,MATCH('MC Emissions'!$A127,'Emissions Factors'!$A$5:$A$46,0)+2,FALSE)*'MC Usage'!X127</f>
        <v>0</v>
      </c>
      <c r="Y127" s="9">
        <f>HLOOKUP(Y$5,'Emissions Factors'!$A$3:$AB$46,MATCH('MC Emissions'!$A127,'Emissions Factors'!$A$5:$A$46,0)+2,FALSE)*'MC Usage'!Y127</f>
        <v>0</v>
      </c>
      <c r="Z127" s="9">
        <f>HLOOKUP(Z$5,'Emissions Factors'!$A$3:$AB$46,MATCH('MC Emissions'!$A127,'Emissions Factors'!$A$5:$A$46,0)+2,FALSE)*'MC Usage'!Z127</f>
        <v>0</v>
      </c>
      <c r="AA127" s="9">
        <f>HLOOKUP(AA$5,'Emissions Factors'!$A$3:$AB$46,MATCH('MC Emissions'!$A127,'Emissions Factors'!$A$5:$A$46,0)+2,FALSE)*'MC Usage'!AA127</f>
        <v>0</v>
      </c>
      <c r="AB127" s="10">
        <f>HLOOKUP(AB$5,'Emissions Factors'!$A$3:$AB$46,MATCH('MC Emissions'!$A127,'Emissions Factors'!$A$5:$A$46,0)+2,FALSE)*'MC Usage'!AB127</f>
        <v>0</v>
      </c>
      <c r="AC127" s="10">
        <f>-'MC Usage'!AC127</f>
        <v>0</v>
      </c>
      <c r="AD127" s="10">
        <f>HLOOKUP(AD$5,'Emissions Factors'!$A$3:$AB$46,MATCH('MC Emissions'!$A127,'Emissions Factors'!$A$5:$A$46,0)+2,FALSE)*'MC Usage'!AD127</f>
        <v>-6790.5010260997715</v>
      </c>
      <c r="AE127" s="10">
        <f>HLOOKUP(AE$5,'Emissions Factors'!$A$3:$AB$46,MATCH('MC Emissions'!$A127,'Emissions Factors'!$A$5:$A$46,0)+2,FALSE)*'MC Usage'!AE127</f>
        <v>0</v>
      </c>
      <c r="AF127" s="202">
        <f t="shared" si="5"/>
        <v>4401.991602162012</v>
      </c>
      <c r="AG127">
        <f t="shared" si="6"/>
        <v>3620.7729357005974</v>
      </c>
      <c r="AH127">
        <v>0</v>
      </c>
      <c r="AI127">
        <f t="shared" si="3"/>
        <v>6790.5010260997715</v>
      </c>
      <c r="AJ127">
        <f t="shared" si="4"/>
        <v>0</v>
      </c>
    </row>
    <row r="128" spans="1:36" x14ac:dyDescent="0.3">
      <c r="A128" s="30" t="s">
        <v>44</v>
      </c>
      <c r="B128" s="16">
        <f t="shared" si="7"/>
        <v>40422</v>
      </c>
      <c r="C128" s="9">
        <f>HLOOKUP(C$5,'Emissions Factors'!$A$3:$AB$46,MATCH('MC Emissions'!$A128,'Emissions Factors'!$A$5:$A$46,0)+2,FALSE)*'MC Usage'!C128</f>
        <v>12160.471253044581</v>
      </c>
      <c r="D128" s="9">
        <f>HLOOKUP(D$5,'Emissions Factors'!$A$3:$AB$46,MATCH('MC Emissions'!$A128,'Emissions Factors'!$A$5:$A$46,0)+2,FALSE)*'MC Usage'!D128</f>
        <v>4195.7596428867246</v>
      </c>
      <c r="E128" s="9">
        <f>HLOOKUP(E$5,'Emissions Factors'!$A$3:$AB$46,MATCH('MC Emissions'!$A128,'Emissions Factors'!$A$5:$A$46,0)+2,FALSE)*'MC Usage'!E128</f>
        <v>4339.7546765741608</v>
      </c>
      <c r="F128" s="9">
        <f>HLOOKUP(F$5,'Emissions Factors'!$A$3:$AB$46,MATCH('MC Emissions'!$A128,'Emissions Factors'!$A$5:$A$46,0)+2,FALSE)*'MC Usage'!F128</f>
        <v>42.18777</v>
      </c>
      <c r="G128" s="9">
        <f>HLOOKUP(G$5,'Emissions Factors'!$A$3:$AB$46,MATCH('MC Emissions'!$A128,'Emissions Factors'!$A$5:$A$46,0)+2,FALSE)*'MC Usage'!G128</f>
        <v>35.040929699175123</v>
      </c>
      <c r="H128" s="9">
        <f>HLOOKUP(H$5,'Emissions Factors'!$A$3:$AB$46,MATCH('MC Emissions'!$A128,'Emissions Factors'!$A$5:$A$46,0)+2,FALSE)*'MC Usage'!H128</f>
        <v>0</v>
      </c>
      <c r="I128" s="9">
        <f>HLOOKUP(I$5,'Emissions Factors'!$A$3:$AB$46,MATCH('MC Emissions'!$A128,'Emissions Factors'!$A$5:$A$46,0)+2,FALSE)*'MC Usage'!I128</f>
        <v>135.98453370476915</v>
      </c>
      <c r="J128" s="9">
        <f>HLOOKUP(J$5,'Emissions Factors'!$A$3:$AB$46,MATCH('MC Emissions'!$A128,'Emissions Factors'!$A$5:$A$46,0)+2,FALSE)*'MC Usage'!J128</f>
        <v>43.090031520018613</v>
      </c>
      <c r="K128" s="9">
        <f>HLOOKUP(K$5,'Emissions Factors'!$A$3:$AB$46,MATCH('MC Emissions'!$A128,'Emissions Factors'!$A$5:$A$46,0)+2,FALSE)*'MC Usage'!K128</f>
        <v>953.60508147436224</v>
      </c>
      <c r="L128" s="9">
        <f>HLOOKUP(L$5,'Emissions Factors'!$A$3:$AB$46,MATCH('MC Emissions'!$A128,'Emissions Factors'!$A$5:$A$46,0)+2,FALSE)*'MC Usage'!L128</f>
        <v>19.233303206695116</v>
      </c>
      <c r="M128" s="9">
        <f>HLOOKUP(M$5,'Emissions Factors'!$A$3:$AB$46,MATCH('MC Emissions'!$A128,'Emissions Factors'!$A$5:$A$46,0)+2,FALSE)*'MC Usage'!M128</f>
        <v>12.560443091951392</v>
      </c>
      <c r="N128" s="9">
        <f>HLOOKUP(N$5,'Emissions Factors'!$A$3:$AB$46,MATCH('MC Emissions'!$A128,'Emissions Factors'!$A$5:$A$46,0)+2,FALSE)*'MC Usage'!N128</f>
        <v>670.1334318675116</v>
      </c>
      <c r="O128" s="9">
        <f>HLOOKUP(O$5,'Emissions Factors'!$A$3:$AB$46,MATCH('MC Emissions'!$A128,'Emissions Factors'!$A$5:$A$46,0)+2,FALSE)*'MC Usage'!O128</f>
        <v>274.33064999999999</v>
      </c>
      <c r="P128" s="9">
        <f>HLOOKUP(P$5,'Emissions Factors'!$A$3:$AB$46,MATCH('MC Emissions'!$A128,'Emissions Factors'!$A$5:$A$46,0)+2,FALSE)*'MC Usage'!P128</f>
        <v>118.04359988222227</v>
      </c>
      <c r="Q128" s="9">
        <f>HLOOKUP(Q$5,'Emissions Factors'!$A$3:$AB$46,MATCH('MC Emissions'!$A128,'Emissions Factors'!$A$5:$A$46,0)+2,FALSE)*'MC Usage'!Q128</f>
        <v>1.4407518348437496</v>
      </c>
      <c r="R128" s="9">
        <f>HLOOKUP(R$5,'Emissions Factors'!$A$3:$AB$46,MATCH('MC Emissions'!$A128,'Emissions Factors'!$A$5:$A$46,0)+2,FALSE)*'MC Usage'!R128</f>
        <v>8.4241162790820301</v>
      </c>
      <c r="S128" s="9">
        <f>HLOOKUP(S$5,'Emissions Factors'!$A$3:$AB$46,MATCH('MC Emissions'!$A128,'Emissions Factors'!$A$5:$A$46,0)+2,FALSE)*'MC Usage'!S128</f>
        <v>4.0123222857142857E-2</v>
      </c>
      <c r="T128" s="9">
        <f>HLOOKUP(T$5,'Emissions Factors'!$A$3:$AB$46,MATCH('MC Emissions'!$A128,'Emissions Factors'!$A$5:$A$46,0)+2,FALSE)*'MC Usage'!T128</f>
        <v>0</v>
      </c>
      <c r="U128" s="9">
        <f>HLOOKUP(U$5,'Emissions Factors'!$A$3:$AB$46,MATCH('MC Emissions'!$A128,'Emissions Factors'!$A$5:$A$46,0)+2,FALSE)*'MC Usage'!U128</f>
        <v>0</v>
      </c>
      <c r="V128" s="9">
        <f>HLOOKUP(V$5,'Emissions Factors'!$A$3:$AB$46,MATCH('MC Emissions'!$A128,'Emissions Factors'!$A$5:$A$46,0)+2,FALSE)*'MC Usage'!V128</f>
        <v>0</v>
      </c>
      <c r="W128" s="9">
        <f>HLOOKUP(W$5,'Emissions Factors'!$A$3:$AB$46,MATCH('MC Emissions'!$A128,'Emissions Factors'!$A$5:$A$46,0)+2,FALSE)*'MC Usage'!W128</f>
        <v>0</v>
      </c>
      <c r="X128" s="9">
        <f>HLOOKUP(X$5,'Emissions Factors'!$A$3:$AB$46,MATCH('MC Emissions'!$A128,'Emissions Factors'!$A$5:$A$46,0)+2,FALSE)*'MC Usage'!X128</f>
        <v>0</v>
      </c>
      <c r="Y128" s="9">
        <f>HLOOKUP(Y$5,'Emissions Factors'!$A$3:$AB$46,MATCH('MC Emissions'!$A128,'Emissions Factors'!$A$5:$A$46,0)+2,FALSE)*'MC Usage'!Y128</f>
        <v>0</v>
      </c>
      <c r="Z128" s="9">
        <f>HLOOKUP(Z$5,'Emissions Factors'!$A$3:$AB$46,MATCH('MC Emissions'!$A128,'Emissions Factors'!$A$5:$A$46,0)+2,FALSE)*'MC Usage'!Z128</f>
        <v>0</v>
      </c>
      <c r="AA128" s="9">
        <f>HLOOKUP(AA$5,'Emissions Factors'!$A$3:$AB$46,MATCH('MC Emissions'!$A128,'Emissions Factors'!$A$5:$A$46,0)+2,FALSE)*'MC Usage'!AA128</f>
        <v>0</v>
      </c>
      <c r="AB128" s="10">
        <f>HLOOKUP(AB$5,'Emissions Factors'!$A$3:$AB$46,MATCH('MC Emissions'!$A128,'Emissions Factors'!$A$5:$A$46,0)+2,FALSE)*'MC Usage'!AB128</f>
        <v>0</v>
      </c>
      <c r="AC128" s="10">
        <f>-'MC Usage'!AC128</f>
        <v>0</v>
      </c>
      <c r="AD128" s="10">
        <f>HLOOKUP(AD$5,'Emissions Factors'!$A$3:$AB$46,MATCH('MC Emissions'!$A128,'Emissions Factors'!$A$5:$A$46,0)+2,FALSE)*'MC Usage'!AD128</f>
        <v>-6790.5010260997715</v>
      </c>
      <c r="AE128" s="10">
        <f>HLOOKUP(AE$5,'Emissions Factors'!$A$3:$AB$46,MATCH('MC Emissions'!$A128,'Emissions Factors'!$A$5:$A$46,0)+2,FALSE)*'MC Usage'!AE128</f>
        <v>0</v>
      </c>
      <c r="AF128" s="202">
        <f t="shared" si="5"/>
        <v>5369.9702269448098</v>
      </c>
      <c r="AG128">
        <f t="shared" si="6"/>
        <v>4339.7546765741608</v>
      </c>
      <c r="AH128">
        <v>0</v>
      </c>
      <c r="AI128">
        <f t="shared" si="3"/>
        <v>6790.5010260997715</v>
      </c>
      <c r="AJ128">
        <f t="shared" si="4"/>
        <v>0</v>
      </c>
    </row>
    <row r="129" spans="1:36" x14ac:dyDescent="0.3">
      <c r="A129" s="30" t="s">
        <v>44</v>
      </c>
      <c r="B129" s="16">
        <f t="shared" si="7"/>
        <v>40452</v>
      </c>
      <c r="C129" s="9">
        <f>HLOOKUP(C$5,'Emissions Factors'!$A$3:$AB$46,MATCH('MC Emissions'!$A129,'Emissions Factors'!$A$5:$A$46,0)+2,FALSE)*'MC Usage'!C129</f>
        <v>7465.4055805587241</v>
      </c>
      <c r="D129" s="9">
        <f>HLOOKUP(D$5,'Emissions Factors'!$A$3:$AB$46,MATCH('MC Emissions'!$A129,'Emissions Factors'!$A$5:$A$46,0)+2,FALSE)*'MC Usage'!D129</f>
        <v>2135.6999037089163</v>
      </c>
      <c r="E129" s="9">
        <f>HLOOKUP(E$5,'Emissions Factors'!$A$3:$AB$46,MATCH('MC Emissions'!$A129,'Emissions Factors'!$A$5:$A$46,0)+2,FALSE)*'MC Usage'!E129</f>
        <v>4883.9853846087344</v>
      </c>
      <c r="F129" s="9">
        <f>HLOOKUP(F$5,'Emissions Factors'!$A$3:$AB$46,MATCH('MC Emissions'!$A129,'Emissions Factors'!$A$5:$A$46,0)+2,FALSE)*'MC Usage'!F129</f>
        <v>57.34259999999999</v>
      </c>
      <c r="G129" s="9">
        <f>HLOOKUP(G$5,'Emissions Factors'!$A$3:$AB$46,MATCH('MC Emissions'!$A129,'Emissions Factors'!$A$5:$A$46,0)+2,FALSE)*'MC Usage'!G129</f>
        <v>35.040929699175123</v>
      </c>
      <c r="H129" s="9">
        <f>HLOOKUP(H$5,'Emissions Factors'!$A$3:$AB$46,MATCH('MC Emissions'!$A129,'Emissions Factors'!$A$5:$A$46,0)+2,FALSE)*'MC Usage'!H129</f>
        <v>0</v>
      </c>
      <c r="I129" s="9">
        <f>HLOOKUP(I$5,'Emissions Factors'!$A$3:$AB$46,MATCH('MC Emissions'!$A129,'Emissions Factors'!$A$5:$A$46,0)+2,FALSE)*'MC Usage'!I129</f>
        <v>135.98453370476915</v>
      </c>
      <c r="J129" s="9">
        <f>HLOOKUP(J$5,'Emissions Factors'!$A$3:$AB$46,MATCH('MC Emissions'!$A129,'Emissions Factors'!$A$5:$A$46,0)+2,FALSE)*'MC Usage'!J129</f>
        <v>43.090031520018613</v>
      </c>
      <c r="K129" s="9">
        <f>HLOOKUP(K$5,'Emissions Factors'!$A$3:$AB$46,MATCH('MC Emissions'!$A129,'Emissions Factors'!$A$5:$A$46,0)+2,FALSE)*'MC Usage'!K129</f>
        <v>953.60508147436224</v>
      </c>
      <c r="L129" s="9">
        <f>HLOOKUP(L$5,'Emissions Factors'!$A$3:$AB$46,MATCH('MC Emissions'!$A129,'Emissions Factors'!$A$5:$A$46,0)+2,FALSE)*'MC Usage'!L129</f>
        <v>19.233303206695116</v>
      </c>
      <c r="M129" s="9">
        <f>HLOOKUP(M$5,'Emissions Factors'!$A$3:$AB$46,MATCH('MC Emissions'!$A129,'Emissions Factors'!$A$5:$A$46,0)+2,FALSE)*'MC Usage'!M129</f>
        <v>12.560443091951392</v>
      </c>
      <c r="N129" s="9">
        <f>HLOOKUP(N$5,'Emissions Factors'!$A$3:$AB$46,MATCH('MC Emissions'!$A129,'Emissions Factors'!$A$5:$A$46,0)+2,FALSE)*'MC Usage'!N129</f>
        <v>670.1334318675116</v>
      </c>
      <c r="O129" s="9">
        <f>HLOOKUP(O$5,'Emissions Factors'!$A$3:$AB$46,MATCH('MC Emissions'!$A129,'Emissions Factors'!$A$5:$A$46,0)+2,FALSE)*'MC Usage'!O129</f>
        <v>274.33064999999999</v>
      </c>
      <c r="P129" s="9">
        <f>HLOOKUP(P$5,'Emissions Factors'!$A$3:$AB$46,MATCH('MC Emissions'!$A129,'Emissions Factors'!$A$5:$A$46,0)+2,FALSE)*'MC Usage'!P129</f>
        <v>118.04359988222227</v>
      </c>
      <c r="Q129" s="9">
        <f>HLOOKUP(Q$5,'Emissions Factors'!$A$3:$AB$46,MATCH('MC Emissions'!$A129,'Emissions Factors'!$A$5:$A$46,0)+2,FALSE)*'MC Usage'!Q129</f>
        <v>1.4407518348437496</v>
      </c>
      <c r="R129" s="9">
        <f>HLOOKUP(R$5,'Emissions Factors'!$A$3:$AB$46,MATCH('MC Emissions'!$A129,'Emissions Factors'!$A$5:$A$46,0)+2,FALSE)*'MC Usage'!R129</f>
        <v>8.4241162790820301</v>
      </c>
      <c r="S129" s="9">
        <f>HLOOKUP(S$5,'Emissions Factors'!$A$3:$AB$46,MATCH('MC Emissions'!$A129,'Emissions Factors'!$A$5:$A$46,0)+2,FALSE)*'MC Usage'!S129</f>
        <v>4.0123222857142857E-2</v>
      </c>
      <c r="T129" s="9">
        <f>HLOOKUP(T$5,'Emissions Factors'!$A$3:$AB$46,MATCH('MC Emissions'!$A129,'Emissions Factors'!$A$5:$A$46,0)+2,FALSE)*'MC Usage'!T129</f>
        <v>0</v>
      </c>
      <c r="U129" s="9">
        <f>HLOOKUP(U$5,'Emissions Factors'!$A$3:$AB$46,MATCH('MC Emissions'!$A129,'Emissions Factors'!$A$5:$A$46,0)+2,FALSE)*'MC Usage'!U129</f>
        <v>0</v>
      </c>
      <c r="V129" s="9">
        <f>HLOOKUP(V$5,'Emissions Factors'!$A$3:$AB$46,MATCH('MC Emissions'!$A129,'Emissions Factors'!$A$5:$A$46,0)+2,FALSE)*'MC Usage'!V129</f>
        <v>0</v>
      </c>
      <c r="W129" s="9">
        <f>HLOOKUP(W$5,'Emissions Factors'!$A$3:$AB$46,MATCH('MC Emissions'!$A129,'Emissions Factors'!$A$5:$A$46,0)+2,FALSE)*'MC Usage'!W129</f>
        <v>0</v>
      </c>
      <c r="X129" s="9">
        <f>HLOOKUP(X$5,'Emissions Factors'!$A$3:$AB$46,MATCH('MC Emissions'!$A129,'Emissions Factors'!$A$5:$A$46,0)+2,FALSE)*'MC Usage'!X129</f>
        <v>0</v>
      </c>
      <c r="Y129" s="9">
        <f>HLOOKUP(Y$5,'Emissions Factors'!$A$3:$AB$46,MATCH('MC Emissions'!$A129,'Emissions Factors'!$A$5:$A$46,0)+2,FALSE)*'MC Usage'!Y129</f>
        <v>0</v>
      </c>
      <c r="Z129" s="9">
        <f>HLOOKUP(Z$5,'Emissions Factors'!$A$3:$AB$46,MATCH('MC Emissions'!$A129,'Emissions Factors'!$A$5:$A$46,0)+2,FALSE)*'MC Usage'!Z129</f>
        <v>0</v>
      </c>
      <c r="AA129" s="9">
        <f>HLOOKUP(AA$5,'Emissions Factors'!$A$3:$AB$46,MATCH('MC Emissions'!$A129,'Emissions Factors'!$A$5:$A$46,0)+2,FALSE)*'MC Usage'!AA129</f>
        <v>0</v>
      </c>
      <c r="AB129" s="10">
        <f>HLOOKUP(AB$5,'Emissions Factors'!$A$3:$AB$46,MATCH('MC Emissions'!$A129,'Emissions Factors'!$A$5:$A$46,0)+2,FALSE)*'MC Usage'!AB129</f>
        <v>0</v>
      </c>
      <c r="AC129" s="10">
        <f>-'MC Usage'!AC129</f>
        <v>0</v>
      </c>
      <c r="AD129" s="10">
        <f>HLOOKUP(AD$5,'Emissions Factors'!$A$3:$AB$46,MATCH('MC Emissions'!$A129,'Emissions Factors'!$A$5:$A$46,0)+2,FALSE)*'MC Usage'!AD129</f>
        <v>-6790.5010260997715</v>
      </c>
      <c r="AE129" s="10">
        <f>HLOOKUP(AE$5,'Emissions Factors'!$A$3:$AB$46,MATCH('MC Emissions'!$A129,'Emissions Factors'!$A$5:$A$46,0)+2,FALSE)*'MC Usage'!AE129</f>
        <v>0</v>
      </c>
      <c r="AF129" s="202">
        <f t="shared" si="5"/>
        <v>674.90455445895259</v>
      </c>
      <c r="AG129">
        <f t="shared" si="6"/>
        <v>4883.9853846087344</v>
      </c>
      <c r="AH129">
        <v>0</v>
      </c>
      <c r="AI129">
        <f t="shared" si="3"/>
        <v>6790.5010260997715</v>
      </c>
      <c r="AJ129">
        <f t="shared" si="4"/>
        <v>0</v>
      </c>
    </row>
    <row r="130" spans="1:36" x14ac:dyDescent="0.3">
      <c r="A130" s="30" t="s">
        <v>44</v>
      </c>
      <c r="B130" s="16">
        <f t="shared" si="7"/>
        <v>40483</v>
      </c>
      <c r="C130" s="9">
        <f>HLOOKUP(C$5,'Emissions Factors'!$A$3:$AB$46,MATCH('MC Emissions'!$A130,'Emissions Factors'!$A$5:$A$46,0)+2,FALSE)*'MC Usage'!C130</f>
        <v>10679.416499367082</v>
      </c>
      <c r="D130" s="9">
        <f>HLOOKUP(D$5,'Emissions Factors'!$A$3:$AB$46,MATCH('MC Emissions'!$A130,'Emissions Factors'!$A$5:$A$46,0)+2,FALSE)*'MC Usage'!D130</f>
        <v>1613.4606924019315</v>
      </c>
      <c r="E130" s="9">
        <f>HLOOKUP(E$5,'Emissions Factors'!$A$3:$AB$46,MATCH('MC Emissions'!$A130,'Emissions Factors'!$A$5:$A$46,0)+2,FALSE)*'MC Usage'!E130</f>
        <v>6272.4670568776082</v>
      </c>
      <c r="F130" s="9">
        <f>HLOOKUP(F$5,'Emissions Factors'!$A$3:$AB$46,MATCH('MC Emissions'!$A130,'Emissions Factors'!$A$5:$A$46,0)+2,FALSE)*'MC Usage'!F130</f>
        <v>92.224169999999987</v>
      </c>
      <c r="G130" s="9">
        <f>HLOOKUP(G$5,'Emissions Factors'!$A$3:$AB$46,MATCH('MC Emissions'!$A130,'Emissions Factors'!$A$5:$A$46,0)+2,FALSE)*'MC Usage'!G130</f>
        <v>35.040929699175123</v>
      </c>
      <c r="H130" s="9">
        <f>HLOOKUP(H$5,'Emissions Factors'!$A$3:$AB$46,MATCH('MC Emissions'!$A130,'Emissions Factors'!$A$5:$A$46,0)+2,FALSE)*'MC Usage'!H130</f>
        <v>0</v>
      </c>
      <c r="I130" s="9">
        <f>HLOOKUP(I$5,'Emissions Factors'!$A$3:$AB$46,MATCH('MC Emissions'!$A130,'Emissions Factors'!$A$5:$A$46,0)+2,FALSE)*'MC Usage'!I130</f>
        <v>135.98453370476915</v>
      </c>
      <c r="J130" s="9">
        <f>HLOOKUP(J$5,'Emissions Factors'!$A$3:$AB$46,MATCH('MC Emissions'!$A130,'Emissions Factors'!$A$5:$A$46,0)+2,FALSE)*'MC Usage'!J130</f>
        <v>43.090031520018613</v>
      </c>
      <c r="K130" s="9">
        <f>HLOOKUP(K$5,'Emissions Factors'!$A$3:$AB$46,MATCH('MC Emissions'!$A130,'Emissions Factors'!$A$5:$A$46,0)+2,FALSE)*'MC Usage'!K130</f>
        <v>953.60508147436224</v>
      </c>
      <c r="L130" s="9">
        <f>HLOOKUP(L$5,'Emissions Factors'!$A$3:$AB$46,MATCH('MC Emissions'!$A130,'Emissions Factors'!$A$5:$A$46,0)+2,FALSE)*'MC Usage'!L130</f>
        <v>19.233303206695116</v>
      </c>
      <c r="M130" s="9">
        <f>HLOOKUP(M$5,'Emissions Factors'!$A$3:$AB$46,MATCH('MC Emissions'!$A130,'Emissions Factors'!$A$5:$A$46,0)+2,FALSE)*'MC Usage'!M130</f>
        <v>12.560443091951392</v>
      </c>
      <c r="N130" s="9">
        <f>HLOOKUP(N$5,'Emissions Factors'!$A$3:$AB$46,MATCH('MC Emissions'!$A130,'Emissions Factors'!$A$5:$A$46,0)+2,FALSE)*'MC Usage'!N130</f>
        <v>670.1334318675116</v>
      </c>
      <c r="O130" s="9">
        <f>HLOOKUP(O$5,'Emissions Factors'!$A$3:$AB$46,MATCH('MC Emissions'!$A130,'Emissions Factors'!$A$5:$A$46,0)+2,FALSE)*'MC Usage'!O130</f>
        <v>274.33064999999999</v>
      </c>
      <c r="P130" s="9">
        <f>HLOOKUP(P$5,'Emissions Factors'!$A$3:$AB$46,MATCH('MC Emissions'!$A130,'Emissions Factors'!$A$5:$A$46,0)+2,FALSE)*'MC Usage'!P130</f>
        <v>118.04359988222227</v>
      </c>
      <c r="Q130" s="9">
        <f>HLOOKUP(Q$5,'Emissions Factors'!$A$3:$AB$46,MATCH('MC Emissions'!$A130,'Emissions Factors'!$A$5:$A$46,0)+2,FALSE)*'MC Usage'!Q130</f>
        <v>1.4407518348437496</v>
      </c>
      <c r="R130" s="9">
        <f>HLOOKUP(R$5,'Emissions Factors'!$A$3:$AB$46,MATCH('MC Emissions'!$A130,'Emissions Factors'!$A$5:$A$46,0)+2,FALSE)*'MC Usage'!R130</f>
        <v>8.4241162790820301</v>
      </c>
      <c r="S130" s="9">
        <f>HLOOKUP(S$5,'Emissions Factors'!$A$3:$AB$46,MATCH('MC Emissions'!$A130,'Emissions Factors'!$A$5:$A$46,0)+2,FALSE)*'MC Usage'!S130</f>
        <v>4.0123222857142857E-2</v>
      </c>
      <c r="T130" s="9">
        <f>HLOOKUP(T$5,'Emissions Factors'!$A$3:$AB$46,MATCH('MC Emissions'!$A130,'Emissions Factors'!$A$5:$A$46,0)+2,FALSE)*'MC Usage'!T130</f>
        <v>0</v>
      </c>
      <c r="U130" s="9">
        <f>HLOOKUP(U$5,'Emissions Factors'!$A$3:$AB$46,MATCH('MC Emissions'!$A130,'Emissions Factors'!$A$5:$A$46,0)+2,FALSE)*'MC Usage'!U130</f>
        <v>0</v>
      </c>
      <c r="V130" s="9">
        <f>HLOOKUP(V$5,'Emissions Factors'!$A$3:$AB$46,MATCH('MC Emissions'!$A130,'Emissions Factors'!$A$5:$A$46,0)+2,FALSE)*'MC Usage'!V130</f>
        <v>0</v>
      </c>
      <c r="W130" s="9">
        <f>HLOOKUP(W$5,'Emissions Factors'!$A$3:$AB$46,MATCH('MC Emissions'!$A130,'Emissions Factors'!$A$5:$A$46,0)+2,FALSE)*'MC Usage'!W130</f>
        <v>0</v>
      </c>
      <c r="X130" s="9">
        <f>HLOOKUP(X$5,'Emissions Factors'!$A$3:$AB$46,MATCH('MC Emissions'!$A130,'Emissions Factors'!$A$5:$A$46,0)+2,FALSE)*'MC Usage'!X130</f>
        <v>0</v>
      </c>
      <c r="Y130" s="9">
        <f>HLOOKUP(Y$5,'Emissions Factors'!$A$3:$AB$46,MATCH('MC Emissions'!$A130,'Emissions Factors'!$A$5:$A$46,0)+2,FALSE)*'MC Usage'!Y130</f>
        <v>0</v>
      </c>
      <c r="Z130" s="9">
        <f>HLOOKUP(Z$5,'Emissions Factors'!$A$3:$AB$46,MATCH('MC Emissions'!$A130,'Emissions Factors'!$A$5:$A$46,0)+2,FALSE)*'MC Usage'!Z130</f>
        <v>0</v>
      </c>
      <c r="AA130" s="9">
        <f>HLOOKUP(AA$5,'Emissions Factors'!$A$3:$AB$46,MATCH('MC Emissions'!$A130,'Emissions Factors'!$A$5:$A$46,0)+2,FALSE)*'MC Usage'!AA130</f>
        <v>0</v>
      </c>
      <c r="AB130" s="10">
        <f>HLOOKUP(AB$5,'Emissions Factors'!$A$3:$AB$46,MATCH('MC Emissions'!$A130,'Emissions Factors'!$A$5:$A$46,0)+2,FALSE)*'MC Usage'!AB130</f>
        <v>0</v>
      </c>
      <c r="AC130" s="10">
        <f>-'MC Usage'!AC130</f>
        <v>0</v>
      </c>
      <c r="AD130" s="10">
        <f>HLOOKUP(AD$5,'Emissions Factors'!$A$3:$AB$46,MATCH('MC Emissions'!$A130,'Emissions Factors'!$A$5:$A$46,0)+2,FALSE)*'MC Usage'!AD130</f>
        <v>-6790.5010260997715</v>
      </c>
      <c r="AE130" s="10">
        <f>HLOOKUP(AE$5,'Emissions Factors'!$A$3:$AB$46,MATCH('MC Emissions'!$A130,'Emissions Factors'!$A$5:$A$46,0)+2,FALSE)*'MC Usage'!AE130</f>
        <v>0</v>
      </c>
      <c r="AF130" s="202">
        <f t="shared" si="5"/>
        <v>3888.9154732673105</v>
      </c>
      <c r="AG130">
        <f t="shared" si="6"/>
        <v>6272.4670568776082</v>
      </c>
      <c r="AH130">
        <v>0</v>
      </c>
      <c r="AI130">
        <f t="shared" si="3"/>
        <v>6790.5010260997715</v>
      </c>
      <c r="AJ130">
        <f t="shared" si="4"/>
        <v>0</v>
      </c>
    </row>
    <row r="131" spans="1:36" x14ac:dyDescent="0.3">
      <c r="A131" s="30" t="s">
        <v>44</v>
      </c>
      <c r="B131" s="16">
        <f t="shared" si="7"/>
        <v>40513</v>
      </c>
      <c r="C131" s="9">
        <f>HLOOKUP(C$5,'Emissions Factors'!$A$3:$AB$46,MATCH('MC Emissions'!$A131,'Emissions Factors'!$A$5:$A$46,0)+2,FALSE)*'MC Usage'!C131</f>
        <v>13392.335390217037</v>
      </c>
      <c r="D131" s="9">
        <f>HLOOKUP(D$5,'Emissions Factors'!$A$3:$AB$46,MATCH('MC Emissions'!$A131,'Emissions Factors'!$A$5:$A$46,0)+2,FALSE)*'MC Usage'!D131</f>
        <v>962.21519877826631</v>
      </c>
      <c r="E131" s="9">
        <f>HLOOKUP(E$5,'Emissions Factors'!$A$3:$AB$46,MATCH('MC Emissions'!$A131,'Emissions Factors'!$A$5:$A$46,0)+2,FALSE)*'MC Usage'!E131</f>
        <v>9675.9729036991248</v>
      </c>
      <c r="F131" s="9">
        <f>HLOOKUP(F$5,'Emissions Factors'!$A$3:$AB$46,MATCH('MC Emissions'!$A131,'Emissions Factors'!$A$5:$A$46,0)+2,FALSE)*'MC Usage'!F131</f>
        <v>196.34305499999996</v>
      </c>
      <c r="G131" s="9">
        <f>HLOOKUP(G$5,'Emissions Factors'!$A$3:$AB$46,MATCH('MC Emissions'!$A131,'Emissions Factors'!$A$5:$A$46,0)+2,FALSE)*'MC Usage'!G131</f>
        <v>35.040929699175123</v>
      </c>
      <c r="H131" s="9">
        <f>HLOOKUP(H$5,'Emissions Factors'!$A$3:$AB$46,MATCH('MC Emissions'!$A131,'Emissions Factors'!$A$5:$A$46,0)+2,FALSE)*'MC Usage'!H131</f>
        <v>0</v>
      </c>
      <c r="I131" s="9">
        <f>HLOOKUP(I$5,'Emissions Factors'!$A$3:$AB$46,MATCH('MC Emissions'!$A131,'Emissions Factors'!$A$5:$A$46,0)+2,FALSE)*'MC Usage'!I131</f>
        <v>135.98453370476915</v>
      </c>
      <c r="J131" s="9">
        <f>HLOOKUP(J$5,'Emissions Factors'!$A$3:$AB$46,MATCH('MC Emissions'!$A131,'Emissions Factors'!$A$5:$A$46,0)+2,FALSE)*'MC Usage'!J131</f>
        <v>43.090031520018613</v>
      </c>
      <c r="K131" s="9">
        <f>HLOOKUP(K$5,'Emissions Factors'!$A$3:$AB$46,MATCH('MC Emissions'!$A131,'Emissions Factors'!$A$5:$A$46,0)+2,FALSE)*'MC Usage'!K131</f>
        <v>953.60508147436224</v>
      </c>
      <c r="L131" s="9">
        <f>HLOOKUP(L$5,'Emissions Factors'!$A$3:$AB$46,MATCH('MC Emissions'!$A131,'Emissions Factors'!$A$5:$A$46,0)+2,FALSE)*'MC Usage'!L131</f>
        <v>19.233303206695116</v>
      </c>
      <c r="M131" s="9">
        <f>HLOOKUP(M$5,'Emissions Factors'!$A$3:$AB$46,MATCH('MC Emissions'!$A131,'Emissions Factors'!$A$5:$A$46,0)+2,FALSE)*'MC Usage'!M131</f>
        <v>12.560443091951392</v>
      </c>
      <c r="N131" s="9">
        <f>HLOOKUP(N$5,'Emissions Factors'!$A$3:$AB$46,MATCH('MC Emissions'!$A131,'Emissions Factors'!$A$5:$A$46,0)+2,FALSE)*'MC Usage'!N131</f>
        <v>670.1334318675116</v>
      </c>
      <c r="O131" s="9">
        <f>HLOOKUP(O$5,'Emissions Factors'!$A$3:$AB$46,MATCH('MC Emissions'!$A131,'Emissions Factors'!$A$5:$A$46,0)+2,FALSE)*'MC Usage'!O131</f>
        <v>274.33064999999999</v>
      </c>
      <c r="P131" s="9">
        <f>HLOOKUP(P$5,'Emissions Factors'!$A$3:$AB$46,MATCH('MC Emissions'!$A131,'Emissions Factors'!$A$5:$A$46,0)+2,FALSE)*'MC Usage'!P131</f>
        <v>118.04359988222227</v>
      </c>
      <c r="Q131" s="9">
        <f>HLOOKUP(Q$5,'Emissions Factors'!$A$3:$AB$46,MATCH('MC Emissions'!$A131,'Emissions Factors'!$A$5:$A$46,0)+2,FALSE)*'MC Usage'!Q131</f>
        <v>1.4407518348437496</v>
      </c>
      <c r="R131" s="9">
        <f>HLOOKUP(R$5,'Emissions Factors'!$A$3:$AB$46,MATCH('MC Emissions'!$A131,'Emissions Factors'!$A$5:$A$46,0)+2,FALSE)*'MC Usage'!R131</f>
        <v>8.4241162790820301</v>
      </c>
      <c r="S131" s="9">
        <f>HLOOKUP(S$5,'Emissions Factors'!$A$3:$AB$46,MATCH('MC Emissions'!$A131,'Emissions Factors'!$A$5:$A$46,0)+2,FALSE)*'MC Usage'!S131</f>
        <v>4.0123222857142857E-2</v>
      </c>
      <c r="T131" s="9">
        <f>HLOOKUP(T$5,'Emissions Factors'!$A$3:$AB$46,MATCH('MC Emissions'!$A131,'Emissions Factors'!$A$5:$A$46,0)+2,FALSE)*'MC Usage'!T131</f>
        <v>0</v>
      </c>
      <c r="U131" s="9">
        <f>HLOOKUP(U$5,'Emissions Factors'!$A$3:$AB$46,MATCH('MC Emissions'!$A131,'Emissions Factors'!$A$5:$A$46,0)+2,FALSE)*'MC Usage'!U131</f>
        <v>0</v>
      </c>
      <c r="V131" s="9">
        <f>HLOOKUP(V$5,'Emissions Factors'!$A$3:$AB$46,MATCH('MC Emissions'!$A131,'Emissions Factors'!$A$5:$A$46,0)+2,FALSE)*'MC Usage'!V131</f>
        <v>0</v>
      </c>
      <c r="W131" s="9">
        <f>HLOOKUP(W$5,'Emissions Factors'!$A$3:$AB$46,MATCH('MC Emissions'!$A131,'Emissions Factors'!$A$5:$A$46,0)+2,FALSE)*'MC Usage'!W131</f>
        <v>0</v>
      </c>
      <c r="X131" s="9">
        <f>HLOOKUP(X$5,'Emissions Factors'!$A$3:$AB$46,MATCH('MC Emissions'!$A131,'Emissions Factors'!$A$5:$A$46,0)+2,FALSE)*'MC Usage'!X131</f>
        <v>0</v>
      </c>
      <c r="Y131" s="9">
        <f>HLOOKUP(Y$5,'Emissions Factors'!$A$3:$AB$46,MATCH('MC Emissions'!$A131,'Emissions Factors'!$A$5:$A$46,0)+2,FALSE)*'MC Usage'!Y131</f>
        <v>0</v>
      </c>
      <c r="Z131" s="9">
        <f>HLOOKUP(Z$5,'Emissions Factors'!$A$3:$AB$46,MATCH('MC Emissions'!$A131,'Emissions Factors'!$A$5:$A$46,0)+2,FALSE)*'MC Usage'!Z131</f>
        <v>0</v>
      </c>
      <c r="AA131" s="9">
        <f>HLOOKUP(AA$5,'Emissions Factors'!$A$3:$AB$46,MATCH('MC Emissions'!$A131,'Emissions Factors'!$A$5:$A$46,0)+2,FALSE)*'MC Usage'!AA131</f>
        <v>0</v>
      </c>
      <c r="AB131" s="10">
        <f>HLOOKUP(AB$5,'Emissions Factors'!$A$3:$AB$46,MATCH('MC Emissions'!$A131,'Emissions Factors'!$A$5:$A$46,0)+2,FALSE)*'MC Usage'!AB131</f>
        <v>0</v>
      </c>
      <c r="AC131" s="10">
        <f>-'MC Usage'!AC131</f>
        <v>0</v>
      </c>
      <c r="AD131" s="10">
        <f>HLOOKUP(AD$5,'Emissions Factors'!$A$3:$AB$46,MATCH('MC Emissions'!$A131,'Emissions Factors'!$A$5:$A$46,0)+2,FALSE)*'MC Usage'!AD131</f>
        <v>-6790.5010260997715</v>
      </c>
      <c r="AE131" s="10">
        <f>HLOOKUP(AE$5,'Emissions Factors'!$A$3:$AB$46,MATCH('MC Emissions'!$A131,'Emissions Factors'!$A$5:$A$46,0)+2,FALSE)*'MC Usage'!AE131</f>
        <v>0</v>
      </c>
      <c r="AF131" s="202">
        <f t="shared" si="5"/>
        <v>6601.8343641172651</v>
      </c>
      <c r="AG131">
        <f t="shared" si="6"/>
        <v>9675.9729036991248</v>
      </c>
      <c r="AH131">
        <v>0</v>
      </c>
      <c r="AI131">
        <f t="shared" ref="AI131:AI194" si="8">-AD131</f>
        <v>6790.5010260997715</v>
      </c>
      <c r="AJ131">
        <f t="shared" ref="AJ131:AJ194" si="9">-AC131</f>
        <v>0</v>
      </c>
    </row>
    <row r="132" spans="1:36" x14ac:dyDescent="0.3">
      <c r="A132" s="30" t="s">
        <v>44</v>
      </c>
      <c r="B132" s="16">
        <f t="shared" si="7"/>
        <v>40544</v>
      </c>
      <c r="C132" s="9">
        <f>HLOOKUP(C$5,'Emissions Factors'!$A$3:$AB$46,MATCH('MC Emissions'!$A132,'Emissions Factors'!$A$5:$A$46,0)+2,FALSE)*'MC Usage'!C132</f>
        <v>11384.113451503425</v>
      </c>
      <c r="D132" s="9">
        <f>HLOOKUP(D$5,'Emissions Factors'!$A$3:$AB$46,MATCH('MC Emissions'!$A132,'Emissions Factors'!$A$5:$A$46,0)+2,FALSE)*'MC Usage'!D132</f>
        <v>786.9800450329908</v>
      </c>
      <c r="E132" s="9">
        <f>HLOOKUP(E$5,'Emissions Factors'!$A$3:$AB$46,MATCH('MC Emissions'!$A132,'Emissions Factors'!$A$5:$A$46,0)+2,FALSE)*'MC Usage'!E132</f>
        <v>11344.169117210849</v>
      </c>
      <c r="F132" s="9">
        <f>HLOOKUP(F$5,'Emissions Factors'!$A$3:$AB$46,MATCH('MC Emissions'!$A132,'Emissions Factors'!$A$5:$A$46,0)+2,FALSE)*'MC Usage'!F132</f>
        <v>196.75264499999997</v>
      </c>
      <c r="G132" s="9">
        <f>HLOOKUP(G$5,'Emissions Factors'!$A$3:$AB$46,MATCH('MC Emissions'!$A132,'Emissions Factors'!$A$5:$A$46,0)+2,FALSE)*'MC Usage'!G132</f>
        <v>35.040929699175123</v>
      </c>
      <c r="H132" s="9">
        <f>HLOOKUP(H$5,'Emissions Factors'!$A$3:$AB$46,MATCH('MC Emissions'!$A132,'Emissions Factors'!$A$5:$A$46,0)+2,FALSE)*'MC Usage'!H132</f>
        <v>0</v>
      </c>
      <c r="I132" s="9">
        <f>HLOOKUP(I$5,'Emissions Factors'!$A$3:$AB$46,MATCH('MC Emissions'!$A132,'Emissions Factors'!$A$5:$A$46,0)+2,FALSE)*'MC Usage'!I132</f>
        <v>135.98453370476915</v>
      </c>
      <c r="J132" s="9">
        <f>HLOOKUP(J$5,'Emissions Factors'!$A$3:$AB$46,MATCH('MC Emissions'!$A132,'Emissions Factors'!$A$5:$A$46,0)+2,FALSE)*'MC Usage'!J132</f>
        <v>43.090031520018613</v>
      </c>
      <c r="K132" s="9">
        <f>HLOOKUP(K$5,'Emissions Factors'!$A$3:$AB$46,MATCH('MC Emissions'!$A132,'Emissions Factors'!$A$5:$A$46,0)+2,FALSE)*'MC Usage'!K132</f>
        <v>953.60508147436224</v>
      </c>
      <c r="L132" s="9">
        <f>HLOOKUP(L$5,'Emissions Factors'!$A$3:$AB$46,MATCH('MC Emissions'!$A132,'Emissions Factors'!$A$5:$A$46,0)+2,FALSE)*'MC Usage'!L132</f>
        <v>19.233303206695116</v>
      </c>
      <c r="M132" s="9">
        <f>HLOOKUP(M$5,'Emissions Factors'!$A$3:$AB$46,MATCH('MC Emissions'!$A132,'Emissions Factors'!$A$5:$A$46,0)+2,FALSE)*'MC Usage'!M132</f>
        <v>12.560443091951392</v>
      </c>
      <c r="N132" s="9">
        <f>HLOOKUP(N$5,'Emissions Factors'!$A$3:$AB$46,MATCH('MC Emissions'!$A132,'Emissions Factors'!$A$5:$A$46,0)+2,FALSE)*'MC Usage'!N132</f>
        <v>670.1334318675116</v>
      </c>
      <c r="O132" s="9">
        <f>HLOOKUP(O$5,'Emissions Factors'!$A$3:$AB$46,MATCH('MC Emissions'!$A132,'Emissions Factors'!$A$5:$A$46,0)+2,FALSE)*'MC Usage'!O132</f>
        <v>274.33064999999999</v>
      </c>
      <c r="P132" s="9">
        <f>HLOOKUP(P$5,'Emissions Factors'!$A$3:$AB$46,MATCH('MC Emissions'!$A132,'Emissions Factors'!$A$5:$A$46,0)+2,FALSE)*'MC Usage'!P132</f>
        <v>118.04359988222227</v>
      </c>
      <c r="Q132" s="9">
        <f>HLOOKUP(Q$5,'Emissions Factors'!$A$3:$AB$46,MATCH('MC Emissions'!$A132,'Emissions Factors'!$A$5:$A$46,0)+2,FALSE)*'MC Usage'!Q132</f>
        <v>1.4407518348437496</v>
      </c>
      <c r="R132" s="9">
        <f>HLOOKUP(R$5,'Emissions Factors'!$A$3:$AB$46,MATCH('MC Emissions'!$A132,'Emissions Factors'!$A$5:$A$46,0)+2,FALSE)*'MC Usage'!R132</f>
        <v>8.4241162790820301</v>
      </c>
      <c r="S132" s="9">
        <f>HLOOKUP(S$5,'Emissions Factors'!$A$3:$AB$46,MATCH('MC Emissions'!$A132,'Emissions Factors'!$A$5:$A$46,0)+2,FALSE)*'MC Usage'!S132</f>
        <v>4.0123222857142857E-2</v>
      </c>
      <c r="T132" s="9">
        <f>HLOOKUP(T$5,'Emissions Factors'!$A$3:$AB$46,MATCH('MC Emissions'!$A132,'Emissions Factors'!$A$5:$A$46,0)+2,FALSE)*'MC Usage'!T132</f>
        <v>0</v>
      </c>
      <c r="U132" s="9">
        <f>HLOOKUP(U$5,'Emissions Factors'!$A$3:$AB$46,MATCH('MC Emissions'!$A132,'Emissions Factors'!$A$5:$A$46,0)+2,FALSE)*'MC Usage'!U132</f>
        <v>0</v>
      </c>
      <c r="V132" s="9">
        <f>HLOOKUP(V$5,'Emissions Factors'!$A$3:$AB$46,MATCH('MC Emissions'!$A132,'Emissions Factors'!$A$5:$A$46,0)+2,FALSE)*'MC Usage'!V132</f>
        <v>0</v>
      </c>
      <c r="W132" s="9">
        <f>HLOOKUP(W$5,'Emissions Factors'!$A$3:$AB$46,MATCH('MC Emissions'!$A132,'Emissions Factors'!$A$5:$A$46,0)+2,FALSE)*'MC Usage'!W132</f>
        <v>0</v>
      </c>
      <c r="X132" s="9">
        <f>HLOOKUP(X$5,'Emissions Factors'!$A$3:$AB$46,MATCH('MC Emissions'!$A132,'Emissions Factors'!$A$5:$A$46,0)+2,FALSE)*'MC Usage'!X132</f>
        <v>0</v>
      </c>
      <c r="Y132" s="9">
        <f>HLOOKUP(Y$5,'Emissions Factors'!$A$3:$AB$46,MATCH('MC Emissions'!$A132,'Emissions Factors'!$A$5:$A$46,0)+2,FALSE)*'MC Usage'!Y132</f>
        <v>0</v>
      </c>
      <c r="Z132" s="9">
        <f>HLOOKUP(Z$5,'Emissions Factors'!$A$3:$AB$46,MATCH('MC Emissions'!$A132,'Emissions Factors'!$A$5:$A$46,0)+2,FALSE)*'MC Usage'!Z132</f>
        <v>0</v>
      </c>
      <c r="AA132" s="9">
        <f>HLOOKUP(AA$5,'Emissions Factors'!$A$3:$AB$46,MATCH('MC Emissions'!$A132,'Emissions Factors'!$A$5:$A$46,0)+2,FALSE)*'MC Usage'!AA132</f>
        <v>0</v>
      </c>
      <c r="AB132" s="10">
        <f>HLOOKUP(AB$5,'Emissions Factors'!$A$3:$AB$46,MATCH('MC Emissions'!$A132,'Emissions Factors'!$A$5:$A$46,0)+2,FALSE)*'MC Usage'!AB132</f>
        <v>0</v>
      </c>
      <c r="AC132" s="10">
        <f>-'MC Usage'!AC132</f>
        <v>0</v>
      </c>
      <c r="AD132" s="10">
        <f>HLOOKUP(AD$5,'Emissions Factors'!$A$3:$AB$46,MATCH('MC Emissions'!$A132,'Emissions Factors'!$A$5:$A$46,0)+2,FALSE)*'MC Usage'!AD132</f>
        <v>-6790.5010260997715</v>
      </c>
      <c r="AE132" s="10">
        <f>HLOOKUP(AE$5,'Emissions Factors'!$A$3:$AB$46,MATCH('MC Emissions'!$A132,'Emissions Factors'!$A$5:$A$46,0)+2,FALSE)*'MC Usage'!AE132</f>
        <v>0</v>
      </c>
      <c r="AF132" s="202">
        <f t="shared" si="5"/>
        <v>4593.6124254036531</v>
      </c>
      <c r="AG132">
        <f t="shared" si="6"/>
        <v>11344.169117210849</v>
      </c>
      <c r="AH132">
        <v>0</v>
      </c>
      <c r="AI132">
        <f t="shared" si="8"/>
        <v>6790.5010260997715</v>
      </c>
      <c r="AJ132">
        <f t="shared" si="9"/>
        <v>0</v>
      </c>
    </row>
    <row r="133" spans="1:36" x14ac:dyDescent="0.3">
      <c r="A133" s="30" t="s">
        <v>44</v>
      </c>
      <c r="B133" s="16">
        <f t="shared" si="7"/>
        <v>40575</v>
      </c>
      <c r="C133" s="9">
        <f>HLOOKUP(C$5,'Emissions Factors'!$A$3:$AB$46,MATCH('MC Emissions'!$A133,'Emissions Factors'!$A$5:$A$46,0)+2,FALSE)*'MC Usage'!C133</f>
        <v>13887.691645097309</v>
      </c>
      <c r="D133" s="9">
        <f>HLOOKUP(D$5,'Emissions Factors'!$A$3:$AB$46,MATCH('MC Emissions'!$A133,'Emissions Factors'!$A$5:$A$46,0)+2,FALSE)*'MC Usage'!D133</f>
        <v>816.38153918465571</v>
      </c>
      <c r="E133" s="9">
        <f>HLOOKUP(E$5,'Emissions Factors'!$A$3:$AB$46,MATCH('MC Emissions'!$A133,'Emissions Factors'!$A$5:$A$46,0)+2,FALSE)*'MC Usage'!E133</f>
        <v>11359.455387344553</v>
      </c>
      <c r="F133" s="9">
        <f>HLOOKUP(F$5,'Emissions Factors'!$A$3:$AB$46,MATCH('MC Emissions'!$A133,'Emissions Factors'!$A$5:$A$46,0)+2,FALSE)*'MC Usage'!F133</f>
        <v>181.65869999999998</v>
      </c>
      <c r="G133" s="9">
        <f>HLOOKUP(G$5,'Emissions Factors'!$A$3:$AB$46,MATCH('MC Emissions'!$A133,'Emissions Factors'!$A$5:$A$46,0)+2,FALSE)*'MC Usage'!G133</f>
        <v>35.040929699175123</v>
      </c>
      <c r="H133" s="9">
        <f>HLOOKUP(H$5,'Emissions Factors'!$A$3:$AB$46,MATCH('MC Emissions'!$A133,'Emissions Factors'!$A$5:$A$46,0)+2,FALSE)*'MC Usage'!H133</f>
        <v>0</v>
      </c>
      <c r="I133" s="9">
        <f>HLOOKUP(I$5,'Emissions Factors'!$A$3:$AB$46,MATCH('MC Emissions'!$A133,'Emissions Factors'!$A$5:$A$46,0)+2,FALSE)*'MC Usage'!I133</f>
        <v>135.98453370476915</v>
      </c>
      <c r="J133" s="9">
        <f>HLOOKUP(J$5,'Emissions Factors'!$A$3:$AB$46,MATCH('MC Emissions'!$A133,'Emissions Factors'!$A$5:$A$46,0)+2,FALSE)*'MC Usage'!J133</f>
        <v>43.090031520018613</v>
      </c>
      <c r="K133" s="9">
        <f>HLOOKUP(K$5,'Emissions Factors'!$A$3:$AB$46,MATCH('MC Emissions'!$A133,'Emissions Factors'!$A$5:$A$46,0)+2,FALSE)*'MC Usage'!K133</f>
        <v>953.60508147436224</v>
      </c>
      <c r="L133" s="9">
        <f>HLOOKUP(L$5,'Emissions Factors'!$A$3:$AB$46,MATCH('MC Emissions'!$A133,'Emissions Factors'!$A$5:$A$46,0)+2,FALSE)*'MC Usage'!L133</f>
        <v>19.233303206695116</v>
      </c>
      <c r="M133" s="9">
        <f>HLOOKUP(M$5,'Emissions Factors'!$A$3:$AB$46,MATCH('MC Emissions'!$A133,'Emissions Factors'!$A$5:$A$46,0)+2,FALSE)*'MC Usage'!M133</f>
        <v>12.560443091951392</v>
      </c>
      <c r="N133" s="9">
        <f>HLOOKUP(N$5,'Emissions Factors'!$A$3:$AB$46,MATCH('MC Emissions'!$A133,'Emissions Factors'!$A$5:$A$46,0)+2,FALSE)*'MC Usage'!N133</f>
        <v>670.1334318675116</v>
      </c>
      <c r="O133" s="9">
        <f>HLOOKUP(O$5,'Emissions Factors'!$A$3:$AB$46,MATCH('MC Emissions'!$A133,'Emissions Factors'!$A$5:$A$46,0)+2,FALSE)*'MC Usage'!O133</f>
        <v>274.33064999999999</v>
      </c>
      <c r="P133" s="9">
        <f>HLOOKUP(P$5,'Emissions Factors'!$A$3:$AB$46,MATCH('MC Emissions'!$A133,'Emissions Factors'!$A$5:$A$46,0)+2,FALSE)*'MC Usage'!P133</f>
        <v>118.04359988222227</v>
      </c>
      <c r="Q133" s="9">
        <f>HLOOKUP(Q$5,'Emissions Factors'!$A$3:$AB$46,MATCH('MC Emissions'!$A133,'Emissions Factors'!$A$5:$A$46,0)+2,FALSE)*'MC Usage'!Q133</f>
        <v>1.4407518348437496</v>
      </c>
      <c r="R133" s="9">
        <f>HLOOKUP(R$5,'Emissions Factors'!$A$3:$AB$46,MATCH('MC Emissions'!$A133,'Emissions Factors'!$A$5:$A$46,0)+2,FALSE)*'MC Usage'!R133</f>
        <v>8.4241162790820301</v>
      </c>
      <c r="S133" s="9">
        <f>HLOOKUP(S$5,'Emissions Factors'!$A$3:$AB$46,MATCH('MC Emissions'!$A133,'Emissions Factors'!$A$5:$A$46,0)+2,FALSE)*'MC Usage'!S133</f>
        <v>4.0123222857142857E-2</v>
      </c>
      <c r="T133" s="9">
        <f>HLOOKUP(T$5,'Emissions Factors'!$A$3:$AB$46,MATCH('MC Emissions'!$A133,'Emissions Factors'!$A$5:$A$46,0)+2,FALSE)*'MC Usage'!T133</f>
        <v>0</v>
      </c>
      <c r="U133" s="9">
        <f>HLOOKUP(U$5,'Emissions Factors'!$A$3:$AB$46,MATCH('MC Emissions'!$A133,'Emissions Factors'!$A$5:$A$46,0)+2,FALSE)*'MC Usage'!U133</f>
        <v>0</v>
      </c>
      <c r="V133" s="9">
        <f>HLOOKUP(V$5,'Emissions Factors'!$A$3:$AB$46,MATCH('MC Emissions'!$A133,'Emissions Factors'!$A$5:$A$46,0)+2,FALSE)*'MC Usage'!V133</f>
        <v>0</v>
      </c>
      <c r="W133" s="9">
        <f>HLOOKUP(W$5,'Emissions Factors'!$A$3:$AB$46,MATCH('MC Emissions'!$A133,'Emissions Factors'!$A$5:$A$46,0)+2,FALSE)*'MC Usage'!W133</f>
        <v>0</v>
      </c>
      <c r="X133" s="9">
        <f>HLOOKUP(X$5,'Emissions Factors'!$A$3:$AB$46,MATCH('MC Emissions'!$A133,'Emissions Factors'!$A$5:$A$46,0)+2,FALSE)*'MC Usage'!X133</f>
        <v>0</v>
      </c>
      <c r="Y133" s="9">
        <f>HLOOKUP(Y$5,'Emissions Factors'!$A$3:$AB$46,MATCH('MC Emissions'!$A133,'Emissions Factors'!$A$5:$A$46,0)+2,FALSE)*'MC Usage'!Y133</f>
        <v>0</v>
      </c>
      <c r="Z133" s="9">
        <f>HLOOKUP(Z$5,'Emissions Factors'!$A$3:$AB$46,MATCH('MC Emissions'!$A133,'Emissions Factors'!$A$5:$A$46,0)+2,FALSE)*'MC Usage'!Z133</f>
        <v>0</v>
      </c>
      <c r="AA133" s="9">
        <f>HLOOKUP(AA$5,'Emissions Factors'!$A$3:$AB$46,MATCH('MC Emissions'!$A133,'Emissions Factors'!$A$5:$A$46,0)+2,FALSE)*'MC Usage'!AA133</f>
        <v>0</v>
      </c>
      <c r="AB133" s="10">
        <f>HLOOKUP(AB$5,'Emissions Factors'!$A$3:$AB$46,MATCH('MC Emissions'!$A133,'Emissions Factors'!$A$5:$A$46,0)+2,FALSE)*'MC Usage'!AB133</f>
        <v>0</v>
      </c>
      <c r="AC133" s="10">
        <f>-'MC Usage'!AC133</f>
        <v>0</v>
      </c>
      <c r="AD133" s="10">
        <f>HLOOKUP(AD$5,'Emissions Factors'!$A$3:$AB$46,MATCH('MC Emissions'!$A133,'Emissions Factors'!$A$5:$A$46,0)+2,FALSE)*'MC Usage'!AD133</f>
        <v>-6790.5010260997715</v>
      </c>
      <c r="AE133" s="10">
        <f>HLOOKUP(AE$5,'Emissions Factors'!$A$3:$AB$46,MATCH('MC Emissions'!$A133,'Emissions Factors'!$A$5:$A$46,0)+2,FALSE)*'MC Usage'!AE133</f>
        <v>0</v>
      </c>
      <c r="AF133" s="202">
        <f t="shared" si="5"/>
        <v>7097.190618997538</v>
      </c>
      <c r="AG133">
        <f t="shared" si="6"/>
        <v>11359.455387344553</v>
      </c>
      <c r="AH133">
        <v>0</v>
      </c>
      <c r="AI133">
        <f t="shared" si="8"/>
        <v>6790.5010260997715</v>
      </c>
      <c r="AJ133">
        <f t="shared" si="9"/>
        <v>0</v>
      </c>
    </row>
    <row r="134" spans="1:36" x14ac:dyDescent="0.3">
      <c r="A134" s="30" t="s">
        <v>44</v>
      </c>
      <c r="B134" s="16">
        <f t="shared" si="7"/>
        <v>40603</v>
      </c>
      <c r="C134" s="9">
        <f>HLOOKUP(C$5,'Emissions Factors'!$A$3:$AB$46,MATCH('MC Emissions'!$A134,'Emissions Factors'!$A$5:$A$46,0)+2,FALSE)*'MC Usage'!C134</f>
        <v>10346.466827646183</v>
      </c>
      <c r="D134" s="9">
        <f>HLOOKUP(D$5,'Emissions Factors'!$A$3:$AB$46,MATCH('MC Emissions'!$A134,'Emissions Factors'!$A$5:$A$46,0)+2,FALSE)*'MC Usage'!D134</f>
        <v>1420.6013519555238</v>
      </c>
      <c r="E134" s="9">
        <f>HLOOKUP(E$5,'Emissions Factors'!$A$3:$AB$46,MATCH('MC Emissions'!$A134,'Emissions Factors'!$A$5:$A$46,0)+2,FALSE)*'MC Usage'!E134</f>
        <v>8365.8408827174244</v>
      </c>
      <c r="F134" s="9">
        <f>HLOOKUP(F$5,'Emissions Factors'!$A$3:$AB$46,MATCH('MC Emissions'!$A134,'Emissions Factors'!$A$5:$A$46,0)+2,FALSE)*'MC Usage'!F134</f>
        <v>144.015165</v>
      </c>
      <c r="G134" s="9">
        <f>HLOOKUP(G$5,'Emissions Factors'!$A$3:$AB$46,MATCH('MC Emissions'!$A134,'Emissions Factors'!$A$5:$A$46,0)+2,FALSE)*'MC Usage'!G134</f>
        <v>35.040929699175123</v>
      </c>
      <c r="H134" s="9">
        <f>HLOOKUP(H$5,'Emissions Factors'!$A$3:$AB$46,MATCH('MC Emissions'!$A134,'Emissions Factors'!$A$5:$A$46,0)+2,FALSE)*'MC Usage'!H134</f>
        <v>0</v>
      </c>
      <c r="I134" s="9">
        <f>HLOOKUP(I$5,'Emissions Factors'!$A$3:$AB$46,MATCH('MC Emissions'!$A134,'Emissions Factors'!$A$5:$A$46,0)+2,FALSE)*'MC Usage'!I134</f>
        <v>135.98453370476915</v>
      </c>
      <c r="J134" s="9">
        <f>HLOOKUP(J$5,'Emissions Factors'!$A$3:$AB$46,MATCH('MC Emissions'!$A134,'Emissions Factors'!$A$5:$A$46,0)+2,FALSE)*'MC Usage'!J134</f>
        <v>43.090031520018613</v>
      </c>
      <c r="K134" s="9">
        <f>HLOOKUP(K$5,'Emissions Factors'!$A$3:$AB$46,MATCH('MC Emissions'!$A134,'Emissions Factors'!$A$5:$A$46,0)+2,FALSE)*'MC Usage'!K134</f>
        <v>953.60508147436224</v>
      </c>
      <c r="L134" s="9">
        <f>HLOOKUP(L$5,'Emissions Factors'!$A$3:$AB$46,MATCH('MC Emissions'!$A134,'Emissions Factors'!$A$5:$A$46,0)+2,FALSE)*'MC Usage'!L134</f>
        <v>19.233303206695116</v>
      </c>
      <c r="M134" s="9">
        <f>HLOOKUP(M$5,'Emissions Factors'!$A$3:$AB$46,MATCH('MC Emissions'!$A134,'Emissions Factors'!$A$5:$A$46,0)+2,FALSE)*'MC Usage'!M134</f>
        <v>12.560443091951392</v>
      </c>
      <c r="N134" s="9">
        <f>HLOOKUP(N$5,'Emissions Factors'!$A$3:$AB$46,MATCH('MC Emissions'!$A134,'Emissions Factors'!$A$5:$A$46,0)+2,FALSE)*'MC Usage'!N134</f>
        <v>670.1334318675116</v>
      </c>
      <c r="O134" s="9">
        <f>HLOOKUP(O$5,'Emissions Factors'!$A$3:$AB$46,MATCH('MC Emissions'!$A134,'Emissions Factors'!$A$5:$A$46,0)+2,FALSE)*'MC Usage'!O134</f>
        <v>274.33064999999999</v>
      </c>
      <c r="P134" s="9">
        <f>HLOOKUP(P$5,'Emissions Factors'!$A$3:$AB$46,MATCH('MC Emissions'!$A134,'Emissions Factors'!$A$5:$A$46,0)+2,FALSE)*'MC Usage'!P134</f>
        <v>118.04359988222227</v>
      </c>
      <c r="Q134" s="9">
        <f>HLOOKUP(Q$5,'Emissions Factors'!$A$3:$AB$46,MATCH('MC Emissions'!$A134,'Emissions Factors'!$A$5:$A$46,0)+2,FALSE)*'MC Usage'!Q134</f>
        <v>1.4407518348437496</v>
      </c>
      <c r="R134" s="9">
        <f>HLOOKUP(R$5,'Emissions Factors'!$A$3:$AB$46,MATCH('MC Emissions'!$A134,'Emissions Factors'!$A$5:$A$46,0)+2,FALSE)*'MC Usage'!R134</f>
        <v>8.4241162790820301</v>
      </c>
      <c r="S134" s="9">
        <f>HLOOKUP(S$5,'Emissions Factors'!$A$3:$AB$46,MATCH('MC Emissions'!$A134,'Emissions Factors'!$A$5:$A$46,0)+2,FALSE)*'MC Usage'!S134</f>
        <v>4.0123222857142857E-2</v>
      </c>
      <c r="T134" s="9">
        <f>HLOOKUP(T$5,'Emissions Factors'!$A$3:$AB$46,MATCH('MC Emissions'!$A134,'Emissions Factors'!$A$5:$A$46,0)+2,FALSE)*'MC Usage'!T134</f>
        <v>0</v>
      </c>
      <c r="U134" s="9">
        <f>HLOOKUP(U$5,'Emissions Factors'!$A$3:$AB$46,MATCH('MC Emissions'!$A134,'Emissions Factors'!$A$5:$A$46,0)+2,FALSE)*'MC Usage'!U134</f>
        <v>0</v>
      </c>
      <c r="V134" s="9">
        <f>HLOOKUP(V$5,'Emissions Factors'!$A$3:$AB$46,MATCH('MC Emissions'!$A134,'Emissions Factors'!$A$5:$A$46,0)+2,FALSE)*'MC Usage'!V134</f>
        <v>0</v>
      </c>
      <c r="W134" s="9">
        <f>HLOOKUP(W$5,'Emissions Factors'!$A$3:$AB$46,MATCH('MC Emissions'!$A134,'Emissions Factors'!$A$5:$A$46,0)+2,FALSE)*'MC Usage'!W134</f>
        <v>0</v>
      </c>
      <c r="X134" s="9">
        <f>HLOOKUP(X$5,'Emissions Factors'!$A$3:$AB$46,MATCH('MC Emissions'!$A134,'Emissions Factors'!$A$5:$A$46,0)+2,FALSE)*'MC Usage'!X134</f>
        <v>0</v>
      </c>
      <c r="Y134" s="9">
        <f>HLOOKUP(Y$5,'Emissions Factors'!$A$3:$AB$46,MATCH('MC Emissions'!$A134,'Emissions Factors'!$A$5:$A$46,0)+2,FALSE)*'MC Usage'!Y134</f>
        <v>0</v>
      </c>
      <c r="Z134" s="9">
        <f>HLOOKUP(Z$5,'Emissions Factors'!$A$3:$AB$46,MATCH('MC Emissions'!$A134,'Emissions Factors'!$A$5:$A$46,0)+2,FALSE)*'MC Usage'!Z134</f>
        <v>0</v>
      </c>
      <c r="AA134" s="9">
        <f>HLOOKUP(AA$5,'Emissions Factors'!$A$3:$AB$46,MATCH('MC Emissions'!$A134,'Emissions Factors'!$A$5:$A$46,0)+2,FALSE)*'MC Usage'!AA134</f>
        <v>0</v>
      </c>
      <c r="AB134" s="10">
        <f>HLOOKUP(AB$5,'Emissions Factors'!$A$3:$AB$46,MATCH('MC Emissions'!$A134,'Emissions Factors'!$A$5:$A$46,0)+2,FALSE)*'MC Usage'!AB134</f>
        <v>0</v>
      </c>
      <c r="AC134" s="10">
        <f>-'MC Usage'!AC134</f>
        <v>0</v>
      </c>
      <c r="AD134" s="10">
        <f>HLOOKUP(AD$5,'Emissions Factors'!$A$3:$AB$46,MATCH('MC Emissions'!$A134,'Emissions Factors'!$A$5:$A$46,0)+2,FALSE)*'MC Usage'!AD134</f>
        <v>-6790.5010260997715</v>
      </c>
      <c r="AE134" s="10">
        <f>HLOOKUP(AE$5,'Emissions Factors'!$A$3:$AB$46,MATCH('MC Emissions'!$A134,'Emissions Factors'!$A$5:$A$46,0)+2,FALSE)*'MC Usage'!AE134</f>
        <v>0</v>
      </c>
      <c r="AF134" s="202">
        <f t="shared" si="5"/>
        <v>3555.965801546412</v>
      </c>
      <c r="AG134">
        <f t="shared" si="6"/>
        <v>8365.8408827174244</v>
      </c>
      <c r="AH134">
        <v>0</v>
      </c>
      <c r="AI134">
        <f t="shared" si="8"/>
        <v>6790.5010260997715</v>
      </c>
      <c r="AJ134">
        <f t="shared" si="9"/>
        <v>0</v>
      </c>
    </row>
    <row r="135" spans="1:36" x14ac:dyDescent="0.3">
      <c r="A135" s="30" t="s">
        <v>44</v>
      </c>
      <c r="B135" s="16">
        <f t="shared" si="7"/>
        <v>40634</v>
      </c>
      <c r="C135" s="9">
        <f>HLOOKUP(C$5,'Emissions Factors'!$A$3:$AB$46,MATCH('MC Emissions'!$A135,'Emissions Factors'!$A$5:$A$46,0)+2,FALSE)*'MC Usage'!C135</f>
        <v>11867.345958434908</v>
      </c>
      <c r="D135" s="9">
        <f>HLOOKUP(D$5,'Emissions Factors'!$A$3:$AB$46,MATCH('MC Emissions'!$A135,'Emissions Factors'!$A$5:$A$46,0)+2,FALSE)*'MC Usage'!D135</f>
        <v>2037.3235945396609</v>
      </c>
      <c r="E135" s="9">
        <f>HLOOKUP(E$5,'Emissions Factors'!$A$3:$AB$46,MATCH('MC Emissions'!$A135,'Emissions Factors'!$A$5:$A$46,0)+2,FALSE)*'MC Usage'!E135</f>
        <v>8215.6336689375639</v>
      </c>
      <c r="F135" s="9">
        <f>HLOOKUP(F$5,'Emissions Factors'!$A$3:$AB$46,MATCH('MC Emissions'!$A135,'Emissions Factors'!$A$5:$A$46,0)+2,FALSE)*'MC Usage'!F135</f>
        <v>70.609994999999998</v>
      </c>
      <c r="G135" s="9">
        <f>HLOOKUP(G$5,'Emissions Factors'!$A$3:$AB$46,MATCH('MC Emissions'!$A135,'Emissions Factors'!$A$5:$A$46,0)+2,FALSE)*'MC Usage'!G135</f>
        <v>35.040929699175123</v>
      </c>
      <c r="H135" s="9">
        <f>HLOOKUP(H$5,'Emissions Factors'!$A$3:$AB$46,MATCH('MC Emissions'!$A135,'Emissions Factors'!$A$5:$A$46,0)+2,FALSE)*'MC Usage'!H135</f>
        <v>0</v>
      </c>
      <c r="I135" s="9">
        <f>HLOOKUP(I$5,'Emissions Factors'!$A$3:$AB$46,MATCH('MC Emissions'!$A135,'Emissions Factors'!$A$5:$A$46,0)+2,FALSE)*'MC Usage'!I135</f>
        <v>135.98453370476915</v>
      </c>
      <c r="J135" s="9">
        <f>HLOOKUP(J$5,'Emissions Factors'!$A$3:$AB$46,MATCH('MC Emissions'!$A135,'Emissions Factors'!$A$5:$A$46,0)+2,FALSE)*'MC Usage'!J135</f>
        <v>43.090031520018613</v>
      </c>
      <c r="K135" s="9">
        <f>HLOOKUP(K$5,'Emissions Factors'!$A$3:$AB$46,MATCH('MC Emissions'!$A135,'Emissions Factors'!$A$5:$A$46,0)+2,FALSE)*'MC Usage'!K135</f>
        <v>953.60508147436224</v>
      </c>
      <c r="L135" s="9">
        <f>HLOOKUP(L$5,'Emissions Factors'!$A$3:$AB$46,MATCH('MC Emissions'!$A135,'Emissions Factors'!$A$5:$A$46,0)+2,FALSE)*'MC Usage'!L135</f>
        <v>19.233303206695116</v>
      </c>
      <c r="M135" s="9">
        <f>HLOOKUP(M$5,'Emissions Factors'!$A$3:$AB$46,MATCH('MC Emissions'!$A135,'Emissions Factors'!$A$5:$A$46,0)+2,FALSE)*'MC Usage'!M135</f>
        <v>12.560443091951392</v>
      </c>
      <c r="N135" s="9">
        <f>HLOOKUP(N$5,'Emissions Factors'!$A$3:$AB$46,MATCH('MC Emissions'!$A135,'Emissions Factors'!$A$5:$A$46,0)+2,FALSE)*'MC Usage'!N135</f>
        <v>670.1334318675116</v>
      </c>
      <c r="O135" s="9">
        <f>HLOOKUP(O$5,'Emissions Factors'!$A$3:$AB$46,MATCH('MC Emissions'!$A135,'Emissions Factors'!$A$5:$A$46,0)+2,FALSE)*'MC Usage'!O135</f>
        <v>274.33064999999999</v>
      </c>
      <c r="P135" s="9">
        <f>HLOOKUP(P$5,'Emissions Factors'!$A$3:$AB$46,MATCH('MC Emissions'!$A135,'Emissions Factors'!$A$5:$A$46,0)+2,FALSE)*'MC Usage'!P135</f>
        <v>118.04359988222227</v>
      </c>
      <c r="Q135" s="9">
        <f>HLOOKUP(Q$5,'Emissions Factors'!$A$3:$AB$46,MATCH('MC Emissions'!$A135,'Emissions Factors'!$A$5:$A$46,0)+2,FALSE)*'MC Usage'!Q135</f>
        <v>1.4407518348437496</v>
      </c>
      <c r="R135" s="9">
        <f>HLOOKUP(R$5,'Emissions Factors'!$A$3:$AB$46,MATCH('MC Emissions'!$A135,'Emissions Factors'!$A$5:$A$46,0)+2,FALSE)*'MC Usage'!R135</f>
        <v>8.4241162790820301</v>
      </c>
      <c r="S135" s="9">
        <f>HLOOKUP(S$5,'Emissions Factors'!$A$3:$AB$46,MATCH('MC Emissions'!$A135,'Emissions Factors'!$A$5:$A$46,0)+2,FALSE)*'MC Usage'!S135</f>
        <v>4.0123222857142857E-2</v>
      </c>
      <c r="T135" s="9">
        <f>HLOOKUP(T$5,'Emissions Factors'!$A$3:$AB$46,MATCH('MC Emissions'!$A135,'Emissions Factors'!$A$5:$A$46,0)+2,FALSE)*'MC Usage'!T135</f>
        <v>0</v>
      </c>
      <c r="U135" s="9">
        <f>HLOOKUP(U$5,'Emissions Factors'!$A$3:$AB$46,MATCH('MC Emissions'!$A135,'Emissions Factors'!$A$5:$A$46,0)+2,FALSE)*'MC Usage'!U135</f>
        <v>0</v>
      </c>
      <c r="V135" s="9">
        <f>HLOOKUP(V$5,'Emissions Factors'!$A$3:$AB$46,MATCH('MC Emissions'!$A135,'Emissions Factors'!$A$5:$A$46,0)+2,FALSE)*'MC Usage'!V135</f>
        <v>0</v>
      </c>
      <c r="W135" s="9">
        <f>HLOOKUP(W$5,'Emissions Factors'!$A$3:$AB$46,MATCH('MC Emissions'!$A135,'Emissions Factors'!$A$5:$A$46,0)+2,FALSE)*'MC Usage'!W135</f>
        <v>0</v>
      </c>
      <c r="X135" s="9">
        <f>HLOOKUP(X$5,'Emissions Factors'!$A$3:$AB$46,MATCH('MC Emissions'!$A135,'Emissions Factors'!$A$5:$A$46,0)+2,FALSE)*'MC Usage'!X135</f>
        <v>0</v>
      </c>
      <c r="Y135" s="9">
        <f>HLOOKUP(Y$5,'Emissions Factors'!$A$3:$AB$46,MATCH('MC Emissions'!$A135,'Emissions Factors'!$A$5:$A$46,0)+2,FALSE)*'MC Usage'!Y135</f>
        <v>0</v>
      </c>
      <c r="Z135" s="9">
        <f>HLOOKUP(Z$5,'Emissions Factors'!$A$3:$AB$46,MATCH('MC Emissions'!$A135,'Emissions Factors'!$A$5:$A$46,0)+2,FALSE)*'MC Usage'!Z135</f>
        <v>0</v>
      </c>
      <c r="AA135" s="9">
        <f>HLOOKUP(AA$5,'Emissions Factors'!$A$3:$AB$46,MATCH('MC Emissions'!$A135,'Emissions Factors'!$A$5:$A$46,0)+2,FALSE)*'MC Usage'!AA135</f>
        <v>0</v>
      </c>
      <c r="AB135" s="10">
        <f>HLOOKUP(AB$5,'Emissions Factors'!$A$3:$AB$46,MATCH('MC Emissions'!$A135,'Emissions Factors'!$A$5:$A$46,0)+2,FALSE)*'MC Usage'!AB135</f>
        <v>0</v>
      </c>
      <c r="AC135" s="10">
        <f>-'MC Usage'!AC135</f>
        <v>0</v>
      </c>
      <c r="AD135" s="10">
        <f>HLOOKUP(AD$5,'Emissions Factors'!$A$3:$AB$46,MATCH('MC Emissions'!$A135,'Emissions Factors'!$A$5:$A$46,0)+2,FALSE)*'MC Usage'!AD135</f>
        <v>-6790.5010260997715</v>
      </c>
      <c r="AE135" s="10">
        <f>HLOOKUP(AE$5,'Emissions Factors'!$A$3:$AB$46,MATCH('MC Emissions'!$A135,'Emissions Factors'!$A$5:$A$46,0)+2,FALSE)*'MC Usage'!AE135</f>
        <v>0</v>
      </c>
      <c r="AF135" s="202">
        <f t="shared" ref="AF135:AF198" si="10">C135+AD135</f>
        <v>5076.844932335136</v>
      </c>
      <c r="AG135">
        <f t="shared" ref="AG135:AG198" si="11">E135+H135+AC135</f>
        <v>8215.6336689375639</v>
      </c>
      <c r="AH135">
        <v>0</v>
      </c>
      <c r="AI135">
        <f t="shared" si="8"/>
        <v>6790.5010260997715</v>
      </c>
      <c r="AJ135">
        <f t="shared" si="9"/>
        <v>0</v>
      </c>
    </row>
    <row r="136" spans="1:36" x14ac:dyDescent="0.3">
      <c r="A136" s="30" t="s">
        <v>44</v>
      </c>
      <c r="B136" s="16">
        <f t="shared" ref="B136:B199" si="12">DATE(YEAR(B135),MONTH(B135)+1,DAY(B135))</f>
        <v>40664</v>
      </c>
      <c r="C136" s="9">
        <f>HLOOKUP(C$5,'Emissions Factors'!$A$3:$AB$46,MATCH('MC Emissions'!$A136,'Emissions Factors'!$A$5:$A$46,0)+2,FALSE)*'MC Usage'!C136</f>
        <v>11357.517764373681</v>
      </c>
      <c r="D136" s="9">
        <f>HLOOKUP(D$5,'Emissions Factors'!$A$3:$AB$46,MATCH('MC Emissions'!$A136,'Emissions Factors'!$A$5:$A$46,0)+2,FALSE)*'MC Usage'!D136</f>
        <v>3610.3863070016873</v>
      </c>
      <c r="E136" s="9">
        <f>HLOOKUP(E$5,'Emissions Factors'!$A$3:$AB$46,MATCH('MC Emissions'!$A136,'Emissions Factors'!$A$5:$A$46,0)+2,FALSE)*'MC Usage'!E136</f>
        <v>5752.5846885631263</v>
      </c>
      <c r="F136" s="9">
        <f>HLOOKUP(F$5,'Emissions Factors'!$A$3:$AB$46,MATCH('MC Emissions'!$A136,'Emissions Factors'!$A$5:$A$46,0)+2,FALSE)*'MC Usage'!F136</f>
        <v>50.235659999999996</v>
      </c>
      <c r="G136" s="9">
        <f>HLOOKUP(G$5,'Emissions Factors'!$A$3:$AB$46,MATCH('MC Emissions'!$A136,'Emissions Factors'!$A$5:$A$46,0)+2,FALSE)*'MC Usage'!G136</f>
        <v>35.040929699175123</v>
      </c>
      <c r="H136" s="9">
        <f>HLOOKUP(H$5,'Emissions Factors'!$A$3:$AB$46,MATCH('MC Emissions'!$A136,'Emissions Factors'!$A$5:$A$46,0)+2,FALSE)*'MC Usage'!H136</f>
        <v>0</v>
      </c>
      <c r="I136" s="9">
        <f>HLOOKUP(I$5,'Emissions Factors'!$A$3:$AB$46,MATCH('MC Emissions'!$A136,'Emissions Factors'!$A$5:$A$46,0)+2,FALSE)*'MC Usage'!I136</f>
        <v>135.98453370476915</v>
      </c>
      <c r="J136" s="9">
        <f>HLOOKUP(J$5,'Emissions Factors'!$A$3:$AB$46,MATCH('MC Emissions'!$A136,'Emissions Factors'!$A$5:$A$46,0)+2,FALSE)*'MC Usage'!J136</f>
        <v>43.090031520018613</v>
      </c>
      <c r="K136" s="9">
        <f>HLOOKUP(K$5,'Emissions Factors'!$A$3:$AB$46,MATCH('MC Emissions'!$A136,'Emissions Factors'!$A$5:$A$46,0)+2,FALSE)*'MC Usage'!K136</f>
        <v>953.60508147436224</v>
      </c>
      <c r="L136" s="9">
        <f>HLOOKUP(L$5,'Emissions Factors'!$A$3:$AB$46,MATCH('MC Emissions'!$A136,'Emissions Factors'!$A$5:$A$46,0)+2,FALSE)*'MC Usage'!L136</f>
        <v>19.233303206695116</v>
      </c>
      <c r="M136" s="9">
        <f>HLOOKUP(M$5,'Emissions Factors'!$A$3:$AB$46,MATCH('MC Emissions'!$A136,'Emissions Factors'!$A$5:$A$46,0)+2,FALSE)*'MC Usage'!M136</f>
        <v>12.560443091951392</v>
      </c>
      <c r="N136" s="9">
        <f>HLOOKUP(N$5,'Emissions Factors'!$A$3:$AB$46,MATCH('MC Emissions'!$A136,'Emissions Factors'!$A$5:$A$46,0)+2,FALSE)*'MC Usage'!N136</f>
        <v>670.1334318675116</v>
      </c>
      <c r="O136" s="9">
        <f>HLOOKUP(O$5,'Emissions Factors'!$A$3:$AB$46,MATCH('MC Emissions'!$A136,'Emissions Factors'!$A$5:$A$46,0)+2,FALSE)*'MC Usage'!O136</f>
        <v>274.33064999999999</v>
      </c>
      <c r="P136" s="9">
        <f>HLOOKUP(P$5,'Emissions Factors'!$A$3:$AB$46,MATCH('MC Emissions'!$A136,'Emissions Factors'!$A$5:$A$46,0)+2,FALSE)*'MC Usage'!P136</f>
        <v>118.04359988222227</v>
      </c>
      <c r="Q136" s="9">
        <f>HLOOKUP(Q$5,'Emissions Factors'!$A$3:$AB$46,MATCH('MC Emissions'!$A136,'Emissions Factors'!$A$5:$A$46,0)+2,FALSE)*'MC Usage'!Q136</f>
        <v>1.4407518348437496</v>
      </c>
      <c r="R136" s="9">
        <f>HLOOKUP(R$5,'Emissions Factors'!$A$3:$AB$46,MATCH('MC Emissions'!$A136,'Emissions Factors'!$A$5:$A$46,0)+2,FALSE)*'MC Usage'!R136</f>
        <v>8.4241162790820301</v>
      </c>
      <c r="S136" s="9">
        <f>HLOOKUP(S$5,'Emissions Factors'!$A$3:$AB$46,MATCH('MC Emissions'!$A136,'Emissions Factors'!$A$5:$A$46,0)+2,FALSE)*'MC Usage'!S136</f>
        <v>4.0123222857142857E-2</v>
      </c>
      <c r="T136" s="9">
        <f>HLOOKUP(T$5,'Emissions Factors'!$A$3:$AB$46,MATCH('MC Emissions'!$A136,'Emissions Factors'!$A$5:$A$46,0)+2,FALSE)*'MC Usage'!T136</f>
        <v>0</v>
      </c>
      <c r="U136" s="9">
        <f>HLOOKUP(U$5,'Emissions Factors'!$A$3:$AB$46,MATCH('MC Emissions'!$A136,'Emissions Factors'!$A$5:$A$46,0)+2,FALSE)*'MC Usage'!U136</f>
        <v>0</v>
      </c>
      <c r="V136" s="9">
        <f>HLOOKUP(V$5,'Emissions Factors'!$A$3:$AB$46,MATCH('MC Emissions'!$A136,'Emissions Factors'!$A$5:$A$46,0)+2,FALSE)*'MC Usage'!V136</f>
        <v>0</v>
      </c>
      <c r="W136" s="9">
        <f>HLOOKUP(W$5,'Emissions Factors'!$A$3:$AB$46,MATCH('MC Emissions'!$A136,'Emissions Factors'!$A$5:$A$46,0)+2,FALSE)*'MC Usage'!W136</f>
        <v>0</v>
      </c>
      <c r="X136" s="9">
        <f>HLOOKUP(X$5,'Emissions Factors'!$A$3:$AB$46,MATCH('MC Emissions'!$A136,'Emissions Factors'!$A$5:$A$46,0)+2,FALSE)*'MC Usage'!X136</f>
        <v>0</v>
      </c>
      <c r="Y136" s="9">
        <f>HLOOKUP(Y$5,'Emissions Factors'!$A$3:$AB$46,MATCH('MC Emissions'!$A136,'Emissions Factors'!$A$5:$A$46,0)+2,FALSE)*'MC Usage'!Y136</f>
        <v>0</v>
      </c>
      <c r="Z136" s="9">
        <f>HLOOKUP(Z$5,'Emissions Factors'!$A$3:$AB$46,MATCH('MC Emissions'!$A136,'Emissions Factors'!$A$5:$A$46,0)+2,FALSE)*'MC Usage'!Z136</f>
        <v>0</v>
      </c>
      <c r="AA136" s="9">
        <f>HLOOKUP(AA$5,'Emissions Factors'!$A$3:$AB$46,MATCH('MC Emissions'!$A136,'Emissions Factors'!$A$5:$A$46,0)+2,FALSE)*'MC Usage'!AA136</f>
        <v>0</v>
      </c>
      <c r="AB136" s="10">
        <f>HLOOKUP(AB$5,'Emissions Factors'!$A$3:$AB$46,MATCH('MC Emissions'!$A136,'Emissions Factors'!$A$5:$A$46,0)+2,FALSE)*'MC Usage'!AB136</f>
        <v>0</v>
      </c>
      <c r="AC136" s="10">
        <f>-'MC Usage'!AC136</f>
        <v>0</v>
      </c>
      <c r="AD136" s="10">
        <f>HLOOKUP(AD$5,'Emissions Factors'!$A$3:$AB$46,MATCH('MC Emissions'!$A136,'Emissions Factors'!$A$5:$A$46,0)+2,FALSE)*'MC Usage'!AD136</f>
        <v>-6790.5010260997715</v>
      </c>
      <c r="AE136" s="10">
        <f>HLOOKUP(AE$5,'Emissions Factors'!$A$3:$AB$46,MATCH('MC Emissions'!$A136,'Emissions Factors'!$A$5:$A$46,0)+2,FALSE)*'MC Usage'!AE136</f>
        <v>0</v>
      </c>
      <c r="AF136" s="202">
        <f t="shared" si="10"/>
        <v>4567.0167382739091</v>
      </c>
      <c r="AG136">
        <f t="shared" si="11"/>
        <v>5752.5846885631263</v>
      </c>
      <c r="AH136">
        <v>0</v>
      </c>
      <c r="AI136">
        <f t="shared" si="8"/>
        <v>6790.5010260997715</v>
      </c>
      <c r="AJ136">
        <f t="shared" si="9"/>
        <v>0</v>
      </c>
    </row>
    <row r="137" spans="1:36" ht="15" thickBot="1" x14ac:dyDescent="0.35">
      <c r="A137" s="31" t="s">
        <v>44</v>
      </c>
      <c r="B137" s="17">
        <f t="shared" si="12"/>
        <v>40695</v>
      </c>
      <c r="C137" s="11">
        <f>HLOOKUP(C$5,'Emissions Factors'!$A$3:$AB$46,MATCH('MC Emissions'!$A137,'Emissions Factors'!$A$5:$A$46,0)+2,FALSE)*'MC Usage'!C137</f>
        <v>11351.267123686628</v>
      </c>
      <c r="D137" s="11">
        <f>HLOOKUP(D$5,'Emissions Factors'!$A$3:$AB$46,MATCH('MC Emissions'!$A137,'Emissions Factors'!$A$5:$A$46,0)+2,FALSE)*'MC Usage'!D137</f>
        <v>4620.9727373044279</v>
      </c>
      <c r="E137" s="11">
        <f>HLOOKUP(E$5,'Emissions Factors'!$A$3:$AB$46,MATCH('MC Emissions'!$A137,'Emissions Factors'!$A$5:$A$46,0)+2,FALSE)*'MC Usage'!E137</f>
        <v>3810.0075624492874</v>
      </c>
      <c r="F137" s="11">
        <f>HLOOKUP(F$5,'Emissions Factors'!$A$3:$AB$46,MATCH('MC Emissions'!$A137,'Emissions Factors'!$A$5:$A$46,0)+2,FALSE)*'MC Usage'!F137</f>
        <v>24.824475</v>
      </c>
      <c r="G137" s="11">
        <f>HLOOKUP(G$5,'Emissions Factors'!$A$3:$AB$46,MATCH('MC Emissions'!$A137,'Emissions Factors'!$A$5:$A$46,0)+2,FALSE)*'MC Usage'!G137</f>
        <v>35.040929699175123</v>
      </c>
      <c r="H137" s="11">
        <f>HLOOKUP(H$5,'Emissions Factors'!$A$3:$AB$46,MATCH('MC Emissions'!$A137,'Emissions Factors'!$A$5:$A$46,0)+2,FALSE)*'MC Usage'!H137</f>
        <v>0</v>
      </c>
      <c r="I137" s="11">
        <f>HLOOKUP(I$5,'Emissions Factors'!$A$3:$AB$46,MATCH('MC Emissions'!$A137,'Emissions Factors'!$A$5:$A$46,0)+2,FALSE)*'MC Usage'!I137</f>
        <v>135.98453370476915</v>
      </c>
      <c r="J137" s="11">
        <f>HLOOKUP(J$5,'Emissions Factors'!$A$3:$AB$46,MATCH('MC Emissions'!$A137,'Emissions Factors'!$A$5:$A$46,0)+2,FALSE)*'MC Usage'!J137</f>
        <v>43.090031520018613</v>
      </c>
      <c r="K137" s="11">
        <f>HLOOKUP(K$5,'Emissions Factors'!$A$3:$AB$46,MATCH('MC Emissions'!$A137,'Emissions Factors'!$A$5:$A$46,0)+2,FALSE)*'MC Usage'!K137</f>
        <v>953.60508147436224</v>
      </c>
      <c r="L137" s="11">
        <f>HLOOKUP(L$5,'Emissions Factors'!$A$3:$AB$46,MATCH('MC Emissions'!$A137,'Emissions Factors'!$A$5:$A$46,0)+2,FALSE)*'MC Usage'!L137</f>
        <v>19.233303206695116</v>
      </c>
      <c r="M137" s="11">
        <f>HLOOKUP(M$5,'Emissions Factors'!$A$3:$AB$46,MATCH('MC Emissions'!$A137,'Emissions Factors'!$A$5:$A$46,0)+2,FALSE)*'MC Usage'!M137</f>
        <v>12.560443091951392</v>
      </c>
      <c r="N137" s="11">
        <f>HLOOKUP(N$5,'Emissions Factors'!$A$3:$AB$46,MATCH('MC Emissions'!$A137,'Emissions Factors'!$A$5:$A$46,0)+2,FALSE)*'MC Usage'!N137</f>
        <v>670.1334318675116</v>
      </c>
      <c r="O137" s="11">
        <f>HLOOKUP(O$5,'Emissions Factors'!$A$3:$AB$46,MATCH('MC Emissions'!$A137,'Emissions Factors'!$A$5:$A$46,0)+2,FALSE)*'MC Usage'!O137</f>
        <v>274.33064999999999</v>
      </c>
      <c r="P137" s="11">
        <f>HLOOKUP(P$5,'Emissions Factors'!$A$3:$AB$46,MATCH('MC Emissions'!$A137,'Emissions Factors'!$A$5:$A$46,0)+2,FALSE)*'MC Usage'!P137</f>
        <v>118.04359988222227</v>
      </c>
      <c r="Q137" s="11">
        <f>HLOOKUP(Q$5,'Emissions Factors'!$A$3:$AB$46,MATCH('MC Emissions'!$A137,'Emissions Factors'!$A$5:$A$46,0)+2,FALSE)*'MC Usage'!Q137</f>
        <v>1.4407518348437496</v>
      </c>
      <c r="R137" s="11">
        <f>HLOOKUP(R$5,'Emissions Factors'!$A$3:$AB$46,MATCH('MC Emissions'!$A137,'Emissions Factors'!$A$5:$A$46,0)+2,FALSE)*'MC Usage'!R137</f>
        <v>8.4241162790820301</v>
      </c>
      <c r="S137" s="11">
        <f>HLOOKUP(S$5,'Emissions Factors'!$A$3:$AB$46,MATCH('MC Emissions'!$A137,'Emissions Factors'!$A$5:$A$46,0)+2,FALSE)*'MC Usage'!S137</f>
        <v>4.0123222857142857E-2</v>
      </c>
      <c r="T137" s="11">
        <f>HLOOKUP(T$5,'Emissions Factors'!$A$3:$AB$46,MATCH('MC Emissions'!$A137,'Emissions Factors'!$A$5:$A$46,0)+2,FALSE)*'MC Usage'!T137</f>
        <v>0</v>
      </c>
      <c r="U137" s="11">
        <f>HLOOKUP(U$5,'Emissions Factors'!$A$3:$AB$46,MATCH('MC Emissions'!$A137,'Emissions Factors'!$A$5:$A$46,0)+2,FALSE)*'MC Usage'!U137</f>
        <v>0</v>
      </c>
      <c r="V137" s="11">
        <f>HLOOKUP(V$5,'Emissions Factors'!$A$3:$AB$46,MATCH('MC Emissions'!$A137,'Emissions Factors'!$A$5:$A$46,0)+2,FALSE)*'MC Usage'!V137</f>
        <v>0</v>
      </c>
      <c r="W137" s="11">
        <f>HLOOKUP(W$5,'Emissions Factors'!$A$3:$AB$46,MATCH('MC Emissions'!$A137,'Emissions Factors'!$A$5:$A$46,0)+2,FALSE)*'MC Usage'!W137</f>
        <v>0</v>
      </c>
      <c r="X137" s="11">
        <f>HLOOKUP(X$5,'Emissions Factors'!$A$3:$AB$46,MATCH('MC Emissions'!$A137,'Emissions Factors'!$A$5:$A$46,0)+2,FALSE)*'MC Usage'!X137</f>
        <v>0</v>
      </c>
      <c r="Y137" s="11">
        <f>HLOOKUP(Y$5,'Emissions Factors'!$A$3:$AB$46,MATCH('MC Emissions'!$A137,'Emissions Factors'!$A$5:$A$46,0)+2,FALSE)*'MC Usage'!Y137</f>
        <v>0</v>
      </c>
      <c r="Z137" s="11">
        <f>HLOOKUP(Z$5,'Emissions Factors'!$A$3:$AB$46,MATCH('MC Emissions'!$A137,'Emissions Factors'!$A$5:$A$46,0)+2,FALSE)*'MC Usage'!Z137</f>
        <v>0</v>
      </c>
      <c r="AA137" s="11">
        <f>HLOOKUP(AA$5,'Emissions Factors'!$A$3:$AB$46,MATCH('MC Emissions'!$A137,'Emissions Factors'!$A$5:$A$46,0)+2,FALSE)*'MC Usage'!AA137</f>
        <v>0</v>
      </c>
      <c r="AB137" s="12">
        <f>HLOOKUP(AB$5,'Emissions Factors'!$A$3:$AB$46,MATCH('MC Emissions'!$A137,'Emissions Factors'!$A$5:$A$46,0)+2,FALSE)*'MC Usage'!AB137</f>
        <v>0</v>
      </c>
      <c r="AC137" s="12">
        <f>-'MC Usage'!AC137</f>
        <v>0</v>
      </c>
      <c r="AD137" s="12">
        <f>HLOOKUP(AD$5,'Emissions Factors'!$A$3:$AB$46,MATCH('MC Emissions'!$A137,'Emissions Factors'!$A$5:$A$46,0)+2,FALSE)*'MC Usage'!AD137</f>
        <v>-6790.5010260997715</v>
      </c>
      <c r="AE137" s="12">
        <f>HLOOKUP(AE$5,'Emissions Factors'!$A$3:$AB$46,MATCH('MC Emissions'!$A137,'Emissions Factors'!$A$5:$A$46,0)+2,FALSE)*'MC Usage'!AE137</f>
        <v>0</v>
      </c>
      <c r="AF137" s="202">
        <f t="shared" si="10"/>
        <v>4560.7660975868566</v>
      </c>
      <c r="AG137">
        <f t="shared" si="11"/>
        <v>3810.0075624492874</v>
      </c>
      <c r="AH137">
        <v>0</v>
      </c>
      <c r="AI137">
        <f t="shared" si="8"/>
        <v>6790.5010260997715</v>
      </c>
      <c r="AJ137">
        <f t="shared" si="9"/>
        <v>0</v>
      </c>
    </row>
    <row r="138" spans="1:36" x14ac:dyDescent="0.3">
      <c r="A138" s="32" t="s">
        <v>45</v>
      </c>
      <c r="B138" s="18">
        <f t="shared" si="12"/>
        <v>40725</v>
      </c>
      <c r="C138" s="2">
        <f>HLOOKUP(C$5,'Emissions Factors'!$A$3:$AB$46,MATCH('MC Emissions'!$A138,'Emissions Factors'!$A$5:$A$46,0)+2,FALSE)*'MC Usage'!C138</f>
        <v>10817.735609837018</v>
      </c>
      <c r="D138" s="2">
        <f>HLOOKUP(D$5,'Emissions Factors'!$A$3:$AB$46,MATCH('MC Emissions'!$A138,'Emissions Factors'!$A$5:$A$46,0)+2,FALSE)*'MC Usage'!D138</f>
        <v>6368.3328816091034</v>
      </c>
      <c r="E138" s="2">
        <f>HLOOKUP(E$5,'Emissions Factors'!$A$3:$AB$46,MATCH('MC Emissions'!$A138,'Emissions Factors'!$A$5:$A$46,0)+2,FALSE)*'MC Usage'!E138</f>
        <v>3619.4994439174025</v>
      </c>
      <c r="F138" s="2">
        <f>HLOOKUP(F$5,'Emissions Factors'!$A$3:$AB$46,MATCH('MC Emissions'!$A138,'Emissions Factors'!$A$5:$A$46,0)+2,FALSE)*'MC Usage'!F138</f>
        <v>28.366875</v>
      </c>
      <c r="G138" s="2">
        <f>HLOOKUP(G$5,'Emissions Factors'!$A$3:$AB$46,MATCH('MC Emissions'!$A138,'Emissions Factors'!$A$5:$A$46,0)+2,FALSE)*'MC Usage'!G138</f>
        <v>35.040929699175123</v>
      </c>
      <c r="H138" s="2">
        <f>HLOOKUP(H$5,'Emissions Factors'!$A$3:$AB$46,MATCH('MC Emissions'!$A138,'Emissions Factors'!$A$5:$A$46,0)+2,FALSE)*'MC Usage'!H138</f>
        <v>0</v>
      </c>
      <c r="I138" s="2">
        <f>HLOOKUP(I$5,'Emissions Factors'!$A$3:$AB$46,MATCH('MC Emissions'!$A138,'Emissions Factors'!$A$5:$A$46,0)+2,FALSE)*'MC Usage'!I138</f>
        <v>137.34437904181686</v>
      </c>
      <c r="J138" s="2">
        <f>HLOOKUP(J$5,'Emissions Factors'!$A$3:$AB$46,MATCH('MC Emissions'!$A138,'Emissions Factors'!$A$5:$A$46,0)+2,FALSE)*'MC Usage'!J138</f>
        <v>43.520931835218811</v>
      </c>
      <c r="K138" s="2">
        <f>HLOOKUP(K$5,'Emissions Factors'!$A$3:$AB$46,MATCH('MC Emissions'!$A138,'Emissions Factors'!$A$5:$A$46,0)+2,FALSE)*'MC Usage'!K138</f>
        <v>953.60508147436224</v>
      </c>
      <c r="L138" s="2">
        <f>HLOOKUP(L$5,'Emissions Factors'!$A$3:$AB$46,MATCH('MC Emissions'!$A138,'Emissions Factors'!$A$5:$A$46,0)+2,FALSE)*'MC Usage'!L138</f>
        <v>19.356786970666739</v>
      </c>
      <c r="M138" s="2">
        <f>HLOOKUP(M$5,'Emissions Factors'!$A$3:$AB$46,MATCH('MC Emissions'!$A138,'Emissions Factors'!$A$5:$A$46,0)+2,FALSE)*'MC Usage'!M138</f>
        <v>12.040716872791391</v>
      </c>
      <c r="N138" s="2">
        <f>HLOOKUP(N$5,'Emissions Factors'!$A$3:$AB$46,MATCH('MC Emissions'!$A138,'Emissions Factors'!$A$5:$A$46,0)+2,FALSE)*'MC Usage'!N138</f>
        <v>464.54331554087008</v>
      </c>
      <c r="O138" s="2">
        <f>HLOOKUP(O$5,'Emissions Factors'!$A$3:$AB$46,MATCH('MC Emissions'!$A138,'Emissions Factors'!$A$5:$A$46,0)+2,FALSE)*'MC Usage'!O138</f>
        <v>275.016476625</v>
      </c>
      <c r="P138" s="2">
        <f>HLOOKUP(P$5,'Emissions Factors'!$A$3:$AB$46,MATCH('MC Emissions'!$A138,'Emissions Factors'!$A$5:$A$46,0)+2,FALSE)*'MC Usage'!P138</f>
        <v>118.33870888192781</v>
      </c>
      <c r="Q138" s="2">
        <f>HLOOKUP(Q$5,'Emissions Factors'!$A$3:$AB$46,MATCH('MC Emissions'!$A138,'Emissions Factors'!$A$5:$A$46,0)+2,FALSE)*'MC Usage'!Q138</f>
        <v>1.4443537144308591</v>
      </c>
      <c r="R138" s="2">
        <f>HLOOKUP(R$5,'Emissions Factors'!$A$3:$AB$46,MATCH('MC Emissions'!$A138,'Emissions Factors'!$A$5:$A$46,0)+2,FALSE)*'MC Usage'!R138</f>
        <v>8.4451765697797345</v>
      </c>
      <c r="S138" s="2">
        <f>HLOOKUP(S$5,'Emissions Factors'!$A$3:$AB$46,MATCH('MC Emissions'!$A138,'Emissions Factors'!$A$5:$A$46,0)+2,FALSE)*'MC Usage'!S138</f>
        <v>4.0123222857142857E-2</v>
      </c>
      <c r="T138" s="2">
        <f>HLOOKUP(T$5,'Emissions Factors'!$A$3:$AB$46,MATCH('MC Emissions'!$A138,'Emissions Factors'!$A$5:$A$46,0)+2,FALSE)*'MC Usage'!T138</f>
        <v>0</v>
      </c>
      <c r="U138" s="2">
        <f>HLOOKUP(U$5,'Emissions Factors'!$A$3:$AB$46,MATCH('MC Emissions'!$A138,'Emissions Factors'!$A$5:$A$46,0)+2,FALSE)*'MC Usage'!U138</f>
        <v>0</v>
      </c>
      <c r="V138" s="2">
        <f>HLOOKUP(V$5,'Emissions Factors'!$A$3:$AB$46,MATCH('MC Emissions'!$A138,'Emissions Factors'!$A$5:$A$46,0)+2,FALSE)*'MC Usage'!V138</f>
        <v>0</v>
      </c>
      <c r="W138" s="2">
        <f>HLOOKUP(W$5,'Emissions Factors'!$A$3:$AB$46,MATCH('MC Emissions'!$A138,'Emissions Factors'!$A$5:$A$46,0)+2,FALSE)*'MC Usage'!W138</f>
        <v>0</v>
      </c>
      <c r="X138" s="2">
        <f>HLOOKUP(X$5,'Emissions Factors'!$A$3:$AB$46,MATCH('MC Emissions'!$A138,'Emissions Factors'!$A$5:$A$46,0)+2,FALSE)*'MC Usage'!X138</f>
        <v>0</v>
      </c>
      <c r="Y138" s="2">
        <f>HLOOKUP(Y$5,'Emissions Factors'!$A$3:$AB$46,MATCH('MC Emissions'!$A138,'Emissions Factors'!$A$5:$A$46,0)+2,FALSE)*'MC Usage'!Y138</f>
        <v>0</v>
      </c>
      <c r="Z138" s="2">
        <f>HLOOKUP(Z$5,'Emissions Factors'!$A$3:$AB$46,MATCH('MC Emissions'!$A138,'Emissions Factors'!$A$5:$A$46,0)+2,FALSE)*'MC Usage'!Z138</f>
        <v>0</v>
      </c>
      <c r="AA138" s="2">
        <f>HLOOKUP(AA$5,'Emissions Factors'!$A$3:$AB$46,MATCH('MC Emissions'!$A138,'Emissions Factors'!$A$5:$A$46,0)+2,FALSE)*'MC Usage'!AA138</f>
        <v>0</v>
      </c>
      <c r="AB138">
        <f>HLOOKUP(AB$5,'Emissions Factors'!$A$3:$AB$46,MATCH('MC Emissions'!$A138,'Emissions Factors'!$A$5:$A$46,0)+2,FALSE)*'MC Usage'!AB138</f>
        <v>0</v>
      </c>
      <c r="AC138">
        <f>-'MC Usage'!AC138</f>
        <v>0</v>
      </c>
      <c r="AD138">
        <f>HLOOKUP(AD$5,'Emissions Factors'!$A$3:$AB$46,MATCH('MC Emissions'!$A138,'Emissions Factors'!$A$5:$A$46,0)+2,FALSE)*'MC Usage'!AD138</f>
        <v>-6467.9970195831593</v>
      </c>
      <c r="AE138">
        <f>HLOOKUP(AE$5,'Emissions Factors'!$A$3:$AB$46,MATCH('MC Emissions'!$A138,'Emissions Factors'!$A$5:$A$46,0)+2,FALSE)*'MC Usage'!AE138</f>
        <v>0</v>
      </c>
      <c r="AF138" s="202">
        <f t="shared" si="10"/>
        <v>4349.738590253859</v>
      </c>
      <c r="AG138">
        <f t="shared" si="11"/>
        <v>3619.4994439174025</v>
      </c>
      <c r="AH138">
        <v>0</v>
      </c>
      <c r="AI138">
        <f t="shared" si="8"/>
        <v>6467.9970195831593</v>
      </c>
      <c r="AJ138">
        <f t="shared" si="9"/>
        <v>0</v>
      </c>
    </row>
    <row r="139" spans="1:36" x14ac:dyDescent="0.3">
      <c r="A139" s="33" t="s">
        <v>45</v>
      </c>
      <c r="B139" s="18">
        <f t="shared" si="12"/>
        <v>40756</v>
      </c>
      <c r="C139" s="2">
        <f>HLOOKUP(C$5,'Emissions Factors'!$A$3:$AB$46,MATCH('MC Emissions'!$A139,'Emissions Factors'!$A$5:$A$46,0)+2,FALSE)*'MC Usage'!C139</f>
        <v>10404.521322743132</v>
      </c>
      <c r="D139" s="2">
        <f>HLOOKUP(D$5,'Emissions Factors'!$A$3:$AB$46,MATCH('MC Emissions'!$A139,'Emissions Factors'!$A$5:$A$46,0)+2,FALSE)*'MC Usage'!D139</f>
        <v>4897.9519843675835</v>
      </c>
      <c r="E139" s="2">
        <f>HLOOKUP(E$5,'Emissions Factors'!$A$3:$AB$46,MATCH('MC Emissions'!$A139,'Emissions Factors'!$A$5:$A$46,0)+2,FALSE)*'MC Usage'!E139</f>
        <v>3689.9497007471718</v>
      </c>
      <c r="F139" s="2">
        <f>HLOOKUP(F$5,'Emissions Factors'!$A$3:$AB$46,MATCH('MC Emissions'!$A139,'Emissions Factors'!$A$5:$A$46,0)+2,FALSE)*'MC Usage'!F139</f>
        <v>26.318925</v>
      </c>
      <c r="G139" s="2">
        <f>HLOOKUP(G$5,'Emissions Factors'!$A$3:$AB$46,MATCH('MC Emissions'!$A139,'Emissions Factors'!$A$5:$A$46,0)+2,FALSE)*'MC Usage'!G139</f>
        <v>35.040929699175123</v>
      </c>
      <c r="H139" s="2">
        <f>HLOOKUP(H$5,'Emissions Factors'!$A$3:$AB$46,MATCH('MC Emissions'!$A139,'Emissions Factors'!$A$5:$A$46,0)+2,FALSE)*'MC Usage'!H139</f>
        <v>0</v>
      </c>
      <c r="I139" s="2">
        <f>HLOOKUP(I$5,'Emissions Factors'!$A$3:$AB$46,MATCH('MC Emissions'!$A139,'Emissions Factors'!$A$5:$A$46,0)+2,FALSE)*'MC Usage'!I139</f>
        <v>137.34437904181686</v>
      </c>
      <c r="J139" s="2">
        <f>HLOOKUP(J$5,'Emissions Factors'!$A$3:$AB$46,MATCH('MC Emissions'!$A139,'Emissions Factors'!$A$5:$A$46,0)+2,FALSE)*'MC Usage'!J139</f>
        <v>43.520931835218811</v>
      </c>
      <c r="K139" s="2">
        <f>HLOOKUP(K$5,'Emissions Factors'!$A$3:$AB$46,MATCH('MC Emissions'!$A139,'Emissions Factors'!$A$5:$A$46,0)+2,FALSE)*'MC Usage'!K139</f>
        <v>953.60508147436224</v>
      </c>
      <c r="L139" s="2">
        <f>HLOOKUP(L$5,'Emissions Factors'!$A$3:$AB$46,MATCH('MC Emissions'!$A139,'Emissions Factors'!$A$5:$A$46,0)+2,FALSE)*'MC Usage'!L139</f>
        <v>19.356786970666739</v>
      </c>
      <c r="M139" s="2">
        <f>HLOOKUP(M$5,'Emissions Factors'!$A$3:$AB$46,MATCH('MC Emissions'!$A139,'Emissions Factors'!$A$5:$A$46,0)+2,FALSE)*'MC Usage'!M139</f>
        <v>12.040716872791391</v>
      </c>
      <c r="N139" s="2">
        <f>HLOOKUP(N$5,'Emissions Factors'!$A$3:$AB$46,MATCH('MC Emissions'!$A139,'Emissions Factors'!$A$5:$A$46,0)+2,FALSE)*'MC Usage'!N139</f>
        <v>508.98123051213588</v>
      </c>
      <c r="O139" s="2">
        <f>HLOOKUP(O$5,'Emissions Factors'!$A$3:$AB$46,MATCH('MC Emissions'!$A139,'Emissions Factors'!$A$5:$A$46,0)+2,FALSE)*'MC Usage'!O139</f>
        <v>275.016476625</v>
      </c>
      <c r="P139" s="2">
        <f>HLOOKUP(P$5,'Emissions Factors'!$A$3:$AB$46,MATCH('MC Emissions'!$A139,'Emissions Factors'!$A$5:$A$46,0)+2,FALSE)*'MC Usage'!P139</f>
        <v>118.33870888192781</v>
      </c>
      <c r="Q139" s="2">
        <f>HLOOKUP(Q$5,'Emissions Factors'!$A$3:$AB$46,MATCH('MC Emissions'!$A139,'Emissions Factors'!$A$5:$A$46,0)+2,FALSE)*'MC Usage'!Q139</f>
        <v>1.4443537144308591</v>
      </c>
      <c r="R139" s="2">
        <f>HLOOKUP(R$5,'Emissions Factors'!$A$3:$AB$46,MATCH('MC Emissions'!$A139,'Emissions Factors'!$A$5:$A$46,0)+2,FALSE)*'MC Usage'!R139</f>
        <v>8.4451765697797345</v>
      </c>
      <c r="S139" s="2">
        <f>HLOOKUP(S$5,'Emissions Factors'!$A$3:$AB$46,MATCH('MC Emissions'!$A139,'Emissions Factors'!$A$5:$A$46,0)+2,FALSE)*'MC Usage'!S139</f>
        <v>4.0123222857142857E-2</v>
      </c>
      <c r="T139" s="2">
        <f>HLOOKUP(T$5,'Emissions Factors'!$A$3:$AB$46,MATCH('MC Emissions'!$A139,'Emissions Factors'!$A$5:$A$46,0)+2,FALSE)*'MC Usage'!T139</f>
        <v>0</v>
      </c>
      <c r="U139" s="2">
        <f>HLOOKUP(U$5,'Emissions Factors'!$A$3:$AB$46,MATCH('MC Emissions'!$A139,'Emissions Factors'!$A$5:$A$46,0)+2,FALSE)*'MC Usage'!U139</f>
        <v>0</v>
      </c>
      <c r="V139" s="2">
        <f>HLOOKUP(V$5,'Emissions Factors'!$A$3:$AB$46,MATCH('MC Emissions'!$A139,'Emissions Factors'!$A$5:$A$46,0)+2,FALSE)*'MC Usage'!V139</f>
        <v>0</v>
      </c>
      <c r="W139" s="2">
        <f>HLOOKUP(W$5,'Emissions Factors'!$A$3:$AB$46,MATCH('MC Emissions'!$A139,'Emissions Factors'!$A$5:$A$46,0)+2,FALSE)*'MC Usage'!W139</f>
        <v>0</v>
      </c>
      <c r="X139" s="2">
        <f>HLOOKUP(X$5,'Emissions Factors'!$A$3:$AB$46,MATCH('MC Emissions'!$A139,'Emissions Factors'!$A$5:$A$46,0)+2,FALSE)*'MC Usage'!X139</f>
        <v>0</v>
      </c>
      <c r="Y139" s="2">
        <f>HLOOKUP(Y$5,'Emissions Factors'!$A$3:$AB$46,MATCH('MC Emissions'!$A139,'Emissions Factors'!$A$5:$A$46,0)+2,FALSE)*'MC Usage'!Y139</f>
        <v>0</v>
      </c>
      <c r="Z139" s="2">
        <f>HLOOKUP(Z$5,'Emissions Factors'!$A$3:$AB$46,MATCH('MC Emissions'!$A139,'Emissions Factors'!$A$5:$A$46,0)+2,FALSE)*'MC Usage'!Z139</f>
        <v>0</v>
      </c>
      <c r="AA139" s="2">
        <f>HLOOKUP(AA$5,'Emissions Factors'!$A$3:$AB$46,MATCH('MC Emissions'!$A139,'Emissions Factors'!$A$5:$A$46,0)+2,FALSE)*'MC Usage'!AA139</f>
        <v>0</v>
      </c>
      <c r="AB139">
        <f>HLOOKUP(AB$5,'Emissions Factors'!$A$3:$AB$46,MATCH('MC Emissions'!$A139,'Emissions Factors'!$A$5:$A$46,0)+2,FALSE)*'MC Usage'!AB139</f>
        <v>0</v>
      </c>
      <c r="AC139">
        <f>-'MC Usage'!AC139</f>
        <v>0</v>
      </c>
      <c r="AD139">
        <f>HLOOKUP(AD$5,'Emissions Factors'!$A$3:$AB$46,MATCH('MC Emissions'!$A139,'Emissions Factors'!$A$5:$A$46,0)+2,FALSE)*'MC Usage'!AD139</f>
        <v>-6467.9970195831593</v>
      </c>
      <c r="AE139">
        <f>HLOOKUP(AE$5,'Emissions Factors'!$A$3:$AB$46,MATCH('MC Emissions'!$A139,'Emissions Factors'!$A$5:$A$46,0)+2,FALSE)*'MC Usage'!AE139</f>
        <v>0</v>
      </c>
      <c r="AF139" s="202">
        <f t="shared" si="10"/>
        <v>3936.524303159973</v>
      </c>
      <c r="AG139">
        <f t="shared" si="11"/>
        <v>3689.9497007471718</v>
      </c>
      <c r="AH139">
        <v>0</v>
      </c>
      <c r="AI139">
        <f t="shared" si="8"/>
        <v>6467.9970195831593</v>
      </c>
      <c r="AJ139">
        <f t="shared" si="9"/>
        <v>0</v>
      </c>
    </row>
    <row r="140" spans="1:36" x14ac:dyDescent="0.3">
      <c r="A140" s="33" t="s">
        <v>45</v>
      </c>
      <c r="B140" s="18">
        <f t="shared" si="12"/>
        <v>40787</v>
      </c>
      <c r="C140" s="2">
        <f>HLOOKUP(C$5,'Emissions Factors'!$A$3:$AB$46,MATCH('MC Emissions'!$A140,'Emissions Factors'!$A$5:$A$46,0)+2,FALSE)*'MC Usage'!C140</f>
        <v>10689.219064857843</v>
      </c>
      <c r="D140" s="2">
        <f>HLOOKUP(D$5,'Emissions Factors'!$A$3:$AB$46,MATCH('MC Emissions'!$A140,'Emissions Factors'!$A$5:$A$46,0)+2,FALSE)*'MC Usage'!D140</f>
        <v>3996.4887363644002</v>
      </c>
      <c r="E140" s="2">
        <f>HLOOKUP(E$5,'Emissions Factors'!$A$3:$AB$46,MATCH('MC Emissions'!$A140,'Emissions Factors'!$A$5:$A$46,0)+2,FALSE)*'MC Usage'!E140</f>
        <v>4225.2171562988724</v>
      </c>
      <c r="F140" s="2">
        <f>HLOOKUP(F$5,'Emissions Factors'!$A$3:$AB$46,MATCH('MC Emissions'!$A140,'Emissions Factors'!$A$5:$A$46,0)+2,FALSE)*'MC Usage'!F140</f>
        <v>40.012515</v>
      </c>
      <c r="G140" s="2">
        <f>HLOOKUP(G$5,'Emissions Factors'!$A$3:$AB$46,MATCH('MC Emissions'!$A140,'Emissions Factors'!$A$5:$A$46,0)+2,FALSE)*'MC Usage'!G140</f>
        <v>35.040929699175123</v>
      </c>
      <c r="H140" s="2">
        <f>HLOOKUP(H$5,'Emissions Factors'!$A$3:$AB$46,MATCH('MC Emissions'!$A140,'Emissions Factors'!$A$5:$A$46,0)+2,FALSE)*'MC Usage'!H140</f>
        <v>0</v>
      </c>
      <c r="I140" s="2">
        <f>HLOOKUP(I$5,'Emissions Factors'!$A$3:$AB$46,MATCH('MC Emissions'!$A140,'Emissions Factors'!$A$5:$A$46,0)+2,FALSE)*'MC Usage'!I140</f>
        <v>137.34437904181686</v>
      </c>
      <c r="J140" s="2">
        <f>HLOOKUP(J$5,'Emissions Factors'!$A$3:$AB$46,MATCH('MC Emissions'!$A140,'Emissions Factors'!$A$5:$A$46,0)+2,FALSE)*'MC Usage'!J140</f>
        <v>43.520931835218811</v>
      </c>
      <c r="K140" s="2">
        <f>HLOOKUP(K$5,'Emissions Factors'!$A$3:$AB$46,MATCH('MC Emissions'!$A140,'Emissions Factors'!$A$5:$A$46,0)+2,FALSE)*'MC Usage'!K140</f>
        <v>953.60508147436224</v>
      </c>
      <c r="L140" s="2">
        <f>HLOOKUP(L$5,'Emissions Factors'!$A$3:$AB$46,MATCH('MC Emissions'!$A140,'Emissions Factors'!$A$5:$A$46,0)+2,FALSE)*'MC Usage'!L140</f>
        <v>19.356786970666739</v>
      </c>
      <c r="M140" s="2">
        <f>HLOOKUP(M$5,'Emissions Factors'!$A$3:$AB$46,MATCH('MC Emissions'!$A140,'Emissions Factors'!$A$5:$A$46,0)+2,FALSE)*'MC Usage'!M140</f>
        <v>12.040716872791391</v>
      </c>
      <c r="N140" s="2">
        <f>HLOOKUP(N$5,'Emissions Factors'!$A$3:$AB$46,MATCH('MC Emissions'!$A140,'Emissions Factors'!$A$5:$A$46,0)+2,FALSE)*'MC Usage'!N140</f>
        <v>732.56410766517104</v>
      </c>
      <c r="O140" s="2">
        <f>HLOOKUP(O$5,'Emissions Factors'!$A$3:$AB$46,MATCH('MC Emissions'!$A140,'Emissions Factors'!$A$5:$A$46,0)+2,FALSE)*'MC Usage'!O140</f>
        <v>275.016476625</v>
      </c>
      <c r="P140" s="2">
        <f>HLOOKUP(P$5,'Emissions Factors'!$A$3:$AB$46,MATCH('MC Emissions'!$A140,'Emissions Factors'!$A$5:$A$46,0)+2,FALSE)*'MC Usage'!P140</f>
        <v>118.33870888192781</v>
      </c>
      <c r="Q140" s="2">
        <f>HLOOKUP(Q$5,'Emissions Factors'!$A$3:$AB$46,MATCH('MC Emissions'!$A140,'Emissions Factors'!$A$5:$A$46,0)+2,FALSE)*'MC Usage'!Q140</f>
        <v>1.4443537144308591</v>
      </c>
      <c r="R140" s="2">
        <f>HLOOKUP(R$5,'Emissions Factors'!$A$3:$AB$46,MATCH('MC Emissions'!$A140,'Emissions Factors'!$A$5:$A$46,0)+2,FALSE)*'MC Usage'!R140</f>
        <v>8.4451765697797345</v>
      </c>
      <c r="S140" s="2">
        <f>HLOOKUP(S$5,'Emissions Factors'!$A$3:$AB$46,MATCH('MC Emissions'!$A140,'Emissions Factors'!$A$5:$A$46,0)+2,FALSE)*'MC Usage'!S140</f>
        <v>4.0123222857142857E-2</v>
      </c>
      <c r="T140" s="2">
        <f>HLOOKUP(T$5,'Emissions Factors'!$A$3:$AB$46,MATCH('MC Emissions'!$A140,'Emissions Factors'!$A$5:$A$46,0)+2,FALSE)*'MC Usage'!T140</f>
        <v>0</v>
      </c>
      <c r="U140" s="2">
        <f>HLOOKUP(U$5,'Emissions Factors'!$A$3:$AB$46,MATCH('MC Emissions'!$A140,'Emissions Factors'!$A$5:$A$46,0)+2,FALSE)*'MC Usage'!U140</f>
        <v>0</v>
      </c>
      <c r="V140" s="2">
        <f>HLOOKUP(V$5,'Emissions Factors'!$A$3:$AB$46,MATCH('MC Emissions'!$A140,'Emissions Factors'!$A$5:$A$46,0)+2,FALSE)*'MC Usage'!V140</f>
        <v>0</v>
      </c>
      <c r="W140" s="2">
        <f>HLOOKUP(W$5,'Emissions Factors'!$A$3:$AB$46,MATCH('MC Emissions'!$A140,'Emissions Factors'!$A$5:$A$46,0)+2,FALSE)*'MC Usage'!W140</f>
        <v>0</v>
      </c>
      <c r="X140" s="2">
        <f>HLOOKUP(X$5,'Emissions Factors'!$A$3:$AB$46,MATCH('MC Emissions'!$A140,'Emissions Factors'!$A$5:$A$46,0)+2,FALSE)*'MC Usage'!X140</f>
        <v>0</v>
      </c>
      <c r="Y140" s="2">
        <f>HLOOKUP(Y$5,'Emissions Factors'!$A$3:$AB$46,MATCH('MC Emissions'!$A140,'Emissions Factors'!$A$5:$A$46,0)+2,FALSE)*'MC Usage'!Y140</f>
        <v>0</v>
      </c>
      <c r="Z140" s="2">
        <f>HLOOKUP(Z$5,'Emissions Factors'!$A$3:$AB$46,MATCH('MC Emissions'!$A140,'Emissions Factors'!$A$5:$A$46,0)+2,FALSE)*'MC Usage'!Z140</f>
        <v>0</v>
      </c>
      <c r="AA140" s="2">
        <f>HLOOKUP(AA$5,'Emissions Factors'!$A$3:$AB$46,MATCH('MC Emissions'!$A140,'Emissions Factors'!$A$5:$A$46,0)+2,FALSE)*'MC Usage'!AA140</f>
        <v>0</v>
      </c>
      <c r="AB140">
        <f>HLOOKUP(AB$5,'Emissions Factors'!$A$3:$AB$46,MATCH('MC Emissions'!$A140,'Emissions Factors'!$A$5:$A$46,0)+2,FALSE)*'MC Usage'!AB140</f>
        <v>0</v>
      </c>
      <c r="AC140">
        <f>-'MC Usage'!AC140</f>
        <v>0</v>
      </c>
      <c r="AD140">
        <f>HLOOKUP(AD$5,'Emissions Factors'!$A$3:$AB$46,MATCH('MC Emissions'!$A140,'Emissions Factors'!$A$5:$A$46,0)+2,FALSE)*'MC Usage'!AD140</f>
        <v>-6467.9970195831593</v>
      </c>
      <c r="AE140">
        <f>HLOOKUP(AE$5,'Emissions Factors'!$A$3:$AB$46,MATCH('MC Emissions'!$A140,'Emissions Factors'!$A$5:$A$46,0)+2,FALSE)*'MC Usage'!AE140</f>
        <v>0</v>
      </c>
      <c r="AF140" s="202">
        <f t="shared" si="10"/>
        <v>4221.2220452746842</v>
      </c>
      <c r="AG140">
        <f t="shared" si="11"/>
        <v>4225.2171562988724</v>
      </c>
      <c r="AH140">
        <v>0</v>
      </c>
      <c r="AI140">
        <f t="shared" si="8"/>
        <v>6467.9970195831593</v>
      </c>
      <c r="AJ140">
        <f t="shared" si="9"/>
        <v>0</v>
      </c>
    </row>
    <row r="141" spans="1:36" x14ac:dyDescent="0.3">
      <c r="A141" s="33" t="s">
        <v>45</v>
      </c>
      <c r="B141" s="18">
        <f t="shared" si="12"/>
        <v>40817</v>
      </c>
      <c r="C141" s="2">
        <f>HLOOKUP(C$5,'Emissions Factors'!$A$3:$AB$46,MATCH('MC Emissions'!$A141,'Emissions Factors'!$A$5:$A$46,0)+2,FALSE)*'MC Usage'!C141</f>
        <v>10286.331681572779</v>
      </c>
      <c r="D141" s="2">
        <f>HLOOKUP(D$5,'Emissions Factors'!$A$3:$AB$46,MATCH('MC Emissions'!$A141,'Emissions Factors'!$A$5:$A$46,0)+2,FALSE)*'MC Usage'!D141</f>
        <v>2034.2682460129784</v>
      </c>
      <c r="E141" s="2">
        <f>HLOOKUP(E$5,'Emissions Factors'!$A$3:$AB$46,MATCH('MC Emissions'!$A141,'Emissions Factors'!$A$5:$A$46,0)+2,FALSE)*'MC Usage'!E141</f>
        <v>4578.9174400095408</v>
      </c>
      <c r="F141" s="2">
        <f>HLOOKUP(F$5,'Emissions Factors'!$A$3:$AB$46,MATCH('MC Emissions'!$A141,'Emissions Factors'!$A$5:$A$46,0)+2,FALSE)*'MC Usage'!F141</f>
        <v>72.18746999999999</v>
      </c>
      <c r="G141" s="2">
        <f>HLOOKUP(G$5,'Emissions Factors'!$A$3:$AB$46,MATCH('MC Emissions'!$A141,'Emissions Factors'!$A$5:$A$46,0)+2,FALSE)*'MC Usage'!G141</f>
        <v>35.040929699175123</v>
      </c>
      <c r="H141" s="2">
        <f>HLOOKUP(H$5,'Emissions Factors'!$A$3:$AB$46,MATCH('MC Emissions'!$A141,'Emissions Factors'!$A$5:$A$46,0)+2,FALSE)*'MC Usage'!H141</f>
        <v>0</v>
      </c>
      <c r="I141" s="2">
        <f>HLOOKUP(I$5,'Emissions Factors'!$A$3:$AB$46,MATCH('MC Emissions'!$A141,'Emissions Factors'!$A$5:$A$46,0)+2,FALSE)*'MC Usage'!I141</f>
        <v>137.34437904181686</v>
      </c>
      <c r="J141" s="2">
        <f>HLOOKUP(J$5,'Emissions Factors'!$A$3:$AB$46,MATCH('MC Emissions'!$A141,'Emissions Factors'!$A$5:$A$46,0)+2,FALSE)*'MC Usage'!J141</f>
        <v>43.520931835218811</v>
      </c>
      <c r="K141" s="2">
        <f>HLOOKUP(K$5,'Emissions Factors'!$A$3:$AB$46,MATCH('MC Emissions'!$A141,'Emissions Factors'!$A$5:$A$46,0)+2,FALSE)*'MC Usage'!K141</f>
        <v>953.60508147436224</v>
      </c>
      <c r="L141" s="2">
        <f>HLOOKUP(L$5,'Emissions Factors'!$A$3:$AB$46,MATCH('MC Emissions'!$A141,'Emissions Factors'!$A$5:$A$46,0)+2,FALSE)*'MC Usage'!L141</f>
        <v>19.356786970666739</v>
      </c>
      <c r="M141" s="2">
        <f>HLOOKUP(M$5,'Emissions Factors'!$A$3:$AB$46,MATCH('MC Emissions'!$A141,'Emissions Factors'!$A$5:$A$46,0)+2,FALSE)*'MC Usage'!M141</f>
        <v>12.040716872791391</v>
      </c>
      <c r="N141" s="2">
        <f>HLOOKUP(N$5,'Emissions Factors'!$A$3:$AB$46,MATCH('MC Emissions'!$A141,'Emissions Factors'!$A$5:$A$46,0)+2,FALSE)*'MC Usage'!N141</f>
        <v>699.77172408310571</v>
      </c>
      <c r="O141" s="2">
        <f>HLOOKUP(O$5,'Emissions Factors'!$A$3:$AB$46,MATCH('MC Emissions'!$A141,'Emissions Factors'!$A$5:$A$46,0)+2,FALSE)*'MC Usage'!O141</f>
        <v>275.016476625</v>
      </c>
      <c r="P141" s="2">
        <f>HLOOKUP(P$5,'Emissions Factors'!$A$3:$AB$46,MATCH('MC Emissions'!$A141,'Emissions Factors'!$A$5:$A$46,0)+2,FALSE)*'MC Usage'!P141</f>
        <v>118.33870888192781</v>
      </c>
      <c r="Q141" s="2">
        <f>HLOOKUP(Q$5,'Emissions Factors'!$A$3:$AB$46,MATCH('MC Emissions'!$A141,'Emissions Factors'!$A$5:$A$46,0)+2,FALSE)*'MC Usage'!Q141</f>
        <v>1.4443537144308591</v>
      </c>
      <c r="R141" s="2">
        <f>HLOOKUP(R$5,'Emissions Factors'!$A$3:$AB$46,MATCH('MC Emissions'!$A141,'Emissions Factors'!$A$5:$A$46,0)+2,FALSE)*'MC Usage'!R141</f>
        <v>8.4451765697797345</v>
      </c>
      <c r="S141" s="2">
        <f>HLOOKUP(S$5,'Emissions Factors'!$A$3:$AB$46,MATCH('MC Emissions'!$A141,'Emissions Factors'!$A$5:$A$46,0)+2,FALSE)*'MC Usage'!S141</f>
        <v>4.0123222857142857E-2</v>
      </c>
      <c r="T141" s="2">
        <f>HLOOKUP(T$5,'Emissions Factors'!$A$3:$AB$46,MATCH('MC Emissions'!$A141,'Emissions Factors'!$A$5:$A$46,0)+2,FALSE)*'MC Usage'!T141</f>
        <v>0</v>
      </c>
      <c r="U141" s="2">
        <f>HLOOKUP(U$5,'Emissions Factors'!$A$3:$AB$46,MATCH('MC Emissions'!$A141,'Emissions Factors'!$A$5:$A$46,0)+2,FALSE)*'MC Usage'!U141</f>
        <v>0</v>
      </c>
      <c r="V141" s="2">
        <f>HLOOKUP(V$5,'Emissions Factors'!$A$3:$AB$46,MATCH('MC Emissions'!$A141,'Emissions Factors'!$A$5:$A$46,0)+2,FALSE)*'MC Usage'!V141</f>
        <v>0</v>
      </c>
      <c r="W141" s="2">
        <f>HLOOKUP(W$5,'Emissions Factors'!$A$3:$AB$46,MATCH('MC Emissions'!$A141,'Emissions Factors'!$A$5:$A$46,0)+2,FALSE)*'MC Usage'!W141</f>
        <v>0</v>
      </c>
      <c r="X141" s="2">
        <f>HLOOKUP(X$5,'Emissions Factors'!$A$3:$AB$46,MATCH('MC Emissions'!$A141,'Emissions Factors'!$A$5:$A$46,0)+2,FALSE)*'MC Usage'!X141</f>
        <v>0</v>
      </c>
      <c r="Y141" s="2">
        <f>HLOOKUP(Y$5,'Emissions Factors'!$A$3:$AB$46,MATCH('MC Emissions'!$A141,'Emissions Factors'!$A$5:$A$46,0)+2,FALSE)*'MC Usage'!Y141</f>
        <v>0</v>
      </c>
      <c r="Z141" s="2">
        <f>HLOOKUP(Z$5,'Emissions Factors'!$A$3:$AB$46,MATCH('MC Emissions'!$A141,'Emissions Factors'!$A$5:$A$46,0)+2,FALSE)*'MC Usage'!Z141</f>
        <v>0</v>
      </c>
      <c r="AA141" s="2">
        <f>HLOOKUP(AA$5,'Emissions Factors'!$A$3:$AB$46,MATCH('MC Emissions'!$A141,'Emissions Factors'!$A$5:$A$46,0)+2,FALSE)*'MC Usage'!AA141</f>
        <v>0</v>
      </c>
      <c r="AB141">
        <f>HLOOKUP(AB$5,'Emissions Factors'!$A$3:$AB$46,MATCH('MC Emissions'!$A141,'Emissions Factors'!$A$5:$A$46,0)+2,FALSE)*'MC Usage'!AB141</f>
        <v>0</v>
      </c>
      <c r="AC141">
        <f>-'MC Usage'!AC141</f>
        <v>0</v>
      </c>
      <c r="AD141">
        <f>HLOOKUP(AD$5,'Emissions Factors'!$A$3:$AB$46,MATCH('MC Emissions'!$A141,'Emissions Factors'!$A$5:$A$46,0)+2,FALSE)*'MC Usage'!AD141</f>
        <v>-6467.9970195831593</v>
      </c>
      <c r="AE141">
        <f>HLOOKUP(AE$5,'Emissions Factors'!$A$3:$AB$46,MATCH('MC Emissions'!$A141,'Emissions Factors'!$A$5:$A$46,0)+2,FALSE)*'MC Usage'!AE141</f>
        <v>0</v>
      </c>
      <c r="AF141" s="202">
        <f t="shared" si="10"/>
        <v>3818.3346619896201</v>
      </c>
      <c r="AG141">
        <f t="shared" si="11"/>
        <v>4578.9174400095408</v>
      </c>
      <c r="AH141">
        <v>0</v>
      </c>
      <c r="AI141">
        <f t="shared" si="8"/>
        <v>6467.9970195831593</v>
      </c>
      <c r="AJ141">
        <f t="shared" si="9"/>
        <v>0</v>
      </c>
    </row>
    <row r="142" spans="1:36" x14ac:dyDescent="0.3">
      <c r="A142" s="33" t="s">
        <v>45</v>
      </c>
      <c r="B142" s="18">
        <f t="shared" si="12"/>
        <v>40848</v>
      </c>
      <c r="C142" s="2">
        <f>HLOOKUP(C$5,'Emissions Factors'!$A$3:$AB$46,MATCH('MC Emissions'!$A142,'Emissions Factors'!$A$5:$A$46,0)+2,FALSE)*'MC Usage'!C142</f>
        <v>11124.796498492018</v>
      </c>
      <c r="D142" s="2">
        <f>HLOOKUP(D$5,'Emissions Factors'!$A$3:$AB$46,MATCH('MC Emissions'!$A142,'Emissions Factors'!$A$5:$A$46,0)+2,FALSE)*'MC Usage'!D142</f>
        <v>1536.8319523933965</v>
      </c>
      <c r="E142" s="2">
        <f>HLOOKUP(E$5,'Emissions Factors'!$A$3:$AB$46,MATCH('MC Emissions'!$A142,'Emissions Factors'!$A$5:$A$46,0)+2,FALSE)*'MC Usage'!E142</f>
        <v>7406.056903599263</v>
      </c>
      <c r="F142" s="2">
        <f>HLOOKUP(F$5,'Emissions Factors'!$A$3:$AB$46,MATCH('MC Emissions'!$A142,'Emissions Factors'!$A$5:$A$46,0)+2,FALSE)*'MC Usage'!F142</f>
        <v>130.48762500000001</v>
      </c>
      <c r="G142" s="2">
        <f>HLOOKUP(G$5,'Emissions Factors'!$A$3:$AB$46,MATCH('MC Emissions'!$A142,'Emissions Factors'!$A$5:$A$46,0)+2,FALSE)*'MC Usage'!G142</f>
        <v>35.040929699175123</v>
      </c>
      <c r="H142" s="2">
        <f>HLOOKUP(H$5,'Emissions Factors'!$A$3:$AB$46,MATCH('MC Emissions'!$A142,'Emissions Factors'!$A$5:$A$46,0)+2,FALSE)*'MC Usage'!H142</f>
        <v>0</v>
      </c>
      <c r="I142" s="2">
        <f>HLOOKUP(I$5,'Emissions Factors'!$A$3:$AB$46,MATCH('MC Emissions'!$A142,'Emissions Factors'!$A$5:$A$46,0)+2,FALSE)*'MC Usage'!I142</f>
        <v>137.34437904181686</v>
      </c>
      <c r="J142" s="2">
        <f>HLOOKUP(J$5,'Emissions Factors'!$A$3:$AB$46,MATCH('MC Emissions'!$A142,'Emissions Factors'!$A$5:$A$46,0)+2,FALSE)*'MC Usage'!J142</f>
        <v>43.520931835218811</v>
      </c>
      <c r="K142" s="2">
        <f>HLOOKUP(K$5,'Emissions Factors'!$A$3:$AB$46,MATCH('MC Emissions'!$A142,'Emissions Factors'!$A$5:$A$46,0)+2,FALSE)*'MC Usage'!K142</f>
        <v>953.60508147436224</v>
      </c>
      <c r="L142" s="2">
        <f>HLOOKUP(L$5,'Emissions Factors'!$A$3:$AB$46,MATCH('MC Emissions'!$A142,'Emissions Factors'!$A$5:$A$46,0)+2,FALSE)*'MC Usage'!L142</f>
        <v>19.356786970666739</v>
      </c>
      <c r="M142" s="2">
        <f>HLOOKUP(M$5,'Emissions Factors'!$A$3:$AB$46,MATCH('MC Emissions'!$A142,'Emissions Factors'!$A$5:$A$46,0)+2,FALSE)*'MC Usage'!M142</f>
        <v>12.040716872791391</v>
      </c>
      <c r="N142" s="2">
        <f>HLOOKUP(N$5,'Emissions Factors'!$A$3:$AB$46,MATCH('MC Emissions'!$A142,'Emissions Factors'!$A$5:$A$46,0)+2,FALSE)*'MC Usage'!N142</f>
        <v>614.68125153344067</v>
      </c>
      <c r="O142" s="2">
        <f>HLOOKUP(O$5,'Emissions Factors'!$A$3:$AB$46,MATCH('MC Emissions'!$A142,'Emissions Factors'!$A$5:$A$46,0)+2,FALSE)*'MC Usage'!O142</f>
        <v>275.016476625</v>
      </c>
      <c r="P142" s="2">
        <f>HLOOKUP(P$5,'Emissions Factors'!$A$3:$AB$46,MATCH('MC Emissions'!$A142,'Emissions Factors'!$A$5:$A$46,0)+2,FALSE)*'MC Usage'!P142</f>
        <v>118.33870888192781</v>
      </c>
      <c r="Q142" s="2">
        <f>HLOOKUP(Q$5,'Emissions Factors'!$A$3:$AB$46,MATCH('MC Emissions'!$A142,'Emissions Factors'!$A$5:$A$46,0)+2,FALSE)*'MC Usage'!Q142</f>
        <v>1.4443537144308591</v>
      </c>
      <c r="R142" s="2">
        <f>HLOOKUP(R$5,'Emissions Factors'!$A$3:$AB$46,MATCH('MC Emissions'!$A142,'Emissions Factors'!$A$5:$A$46,0)+2,FALSE)*'MC Usage'!R142</f>
        <v>8.4451765697797345</v>
      </c>
      <c r="S142" s="2">
        <f>HLOOKUP(S$5,'Emissions Factors'!$A$3:$AB$46,MATCH('MC Emissions'!$A142,'Emissions Factors'!$A$5:$A$46,0)+2,FALSE)*'MC Usage'!S142</f>
        <v>4.0123222857142857E-2</v>
      </c>
      <c r="T142" s="2">
        <f>HLOOKUP(T$5,'Emissions Factors'!$A$3:$AB$46,MATCH('MC Emissions'!$A142,'Emissions Factors'!$A$5:$A$46,0)+2,FALSE)*'MC Usage'!T142</f>
        <v>0</v>
      </c>
      <c r="U142" s="2">
        <f>HLOOKUP(U$5,'Emissions Factors'!$A$3:$AB$46,MATCH('MC Emissions'!$A142,'Emissions Factors'!$A$5:$A$46,0)+2,FALSE)*'MC Usage'!U142</f>
        <v>0</v>
      </c>
      <c r="V142" s="2">
        <f>HLOOKUP(V$5,'Emissions Factors'!$A$3:$AB$46,MATCH('MC Emissions'!$A142,'Emissions Factors'!$A$5:$A$46,0)+2,FALSE)*'MC Usage'!V142</f>
        <v>0</v>
      </c>
      <c r="W142" s="2">
        <f>HLOOKUP(W$5,'Emissions Factors'!$A$3:$AB$46,MATCH('MC Emissions'!$A142,'Emissions Factors'!$A$5:$A$46,0)+2,FALSE)*'MC Usage'!W142</f>
        <v>0</v>
      </c>
      <c r="X142" s="2">
        <f>HLOOKUP(X$5,'Emissions Factors'!$A$3:$AB$46,MATCH('MC Emissions'!$A142,'Emissions Factors'!$A$5:$A$46,0)+2,FALSE)*'MC Usage'!X142</f>
        <v>0</v>
      </c>
      <c r="Y142" s="2">
        <f>HLOOKUP(Y$5,'Emissions Factors'!$A$3:$AB$46,MATCH('MC Emissions'!$A142,'Emissions Factors'!$A$5:$A$46,0)+2,FALSE)*'MC Usage'!Y142</f>
        <v>0</v>
      </c>
      <c r="Z142" s="2">
        <f>HLOOKUP(Z$5,'Emissions Factors'!$A$3:$AB$46,MATCH('MC Emissions'!$A142,'Emissions Factors'!$A$5:$A$46,0)+2,FALSE)*'MC Usage'!Z142</f>
        <v>0</v>
      </c>
      <c r="AA142" s="2">
        <f>HLOOKUP(AA$5,'Emissions Factors'!$A$3:$AB$46,MATCH('MC Emissions'!$A142,'Emissions Factors'!$A$5:$A$46,0)+2,FALSE)*'MC Usage'!AA142</f>
        <v>0</v>
      </c>
      <c r="AB142">
        <f>HLOOKUP(AB$5,'Emissions Factors'!$A$3:$AB$46,MATCH('MC Emissions'!$A142,'Emissions Factors'!$A$5:$A$46,0)+2,FALSE)*'MC Usage'!AB142</f>
        <v>0</v>
      </c>
      <c r="AC142">
        <f>-'MC Usage'!AC142</f>
        <v>0</v>
      </c>
      <c r="AD142">
        <f>HLOOKUP(AD$5,'Emissions Factors'!$A$3:$AB$46,MATCH('MC Emissions'!$A142,'Emissions Factors'!$A$5:$A$46,0)+2,FALSE)*'MC Usage'!AD142</f>
        <v>-6467.9970195831593</v>
      </c>
      <c r="AE142">
        <f>HLOOKUP(AE$5,'Emissions Factors'!$A$3:$AB$46,MATCH('MC Emissions'!$A142,'Emissions Factors'!$A$5:$A$46,0)+2,FALSE)*'MC Usage'!AE142</f>
        <v>0</v>
      </c>
      <c r="AF142" s="202">
        <f t="shared" si="10"/>
        <v>4656.7994789088589</v>
      </c>
      <c r="AG142">
        <f t="shared" si="11"/>
        <v>7406.056903599263</v>
      </c>
      <c r="AH142">
        <v>0</v>
      </c>
      <c r="AI142">
        <f t="shared" si="8"/>
        <v>6467.9970195831593</v>
      </c>
      <c r="AJ142">
        <f t="shared" si="9"/>
        <v>0</v>
      </c>
    </row>
    <row r="143" spans="1:36" x14ac:dyDescent="0.3">
      <c r="A143" s="33" t="s">
        <v>45</v>
      </c>
      <c r="B143" s="18">
        <f t="shared" si="12"/>
        <v>40878</v>
      </c>
      <c r="C143" s="2">
        <f>HLOOKUP(C$5,'Emissions Factors'!$A$3:$AB$46,MATCH('MC Emissions'!$A143,'Emissions Factors'!$A$5:$A$46,0)+2,FALSE)*'MC Usage'!C143</f>
        <v>11722.586936986809</v>
      </c>
      <c r="D143" s="2">
        <f>HLOOKUP(D$5,'Emissions Factors'!$A$3:$AB$46,MATCH('MC Emissions'!$A143,'Emissions Factors'!$A$5:$A$46,0)+2,FALSE)*'MC Usage'!D143</f>
        <v>916.5163239022537</v>
      </c>
      <c r="E143" s="2">
        <f>HLOOKUP(E$5,'Emissions Factors'!$A$3:$AB$46,MATCH('MC Emissions'!$A143,'Emissions Factors'!$A$5:$A$46,0)+2,FALSE)*'MC Usage'!E143</f>
        <v>6759.1219730287112</v>
      </c>
      <c r="F143" s="2">
        <f>HLOOKUP(F$5,'Emissions Factors'!$A$3:$AB$46,MATCH('MC Emissions'!$A143,'Emissions Factors'!$A$5:$A$46,0)+2,FALSE)*'MC Usage'!F143</f>
        <v>165.77324999999999</v>
      </c>
      <c r="G143" s="2">
        <f>HLOOKUP(G$5,'Emissions Factors'!$A$3:$AB$46,MATCH('MC Emissions'!$A143,'Emissions Factors'!$A$5:$A$46,0)+2,FALSE)*'MC Usage'!G143</f>
        <v>35.040929699175123</v>
      </c>
      <c r="H143" s="2">
        <f>HLOOKUP(H$5,'Emissions Factors'!$A$3:$AB$46,MATCH('MC Emissions'!$A143,'Emissions Factors'!$A$5:$A$46,0)+2,FALSE)*'MC Usage'!H143</f>
        <v>0</v>
      </c>
      <c r="I143" s="2">
        <f>HLOOKUP(I$5,'Emissions Factors'!$A$3:$AB$46,MATCH('MC Emissions'!$A143,'Emissions Factors'!$A$5:$A$46,0)+2,FALSE)*'MC Usage'!I143</f>
        <v>137.34437904181686</v>
      </c>
      <c r="J143" s="2">
        <f>HLOOKUP(J$5,'Emissions Factors'!$A$3:$AB$46,MATCH('MC Emissions'!$A143,'Emissions Factors'!$A$5:$A$46,0)+2,FALSE)*'MC Usage'!J143</f>
        <v>43.520931835218811</v>
      </c>
      <c r="K143" s="2">
        <f>HLOOKUP(K$5,'Emissions Factors'!$A$3:$AB$46,MATCH('MC Emissions'!$A143,'Emissions Factors'!$A$5:$A$46,0)+2,FALSE)*'MC Usage'!K143</f>
        <v>953.60508147436224</v>
      </c>
      <c r="L143" s="2">
        <f>HLOOKUP(L$5,'Emissions Factors'!$A$3:$AB$46,MATCH('MC Emissions'!$A143,'Emissions Factors'!$A$5:$A$46,0)+2,FALSE)*'MC Usage'!L143</f>
        <v>19.356786970666739</v>
      </c>
      <c r="M143" s="2">
        <f>HLOOKUP(M$5,'Emissions Factors'!$A$3:$AB$46,MATCH('MC Emissions'!$A143,'Emissions Factors'!$A$5:$A$46,0)+2,FALSE)*'MC Usage'!M143</f>
        <v>12.040716872791391</v>
      </c>
      <c r="N143" s="2">
        <f>HLOOKUP(N$5,'Emissions Factors'!$A$3:$AB$46,MATCH('MC Emissions'!$A143,'Emissions Factors'!$A$5:$A$46,0)+2,FALSE)*'MC Usage'!N143</f>
        <v>506.81463227154865</v>
      </c>
      <c r="O143" s="2">
        <f>HLOOKUP(O$5,'Emissions Factors'!$A$3:$AB$46,MATCH('MC Emissions'!$A143,'Emissions Factors'!$A$5:$A$46,0)+2,FALSE)*'MC Usage'!O143</f>
        <v>275.016476625</v>
      </c>
      <c r="P143" s="2">
        <f>HLOOKUP(P$5,'Emissions Factors'!$A$3:$AB$46,MATCH('MC Emissions'!$A143,'Emissions Factors'!$A$5:$A$46,0)+2,FALSE)*'MC Usage'!P143</f>
        <v>118.33870888192781</v>
      </c>
      <c r="Q143" s="2">
        <f>HLOOKUP(Q$5,'Emissions Factors'!$A$3:$AB$46,MATCH('MC Emissions'!$A143,'Emissions Factors'!$A$5:$A$46,0)+2,FALSE)*'MC Usage'!Q143</f>
        <v>1.4443537144308591</v>
      </c>
      <c r="R143" s="2">
        <f>HLOOKUP(R$5,'Emissions Factors'!$A$3:$AB$46,MATCH('MC Emissions'!$A143,'Emissions Factors'!$A$5:$A$46,0)+2,FALSE)*'MC Usage'!R143</f>
        <v>8.4451765697797345</v>
      </c>
      <c r="S143" s="2">
        <f>HLOOKUP(S$5,'Emissions Factors'!$A$3:$AB$46,MATCH('MC Emissions'!$A143,'Emissions Factors'!$A$5:$A$46,0)+2,FALSE)*'MC Usage'!S143</f>
        <v>4.0123222857142857E-2</v>
      </c>
      <c r="T143" s="2">
        <f>HLOOKUP(T$5,'Emissions Factors'!$A$3:$AB$46,MATCH('MC Emissions'!$A143,'Emissions Factors'!$A$5:$A$46,0)+2,FALSE)*'MC Usage'!T143</f>
        <v>0</v>
      </c>
      <c r="U143" s="2">
        <f>HLOOKUP(U$5,'Emissions Factors'!$A$3:$AB$46,MATCH('MC Emissions'!$A143,'Emissions Factors'!$A$5:$A$46,0)+2,FALSE)*'MC Usage'!U143</f>
        <v>0</v>
      </c>
      <c r="V143" s="2">
        <f>HLOOKUP(V$5,'Emissions Factors'!$A$3:$AB$46,MATCH('MC Emissions'!$A143,'Emissions Factors'!$A$5:$A$46,0)+2,FALSE)*'MC Usage'!V143</f>
        <v>0</v>
      </c>
      <c r="W143" s="2">
        <f>HLOOKUP(W$5,'Emissions Factors'!$A$3:$AB$46,MATCH('MC Emissions'!$A143,'Emissions Factors'!$A$5:$A$46,0)+2,FALSE)*'MC Usage'!W143</f>
        <v>0</v>
      </c>
      <c r="X143" s="2">
        <f>HLOOKUP(X$5,'Emissions Factors'!$A$3:$AB$46,MATCH('MC Emissions'!$A143,'Emissions Factors'!$A$5:$A$46,0)+2,FALSE)*'MC Usage'!X143</f>
        <v>0</v>
      </c>
      <c r="Y143" s="2">
        <f>HLOOKUP(Y$5,'Emissions Factors'!$A$3:$AB$46,MATCH('MC Emissions'!$A143,'Emissions Factors'!$A$5:$A$46,0)+2,FALSE)*'MC Usage'!Y143</f>
        <v>0</v>
      </c>
      <c r="Z143" s="2">
        <f>HLOOKUP(Z$5,'Emissions Factors'!$A$3:$AB$46,MATCH('MC Emissions'!$A143,'Emissions Factors'!$A$5:$A$46,0)+2,FALSE)*'MC Usage'!Z143</f>
        <v>0</v>
      </c>
      <c r="AA143" s="2">
        <f>HLOOKUP(AA$5,'Emissions Factors'!$A$3:$AB$46,MATCH('MC Emissions'!$A143,'Emissions Factors'!$A$5:$A$46,0)+2,FALSE)*'MC Usage'!AA143</f>
        <v>0</v>
      </c>
      <c r="AB143">
        <f>HLOOKUP(AB$5,'Emissions Factors'!$A$3:$AB$46,MATCH('MC Emissions'!$A143,'Emissions Factors'!$A$5:$A$46,0)+2,FALSE)*'MC Usage'!AB143</f>
        <v>0</v>
      </c>
      <c r="AC143">
        <f>-'MC Usage'!AC143</f>
        <v>0</v>
      </c>
      <c r="AD143">
        <f>HLOOKUP(AD$5,'Emissions Factors'!$A$3:$AB$46,MATCH('MC Emissions'!$A143,'Emissions Factors'!$A$5:$A$46,0)+2,FALSE)*'MC Usage'!AD143</f>
        <v>-6467.9970195831593</v>
      </c>
      <c r="AE143">
        <f>HLOOKUP(AE$5,'Emissions Factors'!$A$3:$AB$46,MATCH('MC Emissions'!$A143,'Emissions Factors'!$A$5:$A$46,0)+2,FALSE)*'MC Usage'!AE143</f>
        <v>0</v>
      </c>
      <c r="AF143" s="202">
        <f t="shared" si="10"/>
        <v>5254.5899174036495</v>
      </c>
      <c r="AG143">
        <f t="shared" si="11"/>
        <v>6759.1219730287112</v>
      </c>
      <c r="AH143">
        <v>0</v>
      </c>
      <c r="AI143">
        <f t="shared" si="8"/>
        <v>6467.9970195831593</v>
      </c>
      <c r="AJ143">
        <f t="shared" si="9"/>
        <v>0</v>
      </c>
    </row>
    <row r="144" spans="1:36" x14ac:dyDescent="0.3">
      <c r="A144" s="33" t="s">
        <v>45</v>
      </c>
      <c r="B144" s="18">
        <f t="shared" si="12"/>
        <v>40909</v>
      </c>
      <c r="C144" s="2">
        <f>HLOOKUP(C$5,'Emissions Factors'!$A$3:$AB$46,MATCH('MC Emissions'!$A144,'Emissions Factors'!$A$5:$A$46,0)+2,FALSE)*'MC Usage'!C144</f>
        <v>10509.732912278663</v>
      </c>
      <c r="D144" s="2">
        <f>HLOOKUP(D$5,'Emissions Factors'!$A$3:$AB$46,MATCH('MC Emissions'!$A144,'Emissions Factors'!$A$5:$A$46,0)+2,FALSE)*'MC Usage'!D144</f>
        <v>749.60368405517056</v>
      </c>
      <c r="E144" s="2">
        <f>HLOOKUP(E$5,'Emissions Factors'!$A$3:$AB$46,MATCH('MC Emissions'!$A144,'Emissions Factors'!$A$5:$A$46,0)+2,FALSE)*'MC Usage'!E144</f>
        <v>8950.1364001175407</v>
      </c>
      <c r="F144" s="2">
        <f>HLOOKUP(F$5,'Emissions Factors'!$A$3:$AB$46,MATCH('MC Emissions'!$A144,'Emissions Factors'!$A$5:$A$46,0)+2,FALSE)*'MC Usage'!F144</f>
        <v>215.472015</v>
      </c>
      <c r="G144" s="2">
        <f>HLOOKUP(G$5,'Emissions Factors'!$A$3:$AB$46,MATCH('MC Emissions'!$A144,'Emissions Factors'!$A$5:$A$46,0)+2,FALSE)*'MC Usage'!G144</f>
        <v>35.040929699175123</v>
      </c>
      <c r="H144" s="2">
        <f>HLOOKUP(H$5,'Emissions Factors'!$A$3:$AB$46,MATCH('MC Emissions'!$A144,'Emissions Factors'!$A$5:$A$46,0)+2,FALSE)*'MC Usage'!H144</f>
        <v>0</v>
      </c>
      <c r="I144" s="2">
        <f>HLOOKUP(I$5,'Emissions Factors'!$A$3:$AB$46,MATCH('MC Emissions'!$A144,'Emissions Factors'!$A$5:$A$46,0)+2,FALSE)*'MC Usage'!I144</f>
        <v>137.34437904181686</v>
      </c>
      <c r="J144" s="2">
        <f>HLOOKUP(J$5,'Emissions Factors'!$A$3:$AB$46,MATCH('MC Emissions'!$A144,'Emissions Factors'!$A$5:$A$46,0)+2,FALSE)*'MC Usage'!J144</f>
        <v>43.520931835218811</v>
      </c>
      <c r="K144" s="2">
        <f>HLOOKUP(K$5,'Emissions Factors'!$A$3:$AB$46,MATCH('MC Emissions'!$A144,'Emissions Factors'!$A$5:$A$46,0)+2,FALSE)*'MC Usage'!K144</f>
        <v>953.60508147436224</v>
      </c>
      <c r="L144" s="2">
        <f>HLOOKUP(L$5,'Emissions Factors'!$A$3:$AB$46,MATCH('MC Emissions'!$A144,'Emissions Factors'!$A$5:$A$46,0)+2,FALSE)*'MC Usage'!L144</f>
        <v>19.356786970666739</v>
      </c>
      <c r="M144" s="2">
        <f>HLOOKUP(M$5,'Emissions Factors'!$A$3:$AB$46,MATCH('MC Emissions'!$A144,'Emissions Factors'!$A$5:$A$46,0)+2,FALSE)*'MC Usage'!M144</f>
        <v>12.040716872791391</v>
      </c>
      <c r="N144" s="2">
        <f>HLOOKUP(N$5,'Emissions Factors'!$A$3:$AB$46,MATCH('MC Emissions'!$A144,'Emissions Factors'!$A$5:$A$46,0)+2,FALSE)*'MC Usage'!N144</f>
        <v>732.66218550139683</v>
      </c>
      <c r="O144" s="2">
        <f>HLOOKUP(O$5,'Emissions Factors'!$A$3:$AB$46,MATCH('MC Emissions'!$A144,'Emissions Factors'!$A$5:$A$46,0)+2,FALSE)*'MC Usage'!O144</f>
        <v>275.016476625</v>
      </c>
      <c r="P144" s="2">
        <f>HLOOKUP(P$5,'Emissions Factors'!$A$3:$AB$46,MATCH('MC Emissions'!$A144,'Emissions Factors'!$A$5:$A$46,0)+2,FALSE)*'MC Usage'!P144</f>
        <v>118.33870888192781</v>
      </c>
      <c r="Q144" s="2">
        <f>HLOOKUP(Q$5,'Emissions Factors'!$A$3:$AB$46,MATCH('MC Emissions'!$A144,'Emissions Factors'!$A$5:$A$46,0)+2,FALSE)*'MC Usage'!Q144</f>
        <v>1.4443537144308591</v>
      </c>
      <c r="R144" s="2">
        <f>HLOOKUP(R$5,'Emissions Factors'!$A$3:$AB$46,MATCH('MC Emissions'!$A144,'Emissions Factors'!$A$5:$A$46,0)+2,FALSE)*'MC Usage'!R144</f>
        <v>8.4451765697797345</v>
      </c>
      <c r="S144" s="2">
        <f>HLOOKUP(S$5,'Emissions Factors'!$A$3:$AB$46,MATCH('MC Emissions'!$A144,'Emissions Factors'!$A$5:$A$46,0)+2,FALSE)*'MC Usage'!S144</f>
        <v>4.0123222857142857E-2</v>
      </c>
      <c r="T144" s="2">
        <f>HLOOKUP(T$5,'Emissions Factors'!$A$3:$AB$46,MATCH('MC Emissions'!$A144,'Emissions Factors'!$A$5:$A$46,0)+2,FALSE)*'MC Usage'!T144</f>
        <v>0</v>
      </c>
      <c r="U144" s="2">
        <f>HLOOKUP(U$5,'Emissions Factors'!$A$3:$AB$46,MATCH('MC Emissions'!$A144,'Emissions Factors'!$A$5:$A$46,0)+2,FALSE)*'MC Usage'!U144</f>
        <v>0</v>
      </c>
      <c r="V144" s="2">
        <f>HLOOKUP(V$5,'Emissions Factors'!$A$3:$AB$46,MATCH('MC Emissions'!$A144,'Emissions Factors'!$A$5:$A$46,0)+2,FALSE)*'MC Usage'!V144</f>
        <v>0</v>
      </c>
      <c r="W144" s="2">
        <f>HLOOKUP(W$5,'Emissions Factors'!$A$3:$AB$46,MATCH('MC Emissions'!$A144,'Emissions Factors'!$A$5:$A$46,0)+2,FALSE)*'MC Usage'!W144</f>
        <v>0</v>
      </c>
      <c r="X144" s="2">
        <f>HLOOKUP(X$5,'Emissions Factors'!$A$3:$AB$46,MATCH('MC Emissions'!$A144,'Emissions Factors'!$A$5:$A$46,0)+2,FALSE)*'MC Usage'!X144</f>
        <v>0</v>
      </c>
      <c r="Y144" s="2">
        <f>HLOOKUP(Y$5,'Emissions Factors'!$A$3:$AB$46,MATCH('MC Emissions'!$A144,'Emissions Factors'!$A$5:$A$46,0)+2,FALSE)*'MC Usage'!Y144</f>
        <v>0</v>
      </c>
      <c r="Z144" s="2">
        <f>HLOOKUP(Z$5,'Emissions Factors'!$A$3:$AB$46,MATCH('MC Emissions'!$A144,'Emissions Factors'!$A$5:$A$46,0)+2,FALSE)*'MC Usage'!Z144</f>
        <v>0</v>
      </c>
      <c r="AA144" s="2">
        <f>HLOOKUP(AA$5,'Emissions Factors'!$A$3:$AB$46,MATCH('MC Emissions'!$A144,'Emissions Factors'!$A$5:$A$46,0)+2,FALSE)*'MC Usage'!AA144</f>
        <v>0</v>
      </c>
      <c r="AB144">
        <f>HLOOKUP(AB$5,'Emissions Factors'!$A$3:$AB$46,MATCH('MC Emissions'!$A144,'Emissions Factors'!$A$5:$A$46,0)+2,FALSE)*'MC Usage'!AB144</f>
        <v>0</v>
      </c>
      <c r="AC144">
        <f>-'MC Usage'!AC144</f>
        <v>0</v>
      </c>
      <c r="AD144">
        <f>HLOOKUP(AD$5,'Emissions Factors'!$A$3:$AB$46,MATCH('MC Emissions'!$A144,'Emissions Factors'!$A$5:$A$46,0)+2,FALSE)*'MC Usage'!AD144</f>
        <v>-6467.9970195831593</v>
      </c>
      <c r="AE144">
        <f>HLOOKUP(AE$5,'Emissions Factors'!$A$3:$AB$46,MATCH('MC Emissions'!$A144,'Emissions Factors'!$A$5:$A$46,0)+2,FALSE)*'MC Usage'!AE144</f>
        <v>0</v>
      </c>
      <c r="AF144" s="202">
        <f t="shared" si="10"/>
        <v>4041.7358926955039</v>
      </c>
      <c r="AG144">
        <f t="shared" si="11"/>
        <v>8950.1364001175407</v>
      </c>
      <c r="AH144">
        <v>0</v>
      </c>
      <c r="AI144">
        <f t="shared" si="8"/>
        <v>6467.9970195831593</v>
      </c>
      <c r="AJ144">
        <f t="shared" si="9"/>
        <v>0</v>
      </c>
    </row>
    <row r="145" spans="1:36" x14ac:dyDescent="0.3">
      <c r="A145" s="33" t="s">
        <v>45</v>
      </c>
      <c r="B145" s="18">
        <f t="shared" si="12"/>
        <v>40940</v>
      </c>
      <c r="C145" s="2">
        <f>HLOOKUP(C$5,'Emissions Factors'!$A$3:$AB$46,MATCH('MC Emissions'!$A145,'Emissions Factors'!$A$5:$A$46,0)+2,FALSE)*'MC Usage'!C145</f>
        <v>10149.079537303249</v>
      </c>
      <c r="D145" s="2">
        <f>HLOOKUP(D$5,'Emissions Factors'!$A$3:$AB$46,MATCH('MC Emissions'!$A145,'Emissions Factors'!$A$5:$A$46,0)+2,FALSE)*'MC Usage'!D145</f>
        <v>777.60880117588579</v>
      </c>
      <c r="E145" s="2">
        <f>HLOOKUP(E$5,'Emissions Factors'!$A$3:$AB$46,MATCH('MC Emissions'!$A145,'Emissions Factors'!$A$5:$A$46,0)+2,FALSE)*'MC Usage'!E145</f>
        <v>9948.8178944070823</v>
      </c>
      <c r="F145" s="2">
        <f>HLOOKUP(F$5,'Emissions Factors'!$A$3:$AB$46,MATCH('MC Emissions'!$A145,'Emissions Factors'!$A$5:$A$46,0)+2,FALSE)*'MC Usage'!F145</f>
        <v>201.15296999999998</v>
      </c>
      <c r="G145" s="2">
        <f>HLOOKUP(G$5,'Emissions Factors'!$A$3:$AB$46,MATCH('MC Emissions'!$A145,'Emissions Factors'!$A$5:$A$46,0)+2,FALSE)*'MC Usage'!G145</f>
        <v>35.040929699175123</v>
      </c>
      <c r="H145" s="2">
        <f>HLOOKUP(H$5,'Emissions Factors'!$A$3:$AB$46,MATCH('MC Emissions'!$A145,'Emissions Factors'!$A$5:$A$46,0)+2,FALSE)*'MC Usage'!H145</f>
        <v>0</v>
      </c>
      <c r="I145" s="2">
        <f>HLOOKUP(I$5,'Emissions Factors'!$A$3:$AB$46,MATCH('MC Emissions'!$A145,'Emissions Factors'!$A$5:$A$46,0)+2,FALSE)*'MC Usage'!I145</f>
        <v>137.34437904181686</v>
      </c>
      <c r="J145" s="2">
        <f>HLOOKUP(J$5,'Emissions Factors'!$A$3:$AB$46,MATCH('MC Emissions'!$A145,'Emissions Factors'!$A$5:$A$46,0)+2,FALSE)*'MC Usage'!J145</f>
        <v>43.520931835218811</v>
      </c>
      <c r="K145" s="2">
        <f>HLOOKUP(K$5,'Emissions Factors'!$A$3:$AB$46,MATCH('MC Emissions'!$A145,'Emissions Factors'!$A$5:$A$46,0)+2,FALSE)*'MC Usage'!K145</f>
        <v>953.60508147436224</v>
      </c>
      <c r="L145" s="2">
        <f>HLOOKUP(L$5,'Emissions Factors'!$A$3:$AB$46,MATCH('MC Emissions'!$A145,'Emissions Factors'!$A$5:$A$46,0)+2,FALSE)*'MC Usage'!L145</f>
        <v>19.356786970666739</v>
      </c>
      <c r="M145" s="2">
        <f>HLOOKUP(M$5,'Emissions Factors'!$A$3:$AB$46,MATCH('MC Emissions'!$A145,'Emissions Factors'!$A$5:$A$46,0)+2,FALSE)*'MC Usage'!M145</f>
        <v>12.040716872791391</v>
      </c>
      <c r="N145" s="2">
        <f>HLOOKUP(N$5,'Emissions Factors'!$A$3:$AB$46,MATCH('MC Emissions'!$A145,'Emissions Factors'!$A$5:$A$46,0)+2,FALSE)*'MC Usage'!N145</f>
        <v>1097.7911359198129</v>
      </c>
      <c r="O145" s="2">
        <f>HLOOKUP(O$5,'Emissions Factors'!$A$3:$AB$46,MATCH('MC Emissions'!$A145,'Emissions Factors'!$A$5:$A$46,0)+2,FALSE)*'MC Usage'!O145</f>
        <v>275.016476625</v>
      </c>
      <c r="P145" s="2">
        <f>HLOOKUP(P$5,'Emissions Factors'!$A$3:$AB$46,MATCH('MC Emissions'!$A145,'Emissions Factors'!$A$5:$A$46,0)+2,FALSE)*'MC Usage'!P145</f>
        <v>118.33870888192781</v>
      </c>
      <c r="Q145" s="2">
        <f>HLOOKUP(Q$5,'Emissions Factors'!$A$3:$AB$46,MATCH('MC Emissions'!$A145,'Emissions Factors'!$A$5:$A$46,0)+2,FALSE)*'MC Usage'!Q145</f>
        <v>1.4443537144308591</v>
      </c>
      <c r="R145" s="2">
        <f>HLOOKUP(R$5,'Emissions Factors'!$A$3:$AB$46,MATCH('MC Emissions'!$A145,'Emissions Factors'!$A$5:$A$46,0)+2,FALSE)*'MC Usage'!R145</f>
        <v>8.4451765697797345</v>
      </c>
      <c r="S145" s="2">
        <f>HLOOKUP(S$5,'Emissions Factors'!$A$3:$AB$46,MATCH('MC Emissions'!$A145,'Emissions Factors'!$A$5:$A$46,0)+2,FALSE)*'MC Usage'!S145</f>
        <v>4.0123222857142857E-2</v>
      </c>
      <c r="T145" s="2">
        <f>HLOOKUP(T$5,'Emissions Factors'!$A$3:$AB$46,MATCH('MC Emissions'!$A145,'Emissions Factors'!$A$5:$A$46,0)+2,FALSE)*'MC Usage'!T145</f>
        <v>0</v>
      </c>
      <c r="U145" s="2">
        <f>HLOOKUP(U$5,'Emissions Factors'!$A$3:$AB$46,MATCH('MC Emissions'!$A145,'Emissions Factors'!$A$5:$A$46,0)+2,FALSE)*'MC Usage'!U145</f>
        <v>0</v>
      </c>
      <c r="V145" s="2">
        <f>HLOOKUP(V$5,'Emissions Factors'!$A$3:$AB$46,MATCH('MC Emissions'!$A145,'Emissions Factors'!$A$5:$A$46,0)+2,FALSE)*'MC Usage'!V145</f>
        <v>0</v>
      </c>
      <c r="W145" s="2">
        <f>HLOOKUP(W$5,'Emissions Factors'!$A$3:$AB$46,MATCH('MC Emissions'!$A145,'Emissions Factors'!$A$5:$A$46,0)+2,FALSE)*'MC Usage'!W145</f>
        <v>0</v>
      </c>
      <c r="X145" s="2">
        <f>HLOOKUP(X$5,'Emissions Factors'!$A$3:$AB$46,MATCH('MC Emissions'!$A145,'Emissions Factors'!$A$5:$A$46,0)+2,FALSE)*'MC Usage'!X145</f>
        <v>0</v>
      </c>
      <c r="Y145" s="2">
        <f>HLOOKUP(Y$5,'Emissions Factors'!$A$3:$AB$46,MATCH('MC Emissions'!$A145,'Emissions Factors'!$A$5:$A$46,0)+2,FALSE)*'MC Usage'!Y145</f>
        <v>0</v>
      </c>
      <c r="Z145" s="2">
        <f>HLOOKUP(Z$5,'Emissions Factors'!$A$3:$AB$46,MATCH('MC Emissions'!$A145,'Emissions Factors'!$A$5:$A$46,0)+2,FALSE)*'MC Usage'!Z145</f>
        <v>0</v>
      </c>
      <c r="AA145" s="2">
        <f>HLOOKUP(AA$5,'Emissions Factors'!$A$3:$AB$46,MATCH('MC Emissions'!$A145,'Emissions Factors'!$A$5:$A$46,0)+2,FALSE)*'MC Usage'!AA145</f>
        <v>0</v>
      </c>
      <c r="AB145">
        <f>HLOOKUP(AB$5,'Emissions Factors'!$A$3:$AB$46,MATCH('MC Emissions'!$A145,'Emissions Factors'!$A$5:$A$46,0)+2,FALSE)*'MC Usage'!AB145</f>
        <v>0</v>
      </c>
      <c r="AC145">
        <f>-'MC Usage'!AC145</f>
        <v>0</v>
      </c>
      <c r="AD145">
        <f>HLOOKUP(AD$5,'Emissions Factors'!$A$3:$AB$46,MATCH('MC Emissions'!$A145,'Emissions Factors'!$A$5:$A$46,0)+2,FALSE)*'MC Usage'!AD145</f>
        <v>-6467.9970195831593</v>
      </c>
      <c r="AE145">
        <f>HLOOKUP(AE$5,'Emissions Factors'!$A$3:$AB$46,MATCH('MC Emissions'!$A145,'Emissions Factors'!$A$5:$A$46,0)+2,FALSE)*'MC Usage'!AE145</f>
        <v>0</v>
      </c>
      <c r="AF145" s="202">
        <f t="shared" si="10"/>
        <v>3681.0825177200895</v>
      </c>
      <c r="AG145">
        <f t="shared" si="11"/>
        <v>9948.8178944070823</v>
      </c>
      <c r="AH145">
        <v>0</v>
      </c>
      <c r="AI145">
        <f t="shared" si="8"/>
        <v>6467.9970195831593</v>
      </c>
      <c r="AJ145">
        <f t="shared" si="9"/>
        <v>0</v>
      </c>
    </row>
    <row r="146" spans="1:36" x14ac:dyDescent="0.3">
      <c r="A146" s="33" t="s">
        <v>45</v>
      </c>
      <c r="B146" s="18">
        <f t="shared" si="12"/>
        <v>40969</v>
      </c>
      <c r="C146" s="2">
        <f>HLOOKUP(C$5,'Emissions Factors'!$A$3:$AB$46,MATCH('MC Emissions'!$A146,'Emissions Factors'!$A$5:$A$46,0)+2,FALSE)*'MC Usage'!C146</f>
        <v>9708.2503044792647</v>
      </c>
      <c r="D146" s="2">
        <f>HLOOKUP(D$5,'Emissions Factors'!$A$3:$AB$46,MATCH('MC Emissions'!$A146,'Emissions Factors'!$A$5:$A$46,0)+2,FALSE)*'MC Usage'!D146</f>
        <v>1353.1321584589555</v>
      </c>
      <c r="E146" s="2">
        <f>HLOOKUP(E$5,'Emissions Factors'!$A$3:$AB$46,MATCH('MC Emissions'!$A146,'Emissions Factors'!$A$5:$A$46,0)+2,FALSE)*'MC Usage'!E146</f>
        <v>6763.8699669619782</v>
      </c>
      <c r="F146" s="2">
        <f>HLOOKUP(F$5,'Emissions Factors'!$A$3:$AB$46,MATCH('MC Emissions'!$A146,'Emissions Factors'!$A$5:$A$46,0)+2,FALSE)*'MC Usage'!F146</f>
        <v>157.54270499999998</v>
      </c>
      <c r="G146" s="2">
        <f>HLOOKUP(G$5,'Emissions Factors'!$A$3:$AB$46,MATCH('MC Emissions'!$A146,'Emissions Factors'!$A$5:$A$46,0)+2,FALSE)*'MC Usage'!G146</f>
        <v>35.040929699175123</v>
      </c>
      <c r="H146" s="2">
        <f>HLOOKUP(H$5,'Emissions Factors'!$A$3:$AB$46,MATCH('MC Emissions'!$A146,'Emissions Factors'!$A$5:$A$46,0)+2,FALSE)*'MC Usage'!H146</f>
        <v>0</v>
      </c>
      <c r="I146" s="2">
        <f>HLOOKUP(I$5,'Emissions Factors'!$A$3:$AB$46,MATCH('MC Emissions'!$A146,'Emissions Factors'!$A$5:$A$46,0)+2,FALSE)*'MC Usage'!I146</f>
        <v>137.34437904181686</v>
      </c>
      <c r="J146" s="2">
        <f>HLOOKUP(J$5,'Emissions Factors'!$A$3:$AB$46,MATCH('MC Emissions'!$A146,'Emissions Factors'!$A$5:$A$46,0)+2,FALSE)*'MC Usage'!J146</f>
        <v>43.520931835218811</v>
      </c>
      <c r="K146" s="2">
        <f>HLOOKUP(K$5,'Emissions Factors'!$A$3:$AB$46,MATCH('MC Emissions'!$A146,'Emissions Factors'!$A$5:$A$46,0)+2,FALSE)*'MC Usage'!K146</f>
        <v>953.60508147436224</v>
      </c>
      <c r="L146" s="2">
        <f>HLOOKUP(L$5,'Emissions Factors'!$A$3:$AB$46,MATCH('MC Emissions'!$A146,'Emissions Factors'!$A$5:$A$46,0)+2,FALSE)*'MC Usage'!L146</f>
        <v>19.356786970666739</v>
      </c>
      <c r="M146" s="2">
        <f>HLOOKUP(M$5,'Emissions Factors'!$A$3:$AB$46,MATCH('MC Emissions'!$A146,'Emissions Factors'!$A$5:$A$46,0)+2,FALSE)*'MC Usage'!M146</f>
        <v>12.040716872791391</v>
      </c>
      <c r="N146" s="2">
        <f>HLOOKUP(N$5,'Emissions Factors'!$A$3:$AB$46,MATCH('MC Emissions'!$A146,'Emissions Factors'!$A$5:$A$46,0)+2,FALSE)*'MC Usage'!N146</f>
        <v>849.02649448956288</v>
      </c>
      <c r="O146" s="2">
        <f>HLOOKUP(O$5,'Emissions Factors'!$A$3:$AB$46,MATCH('MC Emissions'!$A146,'Emissions Factors'!$A$5:$A$46,0)+2,FALSE)*'MC Usage'!O146</f>
        <v>275.016476625</v>
      </c>
      <c r="P146" s="2">
        <f>HLOOKUP(P$5,'Emissions Factors'!$A$3:$AB$46,MATCH('MC Emissions'!$A146,'Emissions Factors'!$A$5:$A$46,0)+2,FALSE)*'MC Usage'!P146</f>
        <v>118.33870888192781</v>
      </c>
      <c r="Q146" s="2">
        <f>HLOOKUP(Q$5,'Emissions Factors'!$A$3:$AB$46,MATCH('MC Emissions'!$A146,'Emissions Factors'!$A$5:$A$46,0)+2,FALSE)*'MC Usage'!Q146</f>
        <v>1.4443537144308591</v>
      </c>
      <c r="R146" s="2">
        <f>HLOOKUP(R$5,'Emissions Factors'!$A$3:$AB$46,MATCH('MC Emissions'!$A146,'Emissions Factors'!$A$5:$A$46,0)+2,FALSE)*'MC Usage'!R146</f>
        <v>8.4451765697797345</v>
      </c>
      <c r="S146" s="2">
        <f>HLOOKUP(S$5,'Emissions Factors'!$A$3:$AB$46,MATCH('MC Emissions'!$A146,'Emissions Factors'!$A$5:$A$46,0)+2,FALSE)*'MC Usage'!S146</f>
        <v>4.0123222857142857E-2</v>
      </c>
      <c r="T146" s="2">
        <f>HLOOKUP(T$5,'Emissions Factors'!$A$3:$AB$46,MATCH('MC Emissions'!$A146,'Emissions Factors'!$A$5:$A$46,0)+2,FALSE)*'MC Usage'!T146</f>
        <v>0</v>
      </c>
      <c r="U146" s="2">
        <f>HLOOKUP(U$5,'Emissions Factors'!$A$3:$AB$46,MATCH('MC Emissions'!$A146,'Emissions Factors'!$A$5:$A$46,0)+2,FALSE)*'MC Usage'!U146</f>
        <v>0</v>
      </c>
      <c r="V146" s="2">
        <f>HLOOKUP(V$5,'Emissions Factors'!$A$3:$AB$46,MATCH('MC Emissions'!$A146,'Emissions Factors'!$A$5:$A$46,0)+2,FALSE)*'MC Usage'!V146</f>
        <v>0</v>
      </c>
      <c r="W146" s="2">
        <f>HLOOKUP(W$5,'Emissions Factors'!$A$3:$AB$46,MATCH('MC Emissions'!$A146,'Emissions Factors'!$A$5:$A$46,0)+2,FALSE)*'MC Usage'!W146</f>
        <v>0</v>
      </c>
      <c r="X146" s="2">
        <f>HLOOKUP(X$5,'Emissions Factors'!$A$3:$AB$46,MATCH('MC Emissions'!$A146,'Emissions Factors'!$A$5:$A$46,0)+2,FALSE)*'MC Usage'!X146</f>
        <v>0</v>
      </c>
      <c r="Y146" s="2">
        <f>HLOOKUP(Y$5,'Emissions Factors'!$A$3:$AB$46,MATCH('MC Emissions'!$A146,'Emissions Factors'!$A$5:$A$46,0)+2,FALSE)*'MC Usage'!Y146</f>
        <v>0</v>
      </c>
      <c r="Z146" s="2">
        <f>HLOOKUP(Z$5,'Emissions Factors'!$A$3:$AB$46,MATCH('MC Emissions'!$A146,'Emissions Factors'!$A$5:$A$46,0)+2,FALSE)*'MC Usage'!Z146</f>
        <v>0</v>
      </c>
      <c r="AA146" s="2">
        <f>HLOOKUP(AA$5,'Emissions Factors'!$A$3:$AB$46,MATCH('MC Emissions'!$A146,'Emissions Factors'!$A$5:$A$46,0)+2,FALSE)*'MC Usage'!AA146</f>
        <v>0</v>
      </c>
      <c r="AB146">
        <f>HLOOKUP(AB$5,'Emissions Factors'!$A$3:$AB$46,MATCH('MC Emissions'!$A146,'Emissions Factors'!$A$5:$A$46,0)+2,FALSE)*'MC Usage'!AB146</f>
        <v>0</v>
      </c>
      <c r="AC146">
        <f>-'MC Usage'!AC146</f>
        <v>0</v>
      </c>
      <c r="AD146">
        <f>HLOOKUP(AD$5,'Emissions Factors'!$A$3:$AB$46,MATCH('MC Emissions'!$A146,'Emissions Factors'!$A$5:$A$46,0)+2,FALSE)*'MC Usage'!AD146</f>
        <v>-6467.9970195831593</v>
      </c>
      <c r="AE146">
        <f>HLOOKUP(AE$5,'Emissions Factors'!$A$3:$AB$46,MATCH('MC Emissions'!$A146,'Emissions Factors'!$A$5:$A$46,0)+2,FALSE)*'MC Usage'!AE146</f>
        <v>0</v>
      </c>
      <c r="AF146" s="202">
        <f t="shared" si="10"/>
        <v>3240.2532848961055</v>
      </c>
      <c r="AG146">
        <f t="shared" si="11"/>
        <v>6763.8699669619782</v>
      </c>
      <c r="AH146">
        <v>0</v>
      </c>
      <c r="AI146">
        <f t="shared" si="8"/>
        <v>6467.9970195831593</v>
      </c>
      <c r="AJ146">
        <f t="shared" si="9"/>
        <v>0</v>
      </c>
    </row>
    <row r="147" spans="1:36" x14ac:dyDescent="0.3">
      <c r="A147" s="33" t="s">
        <v>45</v>
      </c>
      <c r="B147" s="18">
        <f t="shared" si="12"/>
        <v>41000</v>
      </c>
      <c r="C147" s="2">
        <f>HLOOKUP(C$5,'Emissions Factors'!$A$3:$AB$46,MATCH('MC Emissions'!$A147,'Emissions Factors'!$A$5:$A$46,0)+2,FALSE)*'MC Usage'!C147</f>
        <v>10856.142420833097</v>
      </c>
      <c r="D147" s="2">
        <f>HLOOKUP(D$5,'Emissions Factors'!$A$3:$AB$46,MATCH('MC Emissions'!$A147,'Emissions Factors'!$A$5:$A$46,0)+2,FALSE)*'MC Usage'!D147</f>
        <v>1940.5641626090173</v>
      </c>
      <c r="E147" s="2">
        <f>HLOOKUP(E$5,'Emissions Factors'!$A$3:$AB$46,MATCH('MC Emissions'!$A147,'Emissions Factors'!$A$5:$A$46,0)+2,FALSE)*'MC Usage'!E147</f>
        <v>6432.1381593954247</v>
      </c>
      <c r="F147" s="2">
        <f>HLOOKUP(F$5,'Emissions Factors'!$A$3:$AB$46,MATCH('MC Emissions'!$A147,'Emissions Factors'!$A$5:$A$46,0)+2,FALSE)*'MC Usage'!F147</f>
        <v>97.753634999999989</v>
      </c>
      <c r="G147" s="2">
        <f>HLOOKUP(G$5,'Emissions Factors'!$A$3:$AB$46,MATCH('MC Emissions'!$A147,'Emissions Factors'!$A$5:$A$46,0)+2,FALSE)*'MC Usage'!G147</f>
        <v>35.040929699175123</v>
      </c>
      <c r="H147" s="2">
        <f>HLOOKUP(H$5,'Emissions Factors'!$A$3:$AB$46,MATCH('MC Emissions'!$A147,'Emissions Factors'!$A$5:$A$46,0)+2,FALSE)*'MC Usage'!H147</f>
        <v>0</v>
      </c>
      <c r="I147" s="2">
        <f>HLOOKUP(I$5,'Emissions Factors'!$A$3:$AB$46,MATCH('MC Emissions'!$A147,'Emissions Factors'!$A$5:$A$46,0)+2,FALSE)*'MC Usage'!I147</f>
        <v>137.34437904181686</v>
      </c>
      <c r="J147" s="2">
        <f>HLOOKUP(J$5,'Emissions Factors'!$A$3:$AB$46,MATCH('MC Emissions'!$A147,'Emissions Factors'!$A$5:$A$46,0)+2,FALSE)*'MC Usage'!J147</f>
        <v>43.520931835218811</v>
      </c>
      <c r="K147" s="2">
        <f>HLOOKUP(K$5,'Emissions Factors'!$A$3:$AB$46,MATCH('MC Emissions'!$A147,'Emissions Factors'!$A$5:$A$46,0)+2,FALSE)*'MC Usage'!K147</f>
        <v>953.60508147436224</v>
      </c>
      <c r="L147" s="2">
        <f>HLOOKUP(L$5,'Emissions Factors'!$A$3:$AB$46,MATCH('MC Emissions'!$A147,'Emissions Factors'!$A$5:$A$46,0)+2,FALSE)*'MC Usage'!L147</f>
        <v>19.356786970666739</v>
      </c>
      <c r="M147" s="2">
        <f>HLOOKUP(M$5,'Emissions Factors'!$A$3:$AB$46,MATCH('MC Emissions'!$A147,'Emissions Factors'!$A$5:$A$46,0)+2,FALSE)*'MC Usage'!M147</f>
        <v>12.040716872791391</v>
      </c>
      <c r="N147" s="2">
        <f>HLOOKUP(N$5,'Emissions Factors'!$A$3:$AB$46,MATCH('MC Emissions'!$A147,'Emissions Factors'!$A$5:$A$46,0)+2,FALSE)*'MC Usage'!N147</f>
        <v>829.39851196762083</v>
      </c>
      <c r="O147" s="2">
        <f>HLOOKUP(O$5,'Emissions Factors'!$A$3:$AB$46,MATCH('MC Emissions'!$A147,'Emissions Factors'!$A$5:$A$46,0)+2,FALSE)*'MC Usage'!O147</f>
        <v>275.016476625</v>
      </c>
      <c r="P147" s="2">
        <f>HLOOKUP(P$5,'Emissions Factors'!$A$3:$AB$46,MATCH('MC Emissions'!$A147,'Emissions Factors'!$A$5:$A$46,0)+2,FALSE)*'MC Usage'!P147</f>
        <v>118.33870888192781</v>
      </c>
      <c r="Q147" s="2">
        <f>HLOOKUP(Q$5,'Emissions Factors'!$A$3:$AB$46,MATCH('MC Emissions'!$A147,'Emissions Factors'!$A$5:$A$46,0)+2,FALSE)*'MC Usage'!Q147</f>
        <v>1.4443537144308591</v>
      </c>
      <c r="R147" s="2">
        <f>HLOOKUP(R$5,'Emissions Factors'!$A$3:$AB$46,MATCH('MC Emissions'!$A147,'Emissions Factors'!$A$5:$A$46,0)+2,FALSE)*'MC Usage'!R147</f>
        <v>8.4451765697797345</v>
      </c>
      <c r="S147" s="2">
        <f>HLOOKUP(S$5,'Emissions Factors'!$A$3:$AB$46,MATCH('MC Emissions'!$A147,'Emissions Factors'!$A$5:$A$46,0)+2,FALSE)*'MC Usage'!S147</f>
        <v>4.0123222857142857E-2</v>
      </c>
      <c r="T147" s="2">
        <f>HLOOKUP(T$5,'Emissions Factors'!$A$3:$AB$46,MATCH('MC Emissions'!$A147,'Emissions Factors'!$A$5:$A$46,0)+2,FALSE)*'MC Usage'!T147</f>
        <v>0</v>
      </c>
      <c r="U147" s="2">
        <f>HLOOKUP(U$5,'Emissions Factors'!$A$3:$AB$46,MATCH('MC Emissions'!$A147,'Emissions Factors'!$A$5:$A$46,0)+2,FALSE)*'MC Usage'!U147</f>
        <v>0</v>
      </c>
      <c r="V147" s="2">
        <f>HLOOKUP(V$5,'Emissions Factors'!$A$3:$AB$46,MATCH('MC Emissions'!$A147,'Emissions Factors'!$A$5:$A$46,0)+2,FALSE)*'MC Usage'!V147</f>
        <v>0</v>
      </c>
      <c r="W147" s="2">
        <f>HLOOKUP(W$5,'Emissions Factors'!$A$3:$AB$46,MATCH('MC Emissions'!$A147,'Emissions Factors'!$A$5:$A$46,0)+2,FALSE)*'MC Usage'!W147</f>
        <v>0</v>
      </c>
      <c r="X147" s="2">
        <f>HLOOKUP(X$5,'Emissions Factors'!$A$3:$AB$46,MATCH('MC Emissions'!$A147,'Emissions Factors'!$A$5:$A$46,0)+2,FALSE)*'MC Usage'!X147</f>
        <v>0</v>
      </c>
      <c r="Y147" s="2">
        <f>HLOOKUP(Y$5,'Emissions Factors'!$A$3:$AB$46,MATCH('MC Emissions'!$A147,'Emissions Factors'!$A$5:$A$46,0)+2,FALSE)*'MC Usage'!Y147</f>
        <v>0</v>
      </c>
      <c r="Z147" s="2">
        <f>HLOOKUP(Z$5,'Emissions Factors'!$A$3:$AB$46,MATCH('MC Emissions'!$A147,'Emissions Factors'!$A$5:$A$46,0)+2,FALSE)*'MC Usage'!Z147</f>
        <v>0</v>
      </c>
      <c r="AA147" s="2">
        <f>HLOOKUP(AA$5,'Emissions Factors'!$A$3:$AB$46,MATCH('MC Emissions'!$A147,'Emissions Factors'!$A$5:$A$46,0)+2,FALSE)*'MC Usage'!AA147</f>
        <v>0</v>
      </c>
      <c r="AB147">
        <f>HLOOKUP(AB$5,'Emissions Factors'!$A$3:$AB$46,MATCH('MC Emissions'!$A147,'Emissions Factors'!$A$5:$A$46,0)+2,FALSE)*'MC Usage'!AB147</f>
        <v>0</v>
      </c>
      <c r="AC147">
        <f>-'MC Usage'!AC147</f>
        <v>0</v>
      </c>
      <c r="AD147">
        <f>HLOOKUP(AD$5,'Emissions Factors'!$A$3:$AB$46,MATCH('MC Emissions'!$A147,'Emissions Factors'!$A$5:$A$46,0)+2,FALSE)*'MC Usage'!AD147</f>
        <v>-6467.9970195831593</v>
      </c>
      <c r="AE147">
        <f>HLOOKUP(AE$5,'Emissions Factors'!$A$3:$AB$46,MATCH('MC Emissions'!$A147,'Emissions Factors'!$A$5:$A$46,0)+2,FALSE)*'MC Usage'!AE147</f>
        <v>0</v>
      </c>
      <c r="AF147" s="202">
        <f t="shared" si="10"/>
        <v>4388.145401249938</v>
      </c>
      <c r="AG147">
        <f t="shared" si="11"/>
        <v>6432.1381593954247</v>
      </c>
      <c r="AH147">
        <v>0</v>
      </c>
      <c r="AI147">
        <f t="shared" si="8"/>
        <v>6467.9970195831593</v>
      </c>
      <c r="AJ147">
        <f t="shared" si="9"/>
        <v>0</v>
      </c>
    </row>
    <row r="148" spans="1:36" x14ac:dyDescent="0.3">
      <c r="A148" s="33" t="s">
        <v>45</v>
      </c>
      <c r="B148" s="18">
        <f t="shared" si="12"/>
        <v>41030</v>
      </c>
      <c r="C148" s="2">
        <f>HLOOKUP(C$5,'Emissions Factors'!$A$3:$AB$46,MATCH('MC Emissions'!$A148,'Emissions Factors'!$A$5:$A$46,0)+2,FALSE)*'MC Usage'!C148</f>
        <v>10327.403678725334</v>
      </c>
      <c r="D148" s="2">
        <f>HLOOKUP(D$5,'Emissions Factors'!$A$3:$AB$46,MATCH('MC Emissions'!$A148,'Emissions Factors'!$A$5:$A$46,0)+2,FALSE)*'MC Usage'!D148</f>
        <v>3438.9167726322139</v>
      </c>
      <c r="E148" s="2">
        <f>HLOOKUP(E$5,'Emissions Factors'!$A$3:$AB$46,MATCH('MC Emissions'!$A148,'Emissions Factors'!$A$5:$A$46,0)+2,FALSE)*'MC Usage'!E148</f>
        <v>7031.7045561679079</v>
      </c>
      <c r="F148" s="2">
        <f>HLOOKUP(F$5,'Emissions Factors'!$A$3:$AB$46,MATCH('MC Emissions'!$A148,'Emissions Factors'!$A$5:$A$46,0)+2,FALSE)*'MC Usage'!F148</f>
        <v>36.608489999999996</v>
      </c>
      <c r="G148" s="2">
        <f>HLOOKUP(G$5,'Emissions Factors'!$A$3:$AB$46,MATCH('MC Emissions'!$A148,'Emissions Factors'!$A$5:$A$46,0)+2,FALSE)*'MC Usage'!G148</f>
        <v>35.040929699175123</v>
      </c>
      <c r="H148" s="2">
        <f>HLOOKUP(H$5,'Emissions Factors'!$A$3:$AB$46,MATCH('MC Emissions'!$A148,'Emissions Factors'!$A$5:$A$46,0)+2,FALSE)*'MC Usage'!H148</f>
        <v>0</v>
      </c>
      <c r="I148" s="2">
        <f>HLOOKUP(I$5,'Emissions Factors'!$A$3:$AB$46,MATCH('MC Emissions'!$A148,'Emissions Factors'!$A$5:$A$46,0)+2,FALSE)*'MC Usage'!I148</f>
        <v>137.34437904181686</v>
      </c>
      <c r="J148" s="2">
        <f>HLOOKUP(J$5,'Emissions Factors'!$A$3:$AB$46,MATCH('MC Emissions'!$A148,'Emissions Factors'!$A$5:$A$46,0)+2,FALSE)*'MC Usage'!J148</f>
        <v>43.520931835218811</v>
      </c>
      <c r="K148" s="2">
        <f>HLOOKUP(K$5,'Emissions Factors'!$A$3:$AB$46,MATCH('MC Emissions'!$A148,'Emissions Factors'!$A$5:$A$46,0)+2,FALSE)*'MC Usage'!K148</f>
        <v>953.60508147436224</v>
      </c>
      <c r="L148" s="2">
        <f>HLOOKUP(L$5,'Emissions Factors'!$A$3:$AB$46,MATCH('MC Emissions'!$A148,'Emissions Factors'!$A$5:$A$46,0)+2,FALSE)*'MC Usage'!L148</f>
        <v>19.356786970666739</v>
      </c>
      <c r="M148" s="2">
        <f>HLOOKUP(M$5,'Emissions Factors'!$A$3:$AB$46,MATCH('MC Emissions'!$A148,'Emissions Factors'!$A$5:$A$46,0)+2,FALSE)*'MC Usage'!M148</f>
        <v>12.040716872791391</v>
      </c>
      <c r="N148" s="2">
        <f>HLOOKUP(N$5,'Emissions Factors'!$A$3:$AB$46,MATCH('MC Emissions'!$A148,'Emissions Factors'!$A$5:$A$46,0)+2,FALSE)*'MC Usage'!N148</f>
        <v>821.64857666584783</v>
      </c>
      <c r="O148" s="2">
        <f>HLOOKUP(O$5,'Emissions Factors'!$A$3:$AB$46,MATCH('MC Emissions'!$A148,'Emissions Factors'!$A$5:$A$46,0)+2,FALSE)*'MC Usage'!O148</f>
        <v>275.016476625</v>
      </c>
      <c r="P148" s="2">
        <f>HLOOKUP(P$5,'Emissions Factors'!$A$3:$AB$46,MATCH('MC Emissions'!$A148,'Emissions Factors'!$A$5:$A$46,0)+2,FALSE)*'MC Usage'!P148</f>
        <v>118.33870888192781</v>
      </c>
      <c r="Q148" s="2">
        <f>HLOOKUP(Q$5,'Emissions Factors'!$A$3:$AB$46,MATCH('MC Emissions'!$A148,'Emissions Factors'!$A$5:$A$46,0)+2,FALSE)*'MC Usage'!Q148</f>
        <v>1.4443537144308591</v>
      </c>
      <c r="R148" s="2">
        <f>HLOOKUP(R$5,'Emissions Factors'!$A$3:$AB$46,MATCH('MC Emissions'!$A148,'Emissions Factors'!$A$5:$A$46,0)+2,FALSE)*'MC Usage'!R148</f>
        <v>8.4451765697797345</v>
      </c>
      <c r="S148" s="2">
        <f>HLOOKUP(S$5,'Emissions Factors'!$A$3:$AB$46,MATCH('MC Emissions'!$A148,'Emissions Factors'!$A$5:$A$46,0)+2,FALSE)*'MC Usage'!S148</f>
        <v>4.0123222857142857E-2</v>
      </c>
      <c r="T148" s="2">
        <f>HLOOKUP(T$5,'Emissions Factors'!$A$3:$AB$46,MATCH('MC Emissions'!$A148,'Emissions Factors'!$A$5:$A$46,0)+2,FALSE)*'MC Usage'!T148</f>
        <v>0</v>
      </c>
      <c r="U148" s="2">
        <f>HLOOKUP(U$5,'Emissions Factors'!$A$3:$AB$46,MATCH('MC Emissions'!$A148,'Emissions Factors'!$A$5:$A$46,0)+2,FALSE)*'MC Usage'!U148</f>
        <v>0</v>
      </c>
      <c r="V148" s="2">
        <f>HLOOKUP(V$5,'Emissions Factors'!$A$3:$AB$46,MATCH('MC Emissions'!$A148,'Emissions Factors'!$A$5:$A$46,0)+2,FALSE)*'MC Usage'!V148</f>
        <v>0</v>
      </c>
      <c r="W148" s="2">
        <f>HLOOKUP(W$5,'Emissions Factors'!$A$3:$AB$46,MATCH('MC Emissions'!$A148,'Emissions Factors'!$A$5:$A$46,0)+2,FALSE)*'MC Usage'!W148</f>
        <v>0</v>
      </c>
      <c r="X148" s="2">
        <f>HLOOKUP(X$5,'Emissions Factors'!$A$3:$AB$46,MATCH('MC Emissions'!$A148,'Emissions Factors'!$A$5:$A$46,0)+2,FALSE)*'MC Usage'!X148</f>
        <v>0</v>
      </c>
      <c r="Y148" s="2">
        <f>HLOOKUP(Y$5,'Emissions Factors'!$A$3:$AB$46,MATCH('MC Emissions'!$A148,'Emissions Factors'!$A$5:$A$46,0)+2,FALSE)*'MC Usage'!Y148</f>
        <v>0</v>
      </c>
      <c r="Z148" s="2">
        <f>HLOOKUP(Z$5,'Emissions Factors'!$A$3:$AB$46,MATCH('MC Emissions'!$A148,'Emissions Factors'!$A$5:$A$46,0)+2,FALSE)*'MC Usage'!Z148</f>
        <v>0</v>
      </c>
      <c r="AA148" s="2">
        <f>HLOOKUP(AA$5,'Emissions Factors'!$A$3:$AB$46,MATCH('MC Emissions'!$A148,'Emissions Factors'!$A$5:$A$46,0)+2,FALSE)*'MC Usage'!AA148</f>
        <v>0</v>
      </c>
      <c r="AB148">
        <f>HLOOKUP(AB$5,'Emissions Factors'!$A$3:$AB$46,MATCH('MC Emissions'!$A148,'Emissions Factors'!$A$5:$A$46,0)+2,FALSE)*'MC Usage'!AB148</f>
        <v>0</v>
      </c>
      <c r="AC148">
        <f>-'MC Usage'!AC148</f>
        <v>0</v>
      </c>
      <c r="AD148">
        <f>HLOOKUP(AD$5,'Emissions Factors'!$A$3:$AB$46,MATCH('MC Emissions'!$A148,'Emissions Factors'!$A$5:$A$46,0)+2,FALSE)*'MC Usage'!AD148</f>
        <v>-6467.9970195831593</v>
      </c>
      <c r="AE148">
        <f>HLOOKUP(AE$5,'Emissions Factors'!$A$3:$AB$46,MATCH('MC Emissions'!$A148,'Emissions Factors'!$A$5:$A$46,0)+2,FALSE)*'MC Usage'!AE148</f>
        <v>0</v>
      </c>
      <c r="AF148" s="202">
        <f t="shared" si="10"/>
        <v>3859.4066591421742</v>
      </c>
      <c r="AG148">
        <f t="shared" si="11"/>
        <v>7031.7045561679079</v>
      </c>
      <c r="AH148">
        <v>0</v>
      </c>
      <c r="AI148">
        <f t="shared" si="8"/>
        <v>6467.9970195831593</v>
      </c>
      <c r="AJ148">
        <f t="shared" si="9"/>
        <v>0</v>
      </c>
    </row>
    <row r="149" spans="1:36" ht="15" thickBot="1" x14ac:dyDescent="0.35">
      <c r="A149" s="34" t="s">
        <v>45</v>
      </c>
      <c r="B149" s="18">
        <f t="shared" si="12"/>
        <v>41061</v>
      </c>
      <c r="C149" s="2">
        <f>HLOOKUP(C$5,'Emissions Factors'!$A$3:$AB$46,MATCH('MC Emissions'!$A149,'Emissions Factors'!$A$5:$A$46,0)+2,FALSE)*'MC Usage'!C149</f>
        <v>9762.0337819819269</v>
      </c>
      <c r="D149" s="2">
        <f>HLOOKUP(D$5,'Emissions Factors'!$A$3:$AB$46,MATCH('MC Emissions'!$A149,'Emissions Factors'!$A$5:$A$46,0)+2,FALSE)*'MC Usage'!D149</f>
        <v>4401.5070136329778</v>
      </c>
      <c r="E149" s="2">
        <f>HLOOKUP(E$5,'Emissions Factors'!$A$3:$AB$46,MATCH('MC Emissions'!$A149,'Emissions Factors'!$A$5:$A$46,0)+2,FALSE)*'MC Usage'!E149</f>
        <v>4361.0302044433802</v>
      </c>
      <c r="F149" s="2">
        <f>HLOOKUP(F$5,'Emissions Factors'!$A$3:$AB$46,MATCH('MC Emissions'!$A149,'Emissions Factors'!$A$5:$A$46,0)+2,FALSE)*'MC Usage'!F149</f>
        <v>28.577204999999999</v>
      </c>
      <c r="G149" s="2">
        <f>HLOOKUP(G$5,'Emissions Factors'!$A$3:$AB$46,MATCH('MC Emissions'!$A149,'Emissions Factors'!$A$5:$A$46,0)+2,FALSE)*'MC Usage'!G149</f>
        <v>35.040929699175123</v>
      </c>
      <c r="H149" s="2">
        <f>HLOOKUP(H$5,'Emissions Factors'!$A$3:$AB$46,MATCH('MC Emissions'!$A149,'Emissions Factors'!$A$5:$A$46,0)+2,FALSE)*'MC Usage'!H149</f>
        <v>0</v>
      </c>
      <c r="I149" s="2">
        <f>HLOOKUP(I$5,'Emissions Factors'!$A$3:$AB$46,MATCH('MC Emissions'!$A149,'Emissions Factors'!$A$5:$A$46,0)+2,FALSE)*'MC Usage'!I149</f>
        <v>137.34437904181686</v>
      </c>
      <c r="J149" s="2">
        <f>HLOOKUP(J$5,'Emissions Factors'!$A$3:$AB$46,MATCH('MC Emissions'!$A149,'Emissions Factors'!$A$5:$A$46,0)+2,FALSE)*'MC Usage'!J149</f>
        <v>43.520931835218811</v>
      </c>
      <c r="K149" s="2">
        <f>HLOOKUP(K$5,'Emissions Factors'!$A$3:$AB$46,MATCH('MC Emissions'!$A149,'Emissions Factors'!$A$5:$A$46,0)+2,FALSE)*'MC Usage'!K149</f>
        <v>953.60508147436224</v>
      </c>
      <c r="L149" s="2">
        <f>HLOOKUP(L$5,'Emissions Factors'!$A$3:$AB$46,MATCH('MC Emissions'!$A149,'Emissions Factors'!$A$5:$A$46,0)+2,FALSE)*'MC Usage'!L149</f>
        <v>19.356786970666739</v>
      </c>
      <c r="M149" s="2">
        <f>HLOOKUP(M$5,'Emissions Factors'!$A$3:$AB$46,MATCH('MC Emissions'!$A149,'Emissions Factors'!$A$5:$A$46,0)+2,FALSE)*'MC Usage'!M149</f>
        <v>12.040716872791391</v>
      </c>
      <c r="N149" s="2">
        <f>HLOOKUP(N$5,'Emissions Factors'!$A$3:$AB$46,MATCH('MC Emissions'!$A149,'Emissions Factors'!$A$5:$A$46,0)+2,FALSE)*'MC Usage'!N149</f>
        <v>599.10580491917517</v>
      </c>
      <c r="O149" s="2">
        <f>HLOOKUP(O$5,'Emissions Factors'!$A$3:$AB$46,MATCH('MC Emissions'!$A149,'Emissions Factors'!$A$5:$A$46,0)+2,FALSE)*'MC Usage'!O149</f>
        <v>275.016476625</v>
      </c>
      <c r="P149" s="2">
        <f>HLOOKUP(P$5,'Emissions Factors'!$A$3:$AB$46,MATCH('MC Emissions'!$A149,'Emissions Factors'!$A$5:$A$46,0)+2,FALSE)*'MC Usage'!P149</f>
        <v>118.33870888192781</v>
      </c>
      <c r="Q149" s="2">
        <f>HLOOKUP(Q$5,'Emissions Factors'!$A$3:$AB$46,MATCH('MC Emissions'!$A149,'Emissions Factors'!$A$5:$A$46,0)+2,FALSE)*'MC Usage'!Q149</f>
        <v>1.4443537144308591</v>
      </c>
      <c r="R149" s="2">
        <f>HLOOKUP(R$5,'Emissions Factors'!$A$3:$AB$46,MATCH('MC Emissions'!$A149,'Emissions Factors'!$A$5:$A$46,0)+2,FALSE)*'MC Usage'!R149</f>
        <v>8.4451765697797345</v>
      </c>
      <c r="S149" s="2">
        <f>HLOOKUP(S$5,'Emissions Factors'!$A$3:$AB$46,MATCH('MC Emissions'!$A149,'Emissions Factors'!$A$5:$A$46,0)+2,FALSE)*'MC Usage'!S149</f>
        <v>4.0123222857142857E-2</v>
      </c>
      <c r="T149" s="2">
        <f>HLOOKUP(T$5,'Emissions Factors'!$A$3:$AB$46,MATCH('MC Emissions'!$A149,'Emissions Factors'!$A$5:$A$46,0)+2,FALSE)*'MC Usage'!T149</f>
        <v>0</v>
      </c>
      <c r="U149" s="2">
        <f>HLOOKUP(U$5,'Emissions Factors'!$A$3:$AB$46,MATCH('MC Emissions'!$A149,'Emissions Factors'!$A$5:$A$46,0)+2,FALSE)*'MC Usage'!U149</f>
        <v>0</v>
      </c>
      <c r="V149" s="2">
        <f>HLOOKUP(V$5,'Emissions Factors'!$A$3:$AB$46,MATCH('MC Emissions'!$A149,'Emissions Factors'!$A$5:$A$46,0)+2,FALSE)*'MC Usage'!V149</f>
        <v>0</v>
      </c>
      <c r="W149" s="2">
        <f>HLOOKUP(W$5,'Emissions Factors'!$A$3:$AB$46,MATCH('MC Emissions'!$A149,'Emissions Factors'!$A$5:$A$46,0)+2,FALSE)*'MC Usage'!W149</f>
        <v>0</v>
      </c>
      <c r="X149" s="2">
        <f>HLOOKUP(X$5,'Emissions Factors'!$A$3:$AB$46,MATCH('MC Emissions'!$A149,'Emissions Factors'!$A$5:$A$46,0)+2,FALSE)*'MC Usage'!X149</f>
        <v>0</v>
      </c>
      <c r="Y149" s="2">
        <f>HLOOKUP(Y$5,'Emissions Factors'!$A$3:$AB$46,MATCH('MC Emissions'!$A149,'Emissions Factors'!$A$5:$A$46,0)+2,FALSE)*'MC Usage'!Y149</f>
        <v>0</v>
      </c>
      <c r="Z149" s="2">
        <f>HLOOKUP(Z$5,'Emissions Factors'!$A$3:$AB$46,MATCH('MC Emissions'!$A149,'Emissions Factors'!$A$5:$A$46,0)+2,FALSE)*'MC Usage'!Z149</f>
        <v>0</v>
      </c>
      <c r="AA149" s="2">
        <f>HLOOKUP(AA$5,'Emissions Factors'!$A$3:$AB$46,MATCH('MC Emissions'!$A149,'Emissions Factors'!$A$5:$A$46,0)+2,FALSE)*'MC Usage'!AA149</f>
        <v>0</v>
      </c>
      <c r="AB149">
        <f>HLOOKUP(AB$5,'Emissions Factors'!$A$3:$AB$46,MATCH('MC Emissions'!$A149,'Emissions Factors'!$A$5:$A$46,0)+2,FALSE)*'MC Usage'!AB149</f>
        <v>0</v>
      </c>
      <c r="AC149">
        <f>-'MC Usage'!AC149</f>
        <v>0</v>
      </c>
      <c r="AD149">
        <f>HLOOKUP(AD$5,'Emissions Factors'!$A$3:$AB$46,MATCH('MC Emissions'!$A149,'Emissions Factors'!$A$5:$A$46,0)+2,FALSE)*'MC Usage'!AD149</f>
        <v>-6467.9970195831593</v>
      </c>
      <c r="AE149">
        <f>HLOOKUP(AE$5,'Emissions Factors'!$A$3:$AB$46,MATCH('MC Emissions'!$A149,'Emissions Factors'!$A$5:$A$46,0)+2,FALSE)*'MC Usage'!AE149</f>
        <v>0</v>
      </c>
      <c r="AF149" s="202">
        <f t="shared" si="10"/>
        <v>3294.0367623987677</v>
      </c>
      <c r="AG149">
        <f t="shared" si="11"/>
        <v>4361.0302044433802</v>
      </c>
      <c r="AH149">
        <v>0</v>
      </c>
      <c r="AI149">
        <f t="shared" si="8"/>
        <v>6467.9970195831593</v>
      </c>
      <c r="AJ149">
        <f t="shared" si="9"/>
        <v>0</v>
      </c>
    </row>
    <row r="150" spans="1:36" x14ac:dyDescent="0.3">
      <c r="A150" s="29" t="s">
        <v>46</v>
      </c>
      <c r="B150" s="15">
        <f t="shared" si="12"/>
        <v>41091</v>
      </c>
      <c r="C150" s="7">
        <f>HLOOKUP(C$5,'Emissions Factors'!$A$3:$AB$46,MATCH('MC Emissions'!$A150,'Emissions Factors'!$A$5:$A$46,0)+2,FALSE)*'MC Usage'!C150</f>
        <v>12152.413275322187</v>
      </c>
      <c r="D150" s="7">
        <f>HLOOKUP(D$5,'Emissions Factors'!$A$3:$AB$46,MATCH('MC Emissions'!$A150,'Emissions Factors'!$A$5:$A$46,0)+2,FALSE)*'MC Usage'!D150</f>
        <v>5680.5232177410471</v>
      </c>
      <c r="E150" s="7">
        <f>HLOOKUP(E$5,'Emissions Factors'!$A$3:$AB$46,MATCH('MC Emissions'!$A150,'Emissions Factors'!$A$5:$A$46,0)+2,FALSE)*'MC Usage'!E150</f>
        <v>3739.649355893484</v>
      </c>
      <c r="F150" s="7">
        <f>HLOOKUP(F$5,'Emissions Factors'!$A$3:$AB$46,MATCH('MC Emissions'!$A150,'Emissions Factors'!$A$5:$A$46,0)+2,FALSE)*'MC Usage'!F150</f>
        <v>28.366875</v>
      </c>
      <c r="G150" s="7">
        <f>HLOOKUP(G$5,'Emissions Factors'!$A$3:$AB$46,MATCH('MC Emissions'!$A150,'Emissions Factors'!$A$5:$A$46,0)+2,FALSE)*'MC Usage'!G150</f>
        <v>35.040929699175123</v>
      </c>
      <c r="H150" s="7">
        <f>HLOOKUP(H$5,'Emissions Factors'!$A$3:$AB$46,MATCH('MC Emissions'!$A150,'Emissions Factors'!$A$5:$A$46,0)+2,FALSE)*'MC Usage'!H150</f>
        <v>0</v>
      </c>
      <c r="I150" s="7">
        <f>HLOOKUP(I$5,'Emissions Factors'!$A$3:$AB$46,MATCH('MC Emissions'!$A150,'Emissions Factors'!$A$5:$A$46,0)+2,FALSE)*'MC Usage'!I150</f>
        <v>138.71782283223502</v>
      </c>
      <c r="J150" s="7">
        <f>HLOOKUP(J$5,'Emissions Factors'!$A$3:$AB$46,MATCH('MC Emissions'!$A150,'Emissions Factors'!$A$5:$A$46,0)+2,FALSE)*'MC Usage'!J150</f>
        <v>43.956141153570989</v>
      </c>
      <c r="K150" s="7">
        <f>HLOOKUP(K$5,'Emissions Factors'!$A$3:$AB$46,MATCH('MC Emissions'!$A150,'Emissions Factors'!$A$5:$A$46,0)+2,FALSE)*'MC Usage'!K150</f>
        <v>953.60508147436224</v>
      </c>
      <c r="L150" s="7">
        <f>HLOOKUP(L$5,'Emissions Factors'!$A$3:$AB$46,MATCH('MC Emissions'!$A150,'Emissions Factors'!$A$5:$A$46,0)+2,FALSE)*'MC Usage'!L150</f>
        <v>19.480270734638367</v>
      </c>
      <c r="M150" s="7">
        <f>HLOOKUP(M$5,'Emissions Factors'!$A$3:$AB$46,MATCH('MC Emissions'!$A150,'Emissions Factors'!$A$5:$A$46,0)+2,FALSE)*'MC Usage'!M150</f>
        <v>11.804240936851855</v>
      </c>
      <c r="N150" s="7">
        <f>HLOOKUP(N$5,'Emissions Factors'!$A$3:$AB$46,MATCH('MC Emissions'!$A150,'Emissions Factors'!$A$5:$A$46,0)+2,FALSE)*'MC Usage'!N150</f>
        <v>444.15192219611259</v>
      </c>
      <c r="O150" s="7">
        <f>HLOOKUP(O$5,'Emissions Factors'!$A$3:$AB$46,MATCH('MC Emissions'!$A150,'Emissions Factors'!$A$5:$A$46,0)+2,FALSE)*'MC Usage'!O150</f>
        <v>275.7040178165625</v>
      </c>
      <c r="P150" s="7">
        <f>HLOOKUP(P$5,'Emissions Factors'!$A$3:$AB$46,MATCH('MC Emissions'!$A150,'Emissions Factors'!$A$5:$A$46,0)+2,FALSE)*'MC Usage'!P150</f>
        <v>118.63455565413263</v>
      </c>
      <c r="Q150" s="7">
        <f>HLOOKUP(Q$5,'Emissions Factors'!$A$3:$AB$46,MATCH('MC Emissions'!$A150,'Emissions Factors'!$A$5:$A$46,0)+2,FALSE)*'MC Usage'!Q150</f>
        <v>1.4479645987169363</v>
      </c>
      <c r="R150" s="7">
        <f>HLOOKUP(R$5,'Emissions Factors'!$A$3:$AB$46,MATCH('MC Emissions'!$A150,'Emissions Factors'!$A$5:$A$46,0)+2,FALSE)*'MC Usage'!R150</f>
        <v>8.4662895112041827</v>
      </c>
      <c r="S150" s="7">
        <f>HLOOKUP(S$5,'Emissions Factors'!$A$3:$AB$46,MATCH('MC Emissions'!$A150,'Emissions Factors'!$A$5:$A$46,0)+2,FALSE)*'MC Usage'!S150</f>
        <v>4.0123222857142857E-2</v>
      </c>
      <c r="T150" s="7">
        <f>HLOOKUP(T$5,'Emissions Factors'!$A$3:$AB$46,MATCH('MC Emissions'!$A150,'Emissions Factors'!$A$5:$A$46,0)+2,FALSE)*'MC Usage'!T150</f>
        <v>0</v>
      </c>
      <c r="U150" s="7">
        <f>HLOOKUP(U$5,'Emissions Factors'!$A$3:$AB$46,MATCH('MC Emissions'!$A150,'Emissions Factors'!$A$5:$A$46,0)+2,FALSE)*'MC Usage'!U150</f>
        <v>0</v>
      </c>
      <c r="V150" s="7">
        <f>HLOOKUP(V$5,'Emissions Factors'!$A$3:$AB$46,MATCH('MC Emissions'!$A150,'Emissions Factors'!$A$5:$A$46,0)+2,FALSE)*'MC Usage'!V150</f>
        <v>0</v>
      </c>
      <c r="W150" s="7">
        <f>HLOOKUP(W$5,'Emissions Factors'!$A$3:$AB$46,MATCH('MC Emissions'!$A150,'Emissions Factors'!$A$5:$A$46,0)+2,FALSE)*'MC Usage'!W150</f>
        <v>0</v>
      </c>
      <c r="X150" s="7">
        <f>HLOOKUP(X$5,'Emissions Factors'!$A$3:$AB$46,MATCH('MC Emissions'!$A150,'Emissions Factors'!$A$5:$A$46,0)+2,FALSE)*'MC Usage'!X150</f>
        <v>0</v>
      </c>
      <c r="Y150" s="7">
        <f>HLOOKUP(Y$5,'Emissions Factors'!$A$3:$AB$46,MATCH('MC Emissions'!$A150,'Emissions Factors'!$A$5:$A$46,0)+2,FALSE)*'MC Usage'!Y150</f>
        <v>0</v>
      </c>
      <c r="Z150" s="7">
        <f>HLOOKUP(Z$5,'Emissions Factors'!$A$3:$AB$46,MATCH('MC Emissions'!$A150,'Emissions Factors'!$A$5:$A$46,0)+2,FALSE)*'MC Usage'!Z150</f>
        <v>0</v>
      </c>
      <c r="AA150" s="7">
        <f>HLOOKUP(AA$5,'Emissions Factors'!$A$3:$AB$46,MATCH('MC Emissions'!$A150,'Emissions Factors'!$A$5:$A$46,0)+2,FALSE)*'MC Usage'!AA150</f>
        <v>0</v>
      </c>
      <c r="AB150" s="8">
        <f>HLOOKUP(AB$5,'Emissions Factors'!$A$3:$AB$46,MATCH('MC Emissions'!$A150,'Emissions Factors'!$A$5:$A$46,0)+2,FALSE)*'MC Usage'!AB150</f>
        <v>0</v>
      </c>
      <c r="AC150" s="8">
        <f>-'MC Usage'!AC150</f>
        <v>0</v>
      </c>
      <c r="AD150" s="8">
        <f>HLOOKUP(AD$5,'Emissions Factors'!$A$3:$AB$46,MATCH('MC Emissions'!$A150,'Emissions Factors'!$A$5:$A$46,0)+2,FALSE)*'MC Usage'!AD150</f>
        <v>-6300.7727199078799</v>
      </c>
      <c r="AE150" s="8">
        <f>HLOOKUP(AE$5,'Emissions Factors'!$A$3:$AB$46,MATCH('MC Emissions'!$A150,'Emissions Factors'!$A$5:$A$46,0)+2,FALSE)*'MC Usage'!AE150</f>
        <v>0</v>
      </c>
      <c r="AF150" s="202">
        <f t="shared" si="10"/>
        <v>5851.6405554143075</v>
      </c>
      <c r="AG150">
        <f t="shared" si="11"/>
        <v>3739.649355893484</v>
      </c>
      <c r="AH150">
        <v>0</v>
      </c>
      <c r="AI150">
        <f t="shared" si="8"/>
        <v>6300.7727199078799</v>
      </c>
      <c r="AJ150">
        <f t="shared" si="9"/>
        <v>0</v>
      </c>
    </row>
    <row r="151" spans="1:36" x14ac:dyDescent="0.3">
      <c r="A151" s="30" t="s">
        <v>46</v>
      </c>
      <c r="B151" s="16">
        <f t="shared" si="12"/>
        <v>41122</v>
      </c>
      <c r="C151" s="9">
        <f>HLOOKUP(C$5,'Emissions Factors'!$A$3:$AB$46,MATCH('MC Emissions'!$A151,'Emissions Factors'!$A$5:$A$46,0)+2,FALSE)*'MC Usage'!C151</f>
        <v>9821.545315005882</v>
      </c>
      <c r="D151" s="9">
        <f>HLOOKUP(D$5,'Emissions Factors'!$A$3:$AB$46,MATCH('MC Emissions'!$A151,'Emissions Factors'!$A$5:$A$46,0)+2,FALSE)*'MC Usage'!D151</f>
        <v>4325.9572572714378</v>
      </c>
      <c r="E151" s="9">
        <f>HLOOKUP(E$5,'Emissions Factors'!$A$3:$AB$46,MATCH('MC Emissions'!$A151,'Emissions Factors'!$A$5:$A$46,0)+2,FALSE)*'MC Usage'!E151</f>
        <v>3805.7519529620358</v>
      </c>
      <c r="F151" s="9">
        <f>HLOOKUP(F$5,'Emissions Factors'!$A$3:$AB$46,MATCH('MC Emissions'!$A151,'Emissions Factors'!$A$5:$A$46,0)+2,FALSE)*'MC Usage'!F151</f>
        <v>26.318925</v>
      </c>
      <c r="G151" s="9">
        <f>HLOOKUP(G$5,'Emissions Factors'!$A$3:$AB$46,MATCH('MC Emissions'!$A151,'Emissions Factors'!$A$5:$A$46,0)+2,FALSE)*'MC Usage'!G151</f>
        <v>35.040929699175123</v>
      </c>
      <c r="H151" s="9">
        <f>HLOOKUP(H$5,'Emissions Factors'!$A$3:$AB$46,MATCH('MC Emissions'!$A151,'Emissions Factors'!$A$5:$A$46,0)+2,FALSE)*'MC Usage'!H151</f>
        <v>0</v>
      </c>
      <c r="I151" s="9">
        <f>HLOOKUP(I$5,'Emissions Factors'!$A$3:$AB$46,MATCH('MC Emissions'!$A151,'Emissions Factors'!$A$5:$A$46,0)+2,FALSE)*'MC Usage'!I151</f>
        <v>138.71782283223502</v>
      </c>
      <c r="J151" s="9">
        <f>HLOOKUP(J$5,'Emissions Factors'!$A$3:$AB$46,MATCH('MC Emissions'!$A151,'Emissions Factors'!$A$5:$A$46,0)+2,FALSE)*'MC Usage'!J151</f>
        <v>43.956141153570989</v>
      </c>
      <c r="K151" s="9">
        <f>HLOOKUP(K$5,'Emissions Factors'!$A$3:$AB$46,MATCH('MC Emissions'!$A151,'Emissions Factors'!$A$5:$A$46,0)+2,FALSE)*'MC Usage'!K151</f>
        <v>953.60508147436224</v>
      </c>
      <c r="L151" s="9">
        <f>HLOOKUP(L$5,'Emissions Factors'!$A$3:$AB$46,MATCH('MC Emissions'!$A151,'Emissions Factors'!$A$5:$A$46,0)+2,FALSE)*'MC Usage'!L151</f>
        <v>19.480270734638367</v>
      </c>
      <c r="M151" s="9">
        <f>HLOOKUP(M$5,'Emissions Factors'!$A$3:$AB$46,MATCH('MC Emissions'!$A151,'Emissions Factors'!$A$5:$A$46,0)+2,FALSE)*'MC Usage'!M151</f>
        <v>11.804240936851855</v>
      </c>
      <c r="N151" s="9">
        <f>HLOOKUP(N$5,'Emissions Factors'!$A$3:$AB$46,MATCH('MC Emissions'!$A151,'Emissions Factors'!$A$5:$A$46,0)+2,FALSE)*'MC Usage'!N151</f>
        <v>551.1683327096564</v>
      </c>
      <c r="O151" s="9">
        <f>HLOOKUP(O$5,'Emissions Factors'!$A$3:$AB$46,MATCH('MC Emissions'!$A151,'Emissions Factors'!$A$5:$A$46,0)+2,FALSE)*'MC Usage'!O151</f>
        <v>275.7040178165625</v>
      </c>
      <c r="P151" s="9">
        <f>HLOOKUP(P$5,'Emissions Factors'!$A$3:$AB$46,MATCH('MC Emissions'!$A151,'Emissions Factors'!$A$5:$A$46,0)+2,FALSE)*'MC Usage'!P151</f>
        <v>118.63455565413263</v>
      </c>
      <c r="Q151" s="9">
        <f>HLOOKUP(Q$5,'Emissions Factors'!$A$3:$AB$46,MATCH('MC Emissions'!$A151,'Emissions Factors'!$A$5:$A$46,0)+2,FALSE)*'MC Usage'!Q151</f>
        <v>1.4479645987169363</v>
      </c>
      <c r="R151" s="9">
        <f>HLOOKUP(R$5,'Emissions Factors'!$A$3:$AB$46,MATCH('MC Emissions'!$A151,'Emissions Factors'!$A$5:$A$46,0)+2,FALSE)*'MC Usage'!R151</f>
        <v>8.4662895112041827</v>
      </c>
      <c r="S151" s="9">
        <f>HLOOKUP(S$5,'Emissions Factors'!$A$3:$AB$46,MATCH('MC Emissions'!$A151,'Emissions Factors'!$A$5:$A$46,0)+2,FALSE)*'MC Usage'!S151</f>
        <v>4.0123222857142857E-2</v>
      </c>
      <c r="T151" s="9">
        <f>HLOOKUP(T$5,'Emissions Factors'!$A$3:$AB$46,MATCH('MC Emissions'!$A151,'Emissions Factors'!$A$5:$A$46,0)+2,FALSE)*'MC Usage'!T151</f>
        <v>0</v>
      </c>
      <c r="U151" s="9">
        <f>HLOOKUP(U$5,'Emissions Factors'!$A$3:$AB$46,MATCH('MC Emissions'!$A151,'Emissions Factors'!$A$5:$A$46,0)+2,FALSE)*'MC Usage'!U151</f>
        <v>0</v>
      </c>
      <c r="V151" s="9">
        <f>HLOOKUP(V$5,'Emissions Factors'!$A$3:$AB$46,MATCH('MC Emissions'!$A151,'Emissions Factors'!$A$5:$A$46,0)+2,FALSE)*'MC Usage'!V151</f>
        <v>0</v>
      </c>
      <c r="W151" s="9">
        <f>HLOOKUP(W$5,'Emissions Factors'!$A$3:$AB$46,MATCH('MC Emissions'!$A151,'Emissions Factors'!$A$5:$A$46,0)+2,FALSE)*'MC Usage'!W151</f>
        <v>0</v>
      </c>
      <c r="X151" s="9">
        <f>HLOOKUP(X$5,'Emissions Factors'!$A$3:$AB$46,MATCH('MC Emissions'!$A151,'Emissions Factors'!$A$5:$A$46,0)+2,FALSE)*'MC Usage'!X151</f>
        <v>0</v>
      </c>
      <c r="Y151" s="9">
        <f>HLOOKUP(Y$5,'Emissions Factors'!$A$3:$AB$46,MATCH('MC Emissions'!$A151,'Emissions Factors'!$A$5:$A$46,0)+2,FALSE)*'MC Usage'!Y151</f>
        <v>0</v>
      </c>
      <c r="Z151" s="9">
        <f>HLOOKUP(Z$5,'Emissions Factors'!$A$3:$AB$46,MATCH('MC Emissions'!$A151,'Emissions Factors'!$A$5:$A$46,0)+2,FALSE)*'MC Usage'!Z151</f>
        <v>0</v>
      </c>
      <c r="AA151" s="9">
        <f>HLOOKUP(AA$5,'Emissions Factors'!$A$3:$AB$46,MATCH('MC Emissions'!$A151,'Emissions Factors'!$A$5:$A$46,0)+2,FALSE)*'MC Usage'!AA151</f>
        <v>0</v>
      </c>
      <c r="AB151" s="10">
        <f>HLOOKUP(AB$5,'Emissions Factors'!$A$3:$AB$46,MATCH('MC Emissions'!$A151,'Emissions Factors'!$A$5:$A$46,0)+2,FALSE)*'MC Usage'!AB151</f>
        <v>0</v>
      </c>
      <c r="AC151" s="10">
        <f>-'MC Usage'!AC151</f>
        <v>0</v>
      </c>
      <c r="AD151" s="10">
        <f>HLOOKUP(AD$5,'Emissions Factors'!$A$3:$AB$46,MATCH('MC Emissions'!$A151,'Emissions Factors'!$A$5:$A$46,0)+2,FALSE)*'MC Usage'!AD151</f>
        <v>-6300.7727199078799</v>
      </c>
      <c r="AE151" s="10">
        <f>HLOOKUP(AE$5,'Emissions Factors'!$A$3:$AB$46,MATCH('MC Emissions'!$A151,'Emissions Factors'!$A$5:$A$46,0)+2,FALSE)*'MC Usage'!AE151</f>
        <v>0</v>
      </c>
      <c r="AF151" s="202">
        <f t="shared" si="10"/>
        <v>3520.7725950980021</v>
      </c>
      <c r="AG151">
        <f t="shared" si="11"/>
        <v>3805.7519529620358</v>
      </c>
      <c r="AH151">
        <v>0</v>
      </c>
      <c r="AI151">
        <f t="shared" si="8"/>
        <v>6300.7727199078799</v>
      </c>
      <c r="AJ151">
        <f t="shared" si="9"/>
        <v>0</v>
      </c>
    </row>
    <row r="152" spans="1:36" x14ac:dyDescent="0.3">
      <c r="A152" s="30" t="s">
        <v>46</v>
      </c>
      <c r="B152" s="16">
        <f t="shared" si="12"/>
        <v>41153</v>
      </c>
      <c r="C152" s="9">
        <f>HLOOKUP(C$5,'Emissions Factors'!$A$3:$AB$46,MATCH('MC Emissions'!$A152,'Emissions Factors'!$A$5:$A$46,0)+2,FALSE)*'MC Usage'!C152</f>
        <v>9551.8711539571177</v>
      </c>
      <c r="D152" s="9">
        <f>HLOOKUP(D$5,'Emissions Factors'!$A$3:$AB$46,MATCH('MC Emissions'!$A152,'Emissions Factors'!$A$5:$A$46,0)+2,FALSE)*'MC Usage'!D152</f>
        <v>2800.4660081282022</v>
      </c>
      <c r="E152" s="9">
        <f>HLOOKUP(E$5,'Emissions Factors'!$A$3:$AB$46,MATCH('MC Emissions'!$A152,'Emissions Factors'!$A$5:$A$46,0)+2,FALSE)*'MC Usage'!E152</f>
        <v>4166.4801268815863</v>
      </c>
      <c r="F152" s="9">
        <f>HLOOKUP(F$5,'Emissions Factors'!$A$3:$AB$46,MATCH('MC Emissions'!$A152,'Emissions Factors'!$A$5:$A$46,0)+2,FALSE)*'MC Usage'!F152</f>
        <v>40.012515</v>
      </c>
      <c r="G152" s="9">
        <f>HLOOKUP(G$5,'Emissions Factors'!$A$3:$AB$46,MATCH('MC Emissions'!$A152,'Emissions Factors'!$A$5:$A$46,0)+2,FALSE)*'MC Usage'!G152</f>
        <v>35.040929699175123</v>
      </c>
      <c r="H152" s="9">
        <f>HLOOKUP(H$5,'Emissions Factors'!$A$3:$AB$46,MATCH('MC Emissions'!$A152,'Emissions Factors'!$A$5:$A$46,0)+2,FALSE)*'MC Usage'!H152</f>
        <v>0</v>
      </c>
      <c r="I152" s="9">
        <f>HLOOKUP(I$5,'Emissions Factors'!$A$3:$AB$46,MATCH('MC Emissions'!$A152,'Emissions Factors'!$A$5:$A$46,0)+2,FALSE)*'MC Usage'!I152</f>
        <v>138.71782283223502</v>
      </c>
      <c r="J152" s="9">
        <f>HLOOKUP(J$5,'Emissions Factors'!$A$3:$AB$46,MATCH('MC Emissions'!$A152,'Emissions Factors'!$A$5:$A$46,0)+2,FALSE)*'MC Usage'!J152</f>
        <v>43.956141153570989</v>
      </c>
      <c r="K152" s="9">
        <f>HLOOKUP(K$5,'Emissions Factors'!$A$3:$AB$46,MATCH('MC Emissions'!$A152,'Emissions Factors'!$A$5:$A$46,0)+2,FALSE)*'MC Usage'!K152</f>
        <v>953.60508147436224</v>
      </c>
      <c r="L152" s="9">
        <f>HLOOKUP(L$5,'Emissions Factors'!$A$3:$AB$46,MATCH('MC Emissions'!$A152,'Emissions Factors'!$A$5:$A$46,0)+2,FALSE)*'MC Usage'!L152</f>
        <v>19.480270734638367</v>
      </c>
      <c r="M152" s="9">
        <f>HLOOKUP(M$5,'Emissions Factors'!$A$3:$AB$46,MATCH('MC Emissions'!$A152,'Emissions Factors'!$A$5:$A$46,0)+2,FALSE)*'MC Usage'!M152</f>
        <v>11.804240936851855</v>
      </c>
      <c r="N152" s="9">
        <f>HLOOKUP(N$5,'Emissions Factors'!$A$3:$AB$46,MATCH('MC Emissions'!$A152,'Emissions Factors'!$A$5:$A$46,0)+2,FALSE)*'MC Usage'!N152</f>
        <v>607.02441617674367</v>
      </c>
      <c r="O152" s="9">
        <f>HLOOKUP(O$5,'Emissions Factors'!$A$3:$AB$46,MATCH('MC Emissions'!$A152,'Emissions Factors'!$A$5:$A$46,0)+2,FALSE)*'MC Usage'!O152</f>
        <v>275.7040178165625</v>
      </c>
      <c r="P152" s="9">
        <f>HLOOKUP(P$5,'Emissions Factors'!$A$3:$AB$46,MATCH('MC Emissions'!$A152,'Emissions Factors'!$A$5:$A$46,0)+2,FALSE)*'MC Usage'!P152</f>
        <v>118.63455565413263</v>
      </c>
      <c r="Q152" s="9">
        <f>HLOOKUP(Q$5,'Emissions Factors'!$A$3:$AB$46,MATCH('MC Emissions'!$A152,'Emissions Factors'!$A$5:$A$46,0)+2,FALSE)*'MC Usage'!Q152</f>
        <v>1.4479645987169363</v>
      </c>
      <c r="R152" s="9">
        <f>HLOOKUP(R$5,'Emissions Factors'!$A$3:$AB$46,MATCH('MC Emissions'!$A152,'Emissions Factors'!$A$5:$A$46,0)+2,FALSE)*'MC Usage'!R152</f>
        <v>8.4662895112041827</v>
      </c>
      <c r="S152" s="9">
        <f>HLOOKUP(S$5,'Emissions Factors'!$A$3:$AB$46,MATCH('MC Emissions'!$A152,'Emissions Factors'!$A$5:$A$46,0)+2,FALSE)*'MC Usage'!S152</f>
        <v>4.0123222857142857E-2</v>
      </c>
      <c r="T152" s="9">
        <f>HLOOKUP(T$5,'Emissions Factors'!$A$3:$AB$46,MATCH('MC Emissions'!$A152,'Emissions Factors'!$A$5:$A$46,0)+2,FALSE)*'MC Usage'!T152</f>
        <v>0</v>
      </c>
      <c r="U152" s="9">
        <f>HLOOKUP(U$5,'Emissions Factors'!$A$3:$AB$46,MATCH('MC Emissions'!$A152,'Emissions Factors'!$A$5:$A$46,0)+2,FALSE)*'MC Usage'!U152</f>
        <v>0</v>
      </c>
      <c r="V152" s="9">
        <f>HLOOKUP(V$5,'Emissions Factors'!$A$3:$AB$46,MATCH('MC Emissions'!$A152,'Emissions Factors'!$A$5:$A$46,0)+2,FALSE)*'MC Usage'!V152</f>
        <v>0</v>
      </c>
      <c r="W152" s="9">
        <f>HLOOKUP(W$5,'Emissions Factors'!$A$3:$AB$46,MATCH('MC Emissions'!$A152,'Emissions Factors'!$A$5:$A$46,0)+2,FALSE)*'MC Usage'!W152</f>
        <v>0</v>
      </c>
      <c r="X152" s="9">
        <f>HLOOKUP(X$5,'Emissions Factors'!$A$3:$AB$46,MATCH('MC Emissions'!$A152,'Emissions Factors'!$A$5:$A$46,0)+2,FALSE)*'MC Usage'!X152</f>
        <v>0</v>
      </c>
      <c r="Y152" s="9">
        <f>HLOOKUP(Y$5,'Emissions Factors'!$A$3:$AB$46,MATCH('MC Emissions'!$A152,'Emissions Factors'!$A$5:$A$46,0)+2,FALSE)*'MC Usage'!Y152</f>
        <v>0</v>
      </c>
      <c r="Z152" s="9">
        <f>HLOOKUP(Z$5,'Emissions Factors'!$A$3:$AB$46,MATCH('MC Emissions'!$A152,'Emissions Factors'!$A$5:$A$46,0)+2,FALSE)*'MC Usage'!Z152</f>
        <v>0</v>
      </c>
      <c r="AA152" s="9">
        <f>HLOOKUP(AA$5,'Emissions Factors'!$A$3:$AB$46,MATCH('MC Emissions'!$A152,'Emissions Factors'!$A$5:$A$46,0)+2,FALSE)*'MC Usage'!AA152</f>
        <v>0</v>
      </c>
      <c r="AB152" s="10">
        <f>HLOOKUP(AB$5,'Emissions Factors'!$A$3:$AB$46,MATCH('MC Emissions'!$A152,'Emissions Factors'!$A$5:$A$46,0)+2,FALSE)*'MC Usage'!AB152</f>
        <v>0</v>
      </c>
      <c r="AC152" s="10">
        <f>-'MC Usage'!AC152</f>
        <v>0</v>
      </c>
      <c r="AD152" s="10">
        <f>HLOOKUP(AD$5,'Emissions Factors'!$A$3:$AB$46,MATCH('MC Emissions'!$A152,'Emissions Factors'!$A$5:$A$46,0)+2,FALSE)*'MC Usage'!AD152</f>
        <v>-6300.7727199078799</v>
      </c>
      <c r="AE152" s="10">
        <f>HLOOKUP(AE$5,'Emissions Factors'!$A$3:$AB$46,MATCH('MC Emissions'!$A152,'Emissions Factors'!$A$5:$A$46,0)+2,FALSE)*'MC Usage'!AE152</f>
        <v>0</v>
      </c>
      <c r="AF152" s="202">
        <f t="shared" si="10"/>
        <v>3251.0984340492378</v>
      </c>
      <c r="AG152">
        <f t="shared" si="11"/>
        <v>4166.4801268815863</v>
      </c>
      <c r="AH152">
        <v>0</v>
      </c>
      <c r="AI152">
        <f t="shared" si="8"/>
        <v>6300.7727199078799</v>
      </c>
      <c r="AJ152">
        <f t="shared" si="9"/>
        <v>0</v>
      </c>
    </row>
    <row r="153" spans="1:36" x14ac:dyDescent="0.3">
      <c r="A153" s="30" t="s">
        <v>46</v>
      </c>
      <c r="B153" s="16">
        <f t="shared" si="12"/>
        <v>41183</v>
      </c>
      <c r="C153" s="9">
        <f>HLOOKUP(C$5,'Emissions Factors'!$A$3:$AB$46,MATCH('MC Emissions'!$A153,'Emissions Factors'!$A$5:$A$46,0)+2,FALSE)*'MC Usage'!C153</f>
        <v>11307.889880507226</v>
      </c>
      <c r="D153" s="9">
        <f>HLOOKUP(D$5,'Emissions Factors'!$A$3:$AB$46,MATCH('MC Emissions'!$A153,'Emissions Factors'!$A$5:$A$46,0)+2,FALSE)*'MC Usage'!D153</f>
        <v>2063.3052693603954</v>
      </c>
      <c r="E153" s="9">
        <f>HLOOKUP(E$5,'Emissions Factors'!$A$3:$AB$46,MATCH('MC Emissions'!$A153,'Emissions Factors'!$A$5:$A$46,0)+2,FALSE)*'MC Usage'!E153</f>
        <v>5243.2286669636296</v>
      </c>
      <c r="F153" s="9">
        <f>HLOOKUP(F$5,'Emissions Factors'!$A$3:$AB$46,MATCH('MC Emissions'!$A153,'Emissions Factors'!$A$5:$A$46,0)+2,FALSE)*'MC Usage'!F153</f>
        <v>72.18746999999999</v>
      </c>
      <c r="G153" s="9">
        <f>HLOOKUP(G$5,'Emissions Factors'!$A$3:$AB$46,MATCH('MC Emissions'!$A153,'Emissions Factors'!$A$5:$A$46,0)+2,FALSE)*'MC Usage'!G153</f>
        <v>35.040929699175123</v>
      </c>
      <c r="H153" s="9">
        <f>HLOOKUP(H$5,'Emissions Factors'!$A$3:$AB$46,MATCH('MC Emissions'!$A153,'Emissions Factors'!$A$5:$A$46,0)+2,FALSE)*'MC Usage'!H153</f>
        <v>0</v>
      </c>
      <c r="I153" s="9">
        <f>HLOOKUP(I$5,'Emissions Factors'!$A$3:$AB$46,MATCH('MC Emissions'!$A153,'Emissions Factors'!$A$5:$A$46,0)+2,FALSE)*'MC Usage'!I153</f>
        <v>138.71782283223502</v>
      </c>
      <c r="J153" s="9">
        <f>HLOOKUP(J$5,'Emissions Factors'!$A$3:$AB$46,MATCH('MC Emissions'!$A153,'Emissions Factors'!$A$5:$A$46,0)+2,FALSE)*'MC Usage'!J153</f>
        <v>43.956141153570989</v>
      </c>
      <c r="K153" s="9">
        <f>HLOOKUP(K$5,'Emissions Factors'!$A$3:$AB$46,MATCH('MC Emissions'!$A153,'Emissions Factors'!$A$5:$A$46,0)+2,FALSE)*'MC Usage'!K153</f>
        <v>953.60508147436224</v>
      </c>
      <c r="L153" s="9">
        <f>HLOOKUP(L$5,'Emissions Factors'!$A$3:$AB$46,MATCH('MC Emissions'!$A153,'Emissions Factors'!$A$5:$A$46,0)+2,FALSE)*'MC Usage'!L153</f>
        <v>19.480270734638367</v>
      </c>
      <c r="M153" s="9">
        <f>HLOOKUP(M$5,'Emissions Factors'!$A$3:$AB$46,MATCH('MC Emissions'!$A153,'Emissions Factors'!$A$5:$A$46,0)+2,FALSE)*'MC Usage'!M153</f>
        <v>11.804240936851855</v>
      </c>
      <c r="N153" s="9">
        <f>HLOOKUP(N$5,'Emissions Factors'!$A$3:$AB$46,MATCH('MC Emissions'!$A153,'Emissions Factors'!$A$5:$A$46,0)+2,FALSE)*'MC Usage'!N153</f>
        <v>628.99604259681905</v>
      </c>
      <c r="O153" s="9">
        <f>HLOOKUP(O$5,'Emissions Factors'!$A$3:$AB$46,MATCH('MC Emissions'!$A153,'Emissions Factors'!$A$5:$A$46,0)+2,FALSE)*'MC Usage'!O153</f>
        <v>275.7040178165625</v>
      </c>
      <c r="P153" s="9">
        <f>HLOOKUP(P$5,'Emissions Factors'!$A$3:$AB$46,MATCH('MC Emissions'!$A153,'Emissions Factors'!$A$5:$A$46,0)+2,FALSE)*'MC Usage'!P153</f>
        <v>118.63455565413263</v>
      </c>
      <c r="Q153" s="9">
        <f>HLOOKUP(Q$5,'Emissions Factors'!$A$3:$AB$46,MATCH('MC Emissions'!$A153,'Emissions Factors'!$A$5:$A$46,0)+2,FALSE)*'MC Usage'!Q153</f>
        <v>1.4479645987169363</v>
      </c>
      <c r="R153" s="9">
        <f>HLOOKUP(R$5,'Emissions Factors'!$A$3:$AB$46,MATCH('MC Emissions'!$A153,'Emissions Factors'!$A$5:$A$46,0)+2,FALSE)*'MC Usage'!R153</f>
        <v>8.4662895112041827</v>
      </c>
      <c r="S153" s="9">
        <f>HLOOKUP(S$5,'Emissions Factors'!$A$3:$AB$46,MATCH('MC Emissions'!$A153,'Emissions Factors'!$A$5:$A$46,0)+2,FALSE)*'MC Usage'!S153</f>
        <v>4.0123222857142857E-2</v>
      </c>
      <c r="T153" s="9">
        <f>HLOOKUP(T$5,'Emissions Factors'!$A$3:$AB$46,MATCH('MC Emissions'!$A153,'Emissions Factors'!$A$5:$A$46,0)+2,FALSE)*'MC Usage'!T153</f>
        <v>0</v>
      </c>
      <c r="U153" s="9">
        <f>HLOOKUP(U$5,'Emissions Factors'!$A$3:$AB$46,MATCH('MC Emissions'!$A153,'Emissions Factors'!$A$5:$A$46,0)+2,FALSE)*'MC Usage'!U153</f>
        <v>0</v>
      </c>
      <c r="V153" s="9">
        <f>HLOOKUP(V$5,'Emissions Factors'!$A$3:$AB$46,MATCH('MC Emissions'!$A153,'Emissions Factors'!$A$5:$A$46,0)+2,FALSE)*'MC Usage'!V153</f>
        <v>0</v>
      </c>
      <c r="W153" s="9">
        <f>HLOOKUP(W$5,'Emissions Factors'!$A$3:$AB$46,MATCH('MC Emissions'!$A153,'Emissions Factors'!$A$5:$A$46,0)+2,FALSE)*'MC Usage'!W153</f>
        <v>0</v>
      </c>
      <c r="X153" s="9">
        <f>HLOOKUP(X$5,'Emissions Factors'!$A$3:$AB$46,MATCH('MC Emissions'!$A153,'Emissions Factors'!$A$5:$A$46,0)+2,FALSE)*'MC Usage'!X153</f>
        <v>0</v>
      </c>
      <c r="Y153" s="9">
        <f>HLOOKUP(Y$5,'Emissions Factors'!$A$3:$AB$46,MATCH('MC Emissions'!$A153,'Emissions Factors'!$A$5:$A$46,0)+2,FALSE)*'MC Usage'!Y153</f>
        <v>0</v>
      </c>
      <c r="Z153" s="9">
        <f>HLOOKUP(Z$5,'Emissions Factors'!$A$3:$AB$46,MATCH('MC Emissions'!$A153,'Emissions Factors'!$A$5:$A$46,0)+2,FALSE)*'MC Usage'!Z153</f>
        <v>0</v>
      </c>
      <c r="AA153" s="9">
        <f>HLOOKUP(AA$5,'Emissions Factors'!$A$3:$AB$46,MATCH('MC Emissions'!$A153,'Emissions Factors'!$A$5:$A$46,0)+2,FALSE)*'MC Usage'!AA153</f>
        <v>0</v>
      </c>
      <c r="AB153" s="10">
        <f>HLOOKUP(AB$5,'Emissions Factors'!$A$3:$AB$46,MATCH('MC Emissions'!$A153,'Emissions Factors'!$A$5:$A$46,0)+2,FALSE)*'MC Usage'!AB153</f>
        <v>0</v>
      </c>
      <c r="AC153" s="10">
        <f>-'MC Usage'!AC153</f>
        <v>0</v>
      </c>
      <c r="AD153" s="10">
        <f>HLOOKUP(AD$5,'Emissions Factors'!$A$3:$AB$46,MATCH('MC Emissions'!$A153,'Emissions Factors'!$A$5:$A$46,0)+2,FALSE)*'MC Usage'!AD153</f>
        <v>-6300.7727199078799</v>
      </c>
      <c r="AE153" s="10">
        <f>HLOOKUP(AE$5,'Emissions Factors'!$A$3:$AB$46,MATCH('MC Emissions'!$A153,'Emissions Factors'!$A$5:$A$46,0)+2,FALSE)*'MC Usage'!AE153</f>
        <v>0</v>
      </c>
      <c r="AF153" s="202">
        <f t="shared" si="10"/>
        <v>5007.1171605993459</v>
      </c>
      <c r="AG153">
        <f t="shared" si="11"/>
        <v>5243.2286669636296</v>
      </c>
      <c r="AH153">
        <v>0</v>
      </c>
      <c r="AI153">
        <f t="shared" si="8"/>
        <v>6300.7727199078799</v>
      </c>
      <c r="AJ153">
        <f t="shared" si="9"/>
        <v>0</v>
      </c>
    </row>
    <row r="154" spans="1:36" x14ac:dyDescent="0.3">
      <c r="A154" s="30" t="s">
        <v>46</v>
      </c>
      <c r="B154" s="16">
        <f t="shared" si="12"/>
        <v>41214</v>
      </c>
      <c r="C154" s="9">
        <f>HLOOKUP(C$5,'Emissions Factors'!$A$3:$AB$46,MATCH('MC Emissions'!$A154,'Emissions Factors'!$A$5:$A$46,0)+2,FALSE)*'MC Usage'!C154</f>
        <v>10412.990177308242</v>
      </c>
      <c r="D154" s="9">
        <f>HLOOKUP(D$5,'Emissions Factors'!$A$3:$AB$46,MATCH('MC Emissions'!$A154,'Emissions Factors'!$A$5:$A$46,0)+2,FALSE)*'MC Usage'!D154</f>
        <v>915.86516880863485</v>
      </c>
      <c r="E154" s="9">
        <f>HLOOKUP(E$5,'Emissions Factors'!$A$3:$AB$46,MATCH('MC Emissions'!$A154,'Emissions Factors'!$A$5:$A$46,0)+2,FALSE)*'MC Usage'!E154</f>
        <v>7943.6732943769475</v>
      </c>
      <c r="F154" s="9">
        <f>HLOOKUP(F$5,'Emissions Factors'!$A$3:$AB$46,MATCH('MC Emissions'!$A154,'Emissions Factors'!$A$5:$A$46,0)+2,FALSE)*'MC Usage'!F154</f>
        <v>130.48762500000001</v>
      </c>
      <c r="G154" s="9">
        <f>HLOOKUP(G$5,'Emissions Factors'!$A$3:$AB$46,MATCH('MC Emissions'!$A154,'Emissions Factors'!$A$5:$A$46,0)+2,FALSE)*'MC Usage'!G154</f>
        <v>35.040929699175123</v>
      </c>
      <c r="H154" s="9">
        <f>HLOOKUP(H$5,'Emissions Factors'!$A$3:$AB$46,MATCH('MC Emissions'!$A154,'Emissions Factors'!$A$5:$A$46,0)+2,FALSE)*'MC Usage'!H154</f>
        <v>0</v>
      </c>
      <c r="I154" s="9">
        <f>HLOOKUP(I$5,'Emissions Factors'!$A$3:$AB$46,MATCH('MC Emissions'!$A154,'Emissions Factors'!$A$5:$A$46,0)+2,FALSE)*'MC Usage'!I154</f>
        <v>138.71782283223502</v>
      </c>
      <c r="J154" s="9">
        <f>HLOOKUP(J$5,'Emissions Factors'!$A$3:$AB$46,MATCH('MC Emissions'!$A154,'Emissions Factors'!$A$5:$A$46,0)+2,FALSE)*'MC Usage'!J154</f>
        <v>43.956141153570989</v>
      </c>
      <c r="K154" s="9">
        <f>HLOOKUP(K$5,'Emissions Factors'!$A$3:$AB$46,MATCH('MC Emissions'!$A154,'Emissions Factors'!$A$5:$A$46,0)+2,FALSE)*'MC Usage'!K154</f>
        <v>953.60508147436224</v>
      </c>
      <c r="L154" s="9">
        <f>HLOOKUP(L$5,'Emissions Factors'!$A$3:$AB$46,MATCH('MC Emissions'!$A154,'Emissions Factors'!$A$5:$A$46,0)+2,FALSE)*'MC Usage'!L154</f>
        <v>19.480270734638367</v>
      </c>
      <c r="M154" s="9">
        <f>HLOOKUP(M$5,'Emissions Factors'!$A$3:$AB$46,MATCH('MC Emissions'!$A154,'Emissions Factors'!$A$5:$A$46,0)+2,FALSE)*'MC Usage'!M154</f>
        <v>11.804240936851855</v>
      </c>
      <c r="N154" s="9">
        <f>HLOOKUP(N$5,'Emissions Factors'!$A$3:$AB$46,MATCH('MC Emissions'!$A154,'Emissions Factors'!$A$5:$A$46,0)+2,FALSE)*'MC Usage'!N154</f>
        <v>558.89600914307596</v>
      </c>
      <c r="O154" s="9">
        <f>HLOOKUP(O$5,'Emissions Factors'!$A$3:$AB$46,MATCH('MC Emissions'!$A154,'Emissions Factors'!$A$5:$A$46,0)+2,FALSE)*'MC Usage'!O154</f>
        <v>275.7040178165625</v>
      </c>
      <c r="P154" s="9">
        <f>HLOOKUP(P$5,'Emissions Factors'!$A$3:$AB$46,MATCH('MC Emissions'!$A154,'Emissions Factors'!$A$5:$A$46,0)+2,FALSE)*'MC Usage'!P154</f>
        <v>118.63455565413263</v>
      </c>
      <c r="Q154" s="9">
        <f>HLOOKUP(Q$5,'Emissions Factors'!$A$3:$AB$46,MATCH('MC Emissions'!$A154,'Emissions Factors'!$A$5:$A$46,0)+2,FALSE)*'MC Usage'!Q154</f>
        <v>1.4479645987169363</v>
      </c>
      <c r="R154" s="9">
        <f>HLOOKUP(R$5,'Emissions Factors'!$A$3:$AB$46,MATCH('MC Emissions'!$A154,'Emissions Factors'!$A$5:$A$46,0)+2,FALSE)*'MC Usage'!R154</f>
        <v>8.4662895112041827</v>
      </c>
      <c r="S154" s="9">
        <f>HLOOKUP(S$5,'Emissions Factors'!$A$3:$AB$46,MATCH('MC Emissions'!$A154,'Emissions Factors'!$A$5:$A$46,0)+2,FALSE)*'MC Usage'!S154</f>
        <v>4.0123222857142857E-2</v>
      </c>
      <c r="T154" s="9">
        <f>HLOOKUP(T$5,'Emissions Factors'!$A$3:$AB$46,MATCH('MC Emissions'!$A154,'Emissions Factors'!$A$5:$A$46,0)+2,FALSE)*'MC Usage'!T154</f>
        <v>0</v>
      </c>
      <c r="U154" s="9">
        <f>HLOOKUP(U$5,'Emissions Factors'!$A$3:$AB$46,MATCH('MC Emissions'!$A154,'Emissions Factors'!$A$5:$A$46,0)+2,FALSE)*'MC Usage'!U154</f>
        <v>0</v>
      </c>
      <c r="V154" s="9">
        <f>HLOOKUP(V$5,'Emissions Factors'!$A$3:$AB$46,MATCH('MC Emissions'!$A154,'Emissions Factors'!$A$5:$A$46,0)+2,FALSE)*'MC Usage'!V154</f>
        <v>0</v>
      </c>
      <c r="W154" s="9">
        <f>HLOOKUP(W$5,'Emissions Factors'!$A$3:$AB$46,MATCH('MC Emissions'!$A154,'Emissions Factors'!$A$5:$A$46,0)+2,FALSE)*'MC Usage'!W154</f>
        <v>0</v>
      </c>
      <c r="X154" s="9">
        <f>HLOOKUP(X$5,'Emissions Factors'!$A$3:$AB$46,MATCH('MC Emissions'!$A154,'Emissions Factors'!$A$5:$A$46,0)+2,FALSE)*'MC Usage'!X154</f>
        <v>0</v>
      </c>
      <c r="Y154" s="9">
        <f>HLOOKUP(Y$5,'Emissions Factors'!$A$3:$AB$46,MATCH('MC Emissions'!$A154,'Emissions Factors'!$A$5:$A$46,0)+2,FALSE)*'MC Usage'!Y154</f>
        <v>0</v>
      </c>
      <c r="Z154" s="9">
        <f>HLOOKUP(Z$5,'Emissions Factors'!$A$3:$AB$46,MATCH('MC Emissions'!$A154,'Emissions Factors'!$A$5:$A$46,0)+2,FALSE)*'MC Usage'!Z154</f>
        <v>0</v>
      </c>
      <c r="AA154" s="9">
        <f>HLOOKUP(AA$5,'Emissions Factors'!$A$3:$AB$46,MATCH('MC Emissions'!$A154,'Emissions Factors'!$A$5:$A$46,0)+2,FALSE)*'MC Usage'!AA154</f>
        <v>0</v>
      </c>
      <c r="AB154" s="10">
        <f>HLOOKUP(AB$5,'Emissions Factors'!$A$3:$AB$46,MATCH('MC Emissions'!$A154,'Emissions Factors'!$A$5:$A$46,0)+2,FALSE)*'MC Usage'!AB154</f>
        <v>0</v>
      </c>
      <c r="AC154" s="10">
        <f>-'MC Usage'!AC154</f>
        <v>0</v>
      </c>
      <c r="AD154" s="10">
        <f>HLOOKUP(AD$5,'Emissions Factors'!$A$3:$AB$46,MATCH('MC Emissions'!$A154,'Emissions Factors'!$A$5:$A$46,0)+2,FALSE)*'MC Usage'!AD154</f>
        <v>-6300.7727199078799</v>
      </c>
      <c r="AE154" s="10">
        <f>HLOOKUP(AE$5,'Emissions Factors'!$A$3:$AB$46,MATCH('MC Emissions'!$A154,'Emissions Factors'!$A$5:$A$46,0)+2,FALSE)*'MC Usage'!AE154</f>
        <v>0</v>
      </c>
      <c r="AF154" s="202">
        <f t="shared" si="10"/>
        <v>4112.217457400362</v>
      </c>
      <c r="AG154">
        <f t="shared" si="11"/>
        <v>7943.6732943769475</v>
      </c>
      <c r="AH154">
        <v>0</v>
      </c>
      <c r="AI154">
        <f t="shared" si="8"/>
        <v>6300.7727199078799</v>
      </c>
      <c r="AJ154">
        <f t="shared" si="9"/>
        <v>0</v>
      </c>
    </row>
    <row r="155" spans="1:36" x14ac:dyDescent="0.3">
      <c r="A155" s="30" t="s">
        <v>46</v>
      </c>
      <c r="B155" s="16">
        <f t="shared" si="12"/>
        <v>41244</v>
      </c>
      <c r="C155" s="9">
        <f>HLOOKUP(C$5,'Emissions Factors'!$A$3:$AB$46,MATCH('MC Emissions'!$A155,'Emissions Factors'!$A$5:$A$46,0)+2,FALSE)*'MC Usage'!C155</f>
        <v>11099.517823592872</v>
      </c>
      <c r="D155" s="9">
        <f>HLOOKUP(D$5,'Emissions Factors'!$A$3:$AB$46,MATCH('MC Emissions'!$A155,'Emissions Factors'!$A$5:$A$46,0)+2,FALSE)*'MC Usage'!D155</f>
        <v>878.6962312297544</v>
      </c>
      <c r="E155" s="9">
        <f>HLOOKUP(E$5,'Emissions Factors'!$A$3:$AB$46,MATCH('MC Emissions'!$A155,'Emissions Factors'!$A$5:$A$46,0)+2,FALSE)*'MC Usage'!E155</f>
        <v>8291.8600676434762</v>
      </c>
      <c r="F155" s="9">
        <f>HLOOKUP(F$5,'Emissions Factors'!$A$3:$AB$46,MATCH('MC Emissions'!$A155,'Emissions Factors'!$A$5:$A$46,0)+2,FALSE)*'MC Usage'!F155</f>
        <v>165.77324999999999</v>
      </c>
      <c r="G155" s="9">
        <f>HLOOKUP(G$5,'Emissions Factors'!$A$3:$AB$46,MATCH('MC Emissions'!$A155,'Emissions Factors'!$A$5:$A$46,0)+2,FALSE)*'MC Usage'!G155</f>
        <v>35.040929699175123</v>
      </c>
      <c r="H155" s="9">
        <f>HLOOKUP(H$5,'Emissions Factors'!$A$3:$AB$46,MATCH('MC Emissions'!$A155,'Emissions Factors'!$A$5:$A$46,0)+2,FALSE)*'MC Usage'!H155</f>
        <v>0</v>
      </c>
      <c r="I155" s="9">
        <f>HLOOKUP(I$5,'Emissions Factors'!$A$3:$AB$46,MATCH('MC Emissions'!$A155,'Emissions Factors'!$A$5:$A$46,0)+2,FALSE)*'MC Usage'!I155</f>
        <v>138.71782283223502</v>
      </c>
      <c r="J155" s="9">
        <f>HLOOKUP(J$5,'Emissions Factors'!$A$3:$AB$46,MATCH('MC Emissions'!$A155,'Emissions Factors'!$A$5:$A$46,0)+2,FALSE)*'MC Usage'!J155</f>
        <v>43.956141153570989</v>
      </c>
      <c r="K155" s="9">
        <f>HLOOKUP(K$5,'Emissions Factors'!$A$3:$AB$46,MATCH('MC Emissions'!$A155,'Emissions Factors'!$A$5:$A$46,0)+2,FALSE)*'MC Usage'!K155</f>
        <v>953.60508147436224</v>
      </c>
      <c r="L155" s="9">
        <f>HLOOKUP(L$5,'Emissions Factors'!$A$3:$AB$46,MATCH('MC Emissions'!$A155,'Emissions Factors'!$A$5:$A$46,0)+2,FALSE)*'MC Usage'!L155</f>
        <v>19.480270734638367</v>
      </c>
      <c r="M155" s="9">
        <f>HLOOKUP(M$5,'Emissions Factors'!$A$3:$AB$46,MATCH('MC Emissions'!$A155,'Emissions Factors'!$A$5:$A$46,0)+2,FALSE)*'MC Usage'!M155</f>
        <v>11.804240936851855</v>
      </c>
      <c r="N155" s="9">
        <f>HLOOKUP(N$5,'Emissions Factors'!$A$3:$AB$46,MATCH('MC Emissions'!$A155,'Emissions Factors'!$A$5:$A$46,0)+2,FALSE)*'MC Usage'!N155</f>
        <v>356.89863968392058</v>
      </c>
      <c r="O155" s="9">
        <f>HLOOKUP(O$5,'Emissions Factors'!$A$3:$AB$46,MATCH('MC Emissions'!$A155,'Emissions Factors'!$A$5:$A$46,0)+2,FALSE)*'MC Usage'!O155</f>
        <v>275.7040178165625</v>
      </c>
      <c r="P155" s="9">
        <f>HLOOKUP(P$5,'Emissions Factors'!$A$3:$AB$46,MATCH('MC Emissions'!$A155,'Emissions Factors'!$A$5:$A$46,0)+2,FALSE)*'MC Usage'!P155</f>
        <v>118.63455565413263</v>
      </c>
      <c r="Q155" s="9">
        <f>HLOOKUP(Q$5,'Emissions Factors'!$A$3:$AB$46,MATCH('MC Emissions'!$A155,'Emissions Factors'!$A$5:$A$46,0)+2,FALSE)*'MC Usage'!Q155</f>
        <v>1.4479645987169363</v>
      </c>
      <c r="R155" s="9">
        <f>HLOOKUP(R$5,'Emissions Factors'!$A$3:$AB$46,MATCH('MC Emissions'!$A155,'Emissions Factors'!$A$5:$A$46,0)+2,FALSE)*'MC Usage'!R155</f>
        <v>8.4662895112041827</v>
      </c>
      <c r="S155" s="9">
        <f>HLOOKUP(S$5,'Emissions Factors'!$A$3:$AB$46,MATCH('MC Emissions'!$A155,'Emissions Factors'!$A$5:$A$46,0)+2,FALSE)*'MC Usage'!S155</f>
        <v>4.0123222857142857E-2</v>
      </c>
      <c r="T155" s="9">
        <f>HLOOKUP(T$5,'Emissions Factors'!$A$3:$AB$46,MATCH('MC Emissions'!$A155,'Emissions Factors'!$A$5:$A$46,0)+2,FALSE)*'MC Usage'!T155</f>
        <v>0</v>
      </c>
      <c r="U155" s="9">
        <f>HLOOKUP(U$5,'Emissions Factors'!$A$3:$AB$46,MATCH('MC Emissions'!$A155,'Emissions Factors'!$A$5:$A$46,0)+2,FALSE)*'MC Usage'!U155</f>
        <v>0</v>
      </c>
      <c r="V155" s="9">
        <f>HLOOKUP(V$5,'Emissions Factors'!$A$3:$AB$46,MATCH('MC Emissions'!$A155,'Emissions Factors'!$A$5:$A$46,0)+2,FALSE)*'MC Usage'!V155</f>
        <v>0</v>
      </c>
      <c r="W155" s="9">
        <f>HLOOKUP(W$5,'Emissions Factors'!$A$3:$AB$46,MATCH('MC Emissions'!$A155,'Emissions Factors'!$A$5:$A$46,0)+2,FALSE)*'MC Usage'!W155</f>
        <v>0</v>
      </c>
      <c r="X155" s="9">
        <f>HLOOKUP(X$5,'Emissions Factors'!$A$3:$AB$46,MATCH('MC Emissions'!$A155,'Emissions Factors'!$A$5:$A$46,0)+2,FALSE)*'MC Usage'!X155</f>
        <v>0</v>
      </c>
      <c r="Y155" s="9">
        <f>HLOOKUP(Y$5,'Emissions Factors'!$A$3:$AB$46,MATCH('MC Emissions'!$A155,'Emissions Factors'!$A$5:$A$46,0)+2,FALSE)*'MC Usage'!Y155</f>
        <v>0</v>
      </c>
      <c r="Z155" s="9">
        <f>HLOOKUP(Z$5,'Emissions Factors'!$A$3:$AB$46,MATCH('MC Emissions'!$A155,'Emissions Factors'!$A$5:$A$46,0)+2,FALSE)*'MC Usage'!Z155</f>
        <v>0</v>
      </c>
      <c r="AA155" s="9">
        <f>HLOOKUP(AA$5,'Emissions Factors'!$A$3:$AB$46,MATCH('MC Emissions'!$A155,'Emissions Factors'!$A$5:$A$46,0)+2,FALSE)*'MC Usage'!AA155</f>
        <v>0</v>
      </c>
      <c r="AB155" s="10">
        <f>HLOOKUP(AB$5,'Emissions Factors'!$A$3:$AB$46,MATCH('MC Emissions'!$A155,'Emissions Factors'!$A$5:$A$46,0)+2,FALSE)*'MC Usage'!AB155</f>
        <v>0</v>
      </c>
      <c r="AC155" s="10">
        <f>-'MC Usage'!AC155</f>
        <v>0</v>
      </c>
      <c r="AD155" s="10">
        <f>HLOOKUP(AD$5,'Emissions Factors'!$A$3:$AB$46,MATCH('MC Emissions'!$A155,'Emissions Factors'!$A$5:$A$46,0)+2,FALSE)*'MC Usage'!AD155</f>
        <v>-6300.7727199078799</v>
      </c>
      <c r="AE155" s="10">
        <f>HLOOKUP(AE$5,'Emissions Factors'!$A$3:$AB$46,MATCH('MC Emissions'!$A155,'Emissions Factors'!$A$5:$A$46,0)+2,FALSE)*'MC Usage'!AE155</f>
        <v>0</v>
      </c>
      <c r="AF155" s="202">
        <f t="shared" si="10"/>
        <v>4798.7451036849925</v>
      </c>
      <c r="AG155">
        <f t="shared" si="11"/>
        <v>8291.8600676434762</v>
      </c>
      <c r="AH155">
        <v>0</v>
      </c>
      <c r="AI155">
        <f t="shared" si="8"/>
        <v>6300.7727199078799</v>
      </c>
      <c r="AJ155">
        <f t="shared" si="9"/>
        <v>0</v>
      </c>
    </row>
    <row r="156" spans="1:36" x14ac:dyDescent="0.3">
      <c r="A156" s="30" t="s">
        <v>46</v>
      </c>
      <c r="B156" s="16">
        <f t="shared" si="12"/>
        <v>41275</v>
      </c>
      <c r="C156" s="9">
        <f>HLOOKUP(C$5,'Emissions Factors'!$A$3:$AB$46,MATCH('MC Emissions'!$A156,'Emissions Factors'!$A$5:$A$46,0)+2,FALSE)*'MC Usage'!C156</f>
        <v>9981.5455314349456</v>
      </c>
      <c r="D156" s="9">
        <f>HLOOKUP(D$5,'Emissions Factors'!$A$3:$AB$46,MATCH('MC Emissions'!$A156,'Emissions Factors'!$A$5:$A$46,0)+2,FALSE)*'MC Usage'!D156</f>
        <v>672.54539875631895</v>
      </c>
      <c r="E156" s="9">
        <f>HLOOKUP(E$5,'Emissions Factors'!$A$3:$AB$46,MATCH('MC Emissions'!$A156,'Emissions Factors'!$A$5:$A$46,0)+2,FALSE)*'MC Usage'!E156</f>
        <v>9847.6574304825808</v>
      </c>
      <c r="F156" s="9">
        <f>HLOOKUP(F$5,'Emissions Factors'!$A$3:$AB$46,MATCH('MC Emissions'!$A156,'Emissions Factors'!$A$5:$A$46,0)+2,FALSE)*'MC Usage'!F156</f>
        <v>215.472015</v>
      </c>
      <c r="G156" s="9">
        <f>HLOOKUP(G$5,'Emissions Factors'!$A$3:$AB$46,MATCH('MC Emissions'!$A156,'Emissions Factors'!$A$5:$A$46,0)+2,FALSE)*'MC Usage'!G156</f>
        <v>35.040929699175123</v>
      </c>
      <c r="H156" s="9">
        <f>HLOOKUP(H$5,'Emissions Factors'!$A$3:$AB$46,MATCH('MC Emissions'!$A156,'Emissions Factors'!$A$5:$A$46,0)+2,FALSE)*'MC Usage'!H156</f>
        <v>0</v>
      </c>
      <c r="I156" s="9">
        <f>HLOOKUP(I$5,'Emissions Factors'!$A$3:$AB$46,MATCH('MC Emissions'!$A156,'Emissions Factors'!$A$5:$A$46,0)+2,FALSE)*'MC Usage'!I156</f>
        <v>138.71782283223502</v>
      </c>
      <c r="J156" s="9">
        <f>HLOOKUP(J$5,'Emissions Factors'!$A$3:$AB$46,MATCH('MC Emissions'!$A156,'Emissions Factors'!$A$5:$A$46,0)+2,FALSE)*'MC Usage'!J156</f>
        <v>43.956141153570989</v>
      </c>
      <c r="K156" s="9">
        <f>HLOOKUP(K$5,'Emissions Factors'!$A$3:$AB$46,MATCH('MC Emissions'!$A156,'Emissions Factors'!$A$5:$A$46,0)+2,FALSE)*'MC Usage'!K156</f>
        <v>953.60508147436224</v>
      </c>
      <c r="L156" s="9">
        <f>HLOOKUP(L$5,'Emissions Factors'!$A$3:$AB$46,MATCH('MC Emissions'!$A156,'Emissions Factors'!$A$5:$A$46,0)+2,FALSE)*'MC Usage'!L156</f>
        <v>19.480270734638367</v>
      </c>
      <c r="M156" s="9">
        <f>HLOOKUP(M$5,'Emissions Factors'!$A$3:$AB$46,MATCH('MC Emissions'!$A156,'Emissions Factors'!$A$5:$A$46,0)+2,FALSE)*'MC Usage'!M156</f>
        <v>11.804240936851855</v>
      </c>
      <c r="N156" s="9">
        <f>HLOOKUP(N$5,'Emissions Factors'!$A$3:$AB$46,MATCH('MC Emissions'!$A156,'Emissions Factors'!$A$5:$A$46,0)+2,FALSE)*'MC Usage'!N156</f>
        <v>865.90671246374336</v>
      </c>
      <c r="O156" s="9">
        <f>HLOOKUP(O$5,'Emissions Factors'!$A$3:$AB$46,MATCH('MC Emissions'!$A156,'Emissions Factors'!$A$5:$A$46,0)+2,FALSE)*'MC Usage'!O156</f>
        <v>275.7040178165625</v>
      </c>
      <c r="P156" s="9">
        <f>HLOOKUP(P$5,'Emissions Factors'!$A$3:$AB$46,MATCH('MC Emissions'!$A156,'Emissions Factors'!$A$5:$A$46,0)+2,FALSE)*'MC Usage'!P156</f>
        <v>118.63455565413263</v>
      </c>
      <c r="Q156" s="9">
        <f>HLOOKUP(Q$5,'Emissions Factors'!$A$3:$AB$46,MATCH('MC Emissions'!$A156,'Emissions Factors'!$A$5:$A$46,0)+2,FALSE)*'MC Usage'!Q156</f>
        <v>1.4479645987169363</v>
      </c>
      <c r="R156" s="9">
        <f>HLOOKUP(R$5,'Emissions Factors'!$A$3:$AB$46,MATCH('MC Emissions'!$A156,'Emissions Factors'!$A$5:$A$46,0)+2,FALSE)*'MC Usage'!R156</f>
        <v>8.4662895112041827</v>
      </c>
      <c r="S156" s="9">
        <f>HLOOKUP(S$5,'Emissions Factors'!$A$3:$AB$46,MATCH('MC Emissions'!$A156,'Emissions Factors'!$A$5:$A$46,0)+2,FALSE)*'MC Usage'!S156</f>
        <v>4.0123222857142857E-2</v>
      </c>
      <c r="T156" s="9">
        <f>HLOOKUP(T$5,'Emissions Factors'!$A$3:$AB$46,MATCH('MC Emissions'!$A156,'Emissions Factors'!$A$5:$A$46,0)+2,FALSE)*'MC Usage'!T156</f>
        <v>0</v>
      </c>
      <c r="U156" s="9">
        <f>HLOOKUP(U$5,'Emissions Factors'!$A$3:$AB$46,MATCH('MC Emissions'!$A156,'Emissions Factors'!$A$5:$A$46,0)+2,FALSE)*'MC Usage'!U156</f>
        <v>0</v>
      </c>
      <c r="V156" s="9">
        <f>HLOOKUP(V$5,'Emissions Factors'!$A$3:$AB$46,MATCH('MC Emissions'!$A156,'Emissions Factors'!$A$5:$A$46,0)+2,FALSE)*'MC Usage'!V156</f>
        <v>0</v>
      </c>
      <c r="W156" s="9">
        <f>HLOOKUP(W$5,'Emissions Factors'!$A$3:$AB$46,MATCH('MC Emissions'!$A156,'Emissions Factors'!$A$5:$A$46,0)+2,FALSE)*'MC Usage'!W156</f>
        <v>0</v>
      </c>
      <c r="X156" s="9">
        <f>HLOOKUP(X$5,'Emissions Factors'!$A$3:$AB$46,MATCH('MC Emissions'!$A156,'Emissions Factors'!$A$5:$A$46,0)+2,FALSE)*'MC Usage'!X156</f>
        <v>0</v>
      </c>
      <c r="Y156" s="9">
        <f>HLOOKUP(Y$5,'Emissions Factors'!$A$3:$AB$46,MATCH('MC Emissions'!$A156,'Emissions Factors'!$A$5:$A$46,0)+2,FALSE)*'MC Usage'!Y156</f>
        <v>0</v>
      </c>
      <c r="Z156" s="9">
        <f>HLOOKUP(Z$5,'Emissions Factors'!$A$3:$AB$46,MATCH('MC Emissions'!$A156,'Emissions Factors'!$A$5:$A$46,0)+2,FALSE)*'MC Usage'!Z156</f>
        <v>0</v>
      </c>
      <c r="AA156" s="9">
        <f>HLOOKUP(AA$5,'Emissions Factors'!$A$3:$AB$46,MATCH('MC Emissions'!$A156,'Emissions Factors'!$A$5:$A$46,0)+2,FALSE)*'MC Usage'!AA156</f>
        <v>0</v>
      </c>
      <c r="AB156" s="10">
        <f>HLOOKUP(AB$5,'Emissions Factors'!$A$3:$AB$46,MATCH('MC Emissions'!$A156,'Emissions Factors'!$A$5:$A$46,0)+2,FALSE)*'MC Usage'!AB156</f>
        <v>0</v>
      </c>
      <c r="AC156" s="10">
        <f>-'MC Usage'!AC156</f>
        <v>0</v>
      </c>
      <c r="AD156" s="10">
        <f>HLOOKUP(AD$5,'Emissions Factors'!$A$3:$AB$46,MATCH('MC Emissions'!$A156,'Emissions Factors'!$A$5:$A$46,0)+2,FALSE)*'MC Usage'!AD156</f>
        <v>-6300.7727199078799</v>
      </c>
      <c r="AE156" s="10">
        <f>HLOOKUP(AE$5,'Emissions Factors'!$A$3:$AB$46,MATCH('MC Emissions'!$A156,'Emissions Factors'!$A$5:$A$46,0)+2,FALSE)*'MC Usage'!AE156</f>
        <v>0</v>
      </c>
      <c r="AF156" s="202">
        <f t="shared" si="10"/>
        <v>3680.7728115270656</v>
      </c>
      <c r="AG156">
        <f t="shared" si="11"/>
        <v>9847.6574304825808</v>
      </c>
      <c r="AH156">
        <v>0</v>
      </c>
      <c r="AI156">
        <f t="shared" si="8"/>
        <v>6300.7727199078799</v>
      </c>
      <c r="AJ156">
        <f t="shared" si="9"/>
        <v>0</v>
      </c>
    </row>
    <row r="157" spans="1:36" x14ac:dyDescent="0.3">
      <c r="A157" s="30" t="s">
        <v>46</v>
      </c>
      <c r="B157" s="16">
        <f t="shared" si="12"/>
        <v>41306</v>
      </c>
      <c r="C157" s="9">
        <f>HLOOKUP(C$5,'Emissions Factors'!$A$3:$AB$46,MATCH('MC Emissions'!$A157,'Emissions Factors'!$A$5:$A$46,0)+2,FALSE)*'MC Usage'!C157</f>
        <v>9441.2422287102145</v>
      </c>
      <c r="D157" s="9">
        <f>HLOOKUP(D$5,'Emissions Factors'!$A$3:$AB$46,MATCH('MC Emissions'!$A157,'Emissions Factors'!$A$5:$A$46,0)+2,FALSE)*'MC Usage'!D157</f>
        <v>351.26079309146832</v>
      </c>
      <c r="E157" s="9">
        <f>HLOOKUP(E$5,'Emissions Factors'!$A$3:$AB$46,MATCH('MC Emissions'!$A157,'Emissions Factors'!$A$5:$A$46,0)+2,FALSE)*'MC Usage'!E157</f>
        <v>9244.3872676209157</v>
      </c>
      <c r="F157" s="9">
        <f>HLOOKUP(F$5,'Emissions Factors'!$A$3:$AB$46,MATCH('MC Emissions'!$A157,'Emissions Factors'!$A$5:$A$46,0)+2,FALSE)*'MC Usage'!F157</f>
        <v>201.15296999999998</v>
      </c>
      <c r="G157" s="9">
        <f>HLOOKUP(G$5,'Emissions Factors'!$A$3:$AB$46,MATCH('MC Emissions'!$A157,'Emissions Factors'!$A$5:$A$46,0)+2,FALSE)*'MC Usage'!G157</f>
        <v>35.040929699175123</v>
      </c>
      <c r="H157" s="9">
        <f>HLOOKUP(H$5,'Emissions Factors'!$A$3:$AB$46,MATCH('MC Emissions'!$A157,'Emissions Factors'!$A$5:$A$46,0)+2,FALSE)*'MC Usage'!H157</f>
        <v>0</v>
      </c>
      <c r="I157" s="9">
        <f>HLOOKUP(I$5,'Emissions Factors'!$A$3:$AB$46,MATCH('MC Emissions'!$A157,'Emissions Factors'!$A$5:$A$46,0)+2,FALSE)*'MC Usage'!I157</f>
        <v>138.71782283223502</v>
      </c>
      <c r="J157" s="9">
        <f>HLOOKUP(J$5,'Emissions Factors'!$A$3:$AB$46,MATCH('MC Emissions'!$A157,'Emissions Factors'!$A$5:$A$46,0)+2,FALSE)*'MC Usage'!J157</f>
        <v>43.956141153570989</v>
      </c>
      <c r="K157" s="9">
        <f>HLOOKUP(K$5,'Emissions Factors'!$A$3:$AB$46,MATCH('MC Emissions'!$A157,'Emissions Factors'!$A$5:$A$46,0)+2,FALSE)*'MC Usage'!K157</f>
        <v>953.60508147436224</v>
      </c>
      <c r="L157" s="9">
        <f>HLOOKUP(L$5,'Emissions Factors'!$A$3:$AB$46,MATCH('MC Emissions'!$A157,'Emissions Factors'!$A$5:$A$46,0)+2,FALSE)*'MC Usage'!L157</f>
        <v>19.480270734638367</v>
      </c>
      <c r="M157" s="9">
        <f>HLOOKUP(M$5,'Emissions Factors'!$A$3:$AB$46,MATCH('MC Emissions'!$A157,'Emissions Factors'!$A$5:$A$46,0)+2,FALSE)*'MC Usage'!M157</f>
        <v>11.804240936851855</v>
      </c>
      <c r="N157" s="9">
        <f>HLOOKUP(N$5,'Emissions Factors'!$A$3:$AB$46,MATCH('MC Emissions'!$A157,'Emissions Factors'!$A$5:$A$46,0)+2,FALSE)*'MC Usage'!N157</f>
        <v>731.2333216828373</v>
      </c>
      <c r="O157" s="9">
        <f>HLOOKUP(O$5,'Emissions Factors'!$A$3:$AB$46,MATCH('MC Emissions'!$A157,'Emissions Factors'!$A$5:$A$46,0)+2,FALSE)*'MC Usage'!O157</f>
        <v>275.7040178165625</v>
      </c>
      <c r="P157" s="9">
        <f>HLOOKUP(P$5,'Emissions Factors'!$A$3:$AB$46,MATCH('MC Emissions'!$A157,'Emissions Factors'!$A$5:$A$46,0)+2,FALSE)*'MC Usage'!P157</f>
        <v>118.63455565413263</v>
      </c>
      <c r="Q157" s="9">
        <f>HLOOKUP(Q$5,'Emissions Factors'!$A$3:$AB$46,MATCH('MC Emissions'!$A157,'Emissions Factors'!$A$5:$A$46,0)+2,FALSE)*'MC Usage'!Q157</f>
        <v>1.4479645987169363</v>
      </c>
      <c r="R157" s="9">
        <f>HLOOKUP(R$5,'Emissions Factors'!$A$3:$AB$46,MATCH('MC Emissions'!$A157,'Emissions Factors'!$A$5:$A$46,0)+2,FALSE)*'MC Usage'!R157</f>
        <v>8.4662895112041827</v>
      </c>
      <c r="S157" s="9">
        <f>HLOOKUP(S$5,'Emissions Factors'!$A$3:$AB$46,MATCH('MC Emissions'!$A157,'Emissions Factors'!$A$5:$A$46,0)+2,FALSE)*'MC Usage'!S157</f>
        <v>4.0123222857142857E-2</v>
      </c>
      <c r="T157" s="9">
        <f>HLOOKUP(T$5,'Emissions Factors'!$A$3:$AB$46,MATCH('MC Emissions'!$A157,'Emissions Factors'!$A$5:$A$46,0)+2,FALSE)*'MC Usage'!T157</f>
        <v>0</v>
      </c>
      <c r="U157" s="9">
        <f>HLOOKUP(U$5,'Emissions Factors'!$A$3:$AB$46,MATCH('MC Emissions'!$A157,'Emissions Factors'!$A$5:$A$46,0)+2,FALSE)*'MC Usage'!U157</f>
        <v>0</v>
      </c>
      <c r="V157" s="9">
        <f>HLOOKUP(V$5,'Emissions Factors'!$A$3:$AB$46,MATCH('MC Emissions'!$A157,'Emissions Factors'!$A$5:$A$46,0)+2,FALSE)*'MC Usage'!V157</f>
        <v>0</v>
      </c>
      <c r="W157" s="9">
        <f>HLOOKUP(W$5,'Emissions Factors'!$A$3:$AB$46,MATCH('MC Emissions'!$A157,'Emissions Factors'!$A$5:$A$46,0)+2,FALSE)*'MC Usage'!W157</f>
        <v>0</v>
      </c>
      <c r="X157" s="9">
        <f>HLOOKUP(X$5,'Emissions Factors'!$A$3:$AB$46,MATCH('MC Emissions'!$A157,'Emissions Factors'!$A$5:$A$46,0)+2,FALSE)*'MC Usage'!X157</f>
        <v>0</v>
      </c>
      <c r="Y157" s="9">
        <f>HLOOKUP(Y$5,'Emissions Factors'!$A$3:$AB$46,MATCH('MC Emissions'!$A157,'Emissions Factors'!$A$5:$A$46,0)+2,FALSE)*'MC Usage'!Y157</f>
        <v>0</v>
      </c>
      <c r="Z157" s="9">
        <f>HLOOKUP(Z$5,'Emissions Factors'!$A$3:$AB$46,MATCH('MC Emissions'!$A157,'Emissions Factors'!$A$5:$A$46,0)+2,FALSE)*'MC Usage'!Z157</f>
        <v>0</v>
      </c>
      <c r="AA157" s="9">
        <f>HLOOKUP(AA$5,'Emissions Factors'!$A$3:$AB$46,MATCH('MC Emissions'!$A157,'Emissions Factors'!$A$5:$A$46,0)+2,FALSE)*'MC Usage'!AA157</f>
        <v>0</v>
      </c>
      <c r="AB157" s="10">
        <f>HLOOKUP(AB$5,'Emissions Factors'!$A$3:$AB$46,MATCH('MC Emissions'!$A157,'Emissions Factors'!$A$5:$A$46,0)+2,FALSE)*'MC Usage'!AB157</f>
        <v>0</v>
      </c>
      <c r="AC157" s="10">
        <f>-'MC Usage'!AC157</f>
        <v>0</v>
      </c>
      <c r="AD157" s="10">
        <f>HLOOKUP(AD$5,'Emissions Factors'!$A$3:$AB$46,MATCH('MC Emissions'!$A157,'Emissions Factors'!$A$5:$A$46,0)+2,FALSE)*'MC Usage'!AD157</f>
        <v>-6300.7727199078799</v>
      </c>
      <c r="AE157" s="10">
        <f>HLOOKUP(AE$5,'Emissions Factors'!$A$3:$AB$46,MATCH('MC Emissions'!$A157,'Emissions Factors'!$A$5:$A$46,0)+2,FALSE)*'MC Usage'!AE157</f>
        <v>0</v>
      </c>
      <c r="AF157" s="202">
        <f t="shared" si="10"/>
        <v>3140.4695088023345</v>
      </c>
      <c r="AG157">
        <f t="shared" si="11"/>
        <v>9244.3872676209157</v>
      </c>
      <c r="AH157">
        <v>0</v>
      </c>
      <c r="AI157">
        <f t="shared" si="8"/>
        <v>6300.7727199078799</v>
      </c>
      <c r="AJ157">
        <f t="shared" si="9"/>
        <v>0</v>
      </c>
    </row>
    <row r="158" spans="1:36" x14ac:dyDescent="0.3">
      <c r="A158" s="30" t="s">
        <v>46</v>
      </c>
      <c r="B158" s="16">
        <f t="shared" si="12"/>
        <v>41334</v>
      </c>
      <c r="C158" s="9">
        <f>HLOOKUP(C$5,'Emissions Factors'!$A$3:$AB$46,MATCH('MC Emissions'!$A158,'Emissions Factors'!$A$5:$A$46,0)+2,FALSE)*'MC Usage'!C158</f>
        <v>9924.9584645053292</v>
      </c>
      <c r="D158" s="9">
        <f>HLOOKUP(D$5,'Emissions Factors'!$A$3:$AB$46,MATCH('MC Emissions'!$A158,'Emissions Factors'!$A$5:$A$46,0)+2,FALSE)*'MC Usage'!D158</f>
        <v>543.11432593708616</v>
      </c>
      <c r="E158" s="9">
        <f>HLOOKUP(E$5,'Emissions Factors'!$A$3:$AB$46,MATCH('MC Emissions'!$A158,'Emissions Factors'!$A$5:$A$46,0)+2,FALSE)*'MC Usage'!E158</f>
        <v>8823.2664562501541</v>
      </c>
      <c r="F158" s="9">
        <f>HLOOKUP(F$5,'Emissions Factors'!$A$3:$AB$46,MATCH('MC Emissions'!$A158,'Emissions Factors'!$A$5:$A$46,0)+2,FALSE)*'MC Usage'!F158</f>
        <v>157.54270499999998</v>
      </c>
      <c r="G158" s="9">
        <f>HLOOKUP(G$5,'Emissions Factors'!$A$3:$AB$46,MATCH('MC Emissions'!$A158,'Emissions Factors'!$A$5:$A$46,0)+2,FALSE)*'MC Usage'!G158</f>
        <v>35.040929699175123</v>
      </c>
      <c r="H158" s="9">
        <f>HLOOKUP(H$5,'Emissions Factors'!$A$3:$AB$46,MATCH('MC Emissions'!$A158,'Emissions Factors'!$A$5:$A$46,0)+2,FALSE)*'MC Usage'!H158</f>
        <v>0</v>
      </c>
      <c r="I158" s="9">
        <f>HLOOKUP(I$5,'Emissions Factors'!$A$3:$AB$46,MATCH('MC Emissions'!$A158,'Emissions Factors'!$A$5:$A$46,0)+2,FALSE)*'MC Usage'!I158</f>
        <v>138.71782283223502</v>
      </c>
      <c r="J158" s="9">
        <f>HLOOKUP(J$5,'Emissions Factors'!$A$3:$AB$46,MATCH('MC Emissions'!$A158,'Emissions Factors'!$A$5:$A$46,0)+2,FALSE)*'MC Usage'!J158</f>
        <v>43.956141153570989</v>
      </c>
      <c r="K158" s="9">
        <f>HLOOKUP(K$5,'Emissions Factors'!$A$3:$AB$46,MATCH('MC Emissions'!$A158,'Emissions Factors'!$A$5:$A$46,0)+2,FALSE)*'MC Usage'!K158</f>
        <v>953.60508147436224</v>
      </c>
      <c r="L158" s="9">
        <f>HLOOKUP(L$5,'Emissions Factors'!$A$3:$AB$46,MATCH('MC Emissions'!$A158,'Emissions Factors'!$A$5:$A$46,0)+2,FALSE)*'MC Usage'!L158</f>
        <v>19.480270734638367</v>
      </c>
      <c r="M158" s="9">
        <f>HLOOKUP(M$5,'Emissions Factors'!$A$3:$AB$46,MATCH('MC Emissions'!$A158,'Emissions Factors'!$A$5:$A$46,0)+2,FALSE)*'MC Usage'!M158</f>
        <v>11.804240936851855</v>
      </c>
      <c r="N158" s="9">
        <f>HLOOKUP(N$5,'Emissions Factors'!$A$3:$AB$46,MATCH('MC Emissions'!$A158,'Emissions Factors'!$A$5:$A$46,0)+2,FALSE)*'MC Usage'!N158</f>
        <v>825.77565969239333</v>
      </c>
      <c r="O158" s="9">
        <f>HLOOKUP(O$5,'Emissions Factors'!$A$3:$AB$46,MATCH('MC Emissions'!$A158,'Emissions Factors'!$A$5:$A$46,0)+2,FALSE)*'MC Usage'!O158</f>
        <v>275.7040178165625</v>
      </c>
      <c r="P158" s="9">
        <f>HLOOKUP(P$5,'Emissions Factors'!$A$3:$AB$46,MATCH('MC Emissions'!$A158,'Emissions Factors'!$A$5:$A$46,0)+2,FALSE)*'MC Usage'!P158</f>
        <v>118.63455565413263</v>
      </c>
      <c r="Q158" s="9">
        <f>HLOOKUP(Q$5,'Emissions Factors'!$A$3:$AB$46,MATCH('MC Emissions'!$A158,'Emissions Factors'!$A$5:$A$46,0)+2,FALSE)*'MC Usage'!Q158</f>
        <v>1.4479645987169363</v>
      </c>
      <c r="R158" s="9">
        <f>HLOOKUP(R$5,'Emissions Factors'!$A$3:$AB$46,MATCH('MC Emissions'!$A158,'Emissions Factors'!$A$5:$A$46,0)+2,FALSE)*'MC Usage'!R158</f>
        <v>8.4662895112041827</v>
      </c>
      <c r="S158" s="9">
        <f>HLOOKUP(S$5,'Emissions Factors'!$A$3:$AB$46,MATCH('MC Emissions'!$A158,'Emissions Factors'!$A$5:$A$46,0)+2,FALSE)*'MC Usage'!S158</f>
        <v>4.0123222857142857E-2</v>
      </c>
      <c r="T158" s="9">
        <f>HLOOKUP(T$5,'Emissions Factors'!$A$3:$AB$46,MATCH('MC Emissions'!$A158,'Emissions Factors'!$A$5:$A$46,0)+2,FALSE)*'MC Usage'!T158</f>
        <v>0</v>
      </c>
      <c r="U158" s="9">
        <f>HLOOKUP(U$5,'Emissions Factors'!$A$3:$AB$46,MATCH('MC Emissions'!$A158,'Emissions Factors'!$A$5:$A$46,0)+2,FALSE)*'MC Usage'!U158</f>
        <v>0</v>
      </c>
      <c r="V158" s="9">
        <f>HLOOKUP(V$5,'Emissions Factors'!$A$3:$AB$46,MATCH('MC Emissions'!$A158,'Emissions Factors'!$A$5:$A$46,0)+2,FALSE)*'MC Usage'!V158</f>
        <v>0</v>
      </c>
      <c r="W158" s="9">
        <f>HLOOKUP(W$5,'Emissions Factors'!$A$3:$AB$46,MATCH('MC Emissions'!$A158,'Emissions Factors'!$A$5:$A$46,0)+2,FALSE)*'MC Usage'!W158</f>
        <v>0</v>
      </c>
      <c r="X158" s="9">
        <f>HLOOKUP(X$5,'Emissions Factors'!$A$3:$AB$46,MATCH('MC Emissions'!$A158,'Emissions Factors'!$A$5:$A$46,0)+2,FALSE)*'MC Usage'!X158</f>
        <v>0</v>
      </c>
      <c r="Y158" s="9">
        <f>HLOOKUP(Y$5,'Emissions Factors'!$A$3:$AB$46,MATCH('MC Emissions'!$A158,'Emissions Factors'!$A$5:$A$46,0)+2,FALSE)*'MC Usage'!Y158</f>
        <v>0</v>
      </c>
      <c r="Z158" s="9">
        <f>HLOOKUP(Z$5,'Emissions Factors'!$A$3:$AB$46,MATCH('MC Emissions'!$A158,'Emissions Factors'!$A$5:$A$46,0)+2,FALSE)*'MC Usage'!Z158</f>
        <v>0</v>
      </c>
      <c r="AA158" s="9">
        <f>HLOOKUP(AA$5,'Emissions Factors'!$A$3:$AB$46,MATCH('MC Emissions'!$A158,'Emissions Factors'!$A$5:$A$46,0)+2,FALSE)*'MC Usage'!AA158</f>
        <v>0</v>
      </c>
      <c r="AB158" s="10">
        <f>HLOOKUP(AB$5,'Emissions Factors'!$A$3:$AB$46,MATCH('MC Emissions'!$A158,'Emissions Factors'!$A$5:$A$46,0)+2,FALSE)*'MC Usage'!AB158</f>
        <v>0</v>
      </c>
      <c r="AC158" s="10">
        <f>-'MC Usage'!AC158</f>
        <v>0</v>
      </c>
      <c r="AD158" s="10">
        <f>HLOOKUP(AD$5,'Emissions Factors'!$A$3:$AB$46,MATCH('MC Emissions'!$A158,'Emissions Factors'!$A$5:$A$46,0)+2,FALSE)*'MC Usage'!AD158</f>
        <v>-6300.7727199078799</v>
      </c>
      <c r="AE158" s="10">
        <f>HLOOKUP(AE$5,'Emissions Factors'!$A$3:$AB$46,MATCH('MC Emissions'!$A158,'Emissions Factors'!$A$5:$A$46,0)+2,FALSE)*'MC Usage'!AE158</f>
        <v>0</v>
      </c>
      <c r="AF158" s="202">
        <f t="shared" si="10"/>
        <v>3624.1857445974492</v>
      </c>
      <c r="AG158">
        <f t="shared" si="11"/>
        <v>8823.2664562501541</v>
      </c>
      <c r="AH158">
        <v>0</v>
      </c>
      <c r="AI158">
        <f t="shared" si="8"/>
        <v>6300.7727199078799</v>
      </c>
      <c r="AJ158">
        <f t="shared" si="9"/>
        <v>0</v>
      </c>
    </row>
    <row r="159" spans="1:36" x14ac:dyDescent="0.3">
      <c r="A159" s="30" t="s">
        <v>46</v>
      </c>
      <c r="B159" s="16">
        <f t="shared" si="12"/>
        <v>41365</v>
      </c>
      <c r="C159" s="9">
        <f>HLOOKUP(C$5,'Emissions Factors'!$A$3:$AB$46,MATCH('MC Emissions'!$A159,'Emissions Factors'!$A$5:$A$46,0)+2,FALSE)*'MC Usage'!C159</f>
        <v>10391.823937160645</v>
      </c>
      <c r="D159" s="9">
        <f>HLOOKUP(D$5,'Emissions Factors'!$A$3:$AB$46,MATCH('MC Emissions'!$A159,'Emissions Factors'!$A$5:$A$46,0)+2,FALSE)*'MC Usage'!D159</f>
        <v>1479.3384877529943</v>
      </c>
      <c r="E159" s="9">
        <f>HLOOKUP(E$5,'Emissions Factors'!$A$3:$AB$46,MATCH('MC Emissions'!$A159,'Emissions Factors'!$A$5:$A$46,0)+2,FALSE)*'MC Usage'!E159</f>
        <v>5879.10359237799</v>
      </c>
      <c r="F159" s="9">
        <f>HLOOKUP(F$5,'Emissions Factors'!$A$3:$AB$46,MATCH('MC Emissions'!$A159,'Emissions Factors'!$A$5:$A$46,0)+2,FALSE)*'MC Usage'!F159</f>
        <v>97.753634999999989</v>
      </c>
      <c r="G159" s="9">
        <f>HLOOKUP(G$5,'Emissions Factors'!$A$3:$AB$46,MATCH('MC Emissions'!$A159,'Emissions Factors'!$A$5:$A$46,0)+2,FALSE)*'MC Usage'!G159</f>
        <v>35.040929699175123</v>
      </c>
      <c r="H159" s="9">
        <f>HLOOKUP(H$5,'Emissions Factors'!$A$3:$AB$46,MATCH('MC Emissions'!$A159,'Emissions Factors'!$A$5:$A$46,0)+2,FALSE)*'MC Usage'!H159</f>
        <v>0</v>
      </c>
      <c r="I159" s="9">
        <f>HLOOKUP(I$5,'Emissions Factors'!$A$3:$AB$46,MATCH('MC Emissions'!$A159,'Emissions Factors'!$A$5:$A$46,0)+2,FALSE)*'MC Usage'!I159</f>
        <v>138.71782283223502</v>
      </c>
      <c r="J159" s="9">
        <f>HLOOKUP(J$5,'Emissions Factors'!$A$3:$AB$46,MATCH('MC Emissions'!$A159,'Emissions Factors'!$A$5:$A$46,0)+2,FALSE)*'MC Usage'!J159</f>
        <v>43.956141153570989</v>
      </c>
      <c r="K159" s="9">
        <f>HLOOKUP(K$5,'Emissions Factors'!$A$3:$AB$46,MATCH('MC Emissions'!$A159,'Emissions Factors'!$A$5:$A$46,0)+2,FALSE)*'MC Usage'!K159</f>
        <v>953.60508147436224</v>
      </c>
      <c r="L159" s="9">
        <f>HLOOKUP(L$5,'Emissions Factors'!$A$3:$AB$46,MATCH('MC Emissions'!$A159,'Emissions Factors'!$A$5:$A$46,0)+2,FALSE)*'MC Usage'!L159</f>
        <v>19.480270734638367</v>
      </c>
      <c r="M159" s="9">
        <f>HLOOKUP(M$5,'Emissions Factors'!$A$3:$AB$46,MATCH('MC Emissions'!$A159,'Emissions Factors'!$A$5:$A$46,0)+2,FALSE)*'MC Usage'!M159</f>
        <v>11.804240936851855</v>
      </c>
      <c r="N159" s="9">
        <f>HLOOKUP(N$5,'Emissions Factors'!$A$3:$AB$46,MATCH('MC Emissions'!$A159,'Emissions Factors'!$A$5:$A$46,0)+2,FALSE)*'MC Usage'!N159</f>
        <v>983.1194672809379</v>
      </c>
      <c r="O159" s="9">
        <f>HLOOKUP(O$5,'Emissions Factors'!$A$3:$AB$46,MATCH('MC Emissions'!$A159,'Emissions Factors'!$A$5:$A$46,0)+2,FALSE)*'MC Usage'!O159</f>
        <v>275.7040178165625</v>
      </c>
      <c r="P159" s="9">
        <f>HLOOKUP(P$5,'Emissions Factors'!$A$3:$AB$46,MATCH('MC Emissions'!$A159,'Emissions Factors'!$A$5:$A$46,0)+2,FALSE)*'MC Usage'!P159</f>
        <v>118.63455565413263</v>
      </c>
      <c r="Q159" s="9">
        <f>HLOOKUP(Q$5,'Emissions Factors'!$A$3:$AB$46,MATCH('MC Emissions'!$A159,'Emissions Factors'!$A$5:$A$46,0)+2,FALSE)*'MC Usage'!Q159</f>
        <v>1.4479645987169363</v>
      </c>
      <c r="R159" s="9">
        <f>HLOOKUP(R$5,'Emissions Factors'!$A$3:$AB$46,MATCH('MC Emissions'!$A159,'Emissions Factors'!$A$5:$A$46,0)+2,FALSE)*'MC Usage'!R159</f>
        <v>8.4662895112041827</v>
      </c>
      <c r="S159" s="9">
        <f>HLOOKUP(S$5,'Emissions Factors'!$A$3:$AB$46,MATCH('MC Emissions'!$A159,'Emissions Factors'!$A$5:$A$46,0)+2,FALSE)*'MC Usage'!S159</f>
        <v>4.0123222857142857E-2</v>
      </c>
      <c r="T159" s="9">
        <f>HLOOKUP(T$5,'Emissions Factors'!$A$3:$AB$46,MATCH('MC Emissions'!$A159,'Emissions Factors'!$A$5:$A$46,0)+2,FALSE)*'MC Usage'!T159</f>
        <v>0</v>
      </c>
      <c r="U159" s="9">
        <f>HLOOKUP(U$5,'Emissions Factors'!$A$3:$AB$46,MATCH('MC Emissions'!$A159,'Emissions Factors'!$A$5:$A$46,0)+2,FALSE)*'MC Usage'!U159</f>
        <v>0</v>
      </c>
      <c r="V159" s="9">
        <f>HLOOKUP(V$5,'Emissions Factors'!$A$3:$AB$46,MATCH('MC Emissions'!$A159,'Emissions Factors'!$A$5:$A$46,0)+2,FALSE)*'MC Usage'!V159</f>
        <v>0</v>
      </c>
      <c r="W159" s="9">
        <f>HLOOKUP(W$5,'Emissions Factors'!$A$3:$AB$46,MATCH('MC Emissions'!$A159,'Emissions Factors'!$A$5:$A$46,0)+2,FALSE)*'MC Usage'!W159</f>
        <v>0</v>
      </c>
      <c r="X159" s="9">
        <f>HLOOKUP(X$5,'Emissions Factors'!$A$3:$AB$46,MATCH('MC Emissions'!$A159,'Emissions Factors'!$A$5:$A$46,0)+2,FALSE)*'MC Usage'!X159</f>
        <v>0</v>
      </c>
      <c r="Y159" s="9">
        <f>HLOOKUP(Y$5,'Emissions Factors'!$A$3:$AB$46,MATCH('MC Emissions'!$A159,'Emissions Factors'!$A$5:$A$46,0)+2,FALSE)*'MC Usage'!Y159</f>
        <v>0</v>
      </c>
      <c r="Z159" s="9">
        <f>HLOOKUP(Z$5,'Emissions Factors'!$A$3:$AB$46,MATCH('MC Emissions'!$A159,'Emissions Factors'!$A$5:$A$46,0)+2,FALSE)*'MC Usage'!Z159</f>
        <v>0</v>
      </c>
      <c r="AA159" s="9">
        <f>HLOOKUP(AA$5,'Emissions Factors'!$A$3:$AB$46,MATCH('MC Emissions'!$A159,'Emissions Factors'!$A$5:$A$46,0)+2,FALSE)*'MC Usage'!AA159</f>
        <v>0</v>
      </c>
      <c r="AB159" s="10">
        <f>HLOOKUP(AB$5,'Emissions Factors'!$A$3:$AB$46,MATCH('MC Emissions'!$A159,'Emissions Factors'!$A$5:$A$46,0)+2,FALSE)*'MC Usage'!AB159</f>
        <v>0</v>
      </c>
      <c r="AC159" s="10">
        <f>-'MC Usage'!AC159</f>
        <v>0</v>
      </c>
      <c r="AD159" s="10">
        <f>HLOOKUP(AD$5,'Emissions Factors'!$A$3:$AB$46,MATCH('MC Emissions'!$A159,'Emissions Factors'!$A$5:$A$46,0)+2,FALSE)*'MC Usage'!AD159</f>
        <v>-6300.7727199078799</v>
      </c>
      <c r="AE159" s="10">
        <f>HLOOKUP(AE$5,'Emissions Factors'!$A$3:$AB$46,MATCH('MC Emissions'!$A159,'Emissions Factors'!$A$5:$A$46,0)+2,FALSE)*'MC Usage'!AE159</f>
        <v>0</v>
      </c>
      <c r="AF159" s="202">
        <f t="shared" si="10"/>
        <v>4091.0512172527651</v>
      </c>
      <c r="AG159">
        <f t="shared" si="11"/>
        <v>5879.10359237799</v>
      </c>
      <c r="AH159">
        <v>0</v>
      </c>
      <c r="AI159">
        <f t="shared" si="8"/>
        <v>6300.7727199078799</v>
      </c>
      <c r="AJ159">
        <f t="shared" si="9"/>
        <v>0</v>
      </c>
    </row>
    <row r="160" spans="1:36" x14ac:dyDescent="0.3">
      <c r="A160" s="30" t="s">
        <v>46</v>
      </c>
      <c r="B160" s="16">
        <f t="shared" si="12"/>
        <v>41395</v>
      </c>
      <c r="C160" s="9">
        <f>HLOOKUP(C$5,'Emissions Factors'!$A$3:$AB$46,MATCH('MC Emissions'!$A160,'Emissions Factors'!$A$5:$A$46,0)+2,FALSE)*'MC Usage'!C160</f>
        <v>10550.544914390715</v>
      </c>
      <c r="D160" s="9">
        <f>HLOOKUP(D$5,'Emissions Factors'!$A$3:$AB$46,MATCH('MC Emissions'!$A160,'Emissions Factors'!$A$5:$A$46,0)+2,FALSE)*'MC Usage'!D160</f>
        <v>3261.7213329411788</v>
      </c>
      <c r="E160" s="9">
        <f>HLOOKUP(E$5,'Emissions Factors'!$A$3:$AB$46,MATCH('MC Emissions'!$A160,'Emissions Factors'!$A$5:$A$46,0)+2,FALSE)*'MC Usage'!E160</f>
        <v>4682.5468970063494</v>
      </c>
      <c r="F160" s="9">
        <f>HLOOKUP(F$5,'Emissions Factors'!$A$3:$AB$46,MATCH('MC Emissions'!$A160,'Emissions Factors'!$A$5:$A$46,0)+2,FALSE)*'MC Usage'!F160</f>
        <v>36.608489999999996</v>
      </c>
      <c r="G160" s="9">
        <f>HLOOKUP(G$5,'Emissions Factors'!$A$3:$AB$46,MATCH('MC Emissions'!$A160,'Emissions Factors'!$A$5:$A$46,0)+2,FALSE)*'MC Usage'!G160</f>
        <v>35.040929699175123</v>
      </c>
      <c r="H160" s="9">
        <f>HLOOKUP(H$5,'Emissions Factors'!$A$3:$AB$46,MATCH('MC Emissions'!$A160,'Emissions Factors'!$A$5:$A$46,0)+2,FALSE)*'MC Usage'!H160</f>
        <v>0</v>
      </c>
      <c r="I160" s="9">
        <f>HLOOKUP(I$5,'Emissions Factors'!$A$3:$AB$46,MATCH('MC Emissions'!$A160,'Emissions Factors'!$A$5:$A$46,0)+2,FALSE)*'MC Usage'!I160</f>
        <v>138.71782283223502</v>
      </c>
      <c r="J160" s="9">
        <f>HLOOKUP(J$5,'Emissions Factors'!$A$3:$AB$46,MATCH('MC Emissions'!$A160,'Emissions Factors'!$A$5:$A$46,0)+2,FALSE)*'MC Usage'!J160</f>
        <v>43.956141153570989</v>
      </c>
      <c r="K160" s="9">
        <f>HLOOKUP(K$5,'Emissions Factors'!$A$3:$AB$46,MATCH('MC Emissions'!$A160,'Emissions Factors'!$A$5:$A$46,0)+2,FALSE)*'MC Usage'!K160</f>
        <v>953.60508147436224</v>
      </c>
      <c r="L160" s="9">
        <f>HLOOKUP(L$5,'Emissions Factors'!$A$3:$AB$46,MATCH('MC Emissions'!$A160,'Emissions Factors'!$A$5:$A$46,0)+2,FALSE)*'MC Usage'!L160</f>
        <v>19.480270734638367</v>
      </c>
      <c r="M160" s="9">
        <f>HLOOKUP(M$5,'Emissions Factors'!$A$3:$AB$46,MATCH('MC Emissions'!$A160,'Emissions Factors'!$A$5:$A$46,0)+2,FALSE)*'MC Usage'!M160</f>
        <v>11.804240936851855</v>
      </c>
      <c r="N160" s="9">
        <f>HLOOKUP(N$5,'Emissions Factors'!$A$3:$AB$46,MATCH('MC Emissions'!$A160,'Emissions Factors'!$A$5:$A$46,0)+2,FALSE)*'MC Usage'!N160</f>
        <v>745.31727805509752</v>
      </c>
      <c r="O160" s="9">
        <f>HLOOKUP(O$5,'Emissions Factors'!$A$3:$AB$46,MATCH('MC Emissions'!$A160,'Emissions Factors'!$A$5:$A$46,0)+2,FALSE)*'MC Usage'!O160</f>
        <v>275.7040178165625</v>
      </c>
      <c r="P160" s="9">
        <f>HLOOKUP(P$5,'Emissions Factors'!$A$3:$AB$46,MATCH('MC Emissions'!$A160,'Emissions Factors'!$A$5:$A$46,0)+2,FALSE)*'MC Usage'!P160</f>
        <v>118.63455565413263</v>
      </c>
      <c r="Q160" s="9">
        <f>HLOOKUP(Q$5,'Emissions Factors'!$A$3:$AB$46,MATCH('MC Emissions'!$A160,'Emissions Factors'!$A$5:$A$46,0)+2,FALSE)*'MC Usage'!Q160</f>
        <v>1.4479645987169363</v>
      </c>
      <c r="R160" s="9">
        <f>HLOOKUP(R$5,'Emissions Factors'!$A$3:$AB$46,MATCH('MC Emissions'!$A160,'Emissions Factors'!$A$5:$A$46,0)+2,FALSE)*'MC Usage'!R160</f>
        <v>8.4662895112041827</v>
      </c>
      <c r="S160" s="9">
        <f>HLOOKUP(S$5,'Emissions Factors'!$A$3:$AB$46,MATCH('MC Emissions'!$A160,'Emissions Factors'!$A$5:$A$46,0)+2,FALSE)*'MC Usage'!S160</f>
        <v>4.0123222857142857E-2</v>
      </c>
      <c r="T160" s="9">
        <f>HLOOKUP(T$5,'Emissions Factors'!$A$3:$AB$46,MATCH('MC Emissions'!$A160,'Emissions Factors'!$A$5:$A$46,0)+2,FALSE)*'MC Usage'!T160</f>
        <v>0</v>
      </c>
      <c r="U160" s="9">
        <f>HLOOKUP(U$5,'Emissions Factors'!$A$3:$AB$46,MATCH('MC Emissions'!$A160,'Emissions Factors'!$A$5:$A$46,0)+2,FALSE)*'MC Usage'!U160</f>
        <v>0</v>
      </c>
      <c r="V160" s="9">
        <f>HLOOKUP(V$5,'Emissions Factors'!$A$3:$AB$46,MATCH('MC Emissions'!$A160,'Emissions Factors'!$A$5:$A$46,0)+2,FALSE)*'MC Usage'!V160</f>
        <v>0</v>
      </c>
      <c r="W160" s="9">
        <f>HLOOKUP(W$5,'Emissions Factors'!$A$3:$AB$46,MATCH('MC Emissions'!$A160,'Emissions Factors'!$A$5:$A$46,0)+2,FALSE)*'MC Usage'!W160</f>
        <v>0</v>
      </c>
      <c r="X160" s="9">
        <f>HLOOKUP(X$5,'Emissions Factors'!$A$3:$AB$46,MATCH('MC Emissions'!$A160,'Emissions Factors'!$A$5:$A$46,0)+2,FALSE)*'MC Usage'!X160</f>
        <v>0</v>
      </c>
      <c r="Y160" s="9">
        <f>HLOOKUP(Y$5,'Emissions Factors'!$A$3:$AB$46,MATCH('MC Emissions'!$A160,'Emissions Factors'!$A$5:$A$46,0)+2,FALSE)*'MC Usage'!Y160</f>
        <v>0</v>
      </c>
      <c r="Z160" s="9">
        <f>HLOOKUP(Z$5,'Emissions Factors'!$A$3:$AB$46,MATCH('MC Emissions'!$A160,'Emissions Factors'!$A$5:$A$46,0)+2,FALSE)*'MC Usage'!Z160</f>
        <v>0</v>
      </c>
      <c r="AA160" s="9">
        <f>HLOOKUP(AA$5,'Emissions Factors'!$A$3:$AB$46,MATCH('MC Emissions'!$A160,'Emissions Factors'!$A$5:$A$46,0)+2,FALSE)*'MC Usage'!AA160</f>
        <v>0</v>
      </c>
      <c r="AB160" s="10">
        <f>HLOOKUP(AB$5,'Emissions Factors'!$A$3:$AB$46,MATCH('MC Emissions'!$A160,'Emissions Factors'!$A$5:$A$46,0)+2,FALSE)*'MC Usage'!AB160</f>
        <v>0</v>
      </c>
      <c r="AC160" s="10">
        <f>-'MC Usage'!AC160</f>
        <v>0</v>
      </c>
      <c r="AD160" s="10">
        <f>HLOOKUP(AD$5,'Emissions Factors'!$A$3:$AB$46,MATCH('MC Emissions'!$A160,'Emissions Factors'!$A$5:$A$46,0)+2,FALSE)*'MC Usage'!AD160</f>
        <v>-6300.7727199078799</v>
      </c>
      <c r="AE160" s="10">
        <f>HLOOKUP(AE$5,'Emissions Factors'!$A$3:$AB$46,MATCH('MC Emissions'!$A160,'Emissions Factors'!$A$5:$A$46,0)+2,FALSE)*'MC Usage'!AE160</f>
        <v>0</v>
      </c>
      <c r="AF160" s="202">
        <f t="shared" si="10"/>
        <v>4249.7721944828354</v>
      </c>
      <c r="AG160">
        <f t="shared" si="11"/>
        <v>4682.5468970063494</v>
      </c>
      <c r="AH160">
        <v>0</v>
      </c>
      <c r="AI160">
        <f t="shared" si="8"/>
        <v>6300.7727199078799</v>
      </c>
      <c r="AJ160">
        <f t="shared" si="9"/>
        <v>0</v>
      </c>
    </row>
    <row r="161" spans="1:36" ht="15" thickBot="1" x14ac:dyDescent="0.35">
      <c r="A161" s="31" t="s">
        <v>46</v>
      </c>
      <c r="B161" s="17">
        <f t="shared" si="12"/>
        <v>41426</v>
      </c>
      <c r="C161" s="11">
        <f>HLOOKUP(C$5,'Emissions Factors'!$A$3:$AB$46,MATCH('MC Emissions'!$A161,'Emissions Factors'!$A$5:$A$46,0)+2,FALSE)*'MC Usage'!C161</f>
        <v>8972.3823445952621</v>
      </c>
      <c r="D161" s="11">
        <f>HLOOKUP(D$5,'Emissions Factors'!$A$3:$AB$46,MATCH('MC Emissions'!$A161,'Emissions Factors'!$A$5:$A$46,0)+2,FALSE)*'MC Usage'!D161</f>
        <v>4751.5350547325625</v>
      </c>
      <c r="E161" s="11">
        <f>HLOOKUP(E$5,'Emissions Factors'!$A$3:$AB$46,MATCH('MC Emissions'!$A161,'Emissions Factors'!$A$5:$A$46,0)+2,FALSE)*'MC Usage'!E161</f>
        <v>4018.4812498163787</v>
      </c>
      <c r="F161" s="11">
        <f>HLOOKUP(F$5,'Emissions Factors'!$A$3:$AB$46,MATCH('MC Emissions'!$A161,'Emissions Factors'!$A$5:$A$46,0)+2,FALSE)*'MC Usage'!F161</f>
        <v>28.577204999999999</v>
      </c>
      <c r="G161" s="11">
        <f>HLOOKUP(G$5,'Emissions Factors'!$A$3:$AB$46,MATCH('MC Emissions'!$A161,'Emissions Factors'!$A$5:$A$46,0)+2,FALSE)*'MC Usage'!G161</f>
        <v>35.040929699175123</v>
      </c>
      <c r="H161" s="11">
        <f>HLOOKUP(H$5,'Emissions Factors'!$A$3:$AB$46,MATCH('MC Emissions'!$A161,'Emissions Factors'!$A$5:$A$46,0)+2,FALSE)*'MC Usage'!H161</f>
        <v>0</v>
      </c>
      <c r="I161" s="11">
        <f>HLOOKUP(I$5,'Emissions Factors'!$A$3:$AB$46,MATCH('MC Emissions'!$A161,'Emissions Factors'!$A$5:$A$46,0)+2,FALSE)*'MC Usage'!I161</f>
        <v>138.71782283223502</v>
      </c>
      <c r="J161" s="11">
        <f>HLOOKUP(J$5,'Emissions Factors'!$A$3:$AB$46,MATCH('MC Emissions'!$A161,'Emissions Factors'!$A$5:$A$46,0)+2,FALSE)*'MC Usage'!J161</f>
        <v>43.956141153570989</v>
      </c>
      <c r="K161" s="11">
        <f>HLOOKUP(K$5,'Emissions Factors'!$A$3:$AB$46,MATCH('MC Emissions'!$A161,'Emissions Factors'!$A$5:$A$46,0)+2,FALSE)*'MC Usage'!K161</f>
        <v>953.60508147436224</v>
      </c>
      <c r="L161" s="11">
        <f>HLOOKUP(L$5,'Emissions Factors'!$A$3:$AB$46,MATCH('MC Emissions'!$A161,'Emissions Factors'!$A$5:$A$46,0)+2,FALSE)*'MC Usage'!L161</f>
        <v>19.480270734638367</v>
      </c>
      <c r="M161" s="11">
        <f>HLOOKUP(M$5,'Emissions Factors'!$A$3:$AB$46,MATCH('MC Emissions'!$A161,'Emissions Factors'!$A$5:$A$46,0)+2,FALSE)*'MC Usage'!M161</f>
        <v>11.804240936851855</v>
      </c>
      <c r="N161" s="11">
        <f>HLOOKUP(N$5,'Emissions Factors'!$A$3:$AB$46,MATCH('MC Emissions'!$A161,'Emissions Factors'!$A$5:$A$46,0)+2,FALSE)*'MC Usage'!N161</f>
        <v>685.06632021488485</v>
      </c>
      <c r="O161" s="11">
        <f>HLOOKUP(O$5,'Emissions Factors'!$A$3:$AB$46,MATCH('MC Emissions'!$A161,'Emissions Factors'!$A$5:$A$46,0)+2,FALSE)*'MC Usage'!O161</f>
        <v>275.7040178165625</v>
      </c>
      <c r="P161" s="11">
        <f>HLOOKUP(P$5,'Emissions Factors'!$A$3:$AB$46,MATCH('MC Emissions'!$A161,'Emissions Factors'!$A$5:$A$46,0)+2,FALSE)*'MC Usage'!P161</f>
        <v>118.63455565413263</v>
      </c>
      <c r="Q161" s="11">
        <f>HLOOKUP(Q$5,'Emissions Factors'!$A$3:$AB$46,MATCH('MC Emissions'!$A161,'Emissions Factors'!$A$5:$A$46,0)+2,FALSE)*'MC Usage'!Q161</f>
        <v>1.4479645987169363</v>
      </c>
      <c r="R161" s="11">
        <f>HLOOKUP(R$5,'Emissions Factors'!$A$3:$AB$46,MATCH('MC Emissions'!$A161,'Emissions Factors'!$A$5:$A$46,0)+2,FALSE)*'MC Usage'!R161</f>
        <v>8.4662895112041827</v>
      </c>
      <c r="S161" s="11">
        <f>HLOOKUP(S$5,'Emissions Factors'!$A$3:$AB$46,MATCH('MC Emissions'!$A161,'Emissions Factors'!$A$5:$A$46,0)+2,FALSE)*'MC Usage'!S161</f>
        <v>4.0123222857142857E-2</v>
      </c>
      <c r="T161" s="11">
        <f>HLOOKUP(T$5,'Emissions Factors'!$A$3:$AB$46,MATCH('MC Emissions'!$A161,'Emissions Factors'!$A$5:$A$46,0)+2,FALSE)*'MC Usage'!T161</f>
        <v>0</v>
      </c>
      <c r="U161" s="11">
        <f>HLOOKUP(U$5,'Emissions Factors'!$A$3:$AB$46,MATCH('MC Emissions'!$A161,'Emissions Factors'!$A$5:$A$46,0)+2,FALSE)*'MC Usage'!U161</f>
        <v>0</v>
      </c>
      <c r="V161" s="11">
        <f>HLOOKUP(V$5,'Emissions Factors'!$A$3:$AB$46,MATCH('MC Emissions'!$A161,'Emissions Factors'!$A$5:$A$46,0)+2,FALSE)*'MC Usage'!V161</f>
        <v>0</v>
      </c>
      <c r="W161" s="11">
        <f>HLOOKUP(W$5,'Emissions Factors'!$A$3:$AB$46,MATCH('MC Emissions'!$A161,'Emissions Factors'!$A$5:$A$46,0)+2,FALSE)*'MC Usage'!W161</f>
        <v>0</v>
      </c>
      <c r="X161" s="11">
        <f>HLOOKUP(X$5,'Emissions Factors'!$A$3:$AB$46,MATCH('MC Emissions'!$A161,'Emissions Factors'!$A$5:$A$46,0)+2,FALSE)*'MC Usage'!X161</f>
        <v>0</v>
      </c>
      <c r="Y161" s="11">
        <f>HLOOKUP(Y$5,'Emissions Factors'!$A$3:$AB$46,MATCH('MC Emissions'!$A161,'Emissions Factors'!$A$5:$A$46,0)+2,FALSE)*'MC Usage'!Y161</f>
        <v>0</v>
      </c>
      <c r="Z161" s="11">
        <f>HLOOKUP(Z$5,'Emissions Factors'!$A$3:$AB$46,MATCH('MC Emissions'!$A161,'Emissions Factors'!$A$5:$A$46,0)+2,FALSE)*'MC Usage'!Z161</f>
        <v>0</v>
      </c>
      <c r="AA161" s="11">
        <f>HLOOKUP(AA$5,'Emissions Factors'!$A$3:$AB$46,MATCH('MC Emissions'!$A161,'Emissions Factors'!$A$5:$A$46,0)+2,FALSE)*'MC Usage'!AA161</f>
        <v>0</v>
      </c>
      <c r="AB161" s="12">
        <f>HLOOKUP(AB$5,'Emissions Factors'!$A$3:$AB$46,MATCH('MC Emissions'!$A161,'Emissions Factors'!$A$5:$A$46,0)+2,FALSE)*'MC Usage'!AB161</f>
        <v>0</v>
      </c>
      <c r="AC161" s="12">
        <f>-'MC Usage'!AC161</f>
        <v>0</v>
      </c>
      <c r="AD161" s="12">
        <f>HLOOKUP(AD$5,'Emissions Factors'!$A$3:$AB$46,MATCH('MC Emissions'!$A161,'Emissions Factors'!$A$5:$A$46,0)+2,FALSE)*'MC Usage'!AD161</f>
        <v>-6300.7727199078799</v>
      </c>
      <c r="AE161" s="12">
        <f>HLOOKUP(AE$5,'Emissions Factors'!$A$3:$AB$46,MATCH('MC Emissions'!$A161,'Emissions Factors'!$A$5:$A$46,0)+2,FALSE)*'MC Usage'!AE161</f>
        <v>0</v>
      </c>
      <c r="AF161" s="202">
        <f t="shared" si="10"/>
        <v>2671.6096246873822</v>
      </c>
      <c r="AG161">
        <f t="shared" si="11"/>
        <v>4018.4812498163787</v>
      </c>
      <c r="AH161">
        <v>0</v>
      </c>
      <c r="AI161">
        <f t="shared" si="8"/>
        <v>6300.7727199078799</v>
      </c>
      <c r="AJ161">
        <f t="shared" si="9"/>
        <v>0</v>
      </c>
    </row>
    <row r="162" spans="1:36" x14ac:dyDescent="0.3">
      <c r="A162" s="32" t="s">
        <v>47</v>
      </c>
      <c r="B162" s="18">
        <f t="shared" si="12"/>
        <v>41456</v>
      </c>
      <c r="C162" s="2">
        <f>HLOOKUP(C$5,'Emissions Factors'!$A$3:$AB$46,MATCH('MC Emissions'!$A162,'Emissions Factors'!$A$5:$A$46,0)+2,FALSE)*'MC Usage'!C162</f>
        <v>8901.3493006731278</v>
      </c>
      <c r="D162" s="2">
        <f>HLOOKUP(D$5,'Emissions Factors'!$A$3:$AB$46,MATCH('MC Emissions'!$A162,'Emissions Factors'!$A$5:$A$46,0)+2,FALSE)*'MC Usage'!D162</f>
        <v>6282.1859470672271</v>
      </c>
      <c r="E162" s="2">
        <f>HLOOKUP(E$5,'Emissions Factors'!$A$3:$AB$46,MATCH('MC Emissions'!$A162,'Emissions Factors'!$A$5:$A$46,0)+2,FALSE)*'MC Usage'!E162</f>
        <v>3766.8210081776051</v>
      </c>
      <c r="F162" s="2">
        <f>HLOOKUP(F$5,'Emissions Factors'!$A$3:$AB$46,MATCH('MC Emissions'!$A162,'Emissions Factors'!$A$5:$A$46,0)+2,FALSE)*'MC Usage'!F162</f>
        <v>28.366875</v>
      </c>
      <c r="G162" s="2">
        <f>HLOOKUP(G$5,'Emissions Factors'!$A$3:$AB$46,MATCH('MC Emissions'!$A162,'Emissions Factors'!$A$5:$A$46,0)+2,FALSE)*'MC Usage'!G162</f>
        <v>35.040929699175123</v>
      </c>
      <c r="H162" s="2">
        <f>HLOOKUP(H$5,'Emissions Factors'!$A$3:$AB$46,MATCH('MC Emissions'!$A162,'Emissions Factors'!$A$5:$A$46,0)+2,FALSE)*'MC Usage'!H162</f>
        <v>0</v>
      </c>
      <c r="I162" s="2">
        <f>HLOOKUP(I$5,'Emissions Factors'!$A$3:$AB$46,MATCH('MC Emissions'!$A162,'Emissions Factors'!$A$5:$A$46,0)+2,FALSE)*'MC Usage'!I162</f>
        <v>140.10500106055738</v>
      </c>
      <c r="J162" s="2">
        <f>HLOOKUP(J$5,'Emissions Factors'!$A$3:$AB$46,MATCH('MC Emissions'!$A162,'Emissions Factors'!$A$5:$A$46,0)+2,FALSE)*'MC Usage'!J162</f>
        <v>44.395702565106696</v>
      </c>
      <c r="K162" s="2">
        <f>HLOOKUP(K$5,'Emissions Factors'!$A$3:$AB$46,MATCH('MC Emissions'!$A162,'Emissions Factors'!$A$5:$A$46,0)+2,FALSE)*'MC Usage'!K162</f>
        <v>953.60508147436224</v>
      </c>
      <c r="L162" s="2">
        <f>HLOOKUP(L$5,'Emissions Factors'!$A$3:$AB$46,MATCH('MC Emissions'!$A162,'Emissions Factors'!$A$5:$A$46,0)+2,FALSE)*'MC Usage'!L162</f>
        <v>19.603754498609991</v>
      </c>
      <c r="M162" s="2">
        <f>HLOOKUP(M$5,'Emissions Factors'!$A$3:$AB$46,MATCH('MC Emissions'!$A162,'Emissions Factors'!$A$5:$A$46,0)+2,FALSE)*'MC Usage'!M162</f>
        <v>11.361117165799786</v>
      </c>
      <c r="N162" s="2">
        <f>HLOOKUP(N$5,'Emissions Factors'!$A$3:$AB$46,MATCH('MC Emissions'!$A162,'Emissions Factors'!$A$5:$A$46,0)+2,FALSE)*'MC Usage'!N162</f>
        <v>462.90854376897096</v>
      </c>
      <c r="O162" s="2">
        <f>HLOOKUP(O$5,'Emissions Factors'!$A$3:$AB$46,MATCH('MC Emissions'!$A162,'Emissions Factors'!$A$5:$A$46,0)+2,FALSE)*'MC Usage'!O162</f>
        <v>276.39327786110385</v>
      </c>
      <c r="P162" s="2">
        <f>HLOOKUP(P$5,'Emissions Factors'!$A$3:$AB$46,MATCH('MC Emissions'!$A162,'Emissions Factors'!$A$5:$A$46,0)+2,FALSE)*'MC Usage'!P162</f>
        <v>118.93114204326795</v>
      </c>
      <c r="Q162" s="2">
        <f>HLOOKUP(Q$5,'Emissions Factors'!$A$3:$AB$46,MATCH('MC Emissions'!$A162,'Emissions Factors'!$A$5:$A$46,0)+2,FALSE)*'MC Usage'!Q162</f>
        <v>1.4515845102137286</v>
      </c>
      <c r="R162" s="2">
        <f>HLOOKUP(R$5,'Emissions Factors'!$A$3:$AB$46,MATCH('MC Emissions'!$A162,'Emissions Factors'!$A$5:$A$46,0)+2,FALSE)*'MC Usage'!R162</f>
        <v>8.4874552349821943</v>
      </c>
      <c r="S162" s="2">
        <f>HLOOKUP(S$5,'Emissions Factors'!$A$3:$AB$46,MATCH('MC Emissions'!$A162,'Emissions Factors'!$A$5:$A$46,0)+2,FALSE)*'MC Usage'!S162</f>
        <v>4.0123222857142857E-2</v>
      </c>
      <c r="T162" s="2">
        <f>HLOOKUP(T$5,'Emissions Factors'!$A$3:$AB$46,MATCH('MC Emissions'!$A162,'Emissions Factors'!$A$5:$A$46,0)+2,FALSE)*'MC Usage'!T162</f>
        <v>0</v>
      </c>
      <c r="U162" s="2">
        <f>HLOOKUP(U$5,'Emissions Factors'!$A$3:$AB$46,MATCH('MC Emissions'!$A162,'Emissions Factors'!$A$5:$A$46,0)+2,FALSE)*'MC Usage'!U162</f>
        <v>0</v>
      </c>
      <c r="V162" s="2">
        <f>HLOOKUP(V$5,'Emissions Factors'!$A$3:$AB$46,MATCH('MC Emissions'!$A162,'Emissions Factors'!$A$5:$A$46,0)+2,FALSE)*'MC Usage'!V162</f>
        <v>0</v>
      </c>
      <c r="W162" s="2">
        <f>HLOOKUP(W$5,'Emissions Factors'!$A$3:$AB$46,MATCH('MC Emissions'!$A162,'Emissions Factors'!$A$5:$A$46,0)+2,FALSE)*'MC Usage'!W162</f>
        <v>0</v>
      </c>
      <c r="X162" s="2">
        <f>HLOOKUP(X$5,'Emissions Factors'!$A$3:$AB$46,MATCH('MC Emissions'!$A162,'Emissions Factors'!$A$5:$A$46,0)+2,FALSE)*'MC Usage'!X162</f>
        <v>0</v>
      </c>
      <c r="Y162" s="2">
        <f>HLOOKUP(Y$5,'Emissions Factors'!$A$3:$AB$46,MATCH('MC Emissions'!$A162,'Emissions Factors'!$A$5:$A$46,0)+2,FALSE)*'MC Usage'!Y162</f>
        <v>0</v>
      </c>
      <c r="Z162" s="2">
        <f>HLOOKUP(Z$5,'Emissions Factors'!$A$3:$AB$46,MATCH('MC Emissions'!$A162,'Emissions Factors'!$A$5:$A$46,0)+2,FALSE)*'MC Usage'!Z162</f>
        <v>0</v>
      </c>
      <c r="AA162" s="2">
        <f>HLOOKUP(AA$5,'Emissions Factors'!$A$3:$AB$46,MATCH('MC Emissions'!$A162,'Emissions Factors'!$A$5:$A$46,0)+2,FALSE)*'MC Usage'!AA162</f>
        <v>0</v>
      </c>
      <c r="AB162">
        <f>HLOOKUP(AB$5,'Emissions Factors'!$A$3:$AB$46,MATCH('MC Emissions'!$A162,'Emissions Factors'!$A$5:$A$46,0)+2,FALSE)*'MC Usage'!AB162</f>
        <v>0</v>
      </c>
      <c r="AC162">
        <f>-'MC Usage'!AC162</f>
        <v>0</v>
      </c>
      <c r="AD162">
        <f>HLOOKUP(AD$5,'Emissions Factors'!$A$3:$AB$46,MATCH('MC Emissions'!$A162,'Emissions Factors'!$A$5:$A$46,0)+2,FALSE)*'MC Usage'!AD162</f>
        <v>-6026.0470847270626</v>
      </c>
      <c r="AE162">
        <f>HLOOKUP(AE$5,'Emissions Factors'!$A$3:$AB$46,MATCH('MC Emissions'!$A162,'Emissions Factors'!$A$5:$A$46,0)+2,FALSE)*'MC Usage'!AE162</f>
        <v>0</v>
      </c>
      <c r="AF162" s="202">
        <f t="shared" si="10"/>
        <v>2875.3022159460652</v>
      </c>
      <c r="AG162">
        <f t="shared" si="11"/>
        <v>3766.8210081776051</v>
      </c>
      <c r="AH162">
        <v>0</v>
      </c>
      <c r="AI162">
        <f t="shared" si="8"/>
        <v>6026.0470847270626</v>
      </c>
      <c r="AJ162">
        <f t="shared" si="9"/>
        <v>0</v>
      </c>
    </row>
    <row r="163" spans="1:36" x14ac:dyDescent="0.3">
      <c r="A163" s="33" t="s">
        <v>47</v>
      </c>
      <c r="B163" s="18">
        <f t="shared" si="12"/>
        <v>41487</v>
      </c>
      <c r="C163" s="2">
        <f>HLOOKUP(C$5,'Emissions Factors'!$A$3:$AB$46,MATCH('MC Emissions'!$A163,'Emissions Factors'!$A$5:$A$46,0)+2,FALSE)*'MC Usage'!C163</f>
        <v>8845.9745111766988</v>
      </c>
      <c r="D163" s="2">
        <f>HLOOKUP(D$5,'Emissions Factors'!$A$3:$AB$46,MATCH('MC Emissions'!$A163,'Emissions Factors'!$A$5:$A$46,0)+2,FALSE)*'MC Usage'!D163</f>
        <v>4628.9867881405798</v>
      </c>
      <c r="E163" s="2">
        <f>HLOOKUP(E$5,'Emissions Factors'!$A$3:$AB$46,MATCH('MC Emissions'!$A163,'Emissions Factors'!$A$5:$A$46,0)+2,FALSE)*'MC Usage'!E163</f>
        <v>4060.0603856228568</v>
      </c>
      <c r="F163" s="2">
        <f>HLOOKUP(F$5,'Emissions Factors'!$A$3:$AB$46,MATCH('MC Emissions'!$A163,'Emissions Factors'!$A$5:$A$46,0)+2,FALSE)*'MC Usage'!F163</f>
        <v>26.318925</v>
      </c>
      <c r="G163" s="2">
        <f>HLOOKUP(G$5,'Emissions Factors'!$A$3:$AB$46,MATCH('MC Emissions'!$A163,'Emissions Factors'!$A$5:$A$46,0)+2,FALSE)*'MC Usage'!G163</f>
        <v>35.040929699175123</v>
      </c>
      <c r="H163" s="2">
        <f>HLOOKUP(H$5,'Emissions Factors'!$A$3:$AB$46,MATCH('MC Emissions'!$A163,'Emissions Factors'!$A$5:$A$46,0)+2,FALSE)*'MC Usage'!H163</f>
        <v>0</v>
      </c>
      <c r="I163" s="2">
        <f>HLOOKUP(I$5,'Emissions Factors'!$A$3:$AB$46,MATCH('MC Emissions'!$A163,'Emissions Factors'!$A$5:$A$46,0)+2,FALSE)*'MC Usage'!I163</f>
        <v>140.10500106055738</v>
      </c>
      <c r="J163" s="2">
        <f>HLOOKUP(J$5,'Emissions Factors'!$A$3:$AB$46,MATCH('MC Emissions'!$A163,'Emissions Factors'!$A$5:$A$46,0)+2,FALSE)*'MC Usage'!J163</f>
        <v>44.395702565106696</v>
      </c>
      <c r="K163" s="2">
        <f>HLOOKUP(K$5,'Emissions Factors'!$A$3:$AB$46,MATCH('MC Emissions'!$A163,'Emissions Factors'!$A$5:$A$46,0)+2,FALSE)*'MC Usage'!K163</f>
        <v>953.60508147436224</v>
      </c>
      <c r="L163" s="2">
        <f>HLOOKUP(L$5,'Emissions Factors'!$A$3:$AB$46,MATCH('MC Emissions'!$A163,'Emissions Factors'!$A$5:$A$46,0)+2,FALSE)*'MC Usage'!L163</f>
        <v>19.603754498609991</v>
      </c>
      <c r="M163" s="2">
        <f>HLOOKUP(M$5,'Emissions Factors'!$A$3:$AB$46,MATCH('MC Emissions'!$A163,'Emissions Factors'!$A$5:$A$46,0)+2,FALSE)*'MC Usage'!M163</f>
        <v>11.361117165799786</v>
      </c>
      <c r="N163" s="2">
        <f>HLOOKUP(N$5,'Emissions Factors'!$A$3:$AB$46,MATCH('MC Emissions'!$A163,'Emissions Factors'!$A$5:$A$46,0)+2,FALSE)*'MC Usage'!N163</f>
        <v>688.26092376043482</v>
      </c>
      <c r="O163" s="2">
        <f>HLOOKUP(O$5,'Emissions Factors'!$A$3:$AB$46,MATCH('MC Emissions'!$A163,'Emissions Factors'!$A$5:$A$46,0)+2,FALSE)*'MC Usage'!O163</f>
        <v>276.39327786110385</v>
      </c>
      <c r="P163" s="2">
        <f>HLOOKUP(P$5,'Emissions Factors'!$A$3:$AB$46,MATCH('MC Emissions'!$A163,'Emissions Factors'!$A$5:$A$46,0)+2,FALSE)*'MC Usage'!P163</f>
        <v>118.93114204326795</v>
      </c>
      <c r="Q163" s="2">
        <f>HLOOKUP(Q$5,'Emissions Factors'!$A$3:$AB$46,MATCH('MC Emissions'!$A163,'Emissions Factors'!$A$5:$A$46,0)+2,FALSE)*'MC Usage'!Q163</f>
        <v>1.4515845102137286</v>
      </c>
      <c r="R163" s="2">
        <f>HLOOKUP(R$5,'Emissions Factors'!$A$3:$AB$46,MATCH('MC Emissions'!$A163,'Emissions Factors'!$A$5:$A$46,0)+2,FALSE)*'MC Usage'!R163</f>
        <v>8.4874552349821943</v>
      </c>
      <c r="S163" s="2">
        <f>HLOOKUP(S$5,'Emissions Factors'!$A$3:$AB$46,MATCH('MC Emissions'!$A163,'Emissions Factors'!$A$5:$A$46,0)+2,FALSE)*'MC Usage'!S163</f>
        <v>4.0123222857142857E-2</v>
      </c>
      <c r="T163" s="2">
        <f>HLOOKUP(T$5,'Emissions Factors'!$A$3:$AB$46,MATCH('MC Emissions'!$A163,'Emissions Factors'!$A$5:$A$46,0)+2,FALSE)*'MC Usage'!T163</f>
        <v>0</v>
      </c>
      <c r="U163" s="2">
        <f>HLOOKUP(U$5,'Emissions Factors'!$A$3:$AB$46,MATCH('MC Emissions'!$A163,'Emissions Factors'!$A$5:$A$46,0)+2,FALSE)*'MC Usage'!U163</f>
        <v>0</v>
      </c>
      <c r="V163" s="2">
        <f>HLOOKUP(V$5,'Emissions Factors'!$A$3:$AB$46,MATCH('MC Emissions'!$A163,'Emissions Factors'!$A$5:$A$46,0)+2,FALSE)*'MC Usage'!V163</f>
        <v>0</v>
      </c>
      <c r="W163" s="2">
        <f>HLOOKUP(W$5,'Emissions Factors'!$A$3:$AB$46,MATCH('MC Emissions'!$A163,'Emissions Factors'!$A$5:$A$46,0)+2,FALSE)*'MC Usage'!W163</f>
        <v>0</v>
      </c>
      <c r="X163" s="2">
        <f>HLOOKUP(X$5,'Emissions Factors'!$A$3:$AB$46,MATCH('MC Emissions'!$A163,'Emissions Factors'!$A$5:$A$46,0)+2,FALSE)*'MC Usage'!X163</f>
        <v>0</v>
      </c>
      <c r="Y163" s="2">
        <f>HLOOKUP(Y$5,'Emissions Factors'!$A$3:$AB$46,MATCH('MC Emissions'!$A163,'Emissions Factors'!$A$5:$A$46,0)+2,FALSE)*'MC Usage'!Y163</f>
        <v>0</v>
      </c>
      <c r="Z163" s="2">
        <f>HLOOKUP(Z$5,'Emissions Factors'!$A$3:$AB$46,MATCH('MC Emissions'!$A163,'Emissions Factors'!$A$5:$A$46,0)+2,FALSE)*'MC Usage'!Z163</f>
        <v>0</v>
      </c>
      <c r="AA163" s="2">
        <f>HLOOKUP(AA$5,'Emissions Factors'!$A$3:$AB$46,MATCH('MC Emissions'!$A163,'Emissions Factors'!$A$5:$A$46,0)+2,FALSE)*'MC Usage'!AA163</f>
        <v>0</v>
      </c>
      <c r="AB163">
        <f>HLOOKUP(AB$5,'Emissions Factors'!$A$3:$AB$46,MATCH('MC Emissions'!$A163,'Emissions Factors'!$A$5:$A$46,0)+2,FALSE)*'MC Usage'!AB163</f>
        <v>0</v>
      </c>
      <c r="AC163">
        <f>-'MC Usage'!AC163</f>
        <v>0</v>
      </c>
      <c r="AD163">
        <f>HLOOKUP(AD$5,'Emissions Factors'!$A$3:$AB$46,MATCH('MC Emissions'!$A163,'Emissions Factors'!$A$5:$A$46,0)+2,FALSE)*'MC Usage'!AD163</f>
        <v>-6026.0470847270626</v>
      </c>
      <c r="AE163">
        <f>HLOOKUP(AE$5,'Emissions Factors'!$A$3:$AB$46,MATCH('MC Emissions'!$A163,'Emissions Factors'!$A$5:$A$46,0)+2,FALSE)*'MC Usage'!AE163</f>
        <v>0</v>
      </c>
      <c r="AF163" s="202">
        <f t="shared" si="10"/>
        <v>2819.9274264496362</v>
      </c>
      <c r="AG163">
        <f t="shared" si="11"/>
        <v>4060.0603856228568</v>
      </c>
      <c r="AH163">
        <v>0</v>
      </c>
      <c r="AI163">
        <f t="shared" si="8"/>
        <v>6026.0470847270626</v>
      </c>
      <c r="AJ163">
        <f t="shared" si="9"/>
        <v>0</v>
      </c>
    </row>
    <row r="164" spans="1:36" x14ac:dyDescent="0.3">
      <c r="A164" s="33" t="s">
        <v>47</v>
      </c>
      <c r="B164" s="18">
        <f t="shared" si="12"/>
        <v>41518</v>
      </c>
      <c r="C164" s="2">
        <f>HLOOKUP(C$5,'Emissions Factors'!$A$3:$AB$46,MATCH('MC Emissions'!$A164,'Emissions Factors'!$A$5:$A$46,0)+2,FALSE)*'MC Usage'!C164</f>
        <v>10477.21148771825</v>
      </c>
      <c r="D164" s="2">
        <f>HLOOKUP(D$5,'Emissions Factors'!$A$3:$AB$46,MATCH('MC Emissions'!$A164,'Emissions Factors'!$A$5:$A$46,0)+2,FALSE)*'MC Usage'!D164</f>
        <v>3559.428115258841</v>
      </c>
      <c r="E164" s="2">
        <f>HLOOKUP(E$5,'Emissions Factors'!$A$3:$AB$46,MATCH('MC Emissions'!$A164,'Emissions Factors'!$A$5:$A$46,0)+2,FALSE)*'MC Usage'!E164</f>
        <v>4298.2825674305714</v>
      </c>
      <c r="F164" s="2">
        <f>HLOOKUP(F$5,'Emissions Factors'!$A$3:$AB$46,MATCH('MC Emissions'!$A164,'Emissions Factors'!$A$5:$A$46,0)+2,FALSE)*'MC Usage'!F164</f>
        <v>40.012515</v>
      </c>
      <c r="G164" s="2">
        <f>HLOOKUP(G$5,'Emissions Factors'!$A$3:$AB$46,MATCH('MC Emissions'!$A164,'Emissions Factors'!$A$5:$A$46,0)+2,FALSE)*'MC Usage'!G164</f>
        <v>35.040929699175123</v>
      </c>
      <c r="H164" s="2">
        <f>HLOOKUP(H$5,'Emissions Factors'!$A$3:$AB$46,MATCH('MC Emissions'!$A164,'Emissions Factors'!$A$5:$A$46,0)+2,FALSE)*'MC Usage'!H164</f>
        <v>0</v>
      </c>
      <c r="I164" s="2">
        <f>HLOOKUP(I$5,'Emissions Factors'!$A$3:$AB$46,MATCH('MC Emissions'!$A164,'Emissions Factors'!$A$5:$A$46,0)+2,FALSE)*'MC Usage'!I164</f>
        <v>140.10500106055738</v>
      </c>
      <c r="J164" s="2">
        <f>HLOOKUP(J$5,'Emissions Factors'!$A$3:$AB$46,MATCH('MC Emissions'!$A164,'Emissions Factors'!$A$5:$A$46,0)+2,FALSE)*'MC Usage'!J164</f>
        <v>44.395702565106696</v>
      </c>
      <c r="K164" s="2">
        <f>HLOOKUP(K$5,'Emissions Factors'!$A$3:$AB$46,MATCH('MC Emissions'!$A164,'Emissions Factors'!$A$5:$A$46,0)+2,FALSE)*'MC Usage'!K164</f>
        <v>953.60508147436224</v>
      </c>
      <c r="L164" s="2">
        <f>HLOOKUP(L$5,'Emissions Factors'!$A$3:$AB$46,MATCH('MC Emissions'!$A164,'Emissions Factors'!$A$5:$A$46,0)+2,FALSE)*'MC Usage'!L164</f>
        <v>19.603754498609991</v>
      </c>
      <c r="M164" s="2">
        <f>HLOOKUP(M$5,'Emissions Factors'!$A$3:$AB$46,MATCH('MC Emissions'!$A164,'Emissions Factors'!$A$5:$A$46,0)+2,FALSE)*'MC Usage'!M164</f>
        <v>11.361117165799786</v>
      </c>
      <c r="N164" s="2">
        <f>HLOOKUP(N$5,'Emissions Factors'!$A$3:$AB$46,MATCH('MC Emissions'!$A164,'Emissions Factors'!$A$5:$A$46,0)+2,FALSE)*'MC Usage'!N164</f>
        <v>813.93029816993806</v>
      </c>
      <c r="O164" s="2">
        <f>HLOOKUP(O$5,'Emissions Factors'!$A$3:$AB$46,MATCH('MC Emissions'!$A164,'Emissions Factors'!$A$5:$A$46,0)+2,FALSE)*'MC Usage'!O164</f>
        <v>276.39327786110385</v>
      </c>
      <c r="P164" s="2">
        <f>HLOOKUP(P$5,'Emissions Factors'!$A$3:$AB$46,MATCH('MC Emissions'!$A164,'Emissions Factors'!$A$5:$A$46,0)+2,FALSE)*'MC Usage'!P164</f>
        <v>118.93114204326795</v>
      </c>
      <c r="Q164" s="2">
        <f>HLOOKUP(Q$5,'Emissions Factors'!$A$3:$AB$46,MATCH('MC Emissions'!$A164,'Emissions Factors'!$A$5:$A$46,0)+2,FALSE)*'MC Usage'!Q164</f>
        <v>1.4515845102137286</v>
      </c>
      <c r="R164" s="2">
        <f>HLOOKUP(R$5,'Emissions Factors'!$A$3:$AB$46,MATCH('MC Emissions'!$A164,'Emissions Factors'!$A$5:$A$46,0)+2,FALSE)*'MC Usage'!R164</f>
        <v>8.4874552349821943</v>
      </c>
      <c r="S164" s="2">
        <f>HLOOKUP(S$5,'Emissions Factors'!$A$3:$AB$46,MATCH('MC Emissions'!$A164,'Emissions Factors'!$A$5:$A$46,0)+2,FALSE)*'MC Usage'!S164</f>
        <v>4.0123222857142857E-2</v>
      </c>
      <c r="T164" s="2">
        <f>HLOOKUP(T$5,'Emissions Factors'!$A$3:$AB$46,MATCH('MC Emissions'!$A164,'Emissions Factors'!$A$5:$A$46,0)+2,FALSE)*'MC Usage'!T164</f>
        <v>0</v>
      </c>
      <c r="U164" s="2">
        <f>HLOOKUP(U$5,'Emissions Factors'!$A$3:$AB$46,MATCH('MC Emissions'!$A164,'Emissions Factors'!$A$5:$A$46,0)+2,FALSE)*'MC Usage'!U164</f>
        <v>0</v>
      </c>
      <c r="V164" s="2">
        <f>HLOOKUP(V$5,'Emissions Factors'!$A$3:$AB$46,MATCH('MC Emissions'!$A164,'Emissions Factors'!$A$5:$A$46,0)+2,FALSE)*'MC Usage'!V164</f>
        <v>0</v>
      </c>
      <c r="W164" s="2">
        <f>HLOOKUP(W$5,'Emissions Factors'!$A$3:$AB$46,MATCH('MC Emissions'!$A164,'Emissions Factors'!$A$5:$A$46,0)+2,FALSE)*'MC Usage'!W164</f>
        <v>0</v>
      </c>
      <c r="X164" s="2">
        <f>HLOOKUP(X$5,'Emissions Factors'!$A$3:$AB$46,MATCH('MC Emissions'!$A164,'Emissions Factors'!$A$5:$A$46,0)+2,FALSE)*'MC Usage'!X164</f>
        <v>0</v>
      </c>
      <c r="Y164" s="2">
        <f>HLOOKUP(Y$5,'Emissions Factors'!$A$3:$AB$46,MATCH('MC Emissions'!$A164,'Emissions Factors'!$A$5:$A$46,0)+2,FALSE)*'MC Usage'!Y164</f>
        <v>0</v>
      </c>
      <c r="Z164" s="2">
        <f>HLOOKUP(Z$5,'Emissions Factors'!$A$3:$AB$46,MATCH('MC Emissions'!$A164,'Emissions Factors'!$A$5:$A$46,0)+2,FALSE)*'MC Usage'!Z164</f>
        <v>0</v>
      </c>
      <c r="AA164" s="2">
        <f>HLOOKUP(AA$5,'Emissions Factors'!$A$3:$AB$46,MATCH('MC Emissions'!$A164,'Emissions Factors'!$A$5:$A$46,0)+2,FALSE)*'MC Usage'!AA164</f>
        <v>0</v>
      </c>
      <c r="AB164">
        <f>HLOOKUP(AB$5,'Emissions Factors'!$A$3:$AB$46,MATCH('MC Emissions'!$A164,'Emissions Factors'!$A$5:$A$46,0)+2,FALSE)*'MC Usage'!AB164</f>
        <v>0</v>
      </c>
      <c r="AC164">
        <f>-'MC Usage'!AC164</f>
        <v>0</v>
      </c>
      <c r="AD164">
        <f>HLOOKUP(AD$5,'Emissions Factors'!$A$3:$AB$46,MATCH('MC Emissions'!$A164,'Emissions Factors'!$A$5:$A$46,0)+2,FALSE)*'MC Usage'!AD164</f>
        <v>-6026.0470847270626</v>
      </c>
      <c r="AE164">
        <f>HLOOKUP(AE$5,'Emissions Factors'!$A$3:$AB$46,MATCH('MC Emissions'!$A164,'Emissions Factors'!$A$5:$A$46,0)+2,FALSE)*'MC Usage'!AE164</f>
        <v>0</v>
      </c>
      <c r="AF164" s="202">
        <f t="shared" si="10"/>
        <v>4451.1644029911877</v>
      </c>
      <c r="AG164">
        <f t="shared" si="11"/>
        <v>4298.2825674305714</v>
      </c>
      <c r="AH164">
        <v>0</v>
      </c>
      <c r="AI164">
        <f t="shared" si="8"/>
        <v>6026.0470847270626</v>
      </c>
      <c r="AJ164">
        <f t="shared" si="9"/>
        <v>0</v>
      </c>
    </row>
    <row r="165" spans="1:36" x14ac:dyDescent="0.3">
      <c r="A165" s="33" t="s">
        <v>47</v>
      </c>
      <c r="B165" s="18">
        <f t="shared" si="12"/>
        <v>41548</v>
      </c>
      <c r="C165" s="2">
        <f>HLOOKUP(C$5,'Emissions Factors'!$A$3:$AB$46,MATCH('MC Emissions'!$A165,'Emissions Factors'!$A$5:$A$46,0)+2,FALSE)*'MC Usage'!C165</f>
        <v>9404.5449455151593</v>
      </c>
      <c r="D165" s="2">
        <f>HLOOKUP(D$5,'Emissions Factors'!$A$3:$AB$46,MATCH('MC Emissions'!$A165,'Emissions Factors'!$A$5:$A$46,0)+2,FALSE)*'MC Usage'!D165</f>
        <v>1598.3850375936686</v>
      </c>
      <c r="E165" s="2">
        <f>HLOOKUP(E$5,'Emissions Factors'!$A$3:$AB$46,MATCH('MC Emissions'!$A165,'Emissions Factors'!$A$5:$A$46,0)+2,FALSE)*'MC Usage'!E165</f>
        <v>5212.5345673856482</v>
      </c>
      <c r="F165" s="2">
        <f>HLOOKUP(F$5,'Emissions Factors'!$A$3:$AB$46,MATCH('MC Emissions'!$A165,'Emissions Factors'!$A$5:$A$46,0)+2,FALSE)*'MC Usage'!F165</f>
        <v>72.18746999999999</v>
      </c>
      <c r="G165" s="2">
        <f>HLOOKUP(G$5,'Emissions Factors'!$A$3:$AB$46,MATCH('MC Emissions'!$A165,'Emissions Factors'!$A$5:$A$46,0)+2,FALSE)*'MC Usage'!G165</f>
        <v>35.040929699175123</v>
      </c>
      <c r="H165" s="2">
        <f>HLOOKUP(H$5,'Emissions Factors'!$A$3:$AB$46,MATCH('MC Emissions'!$A165,'Emissions Factors'!$A$5:$A$46,0)+2,FALSE)*'MC Usage'!H165</f>
        <v>0</v>
      </c>
      <c r="I165" s="2">
        <f>HLOOKUP(I$5,'Emissions Factors'!$A$3:$AB$46,MATCH('MC Emissions'!$A165,'Emissions Factors'!$A$5:$A$46,0)+2,FALSE)*'MC Usage'!I165</f>
        <v>140.10500106055738</v>
      </c>
      <c r="J165" s="2">
        <f>HLOOKUP(J$5,'Emissions Factors'!$A$3:$AB$46,MATCH('MC Emissions'!$A165,'Emissions Factors'!$A$5:$A$46,0)+2,FALSE)*'MC Usage'!J165</f>
        <v>44.395702565106696</v>
      </c>
      <c r="K165" s="2">
        <f>HLOOKUP(K$5,'Emissions Factors'!$A$3:$AB$46,MATCH('MC Emissions'!$A165,'Emissions Factors'!$A$5:$A$46,0)+2,FALSE)*'MC Usage'!K165</f>
        <v>953.60508147436224</v>
      </c>
      <c r="L165" s="2">
        <f>HLOOKUP(L$5,'Emissions Factors'!$A$3:$AB$46,MATCH('MC Emissions'!$A165,'Emissions Factors'!$A$5:$A$46,0)+2,FALSE)*'MC Usage'!L165</f>
        <v>19.603754498609991</v>
      </c>
      <c r="M165" s="2">
        <f>HLOOKUP(M$5,'Emissions Factors'!$A$3:$AB$46,MATCH('MC Emissions'!$A165,'Emissions Factors'!$A$5:$A$46,0)+2,FALSE)*'MC Usage'!M165</f>
        <v>11.361117165799786</v>
      </c>
      <c r="N165" s="2">
        <f>HLOOKUP(N$5,'Emissions Factors'!$A$3:$AB$46,MATCH('MC Emissions'!$A165,'Emissions Factors'!$A$5:$A$46,0)+2,FALSE)*'MC Usage'!N165</f>
        <v>808.56404443059876</v>
      </c>
      <c r="O165" s="2">
        <f>HLOOKUP(O$5,'Emissions Factors'!$A$3:$AB$46,MATCH('MC Emissions'!$A165,'Emissions Factors'!$A$5:$A$46,0)+2,FALSE)*'MC Usage'!O165</f>
        <v>276.39327786110385</v>
      </c>
      <c r="P165" s="2">
        <f>HLOOKUP(P$5,'Emissions Factors'!$A$3:$AB$46,MATCH('MC Emissions'!$A165,'Emissions Factors'!$A$5:$A$46,0)+2,FALSE)*'MC Usage'!P165</f>
        <v>118.93114204326795</v>
      </c>
      <c r="Q165" s="2">
        <f>HLOOKUP(Q$5,'Emissions Factors'!$A$3:$AB$46,MATCH('MC Emissions'!$A165,'Emissions Factors'!$A$5:$A$46,0)+2,FALSE)*'MC Usage'!Q165</f>
        <v>1.4515845102137286</v>
      </c>
      <c r="R165" s="2">
        <f>HLOOKUP(R$5,'Emissions Factors'!$A$3:$AB$46,MATCH('MC Emissions'!$A165,'Emissions Factors'!$A$5:$A$46,0)+2,FALSE)*'MC Usage'!R165</f>
        <v>8.4874552349821943</v>
      </c>
      <c r="S165" s="2">
        <f>HLOOKUP(S$5,'Emissions Factors'!$A$3:$AB$46,MATCH('MC Emissions'!$A165,'Emissions Factors'!$A$5:$A$46,0)+2,FALSE)*'MC Usage'!S165</f>
        <v>4.0123222857142857E-2</v>
      </c>
      <c r="T165" s="2">
        <f>HLOOKUP(T$5,'Emissions Factors'!$A$3:$AB$46,MATCH('MC Emissions'!$A165,'Emissions Factors'!$A$5:$A$46,0)+2,FALSE)*'MC Usage'!T165</f>
        <v>0</v>
      </c>
      <c r="U165" s="2">
        <f>HLOOKUP(U$5,'Emissions Factors'!$A$3:$AB$46,MATCH('MC Emissions'!$A165,'Emissions Factors'!$A$5:$A$46,0)+2,FALSE)*'MC Usage'!U165</f>
        <v>0</v>
      </c>
      <c r="V165" s="2">
        <f>HLOOKUP(V$5,'Emissions Factors'!$A$3:$AB$46,MATCH('MC Emissions'!$A165,'Emissions Factors'!$A$5:$A$46,0)+2,FALSE)*'MC Usage'!V165</f>
        <v>0</v>
      </c>
      <c r="W165" s="2">
        <f>HLOOKUP(W$5,'Emissions Factors'!$A$3:$AB$46,MATCH('MC Emissions'!$A165,'Emissions Factors'!$A$5:$A$46,0)+2,FALSE)*'MC Usage'!W165</f>
        <v>0</v>
      </c>
      <c r="X165" s="2">
        <f>HLOOKUP(X$5,'Emissions Factors'!$A$3:$AB$46,MATCH('MC Emissions'!$A165,'Emissions Factors'!$A$5:$A$46,0)+2,FALSE)*'MC Usage'!X165</f>
        <v>0</v>
      </c>
      <c r="Y165" s="2">
        <f>HLOOKUP(Y$5,'Emissions Factors'!$A$3:$AB$46,MATCH('MC Emissions'!$A165,'Emissions Factors'!$A$5:$A$46,0)+2,FALSE)*'MC Usage'!Y165</f>
        <v>0</v>
      </c>
      <c r="Z165" s="2">
        <f>HLOOKUP(Z$5,'Emissions Factors'!$A$3:$AB$46,MATCH('MC Emissions'!$A165,'Emissions Factors'!$A$5:$A$46,0)+2,FALSE)*'MC Usage'!Z165</f>
        <v>0</v>
      </c>
      <c r="AA165" s="2">
        <f>HLOOKUP(AA$5,'Emissions Factors'!$A$3:$AB$46,MATCH('MC Emissions'!$A165,'Emissions Factors'!$A$5:$A$46,0)+2,FALSE)*'MC Usage'!AA165</f>
        <v>0</v>
      </c>
      <c r="AB165">
        <f>HLOOKUP(AB$5,'Emissions Factors'!$A$3:$AB$46,MATCH('MC Emissions'!$A165,'Emissions Factors'!$A$5:$A$46,0)+2,FALSE)*'MC Usage'!AB165</f>
        <v>0</v>
      </c>
      <c r="AC165">
        <f>-'MC Usage'!AC165</f>
        <v>0</v>
      </c>
      <c r="AD165">
        <f>HLOOKUP(AD$5,'Emissions Factors'!$A$3:$AB$46,MATCH('MC Emissions'!$A165,'Emissions Factors'!$A$5:$A$46,0)+2,FALSE)*'MC Usage'!AD165</f>
        <v>-6026.0470847270626</v>
      </c>
      <c r="AE165">
        <f>HLOOKUP(AE$5,'Emissions Factors'!$A$3:$AB$46,MATCH('MC Emissions'!$A165,'Emissions Factors'!$A$5:$A$46,0)+2,FALSE)*'MC Usage'!AE165</f>
        <v>0</v>
      </c>
      <c r="AF165" s="202">
        <f t="shared" si="10"/>
        <v>3378.4978607880967</v>
      </c>
      <c r="AG165">
        <f t="shared" si="11"/>
        <v>5212.5345673856482</v>
      </c>
      <c r="AH165">
        <v>0</v>
      </c>
      <c r="AI165">
        <f t="shared" si="8"/>
        <v>6026.0470847270626</v>
      </c>
      <c r="AJ165">
        <f t="shared" si="9"/>
        <v>0</v>
      </c>
    </row>
    <row r="166" spans="1:36" x14ac:dyDescent="0.3">
      <c r="A166" s="33" t="s">
        <v>47</v>
      </c>
      <c r="B166" s="18">
        <f t="shared" si="12"/>
        <v>41579</v>
      </c>
      <c r="C166" s="2">
        <f>HLOOKUP(C$5,'Emissions Factors'!$A$3:$AB$46,MATCH('MC Emissions'!$A166,'Emissions Factors'!$A$5:$A$46,0)+2,FALSE)*'MC Usage'!C166</f>
        <v>9478.6819710138443</v>
      </c>
      <c r="D166" s="2">
        <f>HLOOKUP(D$5,'Emissions Factors'!$A$3:$AB$46,MATCH('MC Emissions'!$A166,'Emissions Factors'!$A$5:$A$46,0)+2,FALSE)*'MC Usage'!D166</f>
        <v>784.91216022941762</v>
      </c>
      <c r="E166" s="2">
        <f>HLOOKUP(E$5,'Emissions Factors'!$A$3:$AB$46,MATCH('MC Emissions'!$A166,'Emissions Factors'!$A$5:$A$46,0)+2,FALSE)*'MC Usage'!E166</f>
        <v>8327.8036269810527</v>
      </c>
      <c r="F166" s="2">
        <f>HLOOKUP(F$5,'Emissions Factors'!$A$3:$AB$46,MATCH('MC Emissions'!$A166,'Emissions Factors'!$A$5:$A$46,0)+2,FALSE)*'MC Usage'!F166</f>
        <v>130.48762500000001</v>
      </c>
      <c r="G166" s="2">
        <f>HLOOKUP(G$5,'Emissions Factors'!$A$3:$AB$46,MATCH('MC Emissions'!$A166,'Emissions Factors'!$A$5:$A$46,0)+2,FALSE)*'MC Usage'!G166</f>
        <v>35.040929699175123</v>
      </c>
      <c r="H166" s="2">
        <f>HLOOKUP(H$5,'Emissions Factors'!$A$3:$AB$46,MATCH('MC Emissions'!$A166,'Emissions Factors'!$A$5:$A$46,0)+2,FALSE)*'MC Usage'!H166</f>
        <v>0</v>
      </c>
      <c r="I166" s="2">
        <f>HLOOKUP(I$5,'Emissions Factors'!$A$3:$AB$46,MATCH('MC Emissions'!$A166,'Emissions Factors'!$A$5:$A$46,0)+2,FALSE)*'MC Usage'!I166</f>
        <v>140.10500106055738</v>
      </c>
      <c r="J166" s="2">
        <f>HLOOKUP(J$5,'Emissions Factors'!$A$3:$AB$46,MATCH('MC Emissions'!$A166,'Emissions Factors'!$A$5:$A$46,0)+2,FALSE)*'MC Usage'!J166</f>
        <v>44.395702565106696</v>
      </c>
      <c r="K166" s="2">
        <f>HLOOKUP(K$5,'Emissions Factors'!$A$3:$AB$46,MATCH('MC Emissions'!$A166,'Emissions Factors'!$A$5:$A$46,0)+2,FALSE)*'MC Usage'!K166</f>
        <v>953.60508147436224</v>
      </c>
      <c r="L166" s="2">
        <f>HLOOKUP(L$5,'Emissions Factors'!$A$3:$AB$46,MATCH('MC Emissions'!$A166,'Emissions Factors'!$A$5:$A$46,0)+2,FALSE)*'MC Usage'!L166</f>
        <v>19.603754498609991</v>
      </c>
      <c r="M166" s="2">
        <f>HLOOKUP(M$5,'Emissions Factors'!$A$3:$AB$46,MATCH('MC Emissions'!$A166,'Emissions Factors'!$A$5:$A$46,0)+2,FALSE)*'MC Usage'!M166</f>
        <v>11.361117165799786</v>
      </c>
      <c r="N166" s="2">
        <f>HLOOKUP(N$5,'Emissions Factors'!$A$3:$AB$46,MATCH('MC Emissions'!$A166,'Emissions Factors'!$A$5:$A$46,0)+2,FALSE)*'MC Usage'!N166</f>
        <v>615.72527489716936</v>
      </c>
      <c r="O166" s="2">
        <f>HLOOKUP(O$5,'Emissions Factors'!$A$3:$AB$46,MATCH('MC Emissions'!$A166,'Emissions Factors'!$A$5:$A$46,0)+2,FALSE)*'MC Usage'!O166</f>
        <v>276.39327786110385</v>
      </c>
      <c r="P166" s="2">
        <f>HLOOKUP(P$5,'Emissions Factors'!$A$3:$AB$46,MATCH('MC Emissions'!$A166,'Emissions Factors'!$A$5:$A$46,0)+2,FALSE)*'MC Usage'!P166</f>
        <v>118.93114204326795</v>
      </c>
      <c r="Q166" s="2">
        <f>HLOOKUP(Q$5,'Emissions Factors'!$A$3:$AB$46,MATCH('MC Emissions'!$A166,'Emissions Factors'!$A$5:$A$46,0)+2,FALSE)*'MC Usage'!Q166</f>
        <v>1.4515845102137286</v>
      </c>
      <c r="R166" s="2">
        <f>HLOOKUP(R$5,'Emissions Factors'!$A$3:$AB$46,MATCH('MC Emissions'!$A166,'Emissions Factors'!$A$5:$A$46,0)+2,FALSE)*'MC Usage'!R166</f>
        <v>8.4874552349821943</v>
      </c>
      <c r="S166" s="2">
        <f>HLOOKUP(S$5,'Emissions Factors'!$A$3:$AB$46,MATCH('MC Emissions'!$A166,'Emissions Factors'!$A$5:$A$46,0)+2,FALSE)*'MC Usage'!S166</f>
        <v>4.0123222857142857E-2</v>
      </c>
      <c r="T166" s="2">
        <f>HLOOKUP(T$5,'Emissions Factors'!$A$3:$AB$46,MATCH('MC Emissions'!$A166,'Emissions Factors'!$A$5:$A$46,0)+2,FALSE)*'MC Usage'!T166</f>
        <v>0</v>
      </c>
      <c r="U166" s="2">
        <f>HLOOKUP(U$5,'Emissions Factors'!$A$3:$AB$46,MATCH('MC Emissions'!$A166,'Emissions Factors'!$A$5:$A$46,0)+2,FALSE)*'MC Usage'!U166</f>
        <v>0</v>
      </c>
      <c r="V166" s="2">
        <f>HLOOKUP(V$5,'Emissions Factors'!$A$3:$AB$46,MATCH('MC Emissions'!$A166,'Emissions Factors'!$A$5:$A$46,0)+2,FALSE)*'MC Usage'!V166</f>
        <v>0</v>
      </c>
      <c r="W166" s="2">
        <f>HLOOKUP(W$5,'Emissions Factors'!$A$3:$AB$46,MATCH('MC Emissions'!$A166,'Emissions Factors'!$A$5:$A$46,0)+2,FALSE)*'MC Usage'!W166</f>
        <v>0</v>
      </c>
      <c r="X166" s="2">
        <f>HLOOKUP(X$5,'Emissions Factors'!$A$3:$AB$46,MATCH('MC Emissions'!$A166,'Emissions Factors'!$A$5:$A$46,0)+2,FALSE)*'MC Usage'!X166</f>
        <v>0</v>
      </c>
      <c r="Y166" s="2">
        <f>HLOOKUP(Y$5,'Emissions Factors'!$A$3:$AB$46,MATCH('MC Emissions'!$A166,'Emissions Factors'!$A$5:$A$46,0)+2,FALSE)*'MC Usage'!Y166</f>
        <v>0</v>
      </c>
      <c r="Z166" s="2">
        <f>HLOOKUP(Z$5,'Emissions Factors'!$A$3:$AB$46,MATCH('MC Emissions'!$A166,'Emissions Factors'!$A$5:$A$46,0)+2,FALSE)*'MC Usage'!Z166</f>
        <v>0</v>
      </c>
      <c r="AA166" s="2">
        <f>HLOOKUP(AA$5,'Emissions Factors'!$A$3:$AB$46,MATCH('MC Emissions'!$A166,'Emissions Factors'!$A$5:$A$46,0)+2,FALSE)*'MC Usage'!AA166</f>
        <v>0</v>
      </c>
      <c r="AB166">
        <f>HLOOKUP(AB$5,'Emissions Factors'!$A$3:$AB$46,MATCH('MC Emissions'!$A166,'Emissions Factors'!$A$5:$A$46,0)+2,FALSE)*'MC Usage'!AB166</f>
        <v>0</v>
      </c>
      <c r="AC166">
        <f>-'MC Usage'!AC166</f>
        <v>0</v>
      </c>
      <c r="AD166">
        <f>HLOOKUP(AD$5,'Emissions Factors'!$A$3:$AB$46,MATCH('MC Emissions'!$A166,'Emissions Factors'!$A$5:$A$46,0)+2,FALSE)*'MC Usage'!AD166</f>
        <v>-6026.0470847270626</v>
      </c>
      <c r="AE166">
        <f>HLOOKUP(AE$5,'Emissions Factors'!$A$3:$AB$46,MATCH('MC Emissions'!$A166,'Emissions Factors'!$A$5:$A$46,0)+2,FALSE)*'MC Usage'!AE166</f>
        <v>0</v>
      </c>
      <c r="AF166" s="202">
        <f t="shared" si="10"/>
        <v>3452.6348862867817</v>
      </c>
      <c r="AG166">
        <f t="shared" si="11"/>
        <v>8327.8036269810527</v>
      </c>
      <c r="AH166">
        <v>0</v>
      </c>
      <c r="AI166">
        <f t="shared" si="8"/>
        <v>6026.0470847270626</v>
      </c>
      <c r="AJ166">
        <f t="shared" si="9"/>
        <v>0</v>
      </c>
    </row>
    <row r="167" spans="1:36" x14ac:dyDescent="0.3">
      <c r="A167" s="33" t="s">
        <v>47</v>
      </c>
      <c r="B167" s="18">
        <f t="shared" si="12"/>
        <v>41609</v>
      </c>
      <c r="C167" s="2">
        <f>HLOOKUP(C$5,'Emissions Factors'!$A$3:$AB$46,MATCH('MC Emissions'!$A167,'Emissions Factors'!$A$5:$A$46,0)+2,FALSE)*'MC Usage'!C167</f>
        <v>10115.211260320193</v>
      </c>
      <c r="D167" s="2">
        <f>HLOOKUP(D$5,'Emissions Factors'!$A$3:$AB$46,MATCH('MC Emissions'!$A167,'Emissions Factors'!$A$5:$A$46,0)+2,FALSE)*'MC Usage'!D167</f>
        <v>980.81925607020241</v>
      </c>
      <c r="E167" s="2">
        <f>HLOOKUP(E$5,'Emissions Factors'!$A$3:$AB$46,MATCH('MC Emissions'!$A167,'Emissions Factors'!$A$5:$A$46,0)+2,FALSE)*'MC Usage'!E167</f>
        <v>9850.6338440519685</v>
      </c>
      <c r="F167" s="2">
        <f>HLOOKUP(F$5,'Emissions Factors'!$A$3:$AB$46,MATCH('MC Emissions'!$A167,'Emissions Factors'!$A$5:$A$46,0)+2,FALSE)*'MC Usage'!F167</f>
        <v>165.77324999999999</v>
      </c>
      <c r="G167" s="2">
        <f>HLOOKUP(G$5,'Emissions Factors'!$A$3:$AB$46,MATCH('MC Emissions'!$A167,'Emissions Factors'!$A$5:$A$46,0)+2,FALSE)*'MC Usage'!G167</f>
        <v>35.040929699175123</v>
      </c>
      <c r="H167" s="2">
        <f>HLOOKUP(H$5,'Emissions Factors'!$A$3:$AB$46,MATCH('MC Emissions'!$A167,'Emissions Factors'!$A$5:$A$46,0)+2,FALSE)*'MC Usage'!H167</f>
        <v>0</v>
      </c>
      <c r="I167" s="2">
        <f>HLOOKUP(I$5,'Emissions Factors'!$A$3:$AB$46,MATCH('MC Emissions'!$A167,'Emissions Factors'!$A$5:$A$46,0)+2,FALSE)*'MC Usage'!I167</f>
        <v>140.10500106055738</v>
      </c>
      <c r="J167" s="2">
        <f>HLOOKUP(J$5,'Emissions Factors'!$A$3:$AB$46,MATCH('MC Emissions'!$A167,'Emissions Factors'!$A$5:$A$46,0)+2,FALSE)*'MC Usage'!J167</f>
        <v>44.395702565106696</v>
      </c>
      <c r="K167" s="2">
        <f>HLOOKUP(K$5,'Emissions Factors'!$A$3:$AB$46,MATCH('MC Emissions'!$A167,'Emissions Factors'!$A$5:$A$46,0)+2,FALSE)*'MC Usage'!K167</f>
        <v>953.60508147436224</v>
      </c>
      <c r="L167" s="2">
        <f>HLOOKUP(L$5,'Emissions Factors'!$A$3:$AB$46,MATCH('MC Emissions'!$A167,'Emissions Factors'!$A$5:$A$46,0)+2,FALSE)*'MC Usage'!L167</f>
        <v>19.603754498609991</v>
      </c>
      <c r="M167" s="2">
        <f>HLOOKUP(M$5,'Emissions Factors'!$A$3:$AB$46,MATCH('MC Emissions'!$A167,'Emissions Factors'!$A$5:$A$46,0)+2,FALSE)*'MC Usage'!M167</f>
        <v>11.361117165799786</v>
      </c>
      <c r="N167" s="2">
        <f>HLOOKUP(N$5,'Emissions Factors'!$A$3:$AB$46,MATCH('MC Emissions'!$A167,'Emissions Factors'!$A$5:$A$46,0)+2,FALSE)*'MC Usage'!N167</f>
        <v>628.32448133693867</v>
      </c>
      <c r="O167" s="2">
        <f>HLOOKUP(O$5,'Emissions Factors'!$A$3:$AB$46,MATCH('MC Emissions'!$A167,'Emissions Factors'!$A$5:$A$46,0)+2,FALSE)*'MC Usage'!O167</f>
        <v>276.39327786110385</v>
      </c>
      <c r="P167" s="2">
        <f>HLOOKUP(P$5,'Emissions Factors'!$A$3:$AB$46,MATCH('MC Emissions'!$A167,'Emissions Factors'!$A$5:$A$46,0)+2,FALSE)*'MC Usage'!P167</f>
        <v>118.93114204326795</v>
      </c>
      <c r="Q167" s="2">
        <f>HLOOKUP(Q$5,'Emissions Factors'!$A$3:$AB$46,MATCH('MC Emissions'!$A167,'Emissions Factors'!$A$5:$A$46,0)+2,FALSE)*'MC Usage'!Q167</f>
        <v>1.4515845102137286</v>
      </c>
      <c r="R167" s="2">
        <f>HLOOKUP(R$5,'Emissions Factors'!$A$3:$AB$46,MATCH('MC Emissions'!$A167,'Emissions Factors'!$A$5:$A$46,0)+2,FALSE)*'MC Usage'!R167</f>
        <v>8.4874552349821943</v>
      </c>
      <c r="S167" s="2">
        <f>HLOOKUP(S$5,'Emissions Factors'!$A$3:$AB$46,MATCH('MC Emissions'!$A167,'Emissions Factors'!$A$5:$A$46,0)+2,FALSE)*'MC Usage'!S167</f>
        <v>4.0123222857142857E-2</v>
      </c>
      <c r="T167" s="2">
        <f>HLOOKUP(T$5,'Emissions Factors'!$A$3:$AB$46,MATCH('MC Emissions'!$A167,'Emissions Factors'!$A$5:$A$46,0)+2,FALSE)*'MC Usage'!T167</f>
        <v>0</v>
      </c>
      <c r="U167" s="2">
        <f>HLOOKUP(U$5,'Emissions Factors'!$A$3:$AB$46,MATCH('MC Emissions'!$A167,'Emissions Factors'!$A$5:$A$46,0)+2,FALSE)*'MC Usage'!U167</f>
        <v>0</v>
      </c>
      <c r="V167" s="2">
        <f>HLOOKUP(V$5,'Emissions Factors'!$A$3:$AB$46,MATCH('MC Emissions'!$A167,'Emissions Factors'!$A$5:$A$46,0)+2,FALSE)*'MC Usage'!V167</f>
        <v>0</v>
      </c>
      <c r="W167" s="2">
        <f>HLOOKUP(W$5,'Emissions Factors'!$A$3:$AB$46,MATCH('MC Emissions'!$A167,'Emissions Factors'!$A$5:$A$46,0)+2,FALSE)*'MC Usage'!W167</f>
        <v>0</v>
      </c>
      <c r="X167" s="2">
        <f>HLOOKUP(X$5,'Emissions Factors'!$A$3:$AB$46,MATCH('MC Emissions'!$A167,'Emissions Factors'!$A$5:$A$46,0)+2,FALSE)*'MC Usage'!X167</f>
        <v>0</v>
      </c>
      <c r="Y167" s="2">
        <f>HLOOKUP(Y$5,'Emissions Factors'!$A$3:$AB$46,MATCH('MC Emissions'!$A167,'Emissions Factors'!$A$5:$A$46,0)+2,FALSE)*'MC Usage'!Y167</f>
        <v>0</v>
      </c>
      <c r="Z167" s="2">
        <f>HLOOKUP(Z$5,'Emissions Factors'!$A$3:$AB$46,MATCH('MC Emissions'!$A167,'Emissions Factors'!$A$5:$A$46,0)+2,FALSE)*'MC Usage'!Z167</f>
        <v>0</v>
      </c>
      <c r="AA167" s="2">
        <f>HLOOKUP(AA$5,'Emissions Factors'!$A$3:$AB$46,MATCH('MC Emissions'!$A167,'Emissions Factors'!$A$5:$A$46,0)+2,FALSE)*'MC Usage'!AA167</f>
        <v>0</v>
      </c>
      <c r="AB167">
        <f>HLOOKUP(AB$5,'Emissions Factors'!$A$3:$AB$46,MATCH('MC Emissions'!$A167,'Emissions Factors'!$A$5:$A$46,0)+2,FALSE)*'MC Usage'!AB167</f>
        <v>0</v>
      </c>
      <c r="AC167">
        <f>-'MC Usage'!AC167</f>
        <v>0</v>
      </c>
      <c r="AD167">
        <f>HLOOKUP(AD$5,'Emissions Factors'!$A$3:$AB$46,MATCH('MC Emissions'!$A167,'Emissions Factors'!$A$5:$A$46,0)+2,FALSE)*'MC Usage'!AD167</f>
        <v>-6026.0470847270626</v>
      </c>
      <c r="AE167">
        <f>HLOOKUP(AE$5,'Emissions Factors'!$A$3:$AB$46,MATCH('MC Emissions'!$A167,'Emissions Factors'!$A$5:$A$46,0)+2,FALSE)*'MC Usage'!AE167</f>
        <v>0</v>
      </c>
      <c r="AF167" s="202">
        <f t="shared" si="10"/>
        <v>4089.1641755931305</v>
      </c>
      <c r="AG167">
        <f t="shared" si="11"/>
        <v>9850.6338440519685</v>
      </c>
      <c r="AH167">
        <v>0</v>
      </c>
      <c r="AI167">
        <f t="shared" si="8"/>
        <v>6026.0470847270626</v>
      </c>
      <c r="AJ167">
        <f t="shared" si="9"/>
        <v>0</v>
      </c>
    </row>
    <row r="168" spans="1:36" x14ac:dyDescent="0.3">
      <c r="A168" s="33" t="s">
        <v>47</v>
      </c>
      <c r="B168" s="18">
        <f t="shared" si="12"/>
        <v>41640</v>
      </c>
      <c r="C168" s="2">
        <f>HLOOKUP(C$5,'Emissions Factors'!$A$3:$AB$46,MATCH('MC Emissions'!$A168,'Emissions Factors'!$A$5:$A$46,0)+2,FALSE)*'MC Usage'!C168</f>
        <v>9300.19386611761</v>
      </c>
      <c r="D168" s="2">
        <f>HLOOKUP(D$5,'Emissions Factors'!$A$3:$AB$46,MATCH('MC Emissions'!$A168,'Emissions Factors'!$A$5:$A$46,0)+2,FALSE)*'MC Usage'!D168</f>
        <v>638.96618169825751</v>
      </c>
      <c r="E168" s="2">
        <f>HLOOKUP(E$5,'Emissions Factors'!$A$3:$AB$46,MATCH('MC Emissions'!$A168,'Emissions Factors'!$A$5:$A$46,0)+2,FALSE)*'MC Usage'!E168</f>
        <v>12093.04165002815</v>
      </c>
      <c r="F168" s="2">
        <f>HLOOKUP(F$5,'Emissions Factors'!$A$3:$AB$46,MATCH('MC Emissions'!$A168,'Emissions Factors'!$A$5:$A$46,0)+2,FALSE)*'MC Usage'!F168</f>
        <v>215.472015</v>
      </c>
      <c r="G168" s="2">
        <f>HLOOKUP(G$5,'Emissions Factors'!$A$3:$AB$46,MATCH('MC Emissions'!$A168,'Emissions Factors'!$A$5:$A$46,0)+2,FALSE)*'MC Usage'!G168</f>
        <v>35.040929699175123</v>
      </c>
      <c r="H168" s="2">
        <f>HLOOKUP(H$5,'Emissions Factors'!$A$3:$AB$46,MATCH('MC Emissions'!$A168,'Emissions Factors'!$A$5:$A$46,0)+2,FALSE)*'MC Usage'!H168</f>
        <v>0</v>
      </c>
      <c r="I168" s="2">
        <f>HLOOKUP(I$5,'Emissions Factors'!$A$3:$AB$46,MATCH('MC Emissions'!$A168,'Emissions Factors'!$A$5:$A$46,0)+2,FALSE)*'MC Usage'!I168</f>
        <v>140.10500106055738</v>
      </c>
      <c r="J168" s="2">
        <f>HLOOKUP(J$5,'Emissions Factors'!$A$3:$AB$46,MATCH('MC Emissions'!$A168,'Emissions Factors'!$A$5:$A$46,0)+2,FALSE)*'MC Usage'!J168</f>
        <v>44.395702565106696</v>
      </c>
      <c r="K168" s="2">
        <f>HLOOKUP(K$5,'Emissions Factors'!$A$3:$AB$46,MATCH('MC Emissions'!$A168,'Emissions Factors'!$A$5:$A$46,0)+2,FALSE)*'MC Usage'!K168</f>
        <v>953.60508147436224</v>
      </c>
      <c r="L168" s="2">
        <f>HLOOKUP(L$5,'Emissions Factors'!$A$3:$AB$46,MATCH('MC Emissions'!$A168,'Emissions Factors'!$A$5:$A$46,0)+2,FALSE)*'MC Usage'!L168</f>
        <v>19.603754498609991</v>
      </c>
      <c r="M168" s="2">
        <f>HLOOKUP(M$5,'Emissions Factors'!$A$3:$AB$46,MATCH('MC Emissions'!$A168,'Emissions Factors'!$A$5:$A$46,0)+2,FALSE)*'MC Usage'!M168</f>
        <v>11.361117165799786</v>
      </c>
      <c r="N168" s="2">
        <f>HLOOKUP(N$5,'Emissions Factors'!$A$3:$AB$46,MATCH('MC Emissions'!$A168,'Emissions Factors'!$A$5:$A$46,0)+2,FALSE)*'MC Usage'!N168</f>
        <v>811.97496382047416</v>
      </c>
      <c r="O168" s="2">
        <f>HLOOKUP(O$5,'Emissions Factors'!$A$3:$AB$46,MATCH('MC Emissions'!$A168,'Emissions Factors'!$A$5:$A$46,0)+2,FALSE)*'MC Usage'!O168</f>
        <v>276.39327786110385</v>
      </c>
      <c r="P168" s="2">
        <f>HLOOKUP(P$5,'Emissions Factors'!$A$3:$AB$46,MATCH('MC Emissions'!$A168,'Emissions Factors'!$A$5:$A$46,0)+2,FALSE)*'MC Usage'!P168</f>
        <v>118.93114204326795</v>
      </c>
      <c r="Q168" s="2">
        <f>HLOOKUP(Q$5,'Emissions Factors'!$A$3:$AB$46,MATCH('MC Emissions'!$A168,'Emissions Factors'!$A$5:$A$46,0)+2,FALSE)*'MC Usage'!Q168</f>
        <v>1.4515845102137286</v>
      </c>
      <c r="R168" s="2">
        <f>HLOOKUP(R$5,'Emissions Factors'!$A$3:$AB$46,MATCH('MC Emissions'!$A168,'Emissions Factors'!$A$5:$A$46,0)+2,FALSE)*'MC Usage'!R168</f>
        <v>8.4874552349821943</v>
      </c>
      <c r="S168" s="2">
        <f>HLOOKUP(S$5,'Emissions Factors'!$A$3:$AB$46,MATCH('MC Emissions'!$A168,'Emissions Factors'!$A$5:$A$46,0)+2,FALSE)*'MC Usage'!S168</f>
        <v>4.0123222857142857E-2</v>
      </c>
      <c r="T168" s="2">
        <f>HLOOKUP(T$5,'Emissions Factors'!$A$3:$AB$46,MATCH('MC Emissions'!$A168,'Emissions Factors'!$A$5:$A$46,0)+2,FALSE)*'MC Usage'!T168</f>
        <v>0</v>
      </c>
      <c r="U168" s="2">
        <f>HLOOKUP(U$5,'Emissions Factors'!$A$3:$AB$46,MATCH('MC Emissions'!$A168,'Emissions Factors'!$A$5:$A$46,0)+2,FALSE)*'MC Usage'!U168</f>
        <v>0</v>
      </c>
      <c r="V168" s="2">
        <f>HLOOKUP(V$5,'Emissions Factors'!$A$3:$AB$46,MATCH('MC Emissions'!$A168,'Emissions Factors'!$A$5:$A$46,0)+2,FALSE)*'MC Usage'!V168</f>
        <v>0</v>
      </c>
      <c r="W168" s="2">
        <f>HLOOKUP(W$5,'Emissions Factors'!$A$3:$AB$46,MATCH('MC Emissions'!$A168,'Emissions Factors'!$A$5:$A$46,0)+2,FALSE)*'MC Usage'!W168</f>
        <v>0</v>
      </c>
      <c r="X168" s="2">
        <f>HLOOKUP(X$5,'Emissions Factors'!$A$3:$AB$46,MATCH('MC Emissions'!$A168,'Emissions Factors'!$A$5:$A$46,0)+2,FALSE)*'MC Usage'!X168</f>
        <v>0</v>
      </c>
      <c r="Y168" s="2">
        <f>HLOOKUP(Y$5,'Emissions Factors'!$A$3:$AB$46,MATCH('MC Emissions'!$A168,'Emissions Factors'!$A$5:$A$46,0)+2,FALSE)*'MC Usage'!Y168</f>
        <v>0</v>
      </c>
      <c r="Z168" s="2">
        <f>HLOOKUP(Z$5,'Emissions Factors'!$A$3:$AB$46,MATCH('MC Emissions'!$A168,'Emissions Factors'!$A$5:$A$46,0)+2,FALSE)*'MC Usage'!Z168</f>
        <v>0</v>
      </c>
      <c r="AA168" s="2">
        <f>HLOOKUP(AA$5,'Emissions Factors'!$A$3:$AB$46,MATCH('MC Emissions'!$A168,'Emissions Factors'!$A$5:$A$46,0)+2,FALSE)*'MC Usage'!AA168</f>
        <v>0</v>
      </c>
      <c r="AB168">
        <f>HLOOKUP(AB$5,'Emissions Factors'!$A$3:$AB$46,MATCH('MC Emissions'!$A168,'Emissions Factors'!$A$5:$A$46,0)+2,FALSE)*'MC Usage'!AB168</f>
        <v>0</v>
      </c>
      <c r="AC168">
        <f>-'MC Usage'!AC168</f>
        <v>0</v>
      </c>
      <c r="AD168">
        <f>HLOOKUP(AD$5,'Emissions Factors'!$A$3:$AB$46,MATCH('MC Emissions'!$A168,'Emissions Factors'!$A$5:$A$46,0)+2,FALSE)*'MC Usage'!AD168</f>
        <v>-6026.0470847270626</v>
      </c>
      <c r="AE168">
        <f>HLOOKUP(AE$5,'Emissions Factors'!$A$3:$AB$46,MATCH('MC Emissions'!$A168,'Emissions Factors'!$A$5:$A$46,0)+2,FALSE)*'MC Usage'!AE168</f>
        <v>0</v>
      </c>
      <c r="AF168" s="202">
        <f t="shared" si="10"/>
        <v>3274.1467813905474</v>
      </c>
      <c r="AG168">
        <f t="shared" si="11"/>
        <v>12093.04165002815</v>
      </c>
      <c r="AH168">
        <v>0</v>
      </c>
      <c r="AI168">
        <f t="shared" si="8"/>
        <v>6026.0470847270626</v>
      </c>
      <c r="AJ168">
        <f t="shared" si="9"/>
        <v>0</v>
      </c>
    </row>
    <row r="169" spans="1:36" x14ac:dyDescent="0.3">
      <c r="A169" s="33" t="s">
        <v>47</v>
      </c>
      <c r="B169" s="18">
        <f t="shared" si="12"/>
        <v>41671</v>
      </c>
      <c r="C169" s="2">
        <f>HLOOKUP(C$5,'Emissions Factors'!$A$3:$AB$46,MATCH('MC Emissions'!$A169,'Emissions Factors'!$A$5:$A$46,0)+2,FALSE)*'MC Usage'!C169</f>
        <v>9350.1886484508141</v>
      </c>
      <c r="D169" s="2">
        <f>HLOOKUP(D$5,'Emissions Factors'!$A$3:$AB$46,MATCH('MC Emissions'!$A169,'Emissions Factors'!$A$5:$A$46,0)+2,FALSE)*'MC Usage'!D169</f>
        <v>413.25212116225595</v>
      </c>
      <c r="E169" s="2">
        <f>HLOOKUP(E$5,'Emissions Factors'!$A$3:$AB$46,MATCH('MC Emissions'!$A169,'Emissions Factors'!$A$5:$A$46,0)+2,FALSE)*'MC Usage'!E169</f>
        <v>10508.01217083045</v>
      </c>
      <c r="F169" s="2">
        <f>HLOOKUP(F$5,'Emissions Factors'!$A$3:$AB$46,MATCH('MC Emissions'!$A169,'Emissions Factors'!$A$5:$A$46,0)+2,FALSE)*'MC Usage'!F169</f>
        <v>201.15296999999998</v>
      </c>
      <c r="G169" s="2">
        <f>HLOOKUP(G$5,'Emissions Factors'!$A$3:$AB$46,MATCH('MC Emissions'!$A169,'Emissions Factors'!$A$5:$A$46,0)+2,FALSE)*'MC Usage'!G169</f>
        <v>35.040929699175123</v>
      </c>
      <c r="H169" s="2">
        <f>HLOOKUP(H$5,'Emissions Factors'!$A$3:$AB$46,MATCH('MC Emissions'!$A169,'Emissions Factors'!$A$5:$A$46,0)+2,FALSE)*'MC Usage'!H169</f>
        <v>0</v>
      </c>
      <c r="I169" s="2">
        <f>HLOOKUP(I$5,'Emissions Factors'!$A$3:$AB$46,MATCH('MC Emissions'!$A169,'Emissions Factors'!$A$5:$A$46,0)+2,FALSE)*'MC Usage'!I169</f>
        <v>140.10500106055738</v>
      </c>
      <c r="J169" s="2">
        <f>HLOOKUP(J$5,'Emissions Factors'!$A$3:$AB$46,MATCH('MC Emissions'!$A169,'Emissions Factors'!$A$5:$A$46,0)+2,FALSE)*'MC Usage'!J169</f>
        <v>44.395702565106696</v>
      </c>
      <c r="K169" s="2">
        <f>HLOOKUP(K$5,'Emissions Factors'!$A$3:$AB$46,MATCH('MC Emissions'!$A169,'Emissions Factors'!$A$5:$A$46,0)+2,FALSE)*'MC Usage'!K169</f>
        <v>953.60508147436224</v>
      </c>
      <c r="L169" s="2">
        <f>HLOOKUP(L$5,'Emissions Factors'!$A$3:$AB$46,MATCH('MC Emissions'!$A169,'Emissions Factors'!$A$5:$A$46,0)+2,FALSE)*'MC Usage'!L169</f>
        <v>19.603754498609991</v>
      </c>
      <c r="M169" s="2">
        <f>HLOOKUP(M$5,'Emissions Factors'!$A$3:$AB$46,MATCH('MC Emissions'!$A169,'Emissions Factors'!$A$5:$A$46,0)+2,FALSE)*'MC Usage'!M169</f>
        <v>11.361117165799786</v>
      </c>
      <c r="N169" s="2">
        <f>HLOOKUP(N$5,'Emissions Factors'!$A$3:$AB$46,MATCH('MC Emissions'!$A169,'Emissions Factors'!$A$5:$A$46,0)+2,FALSE)*'MC Usage'!N169</f>
        <v>1088.3732164648768</v>
      </c>
      <c r="O169" s="2">
        <f>HLOOKUP(O$5,'Emissions Factors'!$A$3:$AB$46,MATCH('MC Emissions'!$A169,'Emissions Factors'!$A$5:$A$46,0)+2,FALSE)*'MC Usage'!O169</f>
        <v>276.39327786110385</v>
      </c>
      <c r="P169" s="2">
        <f>HLOOKUP(P$5,'Emissions Factors'!$A$3:$AB$46,MATCH('MC Emissions'!$A169,'Emissions Factors'!$A$5:$A$46,0)+2,FALSE)*'MC Usage'!P169</f>
        <v>118.93114204326795</v>
      </c>
      <c r="Q169" s="2">
        <f>HLOOKUP(Q$5,'Emissions Factors'!$A$3:$AB$46,MATCH('MC Emissions'!$A169,'Emissions Factors'!$A$5:$A$46,0)+2,FALSE)*'MC Usage'!Q169</f>
        <v>1.4515845102137286</v>
      </c>
      <c r="R169" s="2">
        <f>HLOOKUP(R$5,'Emissions Factors'!$A$3:$AB$46,MATCH('MC Emissions'!$A169,'Emissions Factors'!$A$5:$A$46,0)+2,FALSE)*'MC Usage'!R169</f>
        <v>8.4874552349821943</v>
      </c>
      <c r="S169" s="2">
        <f>HLOOKUP(S$5,'Emissions Factors'!$A$3:$AB$46,MATCH('MC Emissions'!$A169,'Emissions Factors'!$A$5:$A$46,0)+2,FALSE)*'MC Usage'!S169</f>
        <v>4.0123222857142857E-2</v>
      </c>
      <c r="T169" s="2">
        <f>HLOOKUP(T$5,'Emissions Factors'!$A$3:$AB$46,MATCH('MC Emissions'!$A169,'Emissions Factors'!$A$5:$A$46,0)+2,FALSE)*'MC Usage'!T169</f>
        <v>0</v>
      </c>
      <c r="U169" s="2">
        <f>HLOOKUP(U$5,'Emissions Factors'!$A$3:$AB$46,MATCH('MC Emissions'!$A169,'Emissions Factors'!$A$5:$A$46,0)+2,FALSE)*'MC Usage'!U169</f>
        <v>0</v>
      </c>
      <c r="V169" s="2">
        <f>HLOOKUP(V$5,'Emissions Factors'!$A$3:$AB$46,MATCH('MC Emissions'!$A169,'Emissions Factors'!$A$5:$A$46,0)+2,FALSE)*'MC Usage'!V169</f>
        <v>0</v>
      </c>
      <c r="W169" s="2">
        <f>HLOOKUP(W$5,'Emissions Factors'!$A$3:$AB$46,MATCH('MC Emissions'!$A169,'Emissions Factors'!$A$5:$A$46,0)+2,FALSE)*'MC Usage'!W169</f>
        <v>0</v>
      </c>
      <c r="X169" s="2">
        <f>HLOOKUP(X$5,'Emissions Factors'!$A$3:$AB$46,MATCH('MC Emissions'!$A169,'Emissions Factors'!$A$5:$A$46,0)+2,FALSE)*'MC Usage'!X169</f>
        <v>0</v>
      </c>
      <c r="Y169" s="2">
        <f>HLOOKUP(Y$5,'Emissions Factors'!$A$3:$AB$46,MATCH('MC Emissions'!$A169,'Emissions Factors'!$A$5:$A$46,0)+2,FALSE)*'MC Usage'!Y169</f>
        <v>0</v>
      </c>
      <c r="Z169" s="2">
        <f>HLOOKUP(Z$5,'Emissions Factors'!$A$3:$AB$46,MATCH('MC Emissions'!$A169,'Emissions Factors'!$A$5:$A$46,0)+2,FALSE)*'MC Usage'!Z169</f>
        <v>0</v>
      </c>
      <c r="AA169" s="2">
        <f>HLOOKUP(AA$5,'Emissions Factors'!$A$3:$AB$46,MATCH('MC Emissions'!$A169,'Emissions Factors'!$A$5:$A$46,0)+2,FALSE)*'MC Usage'!AA169</f>
        <v>0</v>
      </c>
      <c r="AB169">
        <f>HLOOKUP(AB$5,'Emissions Factors'!$A$3:$AB$46,MATCH('MC Emissions'!$A169,'Emissions Factors'!$A$5:$A$46,0)+2,FALSE)*'MC Usage'!AB169</f>
        <v>0</v>
      </c>
      <c r="AC169">
        <f>-'MC Usage'!AC169</f>
        <v>0</v>
      </c>
      <c r="AD169">
        <f>HLOOKUP(AD$5,'Emissions Factors'!$A$3:$AB$46,MATCH('MC Emissions'!$A169,'Emissions Factors'!$A$5:$A$46,0)+2,FALSE)*'MC Usage'!AD169</f>
        <v>-6026.0470847270626</v>
      </c>
      <c r="AE169">
        <f>HLOOKUP(AE$5,'Emissions Factors'!$A$3:$AB$46,MATCH('MC Emissions'!$A169,'Emissions Factors'!$A$5:$A$46,0)+2,FALSE)*'MC Usage'!AE169</f>
        <v>0</v>
      </c>
      <c r="AF169" s="202">
        <f t="shared" si="10"/>
        <v>3324.1415637237515</v>
      </c>
      <c r="AG169">
        <f t="shared" si="11"/>
        <v>10508.01217083045</v>
      </c>
      <c r="AH169">
        <v>0</v>
      </c>
      <c r="AI169">
        <f t="shared" si="8"/>
        <v>6026.0470847270626</v>
      </c>
      <c r="AJ169">
        <f t="shared" si="9"/>
        <v>0</v>
      </c>
    </row>
    <row r="170" spans="1:36" x14ac:dyDescent="0.3">
      <c r="A170" s="33" t="s">
        <v>47</v>
      </c>
      <c r="B170" s="18">
        <f t="shared" si="12"/>
        <v>41699</v>
      </c>
      <c r="C170" s="2">
        <f>HLOOKUP(C$5,'Emissions Factors'!$A$3:$AB$46,MATCH('MC Emissions'!$A170,'Emissions Factors'!$A$5:$A$46,0)+2,FALSE)*'MC Usage'!C170</f>
        <v>9866.4893029904451</v>
      </c>
      <c r="D170" s="2">
        <f>HLOOKUP(D$5,'Emissions Factors'!$A$3:$AB$46,MATCH('MC Emissions'!$A170,'Emissions Factors'!$A$5:$A$46,0)+2,FALSE)*'MC Usage'!D170</f>
        <v>1260.6743747784731</v>
      </c>
      <c r="E170" s="2">
        <f>HLOOKUP(E$5,'Emissions Factors'!$A$3:$AB$46,MATCH('MC Emissions'!$A170,'Emissions Factors'!$A$5:$A$46,0)+2,FALSE)*'MC Usage'!E170</f>
        <v>10150.828535852052</v>
      </c>
      <c r="F170" s="2">
        <f>HLOOKUP(F$5,'Emissions Factors'!$A$3:$AB$46,MATCH('MC Emissions'!$A170,'Emissions Factors'!$A$5:$A$46,0)+2,FALSE)*'MC Usage'!F170</f>
        <v>157.54270499999998</v>
      </c>
      <c r="G170" s="2">
        <f>HLOOKUP(G$5,'Emissions Factors'!$A$3:$AB$46,MATCH('MC Emissions'!$A170,'Emissions Factors'!$A$5:$A$46,0)+2,FALSE)*'MC Usage'!G170</f>
        <v>35.040929699175123</v>
      </c>
      <c r="H170" s="2">
        <f>HLOOKUP(H$5,'Emissions Factors'!$A$3:$AB$46,MATCH('MC Emissions'!$A170,'Emissions Factors'!$A$5:$A$46,0)+2,FALSE)*'MC Usage'!H170</f>
        <v>0</v>
      </c>
      <c r="I170" s="2">
        <f>HLOOKUP(I$5,'Emissions Factors'!$A$3:$AB$46,MATCH('MC Emissions'!$A170,'Emissions Factors'!$A$5:$A$46,0)+2,FALSE)*'MC Usage'!I170</f>
        <v>140.10500106055738</v>
      </c>
      <c r="J170" s="2">
        <f>HLOOKUP(J$5,'Emissions Factors'!$A$3:$AB$46,MATCH('MC Emissions'!$A170,'Emissions Factors'!$A$5:$A$46,0)+2,FALSE)*'MC Usage'!J170</f>
        <v>44.395702565106696</v>
      </c>
      <c r="K170" s="2">
        <f>HLOOKUP(K$5,'Emissions Factors'!$A$3:$AB$46,MATCH('MC Emissions'!$A170,'Emissions Factors'!$A$5:$A$46,0)+2,FALSE)*'MC Usage'!K170</f>
        <v>953.60508147436224</v>
      </c>
      <c r="L170" s="2">
        <f>HLOOKUP(L$5,'Emissions Factors'!$A$3:$AB$46,MATCH('MC Emissions'!$A170,'Emissions Factors'!$A$5:$A$46,0)+2,FALSE)*'MC Usage'!L170</f>
        <v>19.603754498609991</v>
      </c>
      <c r="M170" s="2">
        <f>HLOOKUP(M$5,'Emissions Factors'!$A$3:$AB$46,MATCH('MC Emissions'!$A170,'Emissions Factors'!$A$5:$A$46,0)+2,FALSE)*'MC Usage'!M170</f>
        <v>11.361117165799786</v>
      </c>
      <c r="N170" s="2">
        <f>HLOOKUP(N$5,'Emissions Factors'!$A$3:$AB$46,MATCH('MC Emissions'!$A170,'Emissions Factors'!$A$5:$A$46,0)+2,FALSE)*'MC Usage'!N170</f>
        <v>790.5794769644541</v>
      </c>
      <c r="O170" s="2">
        <f>HLOOKUP(O$5,'Emissions Factors'!$A$3:$AB$46,MATCH('MC Emissions'!$A170,'Emissions Factors'!$A$5:$A$46,0)+2,FALSE)*'MC Usage'!O170</f>
        <v>276.39327786110385</v>
      </c>
      <c r="P170" s="2">
        <f>HLOOKUP(P$5,'Emissions Factors'!$A$3:$AB$46,MATCH('MC Emissions'!$A170,'Emissions Factors'!$A$5:$A$46,0)+2,FALSE)*'MC Usage'!P170</f>
        <v>118.93114204326795</v>
      </c>
      <c r="Q170" s="2">
        <f>HLOOKUP(Q$5,'Emissions Factors'!$A$3:$AB$46,MATCH('MC Emissions'!$A170,'Emissions Factors'!$A$5:$A$46,0)+2,FALSE)*'MC Usage'!Q170</f>
        <v>1.4515845102137286</v>
      </c>
      <c r="R170" s="2">
        <f>HLOOKUP(R$5,'Emissions Factors'!$A$3:$AB$46,MATCH('MC Emissions'!$A170,'Emissions Factors'!$A$5:$A$46,0)+2,FALSE)*'MC Usage'!R170</f>
        <v>8.4874552349821943</v>
      </c>
      <c r="S170" s="2">
        <f>HLOOKUP(S$5,'Emissions Factors'!$A$3:$AB$46,MATCH('MC Emissions'!$A170,'Emissions Factors'!$A$5:$A$46,0)+2,FALSE)*'MC Usage'!S170</f>
        <v>4.0123222857142857E-2</v>
      </c>
      <c r="T170" s="2">
        <f>HLOOKUP(T$5,'Emissions Factors'!$A$3:$AB$46,MATCH('MC Emissions'!$A170,'Emissions Factors'!$A$5:$A$46,0)+2,FALSE)*'MC Usage'!T170</f>
        <v>0</v>
      </c>
      <c r="U170" s="2">
        <f>HLOOKUP(U$5,'Emissions Factors'!$A$3:$AB$46,MATCH('MC Emissions'!$A170,'Emissions Factors'!$A$5:$A$46,0)+2,FALSE)*'MC Usage'!U170</f>
        <v>0</v>
      </c>
      <c r="V170" s="2">
        <f>HLOOKUP(V$5,'Emissions Factors'!$A$3:$AB$46,MATCH('MC Emissions'!$A170,'Emissions Factors'!$A$5:$A$46,0)+2,FALSE)*'MC Usage'!V170</f>
        <v>0</v>
      </c>
      <c r="W170" s="2">
        <f>HLOOKUP(W$5,'Emissions Factors'!$A$3:$AB$46,MATCH('MC Emissions'!$A170,'Emissions Factors'!$A$5:$A$46,0)+2,FALSE)*'MC Usage'!W170</f>
        <v>0</v>
      </c>
      <c r="X170" s="2">
        <f>HLOOKUP(X$5,'Emissions Factors'!$A$3:$AB$46,MATCH('MC Emissions'!$A170,'Emissions Factors'!$A$5:$A$46,0)+2,FALSE)*'MC Usage'!X170</f>
        <v>0</v>
      </c>
      <c r="Y170" s="2">
        <f>HLOOKUP(Y$5,'Emissions Factors'!$A$3:$AB$46,MATCH('MC Emissions'!$A170,'Emissions Factors'!$A$5:$A$46,0)+2,FALSE)*'MC Usage'!Y170</f>
        <v>0</v>
      </c>
      <c r="Z170" s="2">
        <f>HLOOKUP(Z$5,'Emissions Factors'!$A$3:$AB$46,MATCH('MC Emissions'!$A170,'Emissions Factors'!$A$5:$A$46,0)+2,FALSE)*'MC Usage'!Z170</f>
        <v>0</v>
      </c>
      <c r="AA170" s="2">
        <f>HLOOKUP(AA$5,'Emissions Factors'!$A$3:$AB$46,MATCH('MC Emissions'!$A170,'Emissions Factors'!$A$5:$A$46,0)+2,FALSE)*'MC Usage'!AA170</f>
        <v>0</v>
      </c>
      <c r="AB170">
        <f>HLOOKUP(AB$5,'Emissions Factors'!$A$3:$AB$46,MATCH('MC Emissions'!$A170,'Emissions Factors'!$A$5:$A$46,0)+2,FALSE)*'MC Usage'!AB170</f>
        <v>0</v>
      </c>
      <c r="AC170">
        <f>-'MC Usage'!AC170</f>
        <v>0</v>
      </c>
      <c r="AD170">
        <f>HLOOKUP(AD$5,'Emissions Factors'!$A$3:$AB$46,MATCH('MC Emissions'!$A170,'Emissions Factors'!$A$5:$A$46,0)+2,FALSE)*'MC Usage'!AD170</f>
        <v>-6026.0470847270626</v>
      </c>
      <c r="AE170">
        <f>HLOOKUP(AE$5,'Emissions Factors'!$A$3:$AB$46,MATCH('MC Emissions'!$A170,'Emissions Factors'!$A$5:$A$46,0)+2,FALSE)*'MC Usage'!AE170</f>
        <v>0</v>
      </c>
      <c r="AF170" s="202">
        <f t="shared" si="10"/>
        <v>3840.4422182633825</v>
      </c>
      <c r="AG170">
        <f t="shared" si="11"/>
        <v>10150.828535852052</v>
      </c>
      <c r="AH170">
        <v>0</v>
      </c>
      <c r="AI170">
        <f t="shared" si="8"/>
        <v>6026.0470847270626</v>
      </c>
      <c r="AJ170">
        <f t="shared" si="9"/>
        <v>0</v>
      </c>
    </row>
    <row r="171" spans="1:36" x14ac:dyDescent="0.3">
      <c r="A171" s="33" t="s">
        <v>47</v>
      </c>
      <c r="B171" s="18">
        <f t="shared" si="12"/>
        <v>41730</v>
      </c>
      <c r="C171" s="2">
        <f>HLOOKUP(C$5,'Emissions Factors'!$A$3:$AB$46,MATCH('MC Emissions'!$A171,'Emissions Factors'!$A$5:$A$46,0)+2,FALSE)*'MC Usage'!C171</f>
        <v>8747.5734213293035</v>
      </c>
      <c r="D171" s="2">
        <f>HLOOKUP(D$5,'Emissions Factors'!$A$3:$AB$46,MATCH('MC Emissions'!$A171,'Emissions Factors'!$A$5:$A$46,0)+2,FALSE)*'MC Usage'!D171</f>
        <v>1807.9679040373951</v>
      </c>
      <c r="E171" s="2">
        <f>HLOOKUP(E$5,'Emissions Factors'!$A$3:$AB$46,MATCH('MC Emissions'!$A171,'Emissions Factors'!$A$5:$A$46,0)+2,FALSE)*'MC Usage'!E171</f>
        <v>6456.5421427498777</v>
      </c>
      <c r="F171" s="2">
        <f>HLOOKUP(F$5,'Emissions Factors'!$A$3:$AB$46,MATCH('MC Emissions'!$A171,'Emissions Factors'!$A$5:$A$46,0)+2,FALSE)*'MC Usage'!F171</f>
        <v>97.753634999999989</v>
      </c>
      <c r="G171" s="2">
        <f>HLOOKUP(G$5,'Emissions Factors'!$A$3:$AB$46,MATCH('MC Emissions'!$A171,'Emissions Factors'!$A$5:$A$46,0)+2,FALSE)*'MC Usage'!G171</f>
        <v>35.040929699175123</v>
      </c>
      <c r="H171" s="2">
        <f>HLOOKUP(H$5,'Emissions Factors'!$A$3:$AB$46,MATCH('MC Emissions'!$A171,'Emissions Factors'!$A$5:$A$46,0)+2,FALSE)*'MC Usage'!H171</f>
        <v>0</v>
      </c>
      <c r="I171" s="2">
        <f>HLOOKUP(I$5,'Emissions Factors'!$A$3:$AB$46,MATCH('MC Emissions'!$A171,'Emissions Factors'!$A$5:$A$46,0)+2,FALSE)*'MC Usage'!I171</f>
        <v>140.10500106055738</v>
      </c>
      <c r="J171" s="2">
        <f>HLOOKUP(J$5,'Emissions Factors'!$A$3:$AB$46,MATCH('MC Emissions'!$A171,'Emissions Factors'!$A$5:$A$46,0)+2,FALSE)*'MC Usage'!J171</f>
        <v>44.395702565106696</v>
      </c>
      <c r="K171" s="2">
        <f>HLOOKUP(K$5,'Emissions Factors'!$A$3:$AB$46,MATCH('MC Emissions'!$A171,'Emissions Factors'!$A$5:$A$46,0)+2,FALSE)*'MC Usage'!K171</f>
        <v>953.60508147436224</v>
      </c>
      <c r="L171" s="2">
        <f>HLOOKUP(L$5,'Emissions Factors'!$A$3:$AB$46,MATCH('MC Emissions'!$A171,'Emissions Factors'!$A$5:$A$46,0)+2,FALSE)*'MC Usage'!L171</f>
        <v>19.603754498609991</v>
      </c>
      <c r="M171" s="2">
        <f>HLOOKUP(M$5,'Emissions Factors'!$A$3:$AB$46,MATCH('MC Emissions'!$A171,'Emissions Factors'!$A$5:$A$46,0)+2,FALSE)*'MC Usage'!M171</f>
        <v>11.361117165799786</v>
      </c>
      <c r="N171" s="2">
        <f>HLOOKUP(N$5,'Emissions Factors'!$A$3:$AB$46,MATCH('MC Emissions'!$A171,'Emissions Factors'!$A$5:$A$46,0)+2,FALSE)*'MC Usage'!N171</f>
        <v>1163.1100570138753</v>
      </c>
      <c r="O171" s="2">
        <f>HLOOKUP(O$5,'Emissions Factors'!$A$3:$AB$46,MATCH('MC Emissions'!$A171,'Emissions Factors'!$A$5:$A$46,0)+2,FALSE)*'MC Usage'!O171</f>
        <v>276.39327786110385</v>
      </c>
      <c r="P171" s="2">
        <f>HLOOKUP(P$5,'Emissions Factors'!$A$3:$AB$46,MATCH('MC Emissions'!$A171,'Emissions Factors'!$A$5:$A$46,0)+2,FALSE)*'MC Usage'!P171</f>
        <v>118.93114204326795</v>
      </c>
      <c r="Q171" s="2">
        <f>HLOOKUP(Q$5,'Emissions Factors'!$A$3:$AB$46,MATCH('MC Emissions'!$A171,'Emissions Factors'!$A$5:$A$46,0)+2,FALSE)*'MC Usage'!Q171</f>
        <v>1.4515845102137286</v>
      </c>
      <c r="R171" s="2">
        <f>HLOOKUP(R$5,'Emissions Factors'!$A$3:$AB$46,MATCH('MC Emissions'!$A171,'Emissions Factors'!$A$5:$A$46,0)+2,FALSE)*'MC Usage'!R171</f>
        <v>8.4874552349821943</v>
      </c>
      <c r="S171" s="2">
        <f>HLOOKUP(S$5,'Emissions Factors'!$A$3:$AB$46,MATCH('MC Emissions'!$A171,'Emissions Factors'!$A$5:$A$46,0)+2,FALSE)*'MC Usage'!S171</f>
        <v>4.0123222857142857E-2</v>
      </c>
      <c r="T171" s="2">
        <f>HLOOKUP(T$5,'Emissions Factors'!$A$3:$AB$46,MATCH('MC Emissions'!$A171,'Emissions Factors'!$A$5:$A$46,0)+2,FALSE)*'MC Usage'!T171</f>
        <v>0</v>
      </c>
      <c r="U171" s="2">
        <f>HLOOKUP(U$5,'Emissions Factors'!$A$3:$AB$46,MATCH('MC Emissions'!$A171,'Emissions Factors'!$A$5:$A$46,0)+2,FALSE)*'MC Usage'!U171</f>
        <v>0</v>
      </c>
      <c r="V171" s="2">
        <f>HLOOKUP(V$5,'Emissions Factors'!$A$3:$AB$46,MATCH('MC Emissions'!$A171,'Emissions Factors'!$A$5:$A$46,0)+2,FALSE)*'MC Usage'!V171</f>
        <v>0</v>
      </c>
      <c r="W171" s="2">
        <f>HLOOKUP(W$5,'Emissions Factors'!$A$3:$AB$46,MATCH('MC Emissions'!$A171,'Emissions Factors'!$A$5:$A$46,0)+2,FALSE)*'MC Usage'!W171</f>
        <v>0</v>
      </c>
      <c r="X171" s="2">
        <f>HLOOKUP(X$5,'Emissions Factors'!$A$3:$AB$46,MATCH('MC Emissions'!$A171,'Emissions Factors'!$A$5:$A$46,0)+2,FALSE)*'MC Usage'!X171</f>
        <v>0</v>
      </c>
      <c r="Y171" s="2">
        <f>HLOOKUP(Y$5,'Emissions Factors'!$A$3:$AB$46,MATCH('MC Emissions'!$A171,'Emissions Factors'!$A$5:$A$46,0)+2,FALSE)*'MC Usage'!Y171</f>
        <v>0</v>
      </c>
      <c r="Z171" s="2">
        <f>HLOOKUP(Z$5,'Emissions Factors'!$A$3:$AB$46,MATCH('MC Emissions'!$A171,'Emissions Factors'!$A$5:$A$46,0)+2,FALSE)*'MC Usage'!Z171</f>
        <v>0</v>
      </c>
      <c r="AA171" s="2">
        <f>HLOOKUP(AA$5,'Emissions Factors'!$A$3:$AB$46,MATCH('MC Emissions'!$A171,'Emissions Factors'!$A$5:$A$46,0)+2,FALSE)*'MC Usage'!AA171</f>
        <v>0</v>
      </c>
      <c r="AB171">
        <f>HLOOKUP(AB$5,'Emissions Factors'!$A$3:$AB$46,MATCH('MC Emissions'!$A171,'Emissions Factors'!$A$5:$A$46,0)+2,FALSE)*'MC Usage'!AB171</f>
        <v>0</v>
      </c>
      <c r="AC171">
        <f>-'MC Usage'!AC171</f>
        <v>0</v>
      </c>
      <c r="AD171">
        <f>HLOOKUP(AD$5,'Emissions Factors'!$A$3:$AB$46,MATCH('MC Emissions'!$A171,'Emissions Factors'!$A$5:$A$46,0)+2,FALSE)*'MC Usage'!AD171</f>
        <v>-6026.0470847270626</v>
      </c>
      <c r="AE171">
        <f>HLOOKUP(AE$5,'Emissions Factors'!$A$3:$AB$46,MATCH('MC Emissions'!$A171,'Emissions Factors'!$A$5:$A$46,0)+2,FALSE)*'MC Usage'!AE171</f>
        <v>0</v>
      </c>
      <c r="AF171" s="202">
        <f t="shared" si="10"/>
        <v>2721.5263366022409</v>
      </c>
      <c r="AG171">
        <f t="shared" si="11"/>
        <v>6456.5421427498777</v>
      </c>
      <c r="AH171">
        <v>0</v>
      </c>
      <c r="AI171">
        <f t="shared" si="8"/>
        <v>6026.0470847270626</v>
      </c>
      <c r="AJ171">
        <f t="shared" si="9"/>
        <v>0</v>
      </c>
    </row>
    <row r="172" spans="1:36" x14ac:dyDescent="0.3">
      <c r="A172" s="33" t="s">
        <v>47</v>
      </c>
      <c r="B172" s="18">
        <f t="shared" si="12"/>
        <v>41760</v>
      </c>
      <c r="C172" s="2">
        <f>HLOOKUP(C$5,'Emissions Factors'!$A$3:$AB$46,MATCH('MC Emissions'!$A172,'Emissions Factors'!$A$5:$A$46,0)+2,FALSE)*'MC Usage'!C172</f>
        <v>9235.065884244008</v>
      </c>
      <c r="D172" s="2">
        <f>HLOOKUP(D$5,'Emissions Factors'!$A$3:$AB$46,MATCH('MC Emissions'!$A172,'Emissions Factors'!$A$5:$A$46,0)+2,FALSE)*'MC Usage'!D172</f>
        <v>3203.9400033110842</v>
      </c>
      <c r="E172" s="2">
        <f>HLOOKUP(E$5,'Emissions Factors'!$A$3:$AB$46,MATCH('MC Emissions'!$A172,'Emissions Factors'!$A$5:$A$46,0)+2,FALSE)*'MC Usage'!E172</f>
        <v>5200.1982863710327</v>
      </c>
      <c r="F172" s="2">
        <f>HLOOKUP(F$5,'Emissions Factors'!$A$3:$AB$46,MATCH('MC Emissions'!$A172,'Emissions Factors'!$A$5:$A$46,0)+2,FALSE)*'MC Usage'!F172</f>
        <v>36.608489999999996</v>
      </c>
      <c r="G172" s="2">
        <f>HLOOKUP(G$5,'Emissions Factors'!$A$3:$AB$46,MATCH('MC Emissions'!$A172,'Emissions Factors'!$A$5:$A$46,0)+2,FALSE)*'MC Usage'!G172</f>
        <v>35.040929699175123</v>
      </c>
      <c r="H172" s="2">
        <f>HLOOKUP(H$5,'Emissions Factors'!$A$3:$AB$46,MATCH('MC Emissions'!$A172,'Emissions Factors'!$A$5:$A$46,0)+2,FALSE)*'MC Usage'!H172</f>
        <v>0</v>
      </c>
      <c r="I172" s="2">
        <f>HLOOKUP(I$5,'Emissions Factors'!$A$3:$AB$46,MATCH('MC Emissions'!$A172,'Emissions Factors'!$A$5:$A$46,0)+2,FALSE)*'MC Usage'!I172</f>
        <v>140.10500106055738</v>
      </c>
      <c r="J172" s="2">
        <f>HLOOKUP(J$5,'Emissions Factors'!$A$3:$AB$46,MATCH('MC Emissions'!$A172,'Emissions Factors'!$A$5:$A$46,0)+2,FALSE)*'MC Usage'!J172</f>
        <v>44.395702565106696</v>
      </c>
      <c r="K172" s="2">
        <f>HLOOKUP(K$5,'Emissions Factors'!$A$3:$AB$46,MATCH('MC Emissions'!$A172,'Emissions Factors'!$A$5:$A$46,0)+2,FALSE)*'MC Usage'!K172</f>
        <v>953.60508147436224</v>
      </c>
      <c r="L172" s="2">
        <f>HLOOKUP(L$5,'Emissions Factors'!$A$3:$AB$46,MATCH('MC Emissions'!$A172,'Emissions Factors'!$A$5:$A$46,0)+2,FALSE)*'MC Usage'!L172</f>
        <v>19.603754498609991</v>
      </c>
      <c r="M172" s="2">
        <f>HLOOKUP(M$5,'Emissions Factors'!$A$3:$AB$46,MATCH('MC Emissions'!$A172,'Emissions Factors'!$A$5:$A$46,0)+2,FALSE)*'MC Usage'!M172</f>
        <v>11.361117165799786</v>
      </c>
      <c r="N172" s="2">
        <f>HLOOKUP(N$5,'Emissions Factors'!$A$3:$AB$46,MATCH('MC Emissions'!$A172,'Emissions Factors'!$A$5:$A$46,0)+2,FALSE)*'MC Usage'!N172</f>
        <v>876.91970743432194</v>
      </c>
      <c r="O172" s="2">
        <f>HLOOKUP(O$5,'Emissions Factors'!$A$3:$AB$46,MATCH('MC Emissions'!$A172,'Emissions Factors'!$A$5:$A$46,0)+2,FALSE)*'MC Usage'!O172</f>
        <v>276.39327786110385</v>
      </c>
      <c r="P172" s="2">
        <f>HLOOKUP(P$5,'Emissions Factors'!$A$3:$AB$46,MATCH('MC Emissions'!$A172,'Emissions Factors'!$A$5:$A$46,0)+2,FALSE)*'MC Usage'!P172</f>
        <v>118.93114204326795</v>
      </c>
      <c r="Q172" s="2">
        <f>HLOOKUP(Q$5,'Emissions Factors'!$A$3:$AB$46,MATCH('MC Emissions'!$A172,'Emissions Factors'!$A$5:$A$46,0)+2,FALSE)*'MC Usage'!Q172</f>
        <v>1.4515845102137286</v>
      </c>
      <c r="R172" s="2">
        <f>HLOOKUP(R$5,'Emissions Factors'!$A$3:$AB$46,MATCH('MC Emissions'!$A172,'Emissions Factors'!$A$5:$A$46,0)+2,FALSE)*'MC Usage'!R172</f>
        <v>8.4874552349821943</v>
      </c>
      <c r="S172" s="2">
        <f>HLOOKUP(S$5,'Emissions Factors'!$A$3:$AB$46,MATCH('MC Emissions'!$A172,'Emissions Factors'!$A$5:$A$46,0)+2,FALSE)*'MC Usage'!S172</f>
        <v>4.0123222857142857E-2</v>
      </c>
      <c r="T172" s="2">
        <f>HLOOKUP(T$5,'Emissions Factors'!$A$3:$AB$46,MATCH('MC Emissions'!$A172,'Emissions Factors'!$A$5:$A$46,0)+2,FALSE)*'MC Usage'!T172</f>
        <v>0</v>
      </c>
      <c r="U172" s="2">
        <f>HLOOKUP(U$5,'Emissions Factors'!$A$3:$AB$46,MATCH('MC Emissions'!$A172,'Emissions Factors'!$A$5:$A$46,0)+2,FALSE)*'MC Usage'!U172</f>
        <v>0</v>
      </c>
      <c r="V172" s="2">
        <f>HLOOKUP(V$5,'Emissions Factors'!$A$3:$AB$46,MATCH('MC Emissions'!$A172,'Emissions Factors'!$A$5:$A$46,0)+2,FALSE)*'MC Usage'!V172</f>
        <v>0</v>
      </c>
      <c r="W172" s="2">
        <f>HLOOKUP(W$5,'Emissions Factors'!$A$3:$AB$46,MATCH('MC Emissions'!$A172,'Emissions Factors'!$A$5:$A$46,0)+2,FALSE)*'MC Usage'!W172</f>
        <v>0</v>
      </c>
      <c r="X172" s="2">
        <f>HLOOKUP(X$5,'Emissions Factors'!$A$3:$AB$46,MATCH('MC Emissions'!$A172,'Emissions Factors'!$A$5:$A$46,0)+2,FALSE)*'MC Usage'!X172</f>
        <v>0</v>
      </c>
      <c r="Y172" s="2">
        <f>HLOOKUP(Y$5,'Emissions Factors'!$A$3:$AB$46,MATCH('MC Emissions'!$A172,'Emissions Factors'!$A$5:$A$46,0)+2,FALSE)*'MC Usage'!Y172</f>
        <v>0</v>
      </c>
      <c r="Z172" s="2">
        <f>HLOOKUP(Z$5,'Emissions Factors'!$A$3:$AB$46,MATCH('MC Emissions'!$A172,'Emissions Factors'!$A$5:$A$46,0)+2,FALSE)*'MC Usage'!Z172</f>
        <v>0</v>
      </c>
      <c r="AA172" s="2">
        <f>HLOOKUP(AA$5,'Emissions Factors'!$A$3:$AB$46,MATCH('MC Emissions'!$A172,'Emissions Factors'!$A$5:$A$46,0)+2,FALSE)*'MC Usage'!AA172</f>
        <v>0</v>
      </c>
      <c r="AB172">
        <f>HLOOKUP(AB$5,'Emissions Factors'!$A$3:$AB$46,MATCH('MC Emissions'!$A172,'Emissions Factors'!$A$5:$A$46,0)+2,FALSE)*'MC Usage'!AB172</f>
        <v>0</v>
      </c>
      <c r="AC172">
        <f>-'MC Usage'!AC172</f>
        <v>0</v>
      </c>
      <c r="AD172">
        <f>HLOOKUP(AD$5,'Emissions Factors'!$A$3:$AB$46,MATCH('MC Emissions'!$A172,'Emissions Factors'!$A$5:$A$46,0)+2,FALSE)*'MC Usage'!AD172</f>
        <v>-6026.0470847270626</v>
      </c>
      <c r="AE172">
        <f>HLOOKUP(AE$5,'Emissions Factors'!$A$3:$AB$46,MATCH('MC Emissions'!$A172,'Emissions Factors'!$A$5:$A$46,0)+2,FALSE)*'MC Usage'!AE172</f>
        <v>0</v>
      </c>
      <c r="AF172" s="202">
        <f t="shared" si="10"/>
        <v>3209.0187995169454</v>
      </c>
      <c r="AG172">
        <f t="shared" si="11"/>
        <v>5200.1982863710327</v>
      </c>
      <c r="AH172">
        <v>0</v>
      </c>
      <c r="AI172">
        <f t="shared" si="8"/>
        <v>6026.0470847270626</v>
      </c>
      <c r="AJ172">
        <f t="shared" si="9"/>
        <v>0</v>
      </c>
    </row>
    <row r="173" spans="1:36" ht="15" thickBot="1" x14ac:dyDescent="0.35">
      <c r="A173" s="34" t="s">
        <v>47</v>
      </c>
      <c r="B173" s="18">
        <f t="shared" si="12"/>
        <v>41791</v>
      </c>
      <c r="C173" s="2">
        <f>HLOOKUP(C$5,'Emissions Factors'!$A$3:$AB$46,MATCH('MC Emissions'!$A173,'Emissions Factors'!$A$5:$A$46,0)+2,FALSE)*'MC Usage'!C173</f>
        <v>8454.3427051274357</v>
      </c>
      <c r="D173" s="2">
        <f>HLOOKUP(D$5,'Emissions Factors'!$A$3:$AB$46,MATCH('MC Emissions'!$A173,'Emissions Factors'!$A$5:$A$46,0)+2,FALSE)*'MC Usage'!D173</f>
        <v>4100.7576886017314</v>
      </c>
      <c r="E173" s="2">
        <f>HLOOKUP(E$5,'Emissions Factors'!$A$3:$AB$46,MATCH('MC Emissions'!$A173,'Emissions Factors'!$A$5:$A$46,0)+2,FALSE)*'MC Usage'!E173</f>
        <v>4211.0090636184768</v>
      </c>
      <c r="F173" s="2">
        <f>HLOOKUP(F$5,'Emissions Factors'!$A$3:$AB$46,MATCH('MC Emissions'!$A173,'Emissions Factors'!$A$5:$A$46,0)+2,FALSE)*'MC Usage'!F173</f>
        <v>28.577204999999999</v>
      </c>
      <c r="G173" s="2">
        <f>HLOOKUP(G$5,'Emissions Factors'!$A$3:$AB$46,MATCH('MC Emissions'!$A173,'Emissions Factors'!$A$5:$A$46,0)+2,FALSE)*'MC Usage'!G173</f>
        <v>35.040929699175123</v>
      </c>
      <c r="H173" s="2">
        <f>HLOOKUP(H$5,'Emissions Factors'!$A$3:$AB$46,MATCH('MC Emissions'!$A173,'Emissions Factors'!$A$5:$A$46,0)+2,FALSE)*'MC Usage'!H173</f>
        <v>0</v>
      </c>
      <c r="I173" s="2">
        <f>HLOOKUP(I$5,'Emissions Factors'!$A$3:$AB$46,MATCH('MC Emissions'!$A173,'Emissions Factors'!$A$5:$A$46,0)+2,FALSE)*'MC Usage'!I173</f>
        <v>140.10500106055738</v>
      </c>
      <c r="J173" s="2">
        <f>HLOOKUP(J$5,'Emissions Factors'!$A$3:$AB$46,MATCH('MC Emissions'!$A173,'Emissions Factors'!$A$5:$A$46,0)+2,FALSE)*'MC Usage'!J173</f>
        <v>44.395702565106696</v>
      </c>
      <c r="K173" s="2">
        <f>HLOOKUP(K$5,'Emissions Factors'!$A$3:$AB$46,MATCH('MC Emissions'!$A173,'Emissions Factors'!$A$5:$A$46,0)+2,FALSE)*'MC Usage'!K173</f>
        <v>953.60508147436224</v>
      </c>
      <c r="L173" s="2">
        <f>HLOOKUP(L$5,'Emissions Factors'!$A$3:$AB$46,MATCH('MC Emissions'!$A173,'Emissions Factors'!$A$5:$A$46,0)+2,FALSE)*'MC Usage'!L173</f>
        <v>19.603754498609991</v>
      </c>
      <c r="M173" s="2">
        <f>HLOOKUP(M$5,'Emissions Factors'!$A$3:$AB$46,MATCH('MC Emissions'!$A173,'Emissions Factors'!$A$5:$A$46,0)+2,FALSE)*'MC Usage'!M173</f>
        <v>11.361117165799786</v>
      </c>
      <c r="N173" s="2">
        <f>HLOOKUP(N$5,'Emissions Factors'!$A$3:$AB$46,MATCH('MC Emissions'!$A173,'Emissions Factors'!$A$5:$A$46,0)+2,FALSE)*'MC Usage'!N173</f>
        <v>572.43074215275067</v>
      </c>
      <c r="O173" s="2">
        <f>HLOOKUP(O$5,'Emissions Factors'!$A$3:$AB$46,MATCH('MC Emissions'!$A173,'Emissions Factors'!$A$5:$A$46,0)+2,FALSE)*'MC Usage'!O173</f>
        <v>276.39327786110385</v>
      </c>
      <c r="P173" s="2">
        <f>HLOOKUP(P$5,'Emissions Factors'!$A$3:$AB$46,MATCH('MC Emissions'!$A173,'Emissions Factors'!$A$5:$A$46,0)+2,FALSE)*'MC Usage'!P173</f>
        <v>118.93114204326795</v>
      </c>
      <c r="Q173" s="2">
        <f>HLOOKUP(Q$5,'Emissions Factors'!$A$3:$AB$46,MATCH('MC Emissions'!$A173,'Emissions Factors'!$A$5:$A$46,0)+2,FALSE)*'MC Usage'!Q173</f>
        <v>1.4515845102137286</v>
      </c>
      <c r="R173" s="2">
        <f>HLOOKUP(R$5,'Emissions Factors'!$A$3:$AB$46,MATCH('MC Emissions'!$A173,'Emissions Factors'!$A$5:$A$46,0)+2,FALSE)*'MC Usage'!R173</f>
        <v>8.4874552349821943</v>
      </c>
      <c r="S173" s="2">
        <f>HLOOKUP(S$5,'Emissions Factors'!$A$3:$AB$46,MATCH('MC Emissions'!$A173,'Emissions Factors'!$A$5:$A$46,0)+2,FALSE)*'MC Usage'!S173</f>
        <v>4.0123222857142857E-2</v>
      </c>
      <c r="T173" s="2">
        <f>HLOOKUP(T$5,'Emissions Factors'!$A$3:$AB$46,MATCH('MC Emissions'!$A173,'Emissions Factors'!$A$5:$A$46,0)+2,FALSE)*'MC Usage'!T173</f>
        <v>0</v>
      </c>
      <c r="U173" s="2">
        <f>HLOOKUP(U$5,'Emissions Factors'!$A$3:$AB$46,MATCH('MC Emissions'!$A173,'Emissions Factors'!$A$5:$A$46,0)+2,FALSE)*'MC Usage'!U173</f>
        <v>0</v>
      </c>
      <c r="V173" s="2">
        <f>HLOOKUP(V$5,'Emissions Factors'!$A$3:$AB$46,MATCH('MC Emissions'!$A173,'Emissions Factors'!$A$5:$A$46,0)+2,FALSE)*'MC Usage'!V173</f>
        <v>0</v>
      </c>
      <c r="W173" s="2">
        <f>HLOOKUP(W$5,'Emissions Factors'!$A$3:$AB$46,MATCH('MC Emissions'!$A173,'Emissions Factors'!$A$5:$A$46,0)+2,FALSE)*'MC Usage'!W173</f>
        <v>0</v>
      </c>
      <c r="X173" s="2">
        <f>HLOOKUP(X$5,'Emissions Factors'!$A$3:$AB$46,MATCH('MC Emissions'!$A173,'Emissions Factors'!$A$5:$A$46,0)+2,FALSE)*'MC Usage'!X173</f>
        <v>0</v>
      </c>
      <c r="Y173" s="2">
        <f>HLOOKUP(Y$5,'Emissions Factors'!$A$3:$AB$46,MATCH('MC Emissions'!$A173,'Emissions Factors'!$A$5:$A$46,0)+2,FALSE)*'MC Usage'!Y173</f>
        <v>0</v>
      </c>
      <c r="Z173" s="2">
        <f>HLOOKUP(Z$5,'Emissions Factors'!$A$3:$AB$46,MATCH('MC Emissions'!$A173,'Emissions Factors'!$A$5:$A$46,0)+2,FALSE)*'MC Usage'!Z173</f>
        <v>0</v>
      </c>
      <c r="AA173" s="2">
        <f>HLOOKUP(AA$5,'Emissions Factors'!$A$3:$AB$46,MATCH('MC Emissions'!$A173,'Emissions Factors'!$A$5:$A$46,0)+2,FALSE)*'MC Usage'!AA173</f>
        <v>0</v>
      </c>
      <c r="AB173">
        <f>HLOOKUP(AB$5,'Emissions Factors'!$A$3:$AB$46,MATCH('MC Emissions'!$A173,'Emissions Factors'!$A$5:$A$46,0)+2,FALSE)*'MC Usage'!AB173</f>
        <v>0</v>
      </c>
      <c r="AC173">
        <f>-'MC Usage'!AC173</f>
        <v>0</v>
      </c>
      <c r="AD173">
        <f>HLOOKUP(AD$5,'Emissions Factors'!$A$3:$AB$46,MATCH('MC Emissions'!$A173,'Emissions Factors'!$A$5:$A$46,0)+2,FALSE)*'MC Usage'!AD173</f>
        <v>-6026.0470847270626</v>
      </c>
      <c r="AE173">
        <f>HLOOKUP(AE$5,'Emissions Factors'!$A$3:$AB$46,MATCH('MC Emissions'!$A173,'Emissions Factors'!$A$5:$A$46,0)+2,FALSE)*'MC Usage'!AE173</f>
        <v>0</v>
      </c>
      <c r="AF173" s="202">
        <f t="shared" si="10"/>
        <v>2428.2956204003731</v>
      </c>
      <c r="AG173">
        <f t="shared" si="11"/>
        <v>4211.0090636184768</v>
      </c>
      <c r="AH173">
        <v>0</v>
      </c>
      <c r="AI173">
        <f t="shared" si="8"/>
        <v>6026.0470847270626</v>
      </c>
      <c r="AJ173">
        <f t="shared" si="9"/>
        <v>0</v>
      </c>
    </row>
    <row r="174" spans="1:36" x14ac:dyDescent="0.3">
      <c r="A174" s="29" t="s">
        <v>48</v>
      </c>
      <c r="B174" s="15">
        <f t="shared" si="12"/>
        <v>41821</v>
      </c>
      <c r="C174" s="7">
        <f>HLOOKUP(C$5,'Emissions Factors'!$A$3:$AB$46,MATCH('MC Emissions'!$A174,'Emissions Factors'!$A$5:$A$46,0)+2,FALSE)*'MC Usage'!C174</f>
        <v>8319.2615053012341</v>
      </c>
      <c r="D174" s="7">
        <f>HLOOKUP(D$5,'Emissions Factors'!$A$3:$AB$46,MATCH('MC Emissions'!$A174,'Emissions Factors'!$A$5:$A$46,0)+2,FALSE)*'MC Usage'!D174</f>
        <v>5023.6285897179123</v>
      </c>
      <c r="E174" s="7">
        <f>HLOOKUP(E$5,'Emissions Factors'!$A$3:$AB$46,MATCH('MC Emissions'!$A174,'Emissions Factors'!$A$5:$A$46,0)+2,FALSE)*'MC Usage'!E174</f>
        <v>4030.3237185300432</v>
      </c>
      <c r="F174" s="7">
        <f>HLOOKUP(F$5,'Emissions Factors'!$A$3:$AB$46,MATCH('MC Emissions'!$A174,'Emissions Factors'!$A$5:$A$46,0)+2,FALSE)*'MC Usage'!F174</f>
        <v>28.366875</v>
      </c>
      <c r="G174" s="7">
        <f>HLOOKUP(G$5,'Emissions Factors'!$A$3:$AB$46,MATCH('MC Emissions'!$A174,'Emissions Factors'!$A$5:$A$46,0)+2,FALSE)*'MC Usage'!G174</f>
        <v>35.040929699175123</v>
      </c>
      <c r="H174" s="7">
        <f>HLOOKUP(H$5,'Emissions Factors'!$A$3:$AB$46,MATCH('MC Emissions'!$A174,'Emissions Factors'!$A$5:$A$46,0)+2,FALSE)*'MC Usage'!H174</f>
        <v>0</v>
      </c>
      <c r="I174" s="7">
        <f>HLOOKUP(I$5,'Emissions Factors'!$A$3:$AB$46,MATCH('MC Emissions'!$A174,'Emissions Factors'!$A$5:$A$46,0)+2,FALSE)*'MC Usage'!I174</f>
        <v>141.50605107116294</v>
      </c>
      <c r="J174" s="7">
        <f>HLOOKUP(J$5,'Emissions Factors'!$A$3:$AB$46,MATCH('MC Emissions'!$A174,'Emissions Factors'!$A$5:$A$46,0)+2,FALSE)*'MC Usage'!J174</f>
        <v>44.839659590757776</v>
      </c>
      <c r="K174" s="7">
        <f>HLOOKUP(K$5,'Emissions Factors'!$A$3:$AB$46,MATCH('MC Emissions'!$A174,'Emissions Factors'!$A$5:$A$46,0)+2,FALSE)*'MC Usage'!K174</f>
        <v>953.60508147436224</v>
      </c>
      <c r="L174" s="7">
        <f>HLOOKUP(L$5,'Emissions Factors'!$A$3:$AB$46,MATCH('MC Emissions'!$A174,'Emissions Factors'!$A$5:$A$46,0)+2,FALSE)*'MC Usage'!L174</f>
        <v>19.727238262581622</v>
      </c>
      <c r="M174" s="7">
        <f>HLOOKUP(M$5,'Emissions Factors'!$A$3:$AB$46,MATCH('MC Emissions'!$A174,'Emissions Factors'!$A$5:$A$46,0)+2,FALSE)*'MC Usage'!M174</f>
        <v>10.571547147594783</v>
      </c>
      <c r="N174" s="7">
        <f>HLOOKUP(N$5,'Emissions Factors'!$A$3:$AB$46,MATCH('MC Emissions'!$A174,'Emissions Factors'!$A$5:$A$46,0)+2,FALSE)*'MC Usage'!N174</f>
        <v>580.9880940657921</v>
      </c>
      <c r="O174" s="7">
        <f>HLOOKUP(O$5,'Emissions Factors'!$A$3:$AB$46,MATCH('MC Emissions'!$A174,'Emissions Factors'!$A$5:$A$46,0)+2,FALSE)*'MC Usage'!O174</f>
        <v>277.0842610557566</v>
      </c>
      <c r="P174" s="7">
        <f>HLOOKUP(P$5,'Emissions Factors'!$A$3:$AB$46,MATCH('MC Emissions'!$A174,'Emissions Factors'!$A$5:$A$46,0)+2,FALSE)*'MC Usage'!P174</f>
        <v>119.22846989837613</v>
      </c>
      <c r="Q174" s="7">
        <f>HLOOKUP(Q$5,'Emissions Factors'!$A$3:$AB$46,MATCH('MC Emissions'!$A174,'Emissions Factors'!$A$5:$A$46,0)+2,FALSE)*'MC Usage'!Q174</f>
        <v>1.4552134714892628</v>
      </c>
      <c r="R174" s="7">
        <f>HLOOKUP(R$5,'Emissions Factors'!$A$3:$AB$46,MATCH('MC Emissions'!$A174,'Emissions Factors'!$A$5:$A$46,0)+2,FALSE)*'MC Usage'!R174</f>
        <v>8.5086738730696485</v>
      </c>
      <c r="S174" s="7">
        <f>HLOOKUP(S$5,'Emissions Factors'!$A$3:$AB$46,MATCH('MC Emissions'!$A174,'Emissions Factors'!$A$5:$A$46,0)+2,FALSE)*'MC Usage'!S174</f>
        <v>4.0123222857142857E-2</v>
      </c>
      <c r="T174" s="7">
        <f>HLOOKUP(T$5,'Emissions Factors'!$A$3:$AB$46,MATCH('MC Emissions'!$A174,'Emissions Factors'!$A$5:$A$46,0)+2,FALSE)*'MC Usage'!T174</f>
        <v>0</v>
      </c>
      <c r="U174" s="7">
        <f>HLOOKUP(U$5,'Emissions Factors'!$A$3:$AB$46,MATCH('MC Emissions'!$A174,'Emissions Factors'!$A$5:$A$46,0)+2,FALSE)*'MC Usage'!U174</f>
        <v>0</v>
      </c>
      <c r="V174" s="7">
        <f>HLOOKUP(V$5,'Emissions Factors'!$A$3:$AB$46,MATCH('MC Emissions'!$A174,'Emissions Factors'!$A$5:$A$46,0)+2,FALSE)*'MC Usage'!V174</f>
        <v>0</v>
      </c>
      <c r="W174" s="7">
        <f>HLOOKUP(W$5,'Emissions Factors'!$A$3:$AB$46,MATCH('MC Emissions'!$A174,'Emissions Factors'!$A$5:$A$46,0)+2,FALSE)*'MC Usage'!W174</f>
        <v>0</v>
      </c>
      <c r="X174" s="7">
        <f>HLOOKUP(X$5,'Emissions Factors'!$A$3:$AB$46,MATCH('MC Emissions'!$A174,'Emissions Factors'!$A$5:$A$46,0)+2,FALSE)*'MC Usage'!X174</f>
        <v>0</v>
      </c>
      <c r="Y174" s="7">
        <f>HLOOKUP(Y$5,'Emissions Factors'!$A$3:$AB$46,MATCH('MC Emissions'!$A174,'Emissions Factors'!$A$5:$A$46,0)+2,FALSE)*'MC Usage'!Y174</f>
        <v>0</v>
      </c>
      <c r="Z174" s="7">
        <f>HLOOKUP(Z$5,'Emissions Factors'!$A$3:$AB$46,MATCH('MC Emissions'!$A174,'Emissions Factors'!$A$5:$A$46,0)+2,FALSE)*'MC Usage'!Z174</f>
        <v>0</v>
      </c>
      <c r="AA174" s="7">
        <f>HLOOKUP(AA$5,'Emissions Factors'!$A$3:$AB$46,MATCH('MC Emissions'!$A174,'Emissions Factors'!$A$5:$A$46,0)+2,FALSE)*'MC Usage'!AA174</f>
        <v>0</v>
      </c>
      <c r="AB174" s="8">
        <f>HLOOKUP(AB$5,'Emissions Factors'!$A$3:$AB$46,MATCH('MC Emissions'!$A174,'Emissions Factors'!$A$5:$A$46,0)+2,FALSE)*'MC Usage'!AB174</f>
        <v>0</v>
      </c>
      <c r="AC174" s="8">
        <f>-'MC Usage'!AC174</f>
        <v>0</v>
      </c>
      <c r="AD174" s="8">
        <f>HLOOKUP(AD$5,'Emissions Factors'!$A$3:$AB$46,MATCH('MC Emissions'!$A174,'Emissions Factors'!$A$5:$A$46,0)+2,FALSE)*'MC Usage'!AD174</f>
        <v>-5572.1525570370159</v>
      </c>
      <c r="AE174" s="8">
        <f>HLOOKUP(AE$5,'Emissions Factors'!$A$3:$AB$46,MATCH('MC Emissions'!$A174,'Emissions Factors'!$A$5:$A$46,0)+2,FALSE)*'MC Usage'!AE174</f>
        <v>0</v>
      </c>
      <c r="AF174" s="202">
        <f t="shared" si="10"/>
        <v>2747.1089482642183</v>
      </c>
      <c r="AG174">
        <f t="shared" si="11"/>
        <v>4030.3237185300432</v>
      </c>
      <c r="AH174">
        <v>0</v>
      </c>
      <c r="AI174">
        <f t="shared" si="8"/>
        <v>5572.1525570370159</v>
      </c>
      <c r="AJ174">
        <f t="shared" si="9"/>
        <v>0</v>
      </c>
    </row>
    <row r="175" spans="1:36" x14ac:dyDescent="0.3">
      <c r="A175" s="30" t="s">
        <v>48</v>
      </c>
      <c r="B175" s="16">
        <f t="shared" si="12"/>
        <v>41852</v>
      </c>
      <c r="C175" s="9">
        <f>HLOOKUP(C$5,'Emissions Factors'!$A$3:$AB$46,MATCH('MC Emissions'!$A175,'Emissions Factors'!$A$5:$A$46,0)+2,FALSE)*'MC Usage'!C175</f>
        <v>6797.9749718348185</v>
      </c>
      <c r="D175" s="9">
        <f>HLOOKUP(D$5,'Emissions Factors'!$A$3:$AB$46,MATCH('MC Emissions'!$A175,'Emissions Factors'!$A$5:$A$46,0)+2,FALSE)*'MC Usage'!D175</f>
        <v>3825.704380127253</v>
      </c>
      <c r="E175" s="9">
        <f>HLOOKUP(E$5,'Emissions Factors'!$A$3:$AB$46,MATCH('MC Emissions'!$A175,'Emissions Factors'!$A$5:$A$46,0)+2,FALSE)*'MC Usage'!E175</f>
        <v>4273.4177027320366</v>
      </c>
      <c r="F175" s="9">
        <f>HLOOKUP(F$5,'Emissions Factors'!$A$3:$AB$46,MATCH('MC Emissions'!$A175,'Emissions Factors'!$A$5:$A$46,0)+2,FALSE)*'MC Usage'!F175</f>
        <v>26.318925</v>
      </c>
      <c r="G175" s="9">
        <f>HLOOKUP(G$5,'Emissions Factors'!$A$3:$AB$46,MATCH('MC Emissions'!$A175,'Emissions Factors'!$A$5:$A$46,0)+2,FALSE)*'MC Usage'!G175</f>
        <v>35.040929699175123</v>
      </c>
      <c r="H175" s="9">
        <f>HLOOKUP(H$5,'Emissions Factors'!$A$3:$AB$46,MATCH('MC Emissions'!$A175,'Emissions Factors'!$A$5:$A$46,0)+2,FALSE)*'MC Usage'!H175</f>
        <v>0</v>
      </c>
      <c r="I175" s="9">
        <f>HLOOKUP(I$5,'Emissions Factors'!$A$3:$AB$46,MATCH('MC Emissions'!$A175,'Emissions Factors'!$A$5:$A$46,0)+2,FALSE)*'MC Usage'!I175</f>
        <v>141.50605107116294</v>
      </c>
      <c r="J175" s="9">
        <f>HLOOKUP(J$5,'Emissions Factors'!$A$3:$AB$46,MATCH('MC Emissions'!$A175,'Emissions Factors'!$A$5:$A$46,0)+2,FALSE)*'MC Usage'!J175</f>
        <v>44.839659590757776</v>
      </c>
      <c r="K175" s="9">
        <f>HLOOKUP(K$5,'Emissions Factors'!$A$3:$AB$46,MATCH('MC Emissions'!$A175,'Emissions Factors'!$A$5:$A$46,0)+2,FALSE)*'MC Usage'!K175</f>
        <v>953.60508147436224</v>
      </c>
      <c r="L175" s="9">
        <f>HLOOKUP(L$5,'Emissions Factors'!$A$3:$AB$46,MATCH('MC Emissions'!$A175,'Emissions Factors'!$A$5:$A$46,0)+2,FALSE)*'MC Usage'!L175</f>
        <v>19.727238262581622</v>
      </c>
      <c r="M175" s="9">
        <f>HLOOKUP(M$5,'Emissions Factors'!$A$3:$AB$46,MATCH('MC Emissions'!$A175,'Emissions Factors'!$A$5:$A$46,0)+2,FALSE)*'MC Usage'!M175</f>
        <v>10.571547147594783</v>
      </c>
      <c r="N175" s="9">
        <f>HLOOKUP(N$5,'Emissions Factors'!$A$3:$AB$46,MATCH('MC Emissions'!$A175,'Emissions Factors'!$A$5:$A$46,0)+2,FALSE)*'MC Usage'!N175</f>
        <v>699.69402575086986</v>
      </c>
      <c r="O175" s="9">
        <f>HLOOKUP(O$5,'Emissions Factors'!$A$3:$AB$46,MATCH('MC Emissions'!$A175,'Emissions Factors'!$A$5:$A$46,0)+2,FALSE)*'MC Usage'!O175</f>
        <v>277.0842610557566</v>
      </c>
      <c r="P175" s="9">
        <f>HLOOKUP(P$5,'Emissions Factors'!$A$3:$AB$46,MATCH('MC Emissions'!$A175,'Emissions Factors'!$A$5:$A$46,0)+2,FALSE)*'MC Usage'!P175</f>
        <v>119.22846989837613</v>
      </c>
      <c r="Q175" s="9">
        <f>HLOOKUP(Q$5,'Emissions Factors'!$A$3:$AB$46,MATCH('MC Emissions'!$A175,'Emissions Factors'!$A$5:$A$46,0)+2,FALSE)*'MC Usage'!Q175</f>
        <v>1.4552134714892628</v>
      </c>
      <c r="R175" s="9">
        <f>HLOOKUP(R$5,'Emissions Factors'!$A$3:$AB$46,MATCH('MC Emissions'!$A175,'Emissions Factors'!$A$5:$A$46,0)+2,FALSE)*'MC Usage'!R175</f>
        <v>8.5086738730696485</v>
      </c>
      <c r="S175" s="9">
        <f>HLOOKUP(S$5,'Emissions Factors'!$A$3:$AB$46,MATCH('MC Emissions'!$A175,'Emissions Factors'!$A$5:$A$46,0)+2,FALSE)*'MC Usage'!S175</f>
        <v>4.0123222857142857E-2</v>
      </c>
      <c r="T175" s="9">
        <f>HLOOKUP(T$5,'Emissions Factors'!$A$3:$AB$46,MATCH('MC Emissions'!$A175,'Emissions Factors'!$A$5:$A$46,0)+2,FALSE)*'MC Usage'!T175</f>
        <v>0</v>
      </c>
      <c r="U175" s="9">
        <f>HLOOKUP(U$5,'Emissions Factors'!$A$3:$AB$46,MATCH('MC Emissions'!$A175,'Emissions Factors'!$A$5:$A$46,0)+2,FALSE)*'MC Usage'!U175</f>
        <v>0</v>
      </c>
      <c r="V175" s="9">
        <f>HLOOKUP(V$5,'Emissions Factors'!$A$3:$AB$46,MATCH('MC Emissions'!$A175,'Emissions Factors'!$A$5:$A$46,0)+2,FALSE)*'MC Usage'!V175</f>
        <v>0</v>
      </c>
      <c r="W175" s="9">
        <f>HLOOKUP(W$5,'Emissions Factors'!$A$3:$AB$46,MATCH('MC Emissions'!$A175,'Emissions Factors'!$A$5:$A$46,0)+2,FALSE)*'MC Usage'!W175</f>
        <v>0</v>
      </c>
      <c r="X175" s="9">
        <f>HLOOKUP(X$5,'Emissions Factors'!$A$3:$AB$46,MATCH('MC Emissions'!$A175,'Emissions Factors'!$A$5:$A$46,0)+2,FALSE)*'MC Usage'!X175</f>
        <v>0</v>
      </c>
      <c r="Y175" s="9">
        <f>HLOOKUP(Y$5,'Emissions Factors'!$A$3:$AB$46,MATCH('MC Emissions'!$A175,'Emissions Factors'!$A$5:$A$46,0)+2,FALSE)*'MC Usage'!Y175</f>
        <v>0</v>
      </c>
      <c r="Z175" s="9">
        <f>HLOOKUP(Z$5,'Emissions Factors'!$A$3:$AB$46,MATCH('MC Emissions'!$A175,'Emissions Factors'!$A$5:$A$46,0)+2,FALSE)*'MC Usage'!Z175</f>
        <v>0</v>
      </c>
      <c r="AA175" s="9">
        <f>HLOOKUP(AA$5,'Emissions Factors'!$A$3:$AB$46,MATCH('MC Emissions'!$A175,'Emissions Factors'!$A$5:$A$46,0)+2,FALSE)*'MC Usage'!AA175</f>
        <v>0</v>
      </c>
      <c r="AB175" s="10">
        <f>HLOOKUP(AB$5,'Emissions Factors'!$A$3:$AB$46,MATCH('MC Emissions'!$A175,'Emissions Factors'!$A$5:$A$46,0)+2,FALSE)*'MC Usage'!AB175</f>
        <v>0</v>
      </c>
      <c r="AC175" s="10">
        <f>-'MC Usage'!AC175</f>
        <v>0</v>
      </c>
      <c r="AD175" s="10">
        <f>HLOOKUP(AD$5,'Emissions Factors'!$A$3:$AB$46,MATCH('MC Emissions'!$A175,'Emissions Factors'!$A$5:$A$46,0)+2,FALSE)*'MC Usage'!AD175</f>
        <v>-5572.1525570370159</v>
      </c>
      <c r="AE175" s="10">
        <f>HLOOKUP(AE$5,'Emissions Factors'!$A$3:$AB$46,MATCH('MC Emissions'!$A175,'Emissions Factors'!$A$5:$A$46,0)+2,FALSE)*'MC Usage'!AE175</f>
        <v>0</v>
      </c>
      <c r="AF175" s="202">
        <f t="shared" si="10"/>
        <v>1225.8224147978026</v>
      </c>
      <c r="AG175">
        <f t="shared" si="11"/>
        <v>4273.4177027320366</v>
      </c>
      <c r="AH175">
        <v>0</v>
      </c>
      <c r="AI175">
        <f t="shared" si="8"/>
        <v>5572.1525570370159</v>
      </c>
      <c r="AJ175">
        <f t="shared" si="9"/>
        <v>0</v>
      </c>
    </row>
    <row r="176" spans="1:36" x14ac:dyDescent="0.3">
      <c r="A176" s="30" t="s">
        <v>48</v>
      </c>
      <c r="B176" s="16">
        <f t="shared" si="12"/>
        <v>41883</v>
      </c>
      <c r="C176" s="9">
        <f>HLOOKUP(C$5,'Emissions Factors'!$A$3:$AB$46,MATCH('MC Emissions'!$A176,'Emissions Factors'!$A$5:$A$46,0)+2,FALSE)*'MC Usage'!C176</f>
        <v>8030.3424924349674</v>
      </c>
      <c r="D176" s="9">
        <f>HLOOKUP(D$5,'Emissions Factors'!$A$3:$AB$46,MATCH('MC Emissions'!$A176,'Emissions Factors'!$A$5:$A$46,0)+2,FALSE)*'MC Usage'!D176</f>
        <v>2476.6206498422866</v>
      </c>
      <c r="E176" s="9">
        <f>HLOOKUP(E$5,'Emissions Factors'!$A$3:$AB$46,MATCH('MC Emissions'!$A176,'Emissions Factors'!$A$5:$A$46,0)+2,FALSE)*'MC Usage'!E176</f>
        <v>4425.2028506101778</v>
      </c>
      <c r="F176" s="9">
        <f>HLOOKUP(F$5,'Emissions Factors'!$A$3:$AB$46,MATCH('MC Emissions'!$A176,'Emissions Factors'!$A$5:$A$46,0)+2,FALSE)*'MC Usage'!F176</f>
        <v>40.012515</v>
      </c>
      <c r="G176" s="9">
        <f>HLOOKUP(G$5,'Emissions Factors'!$A$3:$AB$46,MATCH('MC Emissions'!$A176,'Emissions Factors'!$A$5:$A$46,0)+2,FALSE)*'MC Usage'!G176</f>
        <v>35.040929699175123</v>
      </c>
      <c r="H176" s="9">
        <f>HLOOKUP(H$5,'Emissions Factors'!$A$3:$AB$46,MATCH('MC Emissions'!$A176,'Emissions Factors'!$A$5:$A$46,0)+2,FALSE)*'MC Usage'!H176</f>
        <v>0</v>
      </c>
      <c r="I176" s="9">
        <f>HLOOKUP(I$5,'Emissions Factors'!$A$3:$AB$46,MATCH('MC Emissions'!$A176,'Emissions Factors'!$A$5:$A$46,0)+2,FALSE)*'MC Usage'!I176</f>
        <v>141.50605107116294</v>
      </c>
      <c r="J176" s="9">
        <f>HLOOKUP(J$5,'Emissions Factors'!$A$3:$AB$46,MATCH('MC Emissions'!$A176,'Emissions Factors'!$A$5:$A$46,0)+2,FALSE)*'MC Usage'!J176</f>
        <v>44.839659590757776</v>
      </c>
      <c r="K176" s="9">
        <f>HLOOKUP(K$5,'Emissions Factors'!$A$3:$AB$46,MATCH('MC Emissions'!$A176,'Emissions Factors'!$A$5:$A$46,0)+2,FALSE)*'MC Usage'!K176</f>
        <v>953.60508147436224</v>
      </c>
      <c r="L176" s="9">
        <f>HLOOKUP(L$5,'Emissions Factors'!$A$3:$AB$46,MATCH('MC Emissions'!$A176,'Emissions Factors'!$A$5:$A$46,0)+2,FALSE)*'MC Usage'!L176</f>
        <v>19.727238262581622</v>
      </c>
      <c r="M176" s="9">
        <f>HLOOKUP(M$5,'Emissions Factors'!$A$3:$AB$46,MATCH('MC Emissions'!$A176,'Emissions Factors'!$A$5:$A$46,0)+2,FALSE)*'MC Usage'!M176</f>
        <v>10.571547147594783</v>
      </c>
      <c r="N176" s="9">
        <f>HLOOKUP(N$5,'Emissions Factors'!$A$3:$AB$46,MATCH('MC Emissions'!$A176,'Emissions Factors'!$A$5:$A$46,0)+2,FALSE)*'MC Usage'!N176</f>
        <v>983.36852967103971</v>
      </c>
      <c r="O176" s="9">
        <f>HLOOKUP(O$5,'Emissions Factors'!$A$3:$AB$46,MATCH('MC Emissions'!$A176,'Emissions Factors'!$A$5:$A$46,0)+2,FALSE)*'MC Usage'!O176</f>
        <v>277.0842610557566</v>
      </c>
      <c r="P176" s="9">
        <f>HLOOKUP(P$5,'Emissions Factors'!$A$3:$AB$46,MATCH('MC Emissions'!$A176,'Emissions Factors'!$A$5:$A$46,0)+2,FALSE)*'MC Usage'!P176</f>
        <v>119.22846989837613</v>
      </c>
      <c r="Q176" s="9">
        <f>HLOOKUP(Q$5,'Emissions Factors'!$A$3:$AB$46,MATCH('MC Emissions'!$A176,'Emissions Factors'!$A$5:$A$46,0)+2,FALSE)*'MC Usage'!Q176</f>
        <v>1.4552134714892628</v>
      </c>
      <c r="R176" s="9">
        <f>HLOOKUP(R$5,'Emissions Factors'!$A$3:$AB$46,MATCH('MC Emissions'!$A176,'Emissions Factors'!$A$5:$A$46,0)+2,FALSE)*'MC Usage'!R176</f>
        <v>8.5086738730696485</v>
      </c>
      <c r="S176" s="9">
        <f>HLOOKUP(S$5,'Emissions Factors'!$A$3:$AB$46,MATCH('MC Emissions'!$A176,'Emissions Factors'!$A$5:$A$46,0)+2,FALSE)*'MC Usage'!S176</f>
        <v>4.0123222857142857E-2</v>
      </c>
      <c r="T176" s="9">
        <f>HLOOKUP(T$5,'Emissions Factors'!$A$3:$AB$46,MATCH('MC Emissions'!$A176,'Emissions Factors'!$A$5:$A$46,0)+2,FALSE)*'MC Usage'!T176</f>
        <v>0</v>
      </c>
      <c r="U176" s="9">
        <f>HLOOKUP(U$5,'Emissions Factors'!$A$3:$AB$46,MATCH('MC Emissions'!$A176,'Emissions Factors'!$A$5:$A$46,0)+2,FALSE)*'MC Usage'!U176</f>
        <v>0</v>
      </c>
      <c r="V176" s="9">
        <f>HLOOKUP(V$5,'Emissions Factors'!$A$3:$AB$46,MATCH('MC Emissions'!$A176,'Emissions Factors'!$A$5:$A$46,0)+2,FALSE)*'MC Usage'!V176</f>
        <v>0</v>
      </c>
      <c r="W176" s="9">
        <f>HLOOKUP(W$5,'Emissions Factors'!$A$3:$AB$46,MATCH('MC Emissions'!$A176,'Emissions Factors'!$A$5:$A$46,0)+2,FALSE)*'MC Usage'!W176</f>
        <v>0</v>
      </c>
      <c r="X176" s="9">
        <f>HLOOKUP(X$5,'Emissions Factors'!$A$3:$AB$46,MATCH('MC Emissions'!$A176,'Emissions Factors'!$A$5:$A$46,0)+2,FALSE)*'MC Usage'!X176</f>
        <v>0</v>
      </c>
      <c r="Y176" s="9">
        <f>HLOOKUP(Y$5,'Emissions Factors'!$A$3:$AB$46,MATCH('MC Emissions'!$A176,'Emissions Factors'!$A$5:$A$46,0)+2,FALSE)*'MC Usage'!Y176</f>
        <v>0</v>
      </c>
      <c r="Z176" s="9">
        <f>HLOOKUP(Z$5,'Emissions Factors'!$A$3:$AB$46,MATCH('MC Emissions'!$A176,'Emissions Factors'!$A$5:$A$46,0)+2,FALSE)*'MC Usage'!Z176</f>
        <v>0</v>
      </c>
      <c r="AA176" s="9">
        <f>HLOOKUP(AA$5,'Emissions Factors'!$A$3:$AB$46,MATCH('MC Emissions'!$A176,'Emissions Factors'!$A$5:$A$46,0)+2,FALSE)*'MC Usage'!AA176</f>
        <v>0</v>
      </c>
      <c r="AB176" s="10">
        <f>HLOOKUP(AB$5,'Emissions Factors'!$A$3:$AB$46,MATCH('MC Emissions'!$A176,'Emissions Factors'!$A$5:$A$46,0)+2,FALSE)*'MC Usage'!AB176</f>
        <v>0</v>
      </c>
      <c r="AC176" s="10">
        <f>-'MC Usage'!AC176</f>
        <v>0</v>
      </c>
      <c r="AD176" s="10">
        <f>HLOOKUP(AD$5,'Emissions Factors'!$A$3:$AB$46,MATCH('MC Emissions'!$A176,'Emissions Factors'!$A$5:$A$46,0)+2,FALSE)*'MC Usage'!AD176</f>
        <v>-5572.1525570370159</v>
      </c>
      <c r="AE176" s="10">
        <f>HLOOKUP(AE$5,'Emissions Factors'!$A$3:$AB$46,MATCH('MC Emissions'!$A176,'Emissions Factors'!$A$5:$A$46,0)+2,FALSE)*'MC Usage'!AE176</f>
        <v>0</v>
      </c>
      <c r="AF176" s="202">
        <f t="shared" si="10"/>
        <v>2458.1899353979516</v>
      </c>
      <c r="AG176">
        <f t="shared" si="11"/>
        <v>4425.2028506101778</v>
      </c>
      <c r="AH176">
        <v>0</v>
      </c>
      <c r="AI176">
        <f t="shared" si="8"/>
        <v>5572.1525570370159</v>
      </c>
      <c r="AJ176">
        <f t="shared" si="9"/>
        <v>0</v>
      </c>
    </row>
    <row r="177" spans="1:36" x14ac:dyDescent="0.3">
      <c r="A177" s="30" t="s">
        <v>48</v>
      </c>
      <c r="B177" s="16">
        <f t="shared" si="12"/>
        <v>41913</v>
      </c>
      <c r="C177" s="9">
        <f>HLOOKUP(C$5,'Emissions Factors'!$A$3:$AB$46,MATCH('MC Emissions'!$A177,'Emissions Factors'!$A$5:$A$46,0)+2,FALSE)*'MC Usage'!C177</f>
        <v>7841.1174488944798</v>
      </c>
      <c r="D177" s="9">
        <f>HLOOKUP(D$5,'Emissions Factors'!$A$3:$AB$46,MATCH('MC Emissions'!$A177,'Emissions Factors'!$A$5:$A$46,0)+2,FALSE)*'MC Usage'!D177</f>
        <v>1824.7050391594778</v>
      </c>
      <c r="E177" s="9">
        <f>HLOOKUP(E$5,'Emissions Factors'!$A$3:$AB$46,MATCH('MC Emissions'!$A177,'Emissions Factors'!$A$5:$A$46,0)+2,FALSE)*'MC Usage'!E177</f>
        <v>5357.810536844474</v>
      </c>
      <c r="F177" s="9">
        <f>HLOOKUP(F$5,'Emissions Factors'!$A$3:$AB$46,MATCH('MC Emissions'!$A177,'Emissions Factors'!$A$5:$A$46,0)+2,FALSE)*'MC Usage'!F177</f>
        <v>72.18746999999999</v>
      </c>
      <c r="G177" s="9">
        <f>HLOOKUP(G$5,'Emissions Factors'!$A$3:$AB$46,MATCH('MC Emissions'!$A177,'Emissions Factors'!$A$5:$A$46,0)+2,FALSE)*'MC Usage'!G177</f>
        <v>35.040929699175123</v>
      </c>
      <c r="H177" s="9">
        <f>HLOOKUP(H$5,'Emissions Factors'!$A$3:$AB$46,MATCH('MC Emissions'!$A177,'Emissions Factors'!$A$5:$A$46,0)+2,FALSE)*'MC Usage'!H177</f>
        <v>0</v>
      </c>
      <c r="I177" s="9">
        <f>HLOOKUP(I$5,'Emissions Factors'!$A$3:$AB$46,MATCH('MC Emissions'!$A177,'Emissions Factors'!$A$5:$A$46,0)+2,FALSE)*'MC Usage'!I177</f>
        <v>141.50605107116294</v>
      </c>
      <c r="J177" s="9">
        <f>HLOOKUP(J$5,'Emissions Factors'!$A$3:$AB$46,MATCH('MC Emissions'!$A177,'Emissions Factors'!$A$5:$A$46,0)+2,FALSE)*'MC Usage'!J177</f>
        <v>44.839659590757776</v>
      </c>
      <c r="K177" s="9">
        <f>HLOOKUP(K$5,'Emissions Factors'!$A$3:$AB$46,MATCH('MC Emissions'!$A177,'Emissions Factors'!$A$5:$A$46,0)+2,FALSE)*'MC Usage'!K177</f>
        <v>953.60508147436224</v>
      </c>
      <c r="L177" s="9">
        <f>HLOOKUP(L$5,'Emissions Factors'!$A$3:$AB$46,MATCH('MC Emissions'!$A177,'Emissions Factors'!$A$5:$A$46,0)+2,FALSE)*'MC Usage'!L177</f>
        <v>19.727238262581622</v>
      </c>
      <c r="M177" s="9">
        <f>HLOOKUP(M$5,'Emissions Factors'!$A$3:$AB$46,MATCH('MC Emissions'!$A177,'Emissions Factors'!$A$5:$A$46,0)+2,FALSE)*'MC Usage'!M177</f>
        <v>10.571547147594783</v>
      </c>
      <c r="N177" s="9">
        <f>HLOOKUP(N$5,'Emissions Factors'!$A$3:$AB$46,MATCH('MC Emissions'!$A177,'Emissions Factors'!$A$5:$A$46,0)+2,FALSE)*'MC Usage'!N177</f>
        <v>661.76459717920898</v>
      </c>
      <c r="O177" s="9">
        <f>HLOOKUP(O$5,'Emissions Factors'!$A$3:$AB$46,MATCH('MC Emissions'!$A177,'Emissions Factors'!$A$5:$A$46,0)+2,FALSE)*'MC Usage'!O177</f>
        <v>277.0842610557566</v>
      </c>
      <c r="P177" s="9">
        <f>HLOOKUP(P$5,'Emissions Factors'!$A$3:$AB$46,MATCH('MC Emissions'!$A177,'Emissions Factors'!$A$5:$A$46,0)+2,FALSE)*'MC Usage'!P177</f>
        <v>119.22846989837613</v>
      </c>
      <c r="Q177" s="9">
        <f>HLOOKUP(Q$5,'Emissions Factors'!$A$3:$AB$46,MATCH('MC Emissions'!$A177,'Emissions Factors'!$A$5:$A$46,0)+2,FALSE)*'MC Usage'!Q177</f>
        <v>1.4552134714892628</v>
      </c>
      <c r="R177" s="9">
        <f>HLOOKUP(R$5,'Emissions Factors'!$A$3:$AB$46,MATCH('MC Emissions'!$A177,'Emissions Factors'!$A$5:$A$46,0)+2,FALSE)*'MC Usage'!R177</f>
        <v>8.5086738730696485</v>
      </c>
      <c r="S177" s="9">
        <f>HLOOKUP(S$5,'Emissions Factors'!$A$3:$AB$46,MATCH('MC Emissions'!$A177,'Emissions Factors'!$A$5:$A$46,0)+2,FALSE)*'MC Usage'!S177</f>
        <v>4.0123222857142857E-2</v>
      </c>
      <c r="T177" s="9">
        <f>HLOOKUP(T$5,'Emissions Factors'!$A$3:$AB$46,MATCH('MC Emissions'!$A177,'Emissions Factors'!$A$5:$A$46,0)+2,FALSE)*'MC Usage'!T177</f>
        <v>0</v>
      </c>
      <c r="U177" s="9">
        <f>HLOOKUP(U$5,'Emissions Factors'!$A$3:$AB$46,MATCH('MC Emissions'!$A177,'Emissions Factors'!$A$5:$A$46,0)+2,FALSE)*'MC Usage'!U177</f>
        <v>0</v>
      </c>
      <c r="V177" s="9">
        <f>HLOOKUP(V$5,'Emissions Factors'!$A$3:$AB$46,MATCH('MC Emissions'!$A177,'Emissions Factors'!$A$5:$A$46,0)+2,FALSE)*'MC Usage'!V177</f>
        <v>0</v>
      </c>
      <c r="W177" s="9">
        <f>HLOOKUP(W$5,'Emissions Factors'!$A$3:$AB$46,MATCH('MC Emissions'!$A177,'Emissions Factors'!$A$5:$A$46,0)+2,FALSE)*'MC Usage'!W177</f>
        <v>0</v>
      </c>
      <c r="X177" s="9">
        <f>HLOOKUP(X$5,'Emissions Factors'!$A$3:$AB$46,MATCH('MC Emissions'!$A177,'Emissions Factors'!$A$5:$A$46,0)+2,FALSE)*'MC Usage'!X177</f>
        <v>0</v>
      </c>
      <c r="Y177" s="9">
        <f>HLOOKUP(Y$5,'Emissions Factors'!$A$3:$AB$46,MATCH('MC Emissions'!$A177,'Emissions Factors'!$A$5:$A$46,0)+2,FALSE)*'MC Usage'!Y177</f>
        <v>0</v>
      </c>
      <c r="Z177" s="9">
        <f>HLOOKUP(Z$5,'Emissions Factors'!$A$3:$AB$46,MATCH('MC Emissions'!$A177,'Emissions Factors'!$A$5:$A$46,0)+2,FALSE)*'MC Usage'!Z177</f>
        <v>0</v>
      </c>
      <c r="AA177" s="9">
        <f>HLOOKUP(AA$5,'Emissions Factors'!$A$3:$AB$46,MATCH('MC Emissions'!$A177,'Emissions Factors'!$A$5:$A$46,0)+2,FALSE)*'MC Usage'!AA177</f>
        <v>0</v>
      </c>
      <c r="AB177" s="10">
        <f>HLOOKUP(AB$5,'Emissions Factors'!$A$3:$AB$46,MATCH('MC Emissions'!$A177,'Emissions Factors'!$A$5:$A$46,0)+2,FALSE)*'MC Usage'!AB177</f>
        <v>0</v>
      </c>
      <c r="AC177" s="10">
        <f>-'MC Usage'!AC177</f>
        <v>0</v>
      </c>
      <c r="AD177" s="10">
        <f>HLOOKUP(AD$5,'Emissions Factors'!$A$3:$AB$46,MATCH('MC Emissions'!$A177,'Emissions Factors'!$A$5:$A$46,0)+2,FALSE)*'MC Usage'!AD177</f>
        <v>-5572.1525570370159</v>
      </c>
      <c r="AE177" s="10">
        <f>HLOOKUP(AE$5,'Emissions Factors'!$A$3:$AB$46,MATCH('MC Emissions'!$A177,'Emissions Factors'!$A$5:$A$46,0)+2,FALSE)*'MC Usage'!AE177</f>
        <v>0</v>
      </c>
      <c r="AF177" s="202">
        <f t="shared" si="10"/>
        <v>2268.964891857464</v>
      </c>
      <c r="AG177">
        <f t="shared" si="11"/>
        <v>5357.810536844474</v>
      </c>
      <c r="AH177">
        <v>0</v>
      </c>
      <c r="AI177">
        <f t="shared" si="8"/>
        <v>5572.1525570370159</v>
      </c>
      <c r="AJ177">
        <f t="shared" si="9"/>
        <v>0</v>
      </c>
    </row>
    <row r="178" spans="1:36" x14ac:dyDescent="0.3">
      <c r="A178" s="30" t="s">
        <v>48</v>
      </c>
      <c r="B178" s="16">
        <f t="shared" si="12"/>
        <v>41944</v>
      </c>
      <c r="C178" s="9">
        <f>HLOOKUP(C$5,'Emissions Factors'!$A$3:$AB$46,MATCH('MC Emissions'!$A178,'Emissions Factors'!$A$5:$A$46,0)+2,FALSE)*'MC Usage'!C178</f>
        <v>7942.2400285509675</v>
      </c>
      <c r="D178" s="9">
        <f>HLOOKUP(D$5,'Emissions Factors'!$A$3:$AB$46,MATCH('MC Emissions'!$A178,'Emissions Factors'!$A$5:$A$46,0)+2,FALSE)*'MC Usage'!D178</f>
        <v>809.95469431133301</v>
      </c>
      <c r="E178" s="9">
        <f>HLOOKUP(E$5,'Emissions Factors'!$A$3:$AB$46,MATCH('MC Emissions'!$A178,'Emissions Factors'!$A$5:$A$46,0)+2,FALSE)*'MC Usage'!E178</f>
        <v>8133.8927132421204</v>
      </c>
      <c r="F178" s="9">
        <f>HLOOKUP(F$5,'Emissions Factors'!$A$3:$AB$46,MATCH('MC Emissions'!$A178,'Emissions Factors'!$A$5:$A$46,0)+2,FALSE)*'MC Usage'!F178</f>
        <v>130.48762500000001</v>
      </c>
      <c r="G178" s="9">
        <f>HLOOKUP(G$5,'Emissions Factors'!$A$3:$AB$46,MATCH('MC Emissions'!$A178,'Emissions Factors'!$A$5:$A$46,0)+2,FALSE)*'MC Usage'!G178</f>
        <v>35.040929699175123</v>
      </c>
      <c r="H178" s="9">
        <f>HLOOKUP(H$5,'Emissions Factors'!$A$3:$AB$46,MATCH('MC Emissions'!$A178,'Emissions Factors'!$A$5:$A$46,0)+2,FALSE)*'MC Usage'!H178</f>
        <v>0</v>
      </c>
      <c r="I178" s="9">
        <f>HLOOKUP(I$5,'Emissions Factors'!$A$3:$AB$46,MATCH('MC Emissions'!$A178,'Emissions Factors'!$A$5:$A$46,0)+2,FALSE)*'MC Usage'!I178</f>
        <v>141.50605107116294</v>
      </c>
      <c r="J178" s="9">
        <f>HLOOKUP(J$5,'Emissions Factors'!$A$3:$AB$46,MATCH('MC Emissions'!$A178,'Emissions Factors'!$A$5:$A$46,0)+2,FALSE)*'MC Usage'!J178</f>
        <v>44.839659590757776</v>
      </c>
      <c r="K178" s="9">
        <f>HLOOKUP(K$5,'Emissions Factors'!$A$3:$AB$46,MATCH('MC Emissions'!$A178,'Emissions Factors'!$A$5:$A$46,0)+2,FALSE)*'MC Usage'!K178</f>
        <v>953.60508147436224</v>
      </c>
      <c r="L178" s="9">
        <f>HLOOKUP(L$5,'Emissions Factors'!$A$3:$AB$46,MATCH('MC Emissions'!$A178,'Emissions Factors'!$A$5:$A$46,0)+2,FALSE)*'MC Usage'!L178</f>
        <v>19.727238262581622</v>
      </c>
      <c r="M178" s="9">
        <f>HLOOKUP(M$5,'Emissions Factors'!$A$3:$AB$46,MATCH('MC Emissions'!$A178,'Emissions Factors'!$A$5:$A$46,0)+2,FALSE)*'MC Usage'!M178</f>
        <v>10.571547147594783</v>
      </c>
      <c r="N178" s="9">
        <f>HLOOKUP(N$5,'Emissions Factors'!$A$3:$AB$46,MATCH('MC Emissions'!$A178,'Emissions Factors'!$A$5:$A$46,0)+2,FALSE)*'MC Usage'!N178</f>
        <v>541.49969455004714</v>
      </c>
      <c r="O178" s="9">
        <f>HLOOKUP(O$5,'Emissions Factors'!$A$3:$AB$46,MATCH('MC Emissions'!$A178,'Emissions Factors'!$A$5:$A$46,0)+2,FALSE)*'MC Usage'!O178</f>
        <v>277.0842610557566</v>
      </c>
      <c r="P178" s="9">
        <f>HLOOKUP(P$5,'Emissions Factors'!$A$3:$AB$46,MATCH('MC Emissions'!$A178,'Emissions Factors'!$A$5:$A$46,0)+2,FALSE)*'MC Usage'!P178</f>
        <v>119.22846989837613</v>
      </c>
      <c r="Q178" s="9">
        <f>HLOOKUP(Q$5,'Emissions Factors'!$A$3:$AB$46,MATCH('MC Emissions'!$A178,'Emissions Factors'!$A$5:$A$46,0)+2,FALSE)*'MC Usage'!Q178</f>
        <v>1.4552134714892628</v>
      </c>
      <c r="R178" s="9">
        <f>HLOOKUP(R$5,'Emissions Factors'!$A$3:$AB$46,MATCH('MC Emissions'!$A178,'Emissions Factors'!$A$5:$A$46,0)+2,FALSE)*'MC Usage'!R178</f>
        <v>8.5086738730696485</v>
      </c>
      <c r="S178" s="9">
        <f>HLOOKUP(S$5,'Emissions Factors'!$A$3:$AB$46,MATCH('MC Emissions'!$A178,'Emissions Factors'!$A$5:$A$46,0)+2,FALSE)*'MC Usage'!S178</f>
        <v>4.0123222857142857E-2</v>
      </c>
      <c r="T178" s="9">
        <f>HLOOKUP(T$5,'Emissions Factors'!$A$3:$AB$46,MATCH('MC Emissions'!$A178,'Emissions Factors'!$A$5:$A$46,0)+2,FALSE)*'MC Usage'!T178</f>
        <v>0</v>
      </c>
      <c r="U178" s="9">
        <f>HLOOKUP(U$5,'Emissions Factors'!$A$3:$AB$46,MATCH('MC Emissions'!$A178,'Emissions Factors'!$A$5:$A$46,0)+2,FALSE)*'MC Usage'!U178</f>
        <v>0</v>
      </c>
      <c r="V178" s="9">
        <f>HLOOKUP(V$5,'Emissions Factors'!$A$3:$AB$46,MATCH('MC Emissions'!$A178,'Emissions Factors'!$A$5:$A$46,0)+2,FALSE)*'MC Usage'!V178</f>
        <v>0</v>
      </c>
      <c r="W178" s="9">
        <f>HLOOKUP(W$5,'Emissions Factors'!$A$3:$AB$46,MATCH('MC Emissions'!$A178,'Emissions Factors'!$A$5:$A$46,0)+2,FALSE)*'MC Usage'!W178</f>
        <v>0</v>
      </c>
      <c r="X178" s="9">
        <f>HLOOKUP(X$5,'Emissions Factors'!$A$3:$AB$46,MATCH('MC Emissions'!$A178,'Emissions Factors'!$A$5:$A$46,0)+2,FALSE)*'MC Usage'!X178</f>
        <v>0</v>
      </c>
      <c r="Y178" s="9">
        <f>HLOOKUP(Y$5,'Emissions Factors'!$A$3:$AB$46,MATCH('MC Emissions'!$A178,'Emissions Factors'!$A$5:$A$46,0)+2,FALSE)*'MC Usage'!Y178</f>
        <v>0</v>
      </c>
      <c r="Z178" s="9">
        <f>HLOOKUP(Z$5,'Emissions Factors'!$A$3:$AB$46,MATCH('MC Emissions'!$A178,'Emissions Factors'!$A$5:$A$46,0)+2,FALSE)*'MC Usage'!Z178</f>
        <v>0</v>
      </c>
      <c r="AA178" s="9">
        <f>HLOOKUP(AA$5,'Emissions Factors'!$A$3:$AB$46,MATCH('MC Emissions'!$A178,'Emissions Factors'!$A$5:$A$46,0)+2,FALSE)*'MC Usage'!AA178</f>
        <v>0</v>
      </c>
      <c r="AB178" s="10">
        <f>HLOOKUP(AB$5,'Emissions Factors'!$A$3:$AB$46,MATCH('MC Emissions'!$A178,'Emissions Factors'!$A$5:$A$46,0)+2,FALSE)*'MC Usage'!AB178</f>
        <v>0</v>
      </c>
      <c r="AC178" s="10">
        <f>-'MC Usage'!AC178</f>
        <v>0</v>
      </c>
      <c r="AD178" s="10">
        <f>HLOOKUP(AD$5,'Emissions Factors'!$A$3:$AB$46,MATCH('MC Emissions'!$A178,'Emissions Factors'!$A$5:$A$46,0)+2,FALSE)*'MC Usage'!AD178</f>
        <v>-5572.1525570370159</v>
      </c>
      <c r="AE178" s="10">
        <f>HLOOKUP(AE$5,'Emissions Factors'!$A$3:$AB$46,MATCH('MC Emissions'!$A178,'Emissions Factors'!$A$5:$A$46,0)+2,FALSE)*'MC Usage'!AE178</f>
        <v>0</v>
      </c>
      <c r="AF178" s="202">
        <f t="shared" si="10"/>
        <v>2370.0874715139516</v>
      </c>
      <c r="AG178">
        <f t="shared" si="11"/>
        <v>8133.8927132421204</v>
      </c>
      <c r="AH178">
        <v>0</v>
      </c>
      <c r="AI178">
        <f t="shared" si="8"/>
        <v>5572.1525570370159</v>
      </c>
      <c r="AJ178">
        <f t="shared" si="9"/>
        <v>0</v>
      </c>
    </row>
    <row r="179" spans="1:36" x14ac:dyDescent="0.3">
      <c r="A179" s="30" t="s">
        <v>48</v>
      </c>
      <c r="B179" s="16">
        <f t="shared" si="12"/>
        <v>41974</v>
      </c>
      <c r="C179" s="9">
        <f>HLOOKUP(C$5,'Emissions Factors'!$A$3:$AB$46,MATCH('MC Emissions'!$A179,'Emissions Factors'!$A$5:$A$46,0)+2,FALSE)*'MC Usage'!C179</f>
        <v>8163.0423007825393</v>
      </c>
      <c r="D179" s="9">
        <f>HLOOKUP(D$5,'Emissions Factors'!$A$3:$AB$46,MATCH('MC Emissions'!$A179,'Emissions Factors'!$A$5:$A$46,0)+2,FALSE)*'MC Usage'!D179</f>
        <v>777.08396562783014</v>
      </c>
      <c r="E179" s="9">
        <f>HLOOKUP(E$5,'Emissions Factors'!$A$3:$AB$46,MATCH('MC Emissions'!$A179,'Emissions Factors'!$A$5:$A$46,0)+2,FALSE)*'MC Usage'!E179</f>
        <v>9435.7536941138114</v>
      </c>
      <c r="F179" s="9">
        <f>HLOOKUP(F$5,'Emissions Factors'!$A$3:$AB$46,MATCH('MC Emissions'!$A179,'Emissions Factors'!$A$5:$A$46,0)+2,FALSE)*'MC Usage'!F179</f>
        <v>165.77324999999999</v>
      </c>
      <c r="G179" s="9">
        <f>HLOOKUP(G$5,'Emissions Factors'!$A$3:$AB$46,MATCH('MC Emissions'!$A179,'Emissions Factors'!$A$5:$A$46,0)+2,FALSE)*'MC Usage'!G179</f>
        <v>35.040929699175123</v>
      </c>
      <c r="H179" s="9">
        <f>HLOOKUP(H$5,'Emissions Factors'!$A$3:$AB$46,MATCH('MC Emissions'!$A179,'Emissions Factors'!$A$5:$A$46,0)+2,FALSE)*'MC Usage'!H179</f>
        <v>0</v>
      </c>
      <c r="I179" s="9">
        <f>HLOOKUP(I$5,'Emissions Factors'!$A$3:$AB$46,MATCH('MC Emissions'!$A179,'Emissions Factors'!$A$5:$A$46,0)+2,FALSE)*'MC Usage'!I179</f>
        <v>141.50605107116294</v>
      </c>
      <c r="J179" s="9">
        <f>HLOOKUP(J$5,'Emissions Factors'!$A$3:$AB$46,MATCH('MC Emissions'!$A179,'Emissions Factors'!$A$5:$A$46,0)+2,FALSE)*'MC Usage'!J179</f>
        <v>44.839659590757776</v>
      </c>
      <c r="K179" s="9">
        <f>HLOOKUP(K$5,'Emissions Factors'!$A$3:$AB$46,MATCH('MC Emissions'!$A179,'Emissions Factors'!$A$5:$A$46,0)+2,FALSE)*'MC Usage'!K179</f>
        <v>953.60508147436224</v>
      </c>
      <c r="L179" s="9">
        <f>HLOOKUP(L$5,'Emissions Factors'!$A$3:$AB$46,MATCH('MC Emissions'!$A179,'Emissions Factors'!$A$5:$A$46,0)+2,FALSE)*'MC Usage'!L179</f>
        <v>19.727238262581622</v>
      </c>
      <c r="M179" s="9">
        <f>HLOOKUP(M$5,'Emissions Factors'!$A$3:$AB$46,MATCH('MC Emissions'!$A179,'Emissions Factors'!$A$5:$A$46,0)+2,FALSE)*'MC Usage'!M179</f>
        <v>10.571547147594783</v>
      </c>
      <c r="N179" s="9">
        <f>HLOOKUP(N$5,'Emissions Factors'!$A$3:$AB$46,MATCH('MC Emissions'!$A179,'Emissions Factors'!$A$5:$A$46,0)+2,FALSE)*'MC Usage'!N179</f>
        <v>592.76689784859047</v>
      </c>
      <c r="O179" s="9">
        <f>HLOOKUP(O$5,'Emissions Factors'!$A$3:$AB$46,MATCH('MC Emissions'!$A179,'Emissions Factors'!$A$5:$A$46,0)+2,FALSE)*'MC Usage'!O179</f>
        <v>277.0842610557566</v>
      </c>
      <c r="P179" s="9">
        <f>HLOOKUP(P$5,'Emissions Factors'!$A$3:$AB$46,MATCH('MC Emissions'!$A179,'Emissions Factors'!$A$5:$A$46,0)+2,FALSE)*'MC Usage'!P179</f>
        <v>119.22846989837613</v>
      </c>
      <c r="Q179" s="9">
        <f>HLOOKUP(Q$5,'Emissions Factors'!$A$3:$AB$46,MATCH('MC Emissions'!$A179,'Emissions Factors'!$A$5:$A$46,0)+2,FALSE)*'MC Usage'!Q179</f>
        <v>1.4552134714892628</v>
      </c>
      <c r="R179" s="9">
        <f>HLOOKUP(R$5,'Emissions Factors'!$A$3:$AB$46,MATCH('MC Emissions'!$A179,'Emissions Factors'!$A$5:$A$46,0)+2,FALSE)*'MC Usage'!R179</f>
        <v>8.5086738730696485</v>
      </c>
      <c r="S179" s="9">
        <f>HLOOKUP(S$5,'Emissions Factors'!$A$3:$AB$46,MATCH('MC Emissions'!$A179,'Emissions Factors'!$A$5:$A$46,0)+2,FALSE)*'MC Usage'!S179</f>
        <v>4.0123222857142857E-2</v>
      </c>
      <c r="T179" s="9">
        <f>HLOOKUP(T$5,'Emissions Factors'!$A$3:$AB$46,MATCH('MC Emissions'!$A179,'Emissions Factors'!$A$5:$A$46,0)+2,FALSE)*'MC Usage'!T179</f>
        <v>0</v>
      </c>
      <c r="U179" s="9">
        <f>HLOOKUP(U$5,'Emissions Factors'!$A$3:$AB$46,MATCH('MC Emissions'!$A179,'Emissions Factors'!$A$5:$A$46,0)+2,FALSE)*'MC Usage'!U179</f>
        <v>0</v>
      </c>
      <c r="V179" s="9">
        <f>HLOOKUP(V$5,'Emissions Factors'!$A$3:$AB$46,MATCH('MC Emissions'!$A179,'Emissions Factors'!$A$5:$A$46,0)+2,FALSE)*'MC Usage'!V179</f>
        <v>0</v>
      </c>
      <c r="W179" s="9">
        <f>HLOOKUP(W$5,'Emissions Factors'!$A$3:$AB$46,MATCH('MC Emissions'!$A179,'Emissions Factors'!$A$5:$A$46,0)+2,FALSE)*'MC Usage'!W179</f>
        <v>0</v>
      </c>
      <c r="X179" s="9">
        <f>HLOOKUP(X$5,'Emissions Factors'!$A$3:$AB$46,MATCH('MC Emissions'!$A179,'Emissions Factors'!$A$5:$A$46,0)+2,FALSE)*'MC Usage'!X179</f>
        <v>0</v>
      </c>
      <c r="Y179" s="9">
        <f>HLOOKUP(Y$5,'Emissions Factors'!$A$3:$AB$46,MATCH('MC Emissions'!$A179,'Emissions Factors'!$A$5:$A$46,0)+2,FALSE)*'MC Usage'!Y179</f>
        <v>0</v>
      </c>
      <c r="Z179" s="9">
        <f>HLOOKUP(Z$5,'Emissions Factors'!$A$3:$AB$46,MATCH('MC Emissions'!$A179,'Emissions Factors'!$A$5:$A$46,0)+2,FALSE)*'MC Usage'!Z179</f>
        <v>0</v>
      </c>
      <c r="AA179" s="9">
        <f>HLOOKUP(AA$5,'Emissions Factors'!$A$3:$AB$46,MATCH('MC Emissions'!$A179,'Emissions Factors'!$A$5:$A$46,0)+2,FALSE)*'MC Usage'!AA179</f>
        <v>0</v>
      </c>
      <c r="AB179" s="10">
        <f>HLOOKUP(AB$5,'Emissions Factors'!$A$3:$AB$46,MATCH('MC Emissions'!$A179,'Emissions Factors'!$A$5:$A$46,0)+2,FALSE)*'MC Usage'!AB179</f>
        <v>0</v>
      </c>
      <c r="AC179" s="10">
        <f>-'MC Usage'!AC179</f>
        <v>0</v>
      </c>
      <c r="AD179" s="10">
        <f>HLOOKUP(AD$5,'Emissions Factors'!$A$3:$AB$46,MATCH('MC Emissions'!$A179,'Emissions Factors'!$A$5:$A$46,0)+2,FALSE)*'MC Usage'!AD179</f>
        <v>-5572.1525570370159</v>
      </c>
      <c r="AE179" s="10">
        <f>HLOOKUP(AE$5,'Emissions Factors'!$A$3:$AB$46,MATCH('MC Emissions'!$A179,'Emissions Factors'!$A$5:$A$46,0)+2,FALSE)*'MC Usage'!AE179</f>
        <v>0</v>
      </c>
      <c r="AF179" s="202">
        <f t="shared" si="10"/>
        <v>2590.8897437455234</v>
      </c>
      <c r="AG179">
        <f t="shared" si="11"/>
        <v>9435.7536941138114</v>
      </c>
      <c r="AH179">
        <v>0</v>
      </c>
      <c r="AI179">
        <f t="shared" si="8"/>
        <v>5572.1525570370159</v>
      </c>
      <c r="AJ179">
        <f t="shared" si="9"/>
        <v>0</v>
      </c>
    </row>
    <row r="180" spans="1:36" x14ac:dyDescent="0.3">
      <c r="A180" s="30" t="s">
        <v>48</v>
      </c>
      <c r="B180" s="16">
        <f t="shared" si="12"/>
        <v>42005</v>
      </c>
      <c r="C180" s="9">
        <f>HLOOKUP(C$5,'Emissions Factors'!$A$3:$AB$46,MATCH('MC Emissions'!$A180,'Emissions Factors'!$A$5:$A$46,0)+2,FALSE)*'MC Usage'!C180</f>
        <v>8058.8886734377757</v>
      </c>
      <c r="D180" s="9">
        <f>HLOOKUP(D$5,'Emissions Factors'!$A$3:$AB$46,MATCH('MC Emissions'!$A180,'Emissions Factors'!$A$5:$A$46,0)+2,FALSE)*'MC Usage'!D180</f>
        <v>594.77237634089624</v>
      </c>
      <c r="E180" s="9">
        <f>HLOOKUP(E$5,'Emissions Factors'!$A$3:$AB$46,MATCH('MC Emissions'!$A180,'Emissions Factors'!$A$5:$A$46,0)+2,FALSE)*'MC Usage'!E180</f>
        <v>11660.778027084301</v>
      </c>
      <c r="F180" s="9">
        <f>HLOOKUP(F$5,'Emissions Factors'!$A$3:$AB$46,MATCH('MC Emissions'!$A180,'Emissions Factors'!$A$5:$A$46,0)+2,FALSE)*'MC Usage'!F180</f>
        <v>215.472015</v>
      </c>
      <c r="G180" s="9">
        <f>HLOOKUP(G$5,'Emissions Factors'!$A$3:$AB$46,MATCH('MC Emissions'!$A180,'Emissions Factors'!$A$5:$A$46,0)+2,FALSE)*'MC Usage'!G180</f>
        <v>35.040929699175123</v>
      </c>
      <c r="H180" s="9">
        <f>HLOOKUP(H$5,'Emissions Factors'!$A$3:$AB$46,MATCH('MC Emissions'!$A180,'Emissions Factors'!$A$5:$A$46,0)+2,FALSE)*'MC Usage'!H180</f>
        <v>0</v>
      </c>
      <c r="I180" s="9">
        <f>HLOOKUP(I$5,'Emissions Factors'!$A$3:$AB$46,MATCH('MC Emissions'!$A180,'Emissions Factors'!$A$5:$A$46,0)+2,FALSE)*'MC Usage'!I180</f>
        <v>141.50605107116294</v>
      </c>
      <c r="J180" s="9">
        <f>HLOOKUP(J$5,'Emissions Factors'!$A$3:$AB$46,MATCH('MC Emissions'!$A180,'Emissions Factors'!$A$5:$A$46,0)+2,FALSE)*'MC Usage'!J180</f>
        <v>44.839659590757776</v>
      </c>
      <c r="K180" s="9">
        <f>HLOOKUP(K$5,'Emissions Factors'!$A$3:$AB$46,MATCH('MC Emissions'!$A180,'Emissions Factors'!$A$5:$A$46,0)+2,FALSE)*'MC Usage'!K180</f>
        <v>953.60508147436224</v>
      </c>
      <c r="L180" s="9">
        <f>HLOOKUP(L$5,'Emissions Factors'!$A$3:$AB$46,MATCH('MC Emissions'!$A180,'Emissions Factors'!$A$5:$A$46,0)+2,FALSE)*'MC Usage'!L180</f>
        <v>19.727238262581622</v>
      </c>
      <c r="M180" s="9">
        <f>HLOOKUP(M$5,'Emissions Factors'!$A$3:$AB$46,MATCH('MC Emissions'!$A180,'Emissions Factors'!$A$5:$A$46,0)+2,FALSE)*'MC Usage'!M180</f>
        <v>10.571547147594783</v>
      </c>
      <c r="N180" s="9">
        <f>HLOOKUP(N$5,'Emissions Factors'!$A$3:$AB$46,MATCH('MC Emissions'!$A180,'Emissions Factors'!$A$5:$A$46,0)+2,FALSE)*'MC Usage'!N180</f>
        <v>980.78789150409671</v>
      </c>
      <c r="O180" s="9">
        <f>HLOOKUP(O$5,'Emissions Factors'!$A$3:$AB$46,MATCH('MC Emissions'!$A180,'Emissions Factors'!$A$5:$A$46,0)+2,FALSE)*'MC Usage'!O180</f>
        <v>277.0842610557566</v>
      </c>
      <c r="P180" s="9">
        <f>HLOOKUP(P$5,'Emissions Factors'!$A$3:$AB$46,MATCH('MC Emissions'!$A180,'Emissions Factors'!$A$5:$A$46,0)+2,FALSE)*'MC Usage'!P180</f>
        <v>119.22846989837613</v>
      </c>
      <c r="Q180" s="9">
        <f>HLOOKUP(Q$5,'Emissions Factors'!$A$3:$AB$46,MATCH('MC Emissions'!$A180,'Emissions Factors'!$A$5:$A$46,0)+2,FALSE)*'MC Usage'!Q180</f>
        <v>1.4552134714892628</v>
      </c>
      <c r="R180" s="9">
        <f>HLOOKUP(R$5,'Emissions Factors'!$A$3:$AB$46,MATCH('MC Emissions'!$A180,'Emissions Factors'!$A$5:$A$46,0)+2,FALSE)*'MC Usage'!R180</f>
        <v>8.5086738730696485</v>
      </c>
      <c r="S180" s="9">
        <f>HLOOKUP(S$5,'Emissions Factors'!$A$3:$AB$46,MATCH('MC Emissions'!$A180,'Emissions Factors'!$A$5:$A$46,0)+2,FALSE)*'MC Usage'!S180</f>
        <v>4.0123222857142857E-2</v>
      </c>
      <c r="T180" s="9">
        <f>HLOOKUP(T$5,'Emissions Factors'!$A$3:$AB$46,MATCH('MC Emissions'!$A180,'Emissions Factors'!$A$5:$A$46,0)+2,FALSE)*'MC Usage'!T180</f>
        <v>0</v>
      </c>
      <c r="U180" s="9">
        <f>HLOOKUP(U$5,'Emissions Factors'!$A$3:$AB$46,MATCH('MC Emissions'!$A180,'Emissions Factors'!$A$5:$A$46,0)+2,FALSE)*'MC Usage'!U180</f>
        <v>0</v>
      </c>
      <c r="V180" s="9">
        <f>HLOOKUP(V$5,'Emissions Factors'!$A$3:$AB$46,MATCH('MC Emissions'!$A180,'Emissions Factors'!$A$5:$A$46,0)+2,FALSE)*'MC Usage'!V180</f>
        <v>0</v>
      </c>
      <c r="W180" s="9">
        <f>HLOOKUP(W$5,'Emissions Factors'!$A$3:$AB$46,MATCH('MC Emissions'!$A180,'Emissions Factors'!$A$5:$A$46,0)+2,FALSE)*'MC Usage'!W180</f>
        <v>0</v>
      </c>
      <c r="X180" s="9">
        <f>HLOOKUP(X$5,'Emissions Factors'!$A$3:$AB$46,MATCH('MC Emissions'!$A180,'Emissions Factors'!$A$5:$A$46,0)+2,FALSE)*'MC Usage'!X180</f>
        <v>0</v>
      </c>
      <c r="Y180" s="9">
        <f>HLOOKUP(Y$5,'Emissions Factors'!$A$3:$AB$46,MATCH('MC Emissions'!$A180,'Emissions Factors'!$A$5:$A$46,0)+2,FALSE)*'MC Usage'!Y180</f>
        <v>0</v>
      </c>
      <c r="Z180" s="9">
        <f>HLOOKUP(Z$5,'Emissions Factors'!$A$3:$AB$46,MATCH('MC Emissions'!$A180,'Emissions Factors'!$A$5:$A$46,0)+2,FALSE)*'MC Usage'!Z180</f>
        <v>0</v>
      </c>
      <c r="AA180" s="9">
        <f>HLOOKUP(AA$5,'Emissions Factors'!$A$3:$AB$46,MATCH('MC Emissions'!$A180,'Emissions Factors'!$A$5:$A$46,0)+2,FALSE)*'MC Usage'!AA180</f>
        <v>0</v>
      </c>
      <c r="AB180" s="10">
        <f>HLOOKUP(AB$5,'Emissions Factors'!$A$3:$AB$46,MATCH('MC Emissions'!$A180,'Emissions Factors'!$A$5:$A$46,0)+2,FALSE)*'MC Usage'!AB180</f>
        <v>0</v>
      </c>
      <c r="AC180" s="10">
        <f>-'MC Usage'!AC180</f>
        <v>0</v>
      </c>
      <c r="AD180" s="10">
        <f>HLOOKUP(AD$5,'Emissions Factors'!$A$3:$AB$46,MATCH('MC Emissions'!$A180,'Emissions Factors'!$A$5:$A$46,0)+2,FALSE)*'MC Usage'!AD180</f>
        <v>-5572.1525570370159</v>
      </c>
      <c r="AE180" s="10">
        <f>HLOOKUP(AE$5,'Emissions Factors'!$A$3:$AB$46,MATCH('MC Emissions'!$A180,'Emissions Factors'!$A$5:$A$46,0)+2,FALSE)*'MC Usage'!AE180</f>
        <v>0</v>
      </c>
      <c r="AF180" s="202">
        <f t="shared" si="10"/>
        <v>2486.7361164007598</v>
      </c>
      <c r="AG180">
        <f t="shared" si="11"/>
        <v>11660.778027084301</v>
      </c>
      <c r="AH180">
        <v>0</v>
      </c>
      <c r="AI180">
        <f t="shared" si="8"/>
        <v>5572.1525570370159</v>
      </c>
      <c r="AJ180">
        <f t="shared" si="9"/>
        <v>0</v>
      </c>
    </row>
    <row r="181" spans="1:36" x14ac:dyDescent="0.3">
      <c r="A181" s="30" t="s">
        <v>48</v>
      </c>
      <c r="B181" s="16">
        <f t="shared" si="12"/>
        <v>42036</v>
      </c>
      <c r="C181" s="9">
        <f>HLOOKUP(C$5,'Emissions Factors'!$A$3:$AB$46,MATCH('MC Emissions'!$A181,'Emissions Factors'!$A$5:$A$46,0)+2,FALSE)*'MC Usage'!C181</f>
        <v>9061.8947040522016</v>
      </c>
      <c r="D181" s="9">
        <f>HLOOKUP(D$5,'Emissions Factors'!$A$3:$AB$46,MATCH('MC Emissions'!$A181,'Emissions Factors'!$A$5:$A$46,0)+2,FALSE)*'MC Usage'!D181</f>
        <v>310.6410615680947</v>
      </c>
      <c r="E181" s="9">
        <f>HLOOKUP(E$5,'Emissions Factors'!$A$3:$AB$46,MATCH('MC Emissions'!$A181,'Emissions Factors'!$A$5:$A$46,0)+2,FALSE)*'MC Usage'!E181</f>
        <v>11822.055875367192</v>
      </c>
      <c r="F181" s="9">
        <f>HLOOKUP(F$5,'Emissions Factors'!$A$3:$AB$46,MATCH('MC Emissions'!$A181,'Emissions Factors'!$A$5:$A$46,0)+2,FALSE)*'MC Usage'!F181</f>
        <v>201.15296999999998</v>
      </c>
      <c r="G181" s="9">
        <f>HLOOKUP(G$5,'Emissions Factors'!$A$3:$AB$46,MATCH('MC Emissions'!$A181,'Emissions Factors'!$A$5:$A$46,0)+2,FALSE)*'MC Usage'!G181</f>
        <v>35.040929699175123</v>
      </c>
      <c r="H181" s="9">
        <f>HLOOKUP(H$5,'Emissions Factors'!$A$3:$AB$46,MATCH('MC Emissions'!$A181,'Emissions Factors'!$A$5:$A$46,0)+2,FALSE)*'MC Usage'!H181</f>
        <v>0</v>
      </c>
      <c r="I181" s="9">
        <f>HLOOKUP(I$5,'Emissions Factors'!$A$3:$AB$46,MATCH('MC Emissions'!$A181,'Emissions Factors'!$A$5:$A$46,0)+2,FALSE)*'MC Usage'!I181</f>
        <v>141.50605107116294</v>
      </c>
      <c r="J181" s="9">
        <f>HLOOKUP(J$5,'Emissions Factors'!$A$3:$AB$46,MATCH('MC Emissions'!$A181,'Emissions Factors'!$A$5:$A$46,0)+2,FALSE)*'MC Usage'!J181</f>
        <v>44.839659590757776</v>
      </c>
      <c r="K181" s="9">
        <f>HLOOKUP(K$5,'Emissions Factors'!$A$3:$AB$46,MATCH('MC Emissions'!$A181,'Emissions Factors'!$A$5:$A$46,0)+2,FALSE)*'MC Usage'!K181</f>
        <v>953.60508147436224</v>
      </c>
      <c r="L181" s="9">
        <f>HLOOKUP(L$5,'Emissions Factors'!$A$3:$AB$46,MATCH('MC Emissions'!$A181,'Emissions Factors'!$A$5:$A$46,0)+2,FALSE)*'MC Usage'!L181</f>
        <v>19.727238262581622</v>
      </c>
      <c r="M181" s="9">
        <f>HLOOKUP(M$5,'Emissions Factors'!$A$3:$AB$46,MATCH('MC Emissions'!$A181,'Emissions Factors'!$A$5:$A$46,0)+2,FALSE)*'MC Usage'!M181</f>
        <v>10.571547147594783</v>
      </c>
      <c r="N181" s="9">
        <f>HLOOKUP(N$5,'Emissions Factors'!$A$3:$AB$46,MATCH('MC Emissions'!$A181,'Emissions Factors'!$A$5:$A$46,0)+2,FALSE)*'MC Usage'!N181</f>
        <v>849.98498795031867</v>
      </c>
      <c r="O181" s="9">
        <f>HLOOKUP(O$5,'Emissions Factors'!$A$3:$AB$46,MATCH('MC Emissions'!$A181,'Emissions Factors'!$A$5:$A$46,0)+2,FALSE)*'MC Usage'!O181</f>
        <v>277.0842610557566</v>
      </c>
      <c r="P181" s="9">
        <f>HLOOKUP(P$5,'Emissions Factors'!$A$3:$AB$46,MATCH('MC Emissions'!$A181,'Emissions Factors'!$A$5:$A$46,0)+2,FALSE)*'MC Usage'!P181</f>
        <v>119.22846989837613</v>
      </c>
      <c r="Q181" s="9">
        <f>HLOOKUP(Q$5,'Emissions Factors'!$A$3:$AB$46,MATCH('MC Emissions'!$A181,'Emissions Factors'!$A$5:$A$46,0)+2,FALSE)*'MC Usage'!Q181</f>
        <v>1.4552134714892628</v>
      </c>
      <c r="R181" s="9">
        <f>HLOOKUP(R$5,'Emissions Factors'!$A$3:$AB$46,MATCH('MC Emissions'!$A181,'Emissions Factors'!$A$5:$A$46,0)+2,FALSE)*'MC Usage'!R181</f>
        <v>8.5086738730696485</v>
      </c>
      <c r="S181" s="9">
        <f>HLOOKUP(S$5,'Emissions Factors'!$A$3:$AB$46,MATCH('MC Emissions'!$A181,'Emissions Factors'!$A$5:$A$46,0)+2,FALSE)*'MC Usage'!S181</f>
        <v>4.0123222857142857E-2</v>
      </c>
      <c r="T181" s="9">
        <f>HLOOKUP(T$5,'Emissions Factors'!$A$3:$AB$46,MATCH('MC Emissions'!$A181,'Emissions Factors'!$A$5:$A$46,0)+2,FALSE)*'MC Usage'!T181</f>
        <v>0</v>
      </c>
      <c r="U181" s="9">
        <f>HLOOKUP(U$5,'Emissions Factors'!$A$3:$AB$46,MATCH('MC Emissions'!$A181,'Emissions Factors'!$A$5:$A$46,0)+2,FALSE)*'MC Usage'!U181</f>
        <v>0</v>
      </c>
      <c r="V181" s="9">
        <f>HLOOKUP(V$5,'Emissions Factors'!$A$3:$AB$46,MATCH('MC Emissions'!$A181,'Emissions Factors'!$A$5:$A$46,0)+2,FALSE)*'MC Usage'!V181</f>
        <v>0</v>
      </c>
      <c r="W181" s="9">
        <f>HLOOKUP(W$5,'Emissions Factors'!$A$3:$AB$46,MATCH('MC Emissions'!$A181,'Emissions Factors'!$A$5:$A$46,0)+2,FALSE)*'MC Usage'!W181</f>
        <v>0</v>
      </c>
      <c r="X181" s="9">
        <f>HLOOKUP(X$5,'Emissions Factors'!$A$3:$AB$46,MATCH('MC Emissions'!$A181,'Emissions Factors'!$A$5:$A$46,0)+2,FALSE)*'MC Usage'!X181</f>
        <v>0</v>
      </c>
      <c r="Y181" s="9">
        <f>HLOOKUP(Y$5,'Emissions Factors'!$A$3:$AB$46,MATCH('MC Emissions'!$A181,'Emissions Factors'!$A$5:$A$46,0)+2,FALSE)*'MC Usage'!Y181</f>
        <v>0</v>
      </c>
      <c r="Z181" s="9">
        <f>HLOOKUP(Z$5,'Emissions Factors'!$A$3:$AB$46,MATCH('MC Emissions'!$A181,'Emissions Factors'!$A$5:$A$46,0)+2,FALSE)*'MC Usage'!Z181</f>
        <v>0</v>
      </c>
      <c r="AA181" s="9">
        <f>HLOOKUP(AA$5,'Emissions Factors'!$A$3:$AB$46,MATCH('MC Emissions'!$A181,'Emissions Factors'!$A$5:$A$46,0)+2,FALSE)*'MC Usage'!AA181</f>
        <v>0</v>
      </c>
      <c r="AB181" s="10">
        <f>HLOOKUP(AB$5,'Emissions Factors'!$A$3:$AB$46,MATCH('MC Emissions'!$A181,'Emissions Factors'!$A$5:$A$46,0)+2,FALSE)*'MC Usage'!AB181</f>
        <v>0</v>
      </c>
      <c r="AC181" s="10">
        <f>-'MC Usage'!AC181</f>
        <v>0</v>
      </c>
      <c r="AD181" s="10">
        <f>HLOOKUP(AD$5,'Emissions Factors'!$A$3:$AB$46,MATCH('MC Emissions'!$A181,'Emissions Factors'!$A$5:$A$46,0)+2,FALSE)*'MC Usage'!AD181</f>
        <v>-5572.1525570370159</v>
      </c>
      <c r="AE181" s="10">
        <f>HLOOKUP(AE$5,'Emissions Factors'!$A$3:$AB$46,MATCH('MC Emissions'!$A181,'Emissions Factors'!$A$5:$A$46,0)+2,FALSE)*'MC Usage'!AE181</f>
        <v>0</v>
      </c>
      <c r="AF181" s="202">
        <f t="shared" si="10"/>
        <v>3489.7421470151858</v>
      </c>
      <c r="AG181">
        <f t="shared" si="11"/>
        <v>11822.055875367192</v>
      </c>
      <c r="AH181">
        <v>0</v>
      </c>
      <c r="AI181">
        <f t="shared" si="8"/>
        <v>5572.1525570370159</v>
      </c>
      <c r="AJ181">
        <f t="shared" si="9"/>
        <v>0</v>
      </c>
    </row>
    <row r="182" spans="1:36" x14ac:dyDescent="0.3">
      <c r="A182" s="30" t="s">
        <v>48</v>
      </c>
      <c r="B182" s="16">
        <f t="shared" si="12"/>
        <v>42064</v>
      </c>
      <c r="C182" s="9">
        <f>HLOOKUP(C$5,'Emissions Factors'!$A$3:$AB$46,MATCH('MC Emissions'!$A182,'Emissions Factors'!$A$5:$A$46,0)+2,FALSE)*'MC Usage'!C182</f>
        <v>8742.4977158410038</v>
      </c>
      <c r="D182" s="9">
        <f>HLOOKUP(D$5,'Emissions Factors'!$A$3:$AB$46,MATCH('MC Emissions'!$A182,'Emissions Factors'!$A$5:$A$46,0)+2,FALSE)*'MC Usage'!D182</f>
        <v>480.30868824578334</v>
      </c>
      <c r="E182" s="9">
        <f>HLOOKUP(E$5,'Emissions Factors'!$A$3:$AB$46,MATCH('MC Emissions'!$A182,'Emissions Factors'!$A$5:$A$46,0)+2,FALSE)*'MC Usage'!E182</f>
        <v>10178.021476197466</v>
      </c>
      <c r="F182" s="9">
        <f>HLOOKUP(F$5,'Emissions Factors'!$A$3:$AB$46,MATCH('MC Emissions'!$A182,'Emissions Factors'!$A$5:$A$46,0)+2,FALSE)*'MC Usage'!F182</f>
        <v>157.54270499999998</v>
      </c>
      <c r="G182" s="9">
        <f>HLOOKUP(G$5,'Emissions Factors'!$A$3:$AB$46,MATCH('MC Emissions'!$A182,'Emissions Factors'!$A$5:$A$46,0)+2,FALSE)*'MC Usage'!G182</f>
        <v>35.040929699175123</v>
      </c>
      <c r="H182" s="9">
        <f>HLOOKUP(H$5,'Emissions Factors'!$A$3:$AB$46,MATCH('MC Emissions'!$A182,'Emissions Factors'!$A$5:$A$46,0)+2,FALSE)*'MC Usage'!H182</f>
        <v>0</v>
      </c>
      <c r="I182" s="9">
        <f>HLOOKUP(I$5,'Emissions Factors'!$A$3:$AB$46,MATCH('MC Emissions'!$A182,'Emissions Factors'!$A$5:$A$46,0)+2,FALSE)*'MC Usage'!I182</f>
        <v>141.50605107116294</v>
      </c>
      <c r="J182" s="9">
        <f>HLOOKUP(J$5,'Emissions Factors'!$A$3:$AB$46,MATCH('MC Emissions'!$A182,'Emissions Factors'!$A$5:$A$46,0)+2,FALSE)*'MC Usage'!J182</f>
        <v>44.839659590757776</v>
      </c>
      <c r="K182" s="9">
        <f>HLOOKUP(K$5,'Emissions Factors'!$A$3:$AB$46,MATCH('MC Emissions'!$A182,'Emissions Factors'!$A$5:$A$46,0)+2,FALSE)*'MC Usage'!K182</f>
        <v>953.60508147436224</v>
      </c>
      <c r="L182" s="9">
        <f>HLOOKUP(L$5,'Emissions Factors'!$A$3:$AB$46,MATCH('MC Emissions'!$A182,'Emissions Factors'!$A$5:$A$46,0)+2,FALSE)*'MC Usage'!L182</f>
        <v>19.727238262581622</v>
      </c>
      <c r="M182" s="9">
        <f>HLOOKUP(M$5,'Emissions Factors'!$A$3:$AB$46,MATCH('MC Emissions'!$A182,'Emissions Factors'!$A$5:$A$46,0)+2,FALSE)*'MC Usage'!M182</f>
        <v>10.571547147594783</v>
      </c>
      <c r="N182" s="9">
        <f>HLOOKUP(N$5,'Emissions Factors'!$A$3:$AB$46,MATCH('MC Emissions'!$A182,'Emissions Factors'!$A$5:$A$46,0)+2,FALSE)*'MC Usage'!N182</f>
        <v>980.18000082341666</v>
      </c>
      <c r="O182" s="9">
        <f>HLOOKUP(O$5,'Emissions Factors'!$A$3:$AB$46,MATCH('MC Emissions'!$A182,'Emissions Factors'!$A$5:$A$46,0)+2,FALSE)*'MC Usage'!O182</f>
        <v>277.0842610557566</v>
      </c>
      <c r="P182" s="9">
        <f>HLOOKUP(P$5,'Emissions Factors'!$A$3:$AB$46,MATCH('MC Emissions'!$A182,'Emissions Factors'!$A$5:$A$46,0)+2,FALSE)*'MC Usage'!P182</f>
        <v>119.22846989837613</v>
      </c>
      <c r="Q182" s="9">
        <f>HLOOKUP(Q$5,'Emissions Factors'!$A$3:$AB$46,MATCH('MC Emissions'!$A182,'Emissions Factors'!$A$5:$A$46,0)+2,FALSE)*'MC Usage'!Q182</f>
        <v>1.4552134714892628</v>
      </c>
      <c r="R182" s="9">
        <f>HLOOKUP(R$5,'Emissions Factors'!$A$3:$AB$46,MATCH('MC Emissions'!$A182,'Emissions Factors'!$A$5:$A$46,0)+2,FALSE)*'MC Usage'!R182</f>
        <v>8.5086738730696485</v>
      </c>
      <c r="S182" s="9">
        <f>HLOOKUP(S$5,'Emissions Factors'!$A$3:$AB$46,MATCH('MC Emissions'!$A182,'Emissions Factors'!$A$5:$A$46,0)+2,FALSE)*'MC Usage'!S182</f>
        <v>4.0123222857142857E-2</v>
      </c>
      <c r="T182" s="9">
        <f>HLOOKUP(T$5,'Emissions Factors'!$A$3:$AB$46,MATCH('MC Emissions'!$A182,'Emissions Factors'!$A$5:$A$46,0)+2,FALSE)*'MC Usage'!T182</f>
        <v>0</v>
      </c>
      <c r="U182" s="9">
        <f>HLOOKUP(U$5,'Emissions Factors'!$A$3:$AB$46,MATCH('MC Emissions'!$A182,'Emissions Factors'!$A$5:$A$46,0)+2,FALSE)*'MC Usage'!U182</f>
        <v>0</v>
      </c>
      <c r="V182" s="9">
        <f>HLOOKUP(V$5,'Emissions Factors'!$A$3:$AB$46,MATCH('MC Emissions'!$A182,'Emissions Factors'!$A$5:$A$46,0)+2,FALSE)*'MC Usage'!V182</f>
        <v>0</v>
      </c>
      <c r="W182" s="9">
        <f>HLOOKUP(W$5,'Emissions Factors'!$A$3:$AB$46,MATCH('MC Emissions'!$A182,'Emissions Factors'!$A$5:$A$46,0)+2,FALSE)*'MC Usage'!W182</f>
        <v>0</v>
      </c>
      <c r="X182" s="9">
        <f>HLOOKUP(X$5,'Emissions Factors'!$A$3:$AB$46,MATCH('MC Emissions'!$A182,'Emissions Factors'!$A$5:$A$46,0)+2,FALSE)*'MC Usage'!X182</f>
        <v>0</v>
      </c>
      <c r="Y182" s="9">
        <f>HLOOKUP(Y$5,'Emissions Factors'!$A$3:$AB$46,MATCH('MC Emissions'!$A182,'Emissions Factors'!$A$5:$A$46,0)+2,FALSE)*'MC Usage'!Y182</f>
        <v>0</v>
      </c>
      <c r="Z182" s="9">
        <f>HLOOKUP(Z$5,'Emissions Factors'!$A$3:$AB$46,MATCH('MC Emissions'!$A182,'Emissions Factors'!$A$5:$A$46,0)+2,FALSE)*'MC Usage'!Z182</f>
        <v>0</v>
      </c>
      <c r="AA182" s="9">
        <f>HLOOKUP(AA$5,'Emissions Factors'!$A$3:$AB$46,MATCH('MC Emissions'!$A182,'Emissions Factors'!$A$5:$A$46,0)+2,FALSE)*'MC Usage'!AA182</f>
        <v>0</v>
      </c>
      <c r="AB182" s="10">
        <f>HLOOKUP(AB$5,'Emissions Factors'!$A$3:$AB$46,MATCH('MC Emissions'!$A182,'Emissions Factors'!$A$5:$A$46,0)+2,FALSE)*'MC Usage'!AB182</f>
        <v>0</v>
      </c>
      <c r="AC182" s="10">
        <f>-'MC Usage'!AC182</f>
        <v>0</v>
      </c>
      <c r="AD182" s="10">
        <f>HLOOKUP(AD$5,'Emissions Factors'!$A$3:$AB$46,MATCH('MC Emissions'!$A182,'Emissions Factors'!$A$5:$A$46,0)+2,FALSE)*'MC Usage'!AD182</f>
        <v>-5572.1525570370159</v>
      </c>
      <c r="AE182" s="10">
        <f>HLOOKUP(AE$5,'Emissions Factors'!$A$3:$AB$46,MATCH('MC Emissions'!$A182,'Emissions Factors'!$A$5:$A$46,0)+2,FALSE)*'MC Usage'!AE182</f>
        <v>0</v>
      </c>
      <c r="AF182" s="202">
        <f t="shared" si="10"/>
        <v>3170.3451588039879</v>
      </c>
      <c r="AG182">
        <f t="shared" si="11"/>
        <v>10178.021476197466</v>
      </c>
      <c r="AH182">
        <v>0</v>
      </c>
      <c r="AI182">
        <f t="shared" si="8"/>
        <v>5572.1525570370159</v>
      </c>
      <c r="AJ182">
        <f t="shared" si="9"/>
        <v>0</v>
      </c>
    </row>
    <row r="183" spans="1:36" x14ac:dyDescent="0.3">
      <c r="A183" s="30" t="s">
        <v>48</v>
      </c>
      <c r="B183" s="16">
        <f t="shared" si="12"/>
        <v>42095</v>
      </c>
      <c r="C183" s="9">
        <f>HLOOKUP(C$5,'Emissions Factors'!$A$3:$AB$46,MATCH('MC Emissions'!$A183,'Emissions Factors'!$A$5:$A$46,0)+2,FALSE)*'MC Usage'!C183</f>
        <v>8671.2094255363627</v>
      </c>
      <c r="D183" s="9">
        <f>HLOOKUP(D$5,'Emissions Factors'!$A$3:$AB$46,MATCH('MC Emissions'!$A183,'Emissions Factors'!$A$5:$A$46,0)+2,FALSE)*'MC Usage'!D183</f>
        <v>1308.2680654725532</v>
      </c>
      <c r="E183" s="9">
        <f>HLOOKUP(E$5,'Emissions Factors'!$A$3:$AB$46,MATCH('MC Emissions'!$A183,'Emissions Factors'!$A$5:$A$46,0)+2,FALSE)*'MC Usage'!E183</f>
        <v>6358.8534929961861</v>
      </c>
      <c r="F183" s="9">
        <f>HLOOKUP(F$5,'Emissions Factors'!$A$3:$AB$46,MATCH('MC Emissions'!$A183,'Emissions Factors'!$A$5:$A$46,0)+2,FALSE)*'MC Usage'!F183</f>
        <v>97.753634999999989</v>
      </c>
      <c r="G183" s="9">
        <f>HLOOKUP(G$5,'Emissions Factors'!$A$3:$AB$46,MATCH('MC Emissions'!$A183,'Emissions Factors'!$A$5:$A$46,0)+2,FALSE)*'MC Usage'!G183</f>
        <v>35.040929699175123</v>
      </c>
      <c r="H183" s="9">
        <f>HLOOKUP(H$5,'Emissions Factors'!$A$3:$AB$46,MATCH('MC Emissions'!$A183,'Emissions Factors'!$A$5:$A$46,0)+2,FALSE)*'MC Usage'!H183</f>
        <v>0</v>
      </c>
      <c r="I183" s="9">
        <f>HLOOKUP(I$5,'Emissions Factors'!$A$3:$AB$46,MATCH('MC Emissions'!$A183,'Emissions Factors'!$A$5:$A$46,0)+2,FALSE)*'MC Usage'!I183</f>
        <v>141.50605107116294</v>
      </c>
      <c r="J183" s="9">
        <f>HLOOKUP(J$5,'Emissions Factors'!$A$3:$AB$46,MATCH('MC Emissions'!$A183,'Emissions Factors'!$A$5:$A$46,0)+2,FALSE)*'MC Usage'!J183</f>
        <v>44.839659590757776</v>
      </c>
      <c r="K183" s="9">
        <f>HLOOKUP(K$5,'Emissions Factors'!$A$3:$AB$46,MATCH('MC Emissions'!$A183,'Emissions Factors'!$A$5:$A$46,0)+2,FALSE)*'MC Usage'!K183</f>
        <v>953.60508147436224</v>
      </c>
      <c r="L183" s="9">
        <f>HLOOKUP(L$5,'Emissions Factors'!$A$3:$AB$46,MATCH('MC Emissions'!$A183,'Emissions Factors'!$A$5:$A$46,0)+2,FALSE)*'MC Usage'!L183</f>
        <v>19.727238262581622</v>
      </c>
      <c r="M183" s="9">
        <f>HLOOKUP(M$5,'Emissions Factors'!$A$3:$AB$46,MATCH('MC Emissions'!$A183,'Emissions Factors'!$A$5:$A$46,0)+2,FALSE)*'MC Usage'!M183</f>
        <v>10.571547147594783</v>
      </c>
      <c r="N183" s="9">
        <f>HLOOKUP(N$5,'Emissions Factors'!$A$3:$AB$46,MATCH('MC Emissions'!$A183,'Emissions Factors'!$A$5:$A$46,0)+2,FALSE)*'MC Usage'!N183</f>
        <v>1049.4534633874284</v>
      </c>
      <c r="O183" s="9">
        <f>HLOOKUP(O$5,'Emissions Factors'!$A$3:$AB$46,MATCH('MC Emissions'!$A183,'Emissions Factors'!$A$5:$A$46,0)+2,FALSE)*'MC Usage'!O183</f>
        <v>277.0842610557566</v>
      </c>
      <c r="P183" s="9">
        <f>HLOOKUP(P$5,'Emissions Factors'!$A$3:$AB$46,MATCH('MC Emissions'!$A183,'Emissions Factors'!$A$5:$A$46,0)+2,FALSE)*'MC Usage'!P183</f>
        <v>119.22846989837613</v>
      </c>
      <c r="Q183" s="9">
        <f>HLOOKUP(Q$5,'Emissions Factors'!$A$3:$AB$46,MATCH('MC Emissions'!$A183,'Emissions Factors'!$A$5:$A$46,0)+2,FALSE)*'MC Usage'!Q183</f>
        <v>1.4552134714892628</v>
      </c>
      <c r="R183" s="9">
        <f>HLOOKUP(R$5,'Emissions Factors'!$A$3:$AB$46,MATCH('MC Emissions'!$A183,'Emissions Factors'!$A$5:$A$46,0)+2,FALSE)*'MC Usage'!R183</f>
        <v>8.5086738730696485</v>
      </c>
      <c r="S183" s="9">
        <f>HLOOKUP(S$5,'Emissions Factors'!$A$3:$AB$46,MATCH('MC Emissions'!$A183,'Emissions Factors'!$A$5:$A$46,0)+2,FALSE)*'MC Usage'!S183</f>
        <v>4.0123222857142857E-2</v>
      </c>
      <c r="T183" s="9">
        <f>HLOOKUP(T$5,'Emissions Factors'!$A$3:$AB$46,MATCH('MC Emissions'!$A183,'Emissions Factors'!$A$5:$A$46,0)+2,FALSE)*'MC Usage'!T183</f>
        <v>0</v>
      </c>
      <c r="U183" s="9">
        <f>HLOOKUP(U$5,'Emissions Factors'!$A$3:$AB$46,MATCH('MC Emissions'!$A183,'Emissions Factors'!$A$5:$A$46,0)+2,FALSE)*'MC Usage'!U183</f>
        <v>0</v>
      </c>
      <c r="V183" s="9">
        <f>HLOOKUP(V$5,'Emissions Factors'!$A$3:$AB$46,MATCH('MC Emissions'!$A183,'Emissions Factors'!$A$5:$A$46,0)+2,FALSE)*'MC Usage'!V183</f>
        <v>0</v>
      </c>
      <c r="W183" s="9">
        <f>HLOOKUP(W$5,'Emissions Factors'!$A$3:$AB$46,MATCH('MC Emissions'!$A183,'Emissions Factors'!$A$5:$A$46,0)+2,FALSE)*'MC Usage'!W183</f>
        <v>0</v>
      </c>
      <c r="X183" s="9">
        <f>HLOOKUP(X$5,'Emissions Factors'!$A$3:$AB$46,MATCH('MC Emissions'!$A183,'Emissions Factors'!$A$5:$A$46,0)+2,FALSE)*'MC Usage'!X183</f>
        <v>0</v>
      </c>
      <c r="Y183" s="9">
        <f>HLOOKUP(Y$5,'Emissions Factors'!$A$3:$AB$46,MATCH('MC Emissions'!$A183,'Emissions Factors'!$A$5:$A$46,0)+2,FALSE)*'MC Usage'!Y183</f>
        <v>0</v>
      </c>
      <c r="Z183" s="9">
        <f>HLOOKUP(Z$5,'Emissions Factors'!$A$3:$AB$46,MATCH('MC Emissions'!$A183,'Emissions Factors'!$A$5:$A$46,0)+2,FALSE)*'MC Usage'!Z183</f>
        <v>0</v>
      </c>
      <c r="AA183" s="9">
        <f>HLOOKUP(AA$5,'Emissions Factors'!$A$3:$AB$46,MATCH('MC Emissions'!$A183,'Emissions Factors'!$A$5:$A$46,0)+2,FALSE)*'MC Usage'!AA183</f>
        <v>0</v>
      </c>
      <c r="AB183" s="10">
        <f>HLOOKUP(AB$5,'Emissions Factors'!$A$3:$AB$46,MATCH('MC Emissions'!$A183,'Emissions Factors'!$A$5:$A$46,0)+2,FALSE)*'MC Usage'!AB183</f>
        <v>0</v>
      </c>
      <c r="AC183" s="10">
        <f>-'MC Usage'!AC183</f>
        <v>0</v>
      </c>
      <c r="AD183" s="10">
        <f>HLOOKUP(AD$5,'Emissions Factors'!$A$3:$AB$46,MATCH('MC Emissions'!$A183,'Emissions Factors'!$A$5:$A$46,0)+2,FALSE)*'MC Usage'!AD183</f>
        <v>-5572.1525570370159</v>
      </c>
      <c r="AE183" s="10">
        <f>HLOOKUP(AE$5,'Emissions Factors'!$A$3:$AB$46,MATCH('MC Emissions'!$A183,'Emissions Factors'!$A$5:$A$46,0)+2,FALSE)*'MC Usage'!AE183</f>
        <v>0</v>
      </c>
      <c r="AF183" s="202">
        <f t="shared" si="10"/>
        <v>3099.0568684993468</v>
      </c>
      <c r="AG183">
        <f t="shared" si="11"/>
        <v>6358.8534929961861</v>
      </c>
      <c r="AH183">
        <v>0</v>
      </c>
      <c r="AI183">
        <f t="shared" si="8"/>
        <v>5572.1525570370159</v>
      </c>
      <c r="AJ183">
        <f t="shared" si="9"/>
        <v>0</v>
      </c>
    </row>
    <row r="184" spans="1:36" x14ac:dyDescent="0.3">
      <c r="A184" s="30" t="s">
        <v>48</v>
      </c>
      <c r="B184" s="16">
        <f t="shared" si="12"/>
        <v>42125</v>
      </c>
      <c r="C184" s="9">
        <f>HLOOKUP(C$5,'Emissions Factors'!$A$3:$AB$46,MATCH('MC Emissions'!$A184,'Emissions Factors'!$A$5:$A$46,0)+2,FALSE)*'MC Usage'!C184</f>
        <v>9174.9105657593973</v>
      </c>
      <c r="D184" s="9">
        <f>HLOOKUP(D$5,'Emissions Factors'!$A$3:$AB$46,MATCH('MC Emissions'!$A184,'Emissions Factors'!$A$5:$A$46,0)+2,FALSE)*'MC Usage'!D184</f>
        <v>2884.5364963356587</v>
      </c>
      <c r="E184" s="9">
        <f>HLOOKUP(E$5,'Emissions Factors'!$A$3:$AB$46,MATCH('MC Emissions'!$A184,'Emissions Factors'!$A$5:$A$46,0)+2,FALSE)*'MC Usage'!E184</f>
        <v>4664.462479307007</v>
      </c>
      <c r="F184" s="9">
        <f>HLOOKUP(F$5,'Emissions Factors'!$A$3:$AB$46,MATCH('MC Emissions'!$A184,'Emissions Factors'!$A$5:$A$46,0)+2,FALSE)*'MC Usage'!F184</f>
        <v>36.608489999999996</v>
      </c>
      <c r="G184" s="9">
        <f>HLOOKUP(G$5,'Emissions Factors'!$A$3:$AB$46,MATCH('MC Emissions'!$A184,'Emissions Factors'!$A$5:$A$46,0)+2,FALSE)*'MC Usage'!G184</f>
        <v>35.040929699175123</v>
      </c>
      <c r="H184" s="9">
        <f>HLOOKUP(H$5,'Emissions Factors'!$A$3:$AB$46,MATCH('MC Emissions'!$A184,'Emissions Factors'!$A$5:$A$46,0)+2,FALSE)*'MC Usage'!H184</f>
        <v>0</v>
      </c>
      <c r="I184" s="9">
        <f>HLOOKUP(I$5,'Emissions Factors'!$A$3:$AB$46,MATCH('MC Emissions'!$A184,'Emissions Factors'!$A$5:$A$46,0)+2,FALSE)*'MC Usage'!I184</f>
        <v>141.50605107116294</v>
      </c>
      <c r="J184" s="9">
        <f>HLOOKUP(J$5,'Emissions Factors'!$A$3:$AB$46,MATCH('MC Emissions'!$A184,'Emissions Factors'!$A$5:$A$46,0)+2,FALSE)*'MC Usage'!J184</f>
        <v>44.839659590757776</v>
      </c>
      <c r="K184" s="9">
        <f>HLOOKUP(K$5,'Emissions Factors'!$A$3:$AB$46,MATCH('MC Emissions'!$A184,'Emissions Factors'!$A$5:$A$46,0)+2,FALSE)*'MC Usage'!K184</f>
        <v>953.60508147436224</v>
      </c>
      <c r="L184" s="9">
        <f>HLOOKUP(L$5,'Emissions Factors'!$A$3:$AB$46,MATCH('MC Emissions'!$A184,'Emissions Factors'!$A$5:$A$46,0)+2,FALSE)*'MC Usage'!L184</f>
        <v>19.727238262581622</v>
      </c>
      <c r="M184" s="9">
        <f>HLOOKUP(M$5,'Emissions Factors'!$A$3:$AB$46,MATCH('MC Emissions'!$A184,'Emissions Factors'!$A$5:$A$46,0)+2,FALSE)*'MC Usage'!M184</f>
        <v>10.571547147594783</v>
      </c>
      <c r="N184" s="9">
        <f>HLOOKUP(N$5,'Emissions Factors'!$A$3:$AB$46,MATCH('MC Emissions'!$A184,'Emissions Factors'!$A$5:$A$46,0)+2,FALSE)*'MC Usage'!N184</f>
        <v>728.96206565954617</v>
      </c>
      <c r="O184" s="9">
        <f>HLOOKUP(O$5,'Emissions Factors'!$A$3:$AB$46,MATCH('MC Emissions'!$A184,'Emissions Factors'!$A$5:$A$46,0)+2,FALSE)*'MC Usage'!O184</f>
        <v>277.0842610557566</v>
      </c>
      <c r="P184" s="9">
        <f>HLOOKUP(P$5,'Emissions Factors'!$A$3:$AB$46,MATCH('MC Emissions'!$A184,'Emissions Factors'!$A$5:$A$46,0)+2,FALSE)*'MC Usage'!P184</f>
        <v>119.22846989837613</v>
      </c>
      <c r="Q184" s="9">
        <f>HLOOKUP(Q$5,'Emissions Factors'!$A$3:$AB$46,MATCH('MC Emissions'!$A184,'Emissions Factors'!$A$5:$A$46,0)+2,FALSE)*'MC Usage'!Q184</f>
        <v>1.4552134714892628</v>
      </c>
      <c r="R184" s="9">
        <f>HLOOKUP(R$5,'Emissions Factors'!$A$3:$AB$46,MATCH('MC Emissions'!$A184,'Emissions Factors'!$A$5:$A$46,0)+2,FALSE)*'MC Usage'!R184</f>
        <v>8.5086738730696485</v>
      </c>
      <c r="S184" s="9">
        <f>HLOOKUP(S$5,'Emissions Factors'!$A$3:$AB$46,MATCH('MC Emissions'!$A184,'Emissions Factors'!$A$5:$A$46,0)+2,FALSE)*'MC Usage'!S184</f>
        <v>4.0123222857142857E-2</v>
      </c>
      <c r="T184" s="9">
        <f>HLOOKUP(T$5,'Emissions Factors'!$A$3:$AB$46,MATCH('MC Emissions'!$A184,'Emissions Factors'!$A$5:$A$46,0)+2,FALSE)*'MC Usage'!T184</f>
        <v>0</v>
      </c>
      <c r="U184" s="9">
        <f>HLOOKUP(U$5,'Emissions Factors'!$A$3:$AB$46,MATCH('MC Emissions'!$A184,'Emissions Factors'!$A$5:$A$46,0)+2,FALSE)*'MC Usage'!U184</f>
        <v>0</v>
      </c>
      <c r="V184" s="9">
        <f>HLOOKUP(V$5,'Emissions Factors'!$A$3:$AB$46,MATCH('MC Emissions'!$A184,'Emissions Factors'!$A$5:$A$46,0)+2,FALSE)*'MC Usage'!V184</f>
        <v>0</v>
      </c>
      <c r="W184" s="9">
        <f>HLOOKUP(W$5,'Emissions Factors'!$A$3:$AB$46,MATCH('MC Emissions'!$A184,'Emissions Factors'!$A$5:$A$46,0)+2,FALSE)*'MC Usage'!W184</f>
        <v>0</v>
      </c>
      <c r="X184" s="9">
        <f>HLOOKUP(X$5,'Emissions Factors'!$A$3:$AB$46,MATCH('MC Emissions'!$A184,'Emissions Factors'!$A$5:$A$46,0)+2,FALSE)*'MC Usage'!X184</f>
        <v>0</v>
      </c>
      <c r="Y184" s="9">
        <f>HLOOKUP(Y$5,'Emissions Factors'!$A$3:$AB$46,MATCH('MC Emissions'!$A184,'Emissions Factors'!$A$5:$A$46,0)+2,FALSE)*'MC Usage'!Y184</f>
        <v>0</v>
      </c>
      <c r="Z184" s="9">
        <f>HLOOKUP(Z$5,'Emissions Factors'!$A$3:$AB$46,MATCH('MC Emissions'!$A184,'Emissions Factors'!$A$5:$A$46,0)+2,FALSE)*'MC Usage'!Z184</f>
        <v>0</v>
      </c>
      <c r="AA184" s="9">
        <f>HLOOKUP(AA$5,'Emissions Factors'!$A$3:$AB$46,MATCH('MC Emissions'!$A184,'Emissions Factors'!$A$5:$A$46,0)+2,FALSE)*'MC Usage'!AA184</f>
        <v>0</v>
      </c>
      <c r="AB184" s="10">
        <f>HLOOKUP(AB$5,'Emissions Factors'!$A$3:$AB$46,MATCH('MC Emissions'!$A184,'Emissions Factors'!$A$5:$A$46,0)+2,FALSE)*'MC Usage'!AB184</f>
        <v>0</v>
      </c>
      <c r="AC184" s="10">
        <f>-'MC Usage'!AC184</f>
        <v>0</v>
      </c>
      <c r="AD184" s="10">
        <f>HLOOKUP(AD$5,'Emissions Factors'!$A$3:$AB$46,MATCH('MC Emissions'!$A184,'Emissions Factors'!$A$5:$A$46,0)+2,FALSE)*'MC Usage'!AD184</f>
        <v>-5572.1525570370159</v>
      </c>
      <c r="AE184" s="10">
        <f>HLOOKUP(AE$5,'Emissions Factors'!$A$3:$AB$46,MATCH('MC Emissions'!$A184,'Emissions Factors'!$A$5:$A$46,0)+2,FALSE)*'MC Usage'!AE184</f>
        <v>0</v>
      </c>
      <c r="AF184" s="202">
        <f t="shared" si="10"/>
        <v>3602.7580087223814</v>
      </c>
      <c r="AG184">
        <f t="shared" si="11"/>
        <v>4664.462479307007</v>
      </c>
      <c r="AH184">
        <v>0</v>
      </c>
      <c r="AI184">
        <f t="shared" si="8"/>
        <v>5572.1525570370159</v>
      </c>
      <c r="AJ184">
        <f t="shared" si="9"/>
        <v>0</v>
      </c>
    </row>
    <row r="185" spans="1:36" ht="15" thickBot="1" x14ac:dyDescent="0.35">
      <c r="A185" s="31" t="s">
        <v>48</v>
      </c>
      <c r="B185" s="17">
        <f t="shared" si="12"/>
        <v>42156</v>
      </c>
      <c r="C185" s="11">
        <f>HLOOKUP(C$5,'Emissions Factors'!$A$3:$AB$46,MATCH('MC Emissions'!$A185,'Emissions Factors'!$A$5:$A$46,0)+2,FALSE)*'MC Usage'!C185</f>
        <v>7570.508657309083</v>
      </c>
      <c r="D185" s="11">
        <f>HLOOKUP(D$5,'Emissions Factors'!$A$3:$AB$46,MATCH('MC Emissions'!$A185,'Emissions Factors'!$A$5:$A$46,0)+2,FALSE)*'MC Usage'!D185</f>
        <v>4202.0684417682278</v>
      </c>
      <c r="E185" s="11">
        <f>HLOOKUP(E$5,'Emissions Factors'!$A$3:$AB$46,MATCH('MC Emissions'!$A185,'Emissions Factors'!$A$5:$A$46,0)+2,FALSE)*'MC Usage'!E185</f>
        <v>4217.9264469005257</v>
      </c>
      <c r="F185" s="11">
        <f>HLOOKUP(F$5,'Emissions Factors'!$A$3:$AB$46,MATCH('MC Emissions'!$A185,'Emissions Factors'!$A$5:$A$46,0)+2,FALSE)*'MC Usage'!F185</f>
        <v>28.577204999999999</v>
      </c>
      <c r="G185" s="11">
        <f>HLOOKUP(G$5,'Emissions Factors'!$A$3:$AB$46,MATCH('MC Emissions'!$A185,'Emissions Factors'!$A$5:$A$46,0)+2,FALSE)*'MC Usage'!G185</f>
        <v>35.040929699175123</v>
      </c>
      <c r="H185" s="11">
        <f>HLOOKUP(H$5,'Emissions Factors'!$A$3:$AB$46,MATCH('MC Emissions'!$A185,'Emissions Factors'!$A$5:$A$46,0)+2,FALSE)*'MC Usage'!H185</f>
        <v>0</v>
      </c>
      <c r="I185" s="11">
        <f>HLOOKUP(I$5,'Emissions Factors'!$A$3:$AB$46,MATCH('MC Emissions'!$A185,'Emissions Factors'!$A$5:$A$46,0)+2,FALSE)*'MC Usage'!I185</f>
        <v>141.50605107116294</v>
      </c>
      <c r="J185" s="11">
        <f>HLOOKUP(J$5,'Emissions Factors'!$A$3:$AB$46,MATCH('MC Emissions'!$A185,'Emissions Factors'!$A$5:$A$46,0)+2,FALSE)*'MC Usage'!J185</f>
        <v>44.839659590757776</v>
      </c>
      <c r="K185" s="11">
        <f>HLOOKUP(K$5,'Emissions Factors'!$A$3:$AB$46,MATCH('MC Emissions'!$A185,'Emissions Factors'!$A$5:$A$46,0)+2,FALSE)*'MC Usage'!K185</f>
        <v>953.60508147436224</v>
      </c>
      <c r="L185" s="11">
        <f>HLOOKUP(L$5,'Emissions Factors'!$A$3:$AB$46,MATCH('MC Emissions'!$A185,'Emissions Factors'!$A$5:$A$46,0)+2,FALSE)*'MC Usage'!L185</f>
        <v>19.727238262581622</v>
      </c>
      <c r="M185" s="11">
        <f>HLOOKUP(M$5,'Emissions Factors'!$A$3:$AB$46,MATCH('MC Emissions'!$A185,'Emissions Factors'!$A$5:$A$46,0)+2,FALSE)*'MC Usage'!M185</f>
        <v>10.571547147594783</v>
      </c>
      <c r="N185" s="11">
        <f>HLOOKUP(N$5,'Emissions Factors'!$A$3:$AB$46,MATCH('MC Emissions'!$A185,'Emissions Factors'!$A$5:$A$46,0)+2,FALSE)*'MC Usage'!N185</f>
        <v>663.55956034594885</v>
      </c>
      <c r="O185" s="11">
        <f>HLOOKUP(O$5,'Emissions Factors'!$A$3:$AB$46,MATCH('MC Emissions'!$A185,'Emissions Factors'!$A$5:$A$46,0)+2,FALSE)*'MC Usage'!O185</f>
        <v>277.0842610557566</v>
      </c>
      <c r="P185" s="11">
        <f>HLOOKUP(P$5,'Emissions Factors'!$A$3:$AB$46,MATCH('MC Emissions'!$A185,'Emissions Factors'!$A$5:$A$46,0)+2,FALSE)*'MC Usage'!P185</f>
        <v>119.22846989837613</v>
      </c>
      <c r="Q185" s="11">
        <f>HLOOKUP(Q$5,'Emissions Factors'!$A$3:$AB$46,MATCH('MC Emissions'!$A185,'Emissions Factors'!$A$5:$A$46,0)+2,FALSE)*'MC Usage'!Q185</f>
        <v>1.4552134714892628</v>
      </c>
      <c r="R185" s="11">
        <f>HLOOKUP(R$5,'Emissions Factors'!$A$3:$AB$46,MATCH('MC Emissions'!$A185,'Emissions Factors'!$A$5:$A$46,0)+2,FALSE)*'MC Usage'!R185</f>
        <v>8.5086738730696485</v>
      </c>
      <c r="S185" s="11">
        <f>HLOOKUP(S$5,'Emissions Factors'!$A$3:$AB$46,MATCH('MC Emissions'!$A185,'Emissions Factors'!$A$5:$A$46,0)+2,FALSE)*'MC Usage'!S185</f>
        <v>4.0123222857142857E-2</v>
      </c>
      <c r="T185" s="11">
        <f>HLOOKUP(T$5,'Emissions Factors'!$A$3:$AB$46,MATCH('MC Emissions'!$A185,'Emissions Factors'!$A$5:$A$46,0)+2,FALSE)*'MC Usage'!T185</f>
        <v>0</v>
      </c>
      <c r="U185" s="11">
        <f>HLOOKUP(U$5,'Emissions Factors'!$A$3:$AB$46,MATCH('MC Emissions'!$A185,'Emissions Factors'!$A$5:$A$46,0)+2,FALSE)*'MC Usage'!U185</f>
        <v>0</v>
      </c>
      <c r="V185" s="11">
        <f>HLOOKUP(V$5,'Emissions Factors'!$A$3:$AB$46,MATCH('MC Emissions'!$A185,'Emissions Factors'!$A$5:$A$46,0)+2,FALSE)*'MC Usage'!V185</f>
        <v>0</v>
      </c>
      <c r="W185" s="11">
        <f>HLOOKUP(W$5,'Emissions Factors'!$A$3:$AB$46,MATCH('MC Emissions'!$A185,'Emissions Factors'!$A$5:$A$46,0)+2,FALSE)*'MC Usage'!W185</f>
        <v>0</v>
      </c>
      <c r="X185" s="11">
        <f>HLOOKUP(X$5,'Emissions Factors'!$A$3:$AB$46,MATCH('MC Emissions'!$A185,'Emissions Factors'!$A$5:$A$46,0)+2,FALSE)*'MC Usage'!X185</f>
        <v>0</v>
      </c>
      <c r="Y185" s="11">
        <f>HLOOKUP(Y$5,'Emissions Factors'!$A$3:$AB$46,MATCH('MC Emissions'!$A185,'Emissions Factors'!$A$5:$A$46,0)+2,FALSE)*'MC Usage'!Y185</f>
        <v>0</v>
      </c>
      <c r="Z185" s="11">
        <f>HLOOKUP(Z$5,'Emissions Factors'!$A$3:$AB$46,MATCH('MC Emissions'!$A185,'Emissions Factors'!$A$5:$A$46,0)+2,FALSE)*'MC Usage'!Z185</f>
        <v>0</v>
      </c>
      <c r="AA185" s="11">
        <f>HLOOKUP(AA$5,'Emissions Factors'!$A$3:$AB$46,MATCH('MC Emissions'!$A185,'Emissions Factors'!$A$5:$A$46,0)+2,FALSE)*'MC Usage'!AA185</f>
        <v>0</v>
      </c>
      <c r="AB185" s="12">
        <f>HLOOKUP(AB$5,'Emissions Factors'!$A$3:$AB$46,MATCH('MC Emissions'!$A185,'Emissions Factors'!$A$5:$A$46,0)+2,FALSE)*'MC Usage'!AB185</f>
        <v>0</v>
      </c>
      <c r="AC185" s="12">
        <f>-'MC Usage'!AC185</f>
        <v>0</v>
      </c>
      <c r="AD185" s="12">
        <f>HLOOKUP(AD$5,'Emissions Factors'!$A$3:$AB$46,MATCH('MC Emissions'!$A185,'Emissions Factors'!$A$5:$A$46,0)+2,FALSE)*'MC Usage'!AD185</f>
        <v>-5572.1525570370159</v>
      </c>
      <c r="AE185" s="12">
        <f>HLOOKUP(AE$5,'Emissions Factors'!$A$3:$AB$46,MATCH('MC Emissions'!$A185,'Emissions Factors'!$A$5:$A$46,0)+2,FALSE)*'MC Usage'!AE185</f>
        <v>0</v>
      </c>
      <c r="AF185" s="202">
        <f t="shared" si="10"/>
        <v>1998.3561002720671</v>
      </c>
      <c r="AG185">
        <f t="shared" si="11"/>
        <v>4217.9264469005257</v>
      </c>
      <c r="AH185">
        <v>0</v>
      </c>
      <c r="AI185">
        <f t="shared" si="8"/>
        <v>5572.1525570370159</v>
      </c>
      <c r="AJ185">
        <f t="shared" si="9"/>
        <v>0</v>
      </c>
    </row>
    <row r="186" spans="1:36" x14ac:dyDescent="0.3">
      <c r="A186" s="32" t="s">
        <v>49</v>
      </c>
      <c r="B186" s="18">
        <f t="shared" si="12"/>
        <v>42186</v>
      </c>
      <c r="C186" s="2">
        <f>HLOOKUP(C$5,'Emissions Factors'!$A$3:$AB$46,MATCH('MC Emissions'!$A186,'Emissions Factors'!$A$5:$A$46,0)+2,FALSE)*'MC Usage'!C186</f>
        <v>7147.9183528051481</v>
      </c>
      <c r="D186" s="2">
        <f>HLOOKUP(D$5,'Emissions Factors'!$A$3:$AB$46,MATCH('MC Emissions'!$A186,'Emissions Factors'!$A$5:$A$46,0)+2,FALSE)*'MC Usage'!D186</f>
        <v>4736.1008392205667</v>
      </c>
      <c r="E186" s="2">
        <f>HLOOKUP(E$5,'Emissions Factors'!$A$3:$AB$46,MATCH('MC Emissions'!$A186,'Emissions Factors'!$A$5:$A$46,0)+2,FALSE)*'MC Usage'!E186</f>
        <v>3964.5961029267478</v>
      </c>
      <c r="F186" s="2">
        <f>HLOOKUP(F$5,'Emissions Factors'!$A$3:$AB$46,MATCH('MC Emissions'!$A186,'Emissions Factors'!$A$5:$A$46,0)+2,FALSE)*'MC Usage'!F186</f>
        <v>28.366875</v>
      </c>
      <c r="G186" s="2">
        <f>HLOOKUP(G$5,'Emissions Factors'!$A$3:$AB$46,MATCH('MC Emissions'!$A186,'Emissions Factors'!$A$5:$A$46,0)+2,FALSE)*'MC Usage'!G186</f>
        <v>35.040929699175123</v>
      </c>
      <c r="H186" s="2">
        <f>HLOOKUP(H$5,'Emissions Factors'!$A$3:$AB$46,MATCH('MC Emissions'!$A186,'Emissions Factors'!$A$5:$A$46,0)+2,FALSE)*'MC Usage'!H186</f>
        <v>0</v>
      </c>
      <c r="I186" s="2">
        <f>HLOOKUP(I$5,'Emissions Factors'!$A$3:$AB$46,MATCH('MC Emissions'!$A186,'Emissions Factors'!$A$5:$A$46,0)+2,FALSE)*'MC Usage'!I186</f>
        <v>141.50605107116294</v>
      </c>
      <c r="J186" s="2">
        <f>HLOOKUP(J$5,'Emissions Factors'!$A$3:$AB$46,MATCH('MC Emissions'!$A186,'Emissions Factors'!$A$5:$A$46,0)+2,FALSE)*'MC Usage'!J186</f>
        <v>44.839659590757776</v>
      </c>
      <c r="K186" s="2">
        <f>HLOOKUP(K$5,'Emissions Factors'!$A$3:$AB$46,MATCH('MC Emissions'!$A186,'Emissions Factors'!$A$5:$A$46,0)+2,FALSE)*'MC Usage'!K186</f>
        <v>953.60508147436224</v>
      </c>
      <c r="L186" s="2">
        <f>HLOOKUP(L$5,'Emissions Factors'!$A$3:$AB$46,MATCH('MC Emissions'!$A186,'Emissions Factors'!$A$5:$A$46,0)+2,FALSE)*'MC Usage'!L186</f>
        <v>19.727238262581622</v>
      </c>
      <c r="M186" s="2">
        <f>HLOOKUP(M$5,'Emissions Factors'!$A$3:$AB$46,MATCH('MC Emissions'!$A186,'Emissions Factors'!$A$5:$A$46,0)+2,FALSE)*'MC Usage'!M186</f>
        <v>9.8577127742845256</v>
      </c>
      <c r="N186" s="2">
        <f>HLOOKUP(N$5,'Emissions Factors'!$A$3:$AB$46,MATCH('MC Emissions'!$A186,'Emissions Factors'!$A$5:$A$46,0)+2,FALSE)*'MC Usage'!N186</f>
        <v>592.40012265924622</v>
      </c>
      <c r="O186" s="2">
        <f>HLOOKUP(O$5,'Emissions Factors'!$A$3:$AB$46,MATCH('MC Emissions'!$A186,'Emissions Factors'!$A$5:$A$46,0)+2,FALSE)*'MC Usage'!O186</f>
        <v>277.0842610557566</v>
      </c>
      <c r="P186" s="2">
        <f>HLOOKUP(P$5,'Emissions Factors'!$A$3:$AB$46,MATCH('MC Emissions'!$A186,'Emissions Factors'!$A$5:$A$46,0)+2,FALSE)*'MC Usage'!P186</f>
        <v>119.22846989837613</v>
      </c>
      <c r="Q186" s="2">
        <f>HLOOKUP(Q$5,'Emissions Factors'!$A$3:$AB$46,MATCH('MC Emissions'!$A186,'Emissions Factors'!$A$5:$A$46,0)+2,FALSE)*'MC Usage'!Q186</f>
        <v>1.4552134714892628</v>
      </c>
      <c r="R186" s="2">
        <f>HLOOKUP(R$5,'Emissions Factors'!$A$3:$AB$46,MATCH('MC Emissions'!$A186,'Emissions Factors'!$A$5:$A$46,0)+2,FALSE)*'MC Usage'!R186</f>
        <v>8.5086738730696485</v>
      </c>
      <c r="S186" s="2">
        <f>HLOOKUP(S$5,'Emissions Factors'!$A$3:$AB$46,MATCH('MC Emissions'!$A186,'Emissions Factors'!$A$5:$A$46,0)+2,FALSE)*'MC Usage'!S186</f>
        <v>4.0123222857142857E-2</v>
      </c>
      <c r="T186" s="2">
        <f>HLOOKUP(T$5,'Emissions Factors'!$A$3:$AB$46,MATCH('MC Emissions'!$A186,'Emissions Factors'!$A$5:$A$46,0)+2,FALSE)*'MC Usage'!T186</f>
        <v>0</v>
      </c>
      <c r="U186" s="2">
        <f>HLOOKUP(U$5,'Emissions Factors'!$A$3:$AB$46,MATCH('MC Emissions'!$A186,'Emissions Factors'!$A$5:$A$46,0)+2,FALSE)*'MC Usage'!U186</f>
        <v>0</v>
      </c>
      <c r="V186" s="2">
        <f>HLOOKUP(V$5,'Emissions Factors'!$A$3:$AB$46,MATCH('MC Emissions'!$A186,'Emissions Factors'!$A$5:$A$46,0)+2,FALSE)*'MC Usage'!V186</f>
        <v>0</v>
      </c>
      <c r="W186" s="2">
        <f>HLOOKUP(W$5,'Emissions Factors'!$A$3:$AB$46,MATCH('MC Emissions'!$A186,'Emissions Factors'!$A$5:$A$46,0)+2,FALSE)*'MC Usage'!W186</f>
        <v>0</v>
      </c>
      <c r="X186" s="2">
        <f>HLOOKUP(X$5,'Emissions Factors'!$A$3:$AB$46,MATCH('MC Emissions'!$A186,'Emissions Factors'!$A$5:$A$46,0)+2,FALSE)*'MC Usage'!X186</f>
        <v>0</v>
      </c>
      <c r="Y186" s="2">
        <f>HLOOKUP(Y$5,'Emissions Factors'!$A$3:$AB$46,MATCH('MC Emissions'!$A186,'Emissions Factors'!$A$5:$A$46,0)+2,FALSE)*'MC Usage'!Y186</f>
        <v>0</v>
      </c>
      <c r="Z186" s="2">
        <f>HLOOKUP(Z$5,'Emissions Factors'!$A$3:$AB$46,MATCH('MC Emissions'!$A186,'Emissions Factors'!$A$5:$A$46,0)+2,FALSE)*'MC Usage'!Z186</f>
        <v>0</v>
      </c>
      <c r="AA186" s="2">
        <f>HLOOKUP(AA$5,'Emissions Factors'!$A$3:$AB$46,MATCH('MC Emissions'!$A186,'Emissions Factors'!$A$5:$A$46,0)+2,FALSE)*'MC Usage'!AA186</f>
        <v>0</v>
      </c>
      <c r="AB186">
        <f>HLOOKUP(AB$5,'Emissions Factors'!$A$3:$AB$46,MATCH('MC Emissions'!$A186,'Emissions Factors'!$A$5:$A$46,0)+2,FALSE)*'MC Usage'!AB186</f>
        <v>0</v>
      </c>
      <c r="AC186">
        <f>-'MC Usage'!AC186</f>
        <v>0</v>
      </c>
      <c r="AD186">
        <f>HLOOKUP(AD$5,'Emissions Factors'!$A$3:$AB$46,MATCH('MC Emissions'!$A186,'Emissions Factors'!$A$5:$A$46,0)+2,FALSE)*'MC Usage'!AD186</f>
        <v>-5195.8978827676365</v>
      </c>
      <c r="AE186">
        <f>HLOOKUP(AE$5,'Emissions Factors'!$A$3:$AB$46,MATCH('MC Emissions'!$A186,'Emissions Factors'!$A$5:$A$46,0)+2,FALSE)*'MC Usage'!AE186</f>
        <v>0</v>
      </c>
      <c r="AF186" s="202">
        <f t="shared" si="10"/>
        <v>1952.0204700375116</v>
      </c>
      <c r="AG186">
        <f t="shared" si="11"/>
        <v>3964.5961029267478</v>
      </c>
      <c r="AH186">
        <v>0</v>
      </c>
      <c r="AI186">
        <f t="shared" si="8"/>
        <v>5195.8978827676365</v>
      </c>
      <c r="AJ186">
        <f t="shared" si="9"/>
        <v>0</v>
      </c>
    </row>
    <row r="187" spans="1:36" x14ac:dyDescent="0.3">
      <c r="A187" s="33" t="s">
        <v>49</v>
      </c>
      <c r="B187" s="18">
        <f t="shared" si="12"/>
        <v>42217</v>
      </c>
      <c r="C187" s="2">
        <f>HLOOKUP(C$5,'Emissions Factors'!$A$3:$AB$46,MATCH('MC Emissions'!$A187,'Emissions Factors'!$A$5:$A$46,0)+2,FALSE)*'MC Usage'!C187</f>
        <v>7190.8291959226126</v>
      </c>
      <c r="D187" s="2">
        <f>HLOOKUP(D$5,'Emissions Factors'!$A$3:$AB$46,MATCH('MC Emissions'!$A187,'Emissions Factors'!$A$5:$A$46,0)+2,FALSE)*'MC Usage'!D187</f>
        <v>4274.1757588963692</v>
      </c>
      <c r="E187" s="2">
        <f>HLOOKUP(E$5,'Emissions Factors'!$A$3:$AB$46,MATCH('MC Emissions'!$A187,'Emissions Factors'!$A$5:$A$46,0)+2,FALSE)*'MC Usage'!E187</f>
        <v>4037.7916859779807</v>
      </c>
      <c r="F187" s="2">
        <f>HLOOKUP(F$5,'Emissions Factors'!$A$3:$AB$46,MATCH('MC Emissions'!$A187,'Emissions Factors'!$A$5:$A$46,0)+2,FALSE)*'MC Usage'!F187</f>
        <v>26.318925</v>
      </c>
      <c r="G187" s="2">
        <f>HLOOKUP(G$5,'Emissions Factors'!$A$3:$AB$46,MATCH('MC Emissions'!$A187,'Emissions Factors'!$A$5:$A$46,0)+2,FALSE)*'MC Usage'!G187</f>
        <v>35.040929699175123</v>
      </c>
      <c r="H187" s="2">
        <f>HLOOKUP(H$5,'Emissions Factors'!$A$3:$AB$46,MATCH('MC Emissions'!$A187,'Emissions Factors'!$A$5:$A$46,0)+2,FALSE)*'MC Usage'!H187</f>
        <v>0</v>
      </c>
      <c r="I187" s="2">
        <f>HLOOKUP(I$5,'Emissions Factors'!$A$3:$AB$46,MATCH('MC Emissions'!$A187,'Emissions Factors'!$A$5:$A$46,0)+2,FALSE)*'MC Usage'!I187</f>
        <v>141.50605107116294</v>
      </c>
      <c r="J187" s="2">
        <f>HLOOKUP(J$5,'Emissions Factors'!$A$3:$AB$46,MATCH('MC Emissions'!$A187,'Emissions Factors'!$A$5:$A$46,0)+2,FALSE)*'MC Usage'!J187</f>
        <v>44.839659590757776</v>
      </c>
      <c r="K187" s="2">
        <f>HLOOKUP(K$5,'Emissions Factors'!$A$3:$AB$46,MATCH('MC Emissions'!$A187,'Emissions Factors'!$A$5:$A$46,0)+2,FALSE)*'MC Usage'!K187</f>
        <v>953.60508147436224</v>
      </c>
      <c r="L187" s="2">
        <f>HLOOKUP(L$5,'Emissions Factors'!$A$3:$AB$46,MATCH('MC Emissions'!$A187,'Emissions Factors'!$A$5:$A$46,0)+2,FALSE)*'MC Usage'!L187</f>
        <v>19.727238262581622</v>
      </c>
      <c r="M187" s="2">
        <f>HLOOKUP(M$5,'Emissions Factors'!$A$3:$AB$46,MATCH('MC Emissions'!$A187,'Emissions Factors'!$A$5:$A$46,0)+2,FALSE)*'MC Usage'!M187</f>
        <v>9.8577127742845256</v>
      </c>
      <c r="N187" s="2">
        <f>HLOOKUP(N$5,'Emissions Factors'!$A$3:$AB$46,MATCH('MC Emissions'!$A187,'Emissions Factors'!$A$5:$A$46,0)+2,FALSE)*'MC Usage'!N187</f>
        <v>703.00840289774294</v>
      </c>
      <c r="O187" s="2">
        <f>HLOOKUP(O$5,'Emissions Factors'!$A$3:$AB$46,MATCH('MC Emissions'!$A187,'Emissions Factors'!$A$5:$A$46,0)+2,FALSE)*'MC Usage'!O187</f>
        <v>277.0842610557566</v>
      </c>
      <c r="P187" s="2">
        <f>HLOOKUP(P$5,'Emissions Factors'!$A$3:$AB$46,MATCH('MC Emissions'!$A187,'Emissions Factors'!$A$5:$A$46,0)+2,FALSE)*'MC Usage'!P187</f>
        <v>119.22846989837613</v>
      </c>
      <c r="Q187" s="2">
        <f>HLOOKUP(Q$5,'Emissions Factors'!$A$3:$AB$46,MATCH('MC Emissions'!$A187,'Emissions Factors'!$A$5:$A$46,0)+2,FALSE)*'MC Usage'!Q187</f>
        <v>1.4552134714892628</v>
      </c>
      <c r="R187" s="2">
        <f>HLOOKUP(R$5,'Emissions Factors'!$A$3:$AB$46,MATCH('MC Emissions'!$A187,'Emissions Factors'!$A$5:$A$46,0)+2,FALSE)*'MC Usage'!R187</f>
        <v>8.5086738730696485</v>
      </c>
      <c r="S187" s="2">
        <f>HLOOKUP(S$5,'Emissions Factors'!$A$3:$AB$46,MATCH('MC Emissions'!$A187,'Emissions Factors'!$A$5:$A$46,0)+2,FALSE)*'MC Usage'!S187</f>
        <v>4.0123222857142857E-2</v>
      </c>
      <c r="T187" s="2">
        <f>HLOOKUP(T$5,'Emissions Factors'!$A$3:$AB$46,MATCH('MC Emissions'!$A187,'Emissions Factors'!$A$5:$A$46,0)+2,FALSE)*'MC Usage'!T187</f>
        <v>0</v>
      </c>
      <c r="U187" s="2">
        <f>HLOOKUP(U$5,'Emissions Factors'!$A$3:$AB$46,MATCH('MC Emissions'!$A187,'Emissions Factors'!$A$5:$A$46,0)+2,FALSE)*'MC Usage'!U187</f>
        <v>0</v>
      </c>
      <c r="V187" s="2">
        <f>HLOOKUP(V$5,'Emissions Factors'!$A$3:$AB$46,MATCH('MC Emissions'!$A187,'Emissions Factors'!$A$5:$A$46,0)+2,FALSE)*'MC Usage'!V187</f>
        <v>0</v>
      </c>
      <c r="W187" s="2">
        <f>HLOOKUP(W$5,'Emissions Factors'!$A$3:$AB$46,MATCH('MC Emissions'!$A187,'Emissions Factors'!$A$5:$A$46,0)+2,FALSE)*'MC Usage'!W187</f>
        <v>0</v>
      </c>
      <c r="X187" s="2">
        <f>HLOOKUP(X$5,'Emissions Factors'!$A$3:$AB$46,MATCH('MC Emissions'!$A187,'Emissions Factors'!$A$5:$A$46,0)+2,FALSE)*'MC Usage'!X187</f>
        <v>0</v>
      </c>
      <c r="Y187" s="2">
        <f>HLOOKUP(Y$5,'Emissions Factors'!$A$3:$AB$46,MATCH('MC Emissions'!$A187,'Emissions Factors'!$A$5:$A$46,0)+2,FALSE)*'MC Usage'!Y187</f>
        <v>0</v>
      </c>
      <c r="Z187" s="2">
        <f>HLOOKUP(Z$5,'Emissions Factors'!$A$3:$AB$46,MATCH('MC Emissions'!$A187,'Emissions Factors'!$A$5:$A$46,0)+2,FALSE)*'MC Usage'!Z187</f>
        <v>0</v>
      </c>
      <c r="AA187" s="2">
        <f>HLOOKUP(AA$5,'Emissions Factors'!$A$3:$AB$46,MATCH('MC Emissions'!$A187,'Emissions Factors'!$A$5:$A$46,0)+2,FALSE)*'MC Usage'!AA187</f>
        <v>0</v>
      </c>
      <c r="AB187">
        <f>HLOOKUP(AB$5,'Emissions Factors'!$A$3:$AB$46,MATCH('MC Emissions'!$A187,'Emissions Factors'!$A$5:$A$46,0)+2,FALSE)*'MC Usage'!AB187</f>
        <v>0</v>
      </c>
      <c r="AC187">
        <f>-'MC Usage'!AC187</f>
        <v>0</v>
      </c>
      <c r="AD187">
        <f>HLOOKUP(AD$5,'Emissions Factors'!$A$3:$AB$46,MATCH('MC Emissions'!$A187,'Emissions Factors'!$A$5:$A$46,0)+2,FALSE)*'MC Usage'!AD187</f>
        <v>-5195.8978827676365</v>
      </c>
      <c r="AE187">
        <f>HLOOKUP(AE$5,'Emissions Factors'!$A$3:$AB$46,MATCH('MC Emissions'!$A187,'Emissions Factors'!$A$5:$A$46,0)+2,FALSE)*'MC Usage'!AE187</f>
        <v>0</v>
      </c>
      <c r="AF187" s="202">
        <f t="shared" si="10"/>
        <v>1994.9313131549761</v>
      </c>
      <c r="AG187">
        <f t="shared" si="11"/>
        <v>4037.7916859779807</v>
      </c>
      <c r="AH187">
        <v>0</v>
      </c>
      <c r="AI187">
        <f t="shared" si="8"/>
        <v>5195.8978827676365</v>
      </c>
      <c r="AJ187">
        <f t="shared" si="9"/>
        <v>0</v>
      </c>
    </row>
    <row r="188" spans="1:36" x14ac:dyDescent="0.3">
      <c r="A188" s="33" t="s">
        <v>49</v>
      </c>
      <c r="B188" s="18">
        <f t="shared" si="12"/>
        <v>42248</v>
      </c>
      <c r="C188" s="2">
        <f>HLOOKUP(C$5,'Emissions Factors'!$A$3:$AB$46,MATCH('MC Emissions'!$A188,'Emissions Factors'!$A$5:$A$46,0)+2,FALSE)*'MC Usage'!C188</f>
        <v>8803.8216992165271</v>
      </c>
      <c r="D188" s="2">
        <f>HLOOKUP(D$5,'Emissions Factors'!$A$3:$AB$46,MATCH('MC Emissions'!$A188,'Emissions Factors'!$A$5:$A$46,0)+2,FALSE)*'MC Usage'!D188</f>
        <v>3794.2196031358249</v>
      </c>
      <c r="E188" s="2">
        <f>HLOOKUP(E$5,'Emissions Factors'!$A$3:$AB$46,MATCH('MC Emissions'!$A188,'Emissions Factors'!$A$5:$A$46,0)+2,FALSE)*'MC Usage'!E188</f>
        <v>4086.1819638884044</v>
      </c>
      <c r="F188" s="2">
        <f>HLOOKUP(F$5,'Emissions Factors'!$A$3:$AB$46,MATCH('MC Emissions'!$A188,'Emissions Factors'!$A$5:$A$46,0)+2,FALSE)*'MC Usage'!F188</f>
        <v>40.012515</v>
      </c>
      <c r="G188" s="2">
        <f>HLOOKUP(G$5,'Emissions Factors'!$A$3:$AB$46,MATCH('MC Emissions'!$A188,'Emissions Factors'!$A$5:$A$46,0)+2,FALSE)*'MC Usage'!G188</f>
        <v>35.040929699175123</v>
      </c>
      <c r="H188" s="2">
        <f>HLOOKUP(H$5,'Emissions Factors'!$A$3:$AB$46,MATCH('MC Emissions'!$A188,'Emissions Factors'!$A$5:$A$46,0)+2,FALSE)*'MC Usage'!H188</f>
        <v>0</v>
      </c>
      <c r="I188" s="2">
        <f>HLOOKUP(I$5,'Emissions Factors'!$A$3:$AB$46,MATCH('MC Emissions'!$A188,'Emissions Factors'!$A$5:$A$46,0)+2,FALSE)*'MC Usage'!I188</f>
        <v>141.50605107116294</v>
      </c>
      <c r="J188" s="2">
        <f>HLOOKUP(J$5,'Emissions Factors'!$A$3:$AB$46,MATCH('MC Emissions'!$A188,'Emissions Factors'!$A$5:$A$46,0)+2,FALSE)*'MC Usage'!J188</f>
        <v>44.839659590757776</v>
      </c>
      <c r="K188" s="2">
        <f>HLOOKUP(K$5,'Emissions Factors'!$A$3:$AB$46,MATCH('MC Emissions'!$A188,'Emissions Factors'!$A$5:$A$46,0)+2,FALSE)*'MC Usage'!K188</f>
        <v>953.60508147436224</v>
      </c>
      <c r="L188" s="2">
        <f>HLOOKUP(L$5,'Emissions Factors'!$A$3:$AB$46,MATCH('MC Emissions'!$A188,'Emissions Factors'!$A$5:$A$46,0)+2,FALSE)*'MC Usage'!L188</f>
        <v>19.727238262581622</v>
      </c>
      <c r="M188" s="2">
        <f>HLOOKUP(M$5,'Emissions Factors'!$A$3:$AB$46,MATCH('MC Emissions'!$A188,'Emissions Factors'!$A$5:$A$46,0)+2,FALSE)*'MC Usage'!M188</f>
        <v>9.8577127742845256</v>
      </c>
      <c r="N188" s="2">
        <f>HLOOKUP(N$5,'Emissions Factors'!$A$3:$AB$46,MATCH('MC Emissions'!$A188,'Emissions Factors'!$A$5:$A$46,0)+2,FALSE)*'MC Usage'!N188</f>
        <v>911.53397751177465</v>
      </c>
      <c r="O188" s="2">
        <f>HLOOKUP(O$5,'Emissions Factors'!$A$3:$AB$46,MATCH('MC Emissions'!$A188,'Emissions Factors'!$A$5:$A$46,0)+2,FALSE)*'MC Usage'!O188</f>
        <v>277.0842610557566</v>
      </c>
      <c r="P188" s="2">
        <f>HLOOKUP(P$5,'Emissions Factors'!$A$3:$AB$46,MATCH('MC Emissions'!$A188,'Emissions Factors'!$A$5:$A$46,0)+2,FALSE)*'MC Usage'!P188</f>
        <v>119.22846989837613</v>
      </c>
      <c r="Q188" s="2">
        <f>HLOOKUP(Q$5,'Emissions Factors'!$A$3:$AB$46,MATCH('MC Emissions'!$A188,'Emissions Factors'!$A$5:$A$46,0)+2,FALSE)*'MC Usage'!Q188</f>
        <v>1.4552134714892628</v>
      </c>
      <c r="R188" s="2">
        <f>HLOOKUP(R$5,'Emissions Factors'!$A$3:$AB$46,MATCH('MC Emissions'!$A188,'Emissions Factors'!$A$5:$A$46,0)+2,FALSE)*'MC Usage'!R188</f>
        <v>8.5086738730696485</v>
      </c>
      <c r="S188" s="2">
        <f>HLOOKUP(S$5,'Emissions Factors'!$A$3:$AB$46,MATCH('MC Emissions'!$A188,'Emissions Factors'!$A$5:$A$46,0)+2,FALSE)*'MC Usage'!S188</f>
        <v>4.0123222857142857E-2</v>
      </c>
      <c r="T188" s="2">
        <f>HLOOKUP(T$5,'Emissions Factors'!$A$3:$AB$46,MATCH('MC Emissions'!$A188,'Emissions Factors'!$A$5:$A$46,0)+2,FALSE)*'MC Usage'!T188</f>
        <v>0</v>
      </c>
      <c r="U188" s="2">
        <f>HLOOKUP(U$5,'Emissions Factors'!$A$3:$AB$46,MATCH('MC Emissions'!$A188,'Emissions Factors'!$A$5:$A$46,0)+2,FALSE)*'MC Usage'!U188</f>
        <v>0</v>
      </c>
      <c r="V188" s="2">
        <f>HLOOKUP(V$5,'Emissions Factors'!$A$3:$AB$46,MATCH('MC Emissions'!$A188,'Emissions Factors'!$A$5:$A$46,0)+2,FALSE)*'MC Usage'!V188</f>
        <v>0</v>
      </c>
      <c r="W188" s="2">
        <f>HLOOKUP(W$5,'Emissions Factors'!$A$3:$AB$46,MATCH('MC Emissions'!$A188,'Emissions Factors'!$A$5:$A$46,0)+2,FALSE)*'MC Usage'!W188</f>
        <v>0</v>
      </c>
      <c r="X188" s="2">
        <f>HLOOKUP(X$5,'Emissions Factors'!$A$3:$AB$46,MATCH('MC Emissions'!$A188,'Emissions Factors'!$A$5:$A$46,0)+2,FALSE)*'MC Usage'!X188</f>
        <v>0</v>
      </c>
      <c r="Y188" s="2">
        <f>HLOOKUP(Y$5,'Emissions Factors'!$A$3:$AB$46,MATCH('MC Emissions'!$A188,'Emissions Factors'!$A$5:$A$46,0)+2,FALSE)*'MC Usage'!Y188</f>
        <v>0</v>
      </c>
      <c r="Z188" s="2">
        <f>HLOOKUP(Z$5,'Emissions Factors'!$A$3:$AB$46,MATCH('MC Emissions'!$A188,'Emissions Factors'!$A$5:$A$46,0)+2,FALSE)*'MC Usage'!Z188</f>
        <v>0</v>
      </c>
      <c r="AA188" s="2">
        <f>HLOOKUP(AA$5,'Emissions Factors'!$A$3:$AB$46,MATCH('MC Emissions'!$A188,'Emissions Factors'!$A$5:$A$46,0)+2,FALSE)*'MC Usage'!AA188</f>
        <v>0</v>
      </c>
      <c r="AB188">
        <f>HLOOKUP(AB$5,'Emissions Factors'!$A$3:$AB$46,MATCH('MC Emissions'!$A188,'Emissions Factors'!$A$5:$A$46,0)+2,FALSE)*'MC Usage'!AB188</f>
        <v>0</v>
      </c>
      <c r="AC188">
        <f>-'MC Usage'!AC188</f>
        <v>0</v>
      </c>
      <c r="AD188">
        <f>HLOOKUP(AD$5,'Emissions Factors'!$A$3:$AB$46,MATCH('MC Emissions'!$A188,'Emissions Factors'!$A$5:$A$46,0)+2,FALSE)*'MC Usage'!AD188</f>
        <v>-5195.8978827676365</v>
      </c>
      <c r="AE188">
        <f>HLOOKUP(AE$5,'Emissions Factors'!$A$3:$AB$46,MATCH('MC Emissions'!$A188,'Emissions Factors'!$A$5:$A$46,0)+2,FALSE)*'MC Usage'!AE188</f>
        <v>0</v>
      </c>
      <c r="AF188" s="202">
        <f t="shared" si="10"/>
        <v>3607.9238164488906</v>
      </c>
      <c r="AG188">
        <f t="shared" si="11"/>
        <v>4086.1819638884044</v>
      </c>
      <c r="AH188">
        <v>0</v>
      </c>
      <c r="AI188">
        <f t="shared" si="8"/>
        <v>5195.8978827676365</v>
      </c>
      <c r="AJ188">
        <f t="shared" si="9"/>
        <v>0</v>
      </c>
    </row>
    <row r="189" spans="1:36" x14ac:dyDescent="0.3">
      <c r="A189" s="33" t="s">
        <v>49</v>
      </c>
      <c r="B189" s="18">
        <f t="shared" si="12"/>
        <v>42278</v>
      </c>
      <c r="C189" s="2">
        <f>HLOOKUP(C$5,'Emissions Factors'!$A$3:$AB$46,MATCH('MC Emissions'!$A189,'Emissions Factors'!$A$5:$A$46,0)+2,FALSE)*'MC Usage'!C189</f>
        <v>6680.2707671340204</v>
      </c>
      <c r="D189" s="2">
        <f>HLOOKUP(D$5,'Emissions Factors'!$A$3:$AB$46,MATCH('MC Emissions'!$A189,'Emissions Factors'!$A$5:$A$46,0)+2,FALSE)*'MC Usage'!D189</f>
        <v>1763.7683641114234</v>
      </c>
      <c r="E189" s="2">
        <f>HLOOKUP(E$5,'Emissions Factors'!$A$3:$AB$46,MATCH('MC Emissions'!$A189,'Emissions Factors'!$A$5:$A$46,0)+2,FALSE)*'MC Usage'!E189</f>
        <v>5817.5599129661032</v>
      </c>
      <c r="F189" s="2">
        <f>HLOOKUP(F$5,'Emissions Factors'!$A$3:$AB$46,MATCH('MC Emissions'!$A189,'Emissions Factors'!$A$5:$A$46,0)+2,FALSE)*'MC Usage'!F189</f>
        <v>72.18746999999999</v>
      </c>
      <c r="G189" s="2">
        <f>HLOOKUP(G$5,'Emissions Factors'!$A$3:$AB$46,MATCH('MC Emissions'!$A189,'Emissions Factors'!$A$5:$A$46,0)+2,FALSE)*'MC Usage'!G189</f>
        <v>35.040929699175123</v>
      </c>
      <c r="H189" s="2">
        <f>HLOOKUP(H$5,'Emissions Factors'!$A$3:$AB$46,MATCH('MC Emissions'!$A189,'Emissions Factors'!$A$5:$A$46,0)+2,FALSE)*'MC Usage'!H189</f>
        <v>0</v>
      </c>
      <c r="I189" s="2">
        <f>HLOOKUP(I$5,'Emissions Factors'!$A$3:$AB$46,MATCH('MC Emissions'!$A189,'Emissions Factors'!$A$5:$A$46,0)+2,FALSE)*'MC Usage'!I189</f>
        <v>141.50605107116294</v>
      </c>
      <c r="J189" s="2">
        <f>HLOOKUP(J$5,'Emissions Factors'!$A$3:$AB$46,MATCH('MC Emissions'!$A189,'Emissions Factors'!$A$5:$A$46,0)+2,FALSE)*'MC Usage'!J189</f>
        <v>44.839659590757776</v>
      </c>
      <c r="K189" s="2">
        <f>HLOOKUP(K$5,'Emissions Factors'!$A$3:$AB$46,MATCH('MC Emissions'!$A189,'Emissions Factors'!$A$5:$A$46,0)+2,FALSE)*'MC Usage'!K189</f>
        <v>953.60508147436224</v>
      </c>
      <c r="L189" s="2">
        <f>HLOOKUP(L$5,'Emissions Factors'!$A$3:$AB$46,MATCH('MC Emissions'!$A189,'Emissions Factors'!$A$5:$A$46,0)+2,FALSE)*'MC Usage'!L189</f>
        <v>19.727238262581622</v>
      </c>
      <c r="M189" s="2">
        <f>HLOOKUP(M$5,'Emissions Factors'!$A$3:$AB$46,MATCH('MC Emissions'!$A189,'Emissions Factors'!$A$5:$A$46,0)+2,FALSE)*'MC Usage'!M189</f>
        <v>9.8577127742845256</v>
      </c>
      <c r="N189" s="2">
        <f>HLOOKUP(N$5,'Emissions Factors'!$A$3:$AB$46,MATCH('MC Emissions'!$A189,'Emissions Factors'!$A$5:$A$46,0)+2,FALSE)*'MC Usage'!N189</f>
        <v>788.40599807667866</v>
      </c>
      <c r="O189" s="2">
        <f>HLOOKUP(O$5,'Emissions Factors'!$A$3:$AB$46,MATCH('MC Emissions'!$A189,'Emissions Factors'!$A$5:$A$46,0)+2,FALSE)*'MC Usage'!O189</f>
        <v>277.0842610557566</v>
      </c>
      <c r="P189" s="2">
        <f>HLOOKUP(P$5,'Emissions Factors'!$A$3:$AB$46,MATCH('MC Emissions'!$A189,'Emissions Factors'!$A$5:$A$46,0)+2,FALSE)*'MC Usage'!P189</f>
        <v>119.22846989837613</v>
      </c>
      <c r="Q189" s="2">
        <f>HLOOKUP(Q$5,'Emissions Factors'!$A$3:$AB$46,MATCH('MC Emissions'!$A189,'Emissions Factors'!$A$5:$A$46,0)+2,FALSE)*'MC Usage'!Q189</f>
        <v>1.4552134714892628</v>
      </c>
      <c r="R189" s="2">
        <f>HLOOKUP(R$5,'Emissions Factors'!$A$3:$AB$46,MATCH('MC Emissions'!$A189,'Emissions Factors'!$A$5:$A$46,0)+2,FALSE)*'MC Usage'!R189</f>
        <v>8.5086738730696485</v>
      </c>
      <c r="S189" s="2">
        <f>HLOOKUP(S$5,'Emissions Factors'!$A$3:$AB$46,MATCH('MC Emissions'!$A189,'Emissions Factors'!$A$5:$A$46,0)+2,FALSE)*'MC Usage'!S189</f>
        <v>4.0123222857142857E-2</v>
      </c>
      <c r="T189" s="2">
        <f>HLOOKUP(T$5,'Emissions Factors'!$A$3:$AB$46,MATCH('MC Emissions'!$A189,'Emissions Factors'!$A$5:$A$46,0)+2,FALSE)*'MC Usage'!T189</f>
        <v>0</v>
      </c>
      <c r="U189" s="2">
        <f>HLOOKUP(U$5,'Emissions Factors'!$A$3:$AB$46,MATCH('MC Emissions'!$A189,'Emissions Factors'!$A$5:$A$46,0)+2,FALSE)*'MC Usage'!U189</f>
        <v>0</v>
      </c>
      <c r="V189" s="2">
        <f>HLOOKUP(V$5,'Emissions Factors'!$A$3:$AB$46,MATCH('MC Emissions'!$A189,'Emissions Factors'!$A$5:$A$46,0)+2,FALSE)*'MC Usage'!V189</f>
        <v>0</v>
      </c>
      <c r="W189" s="2">
        <f>HLOOKUP(W$5,'Emissions Factors'!$A$3:$AB$46,MATCH('MC Emissions'!$A189,'Emissions Factors'!$A$5:$A$46,0)+2,FALSE)*'MC Usage'!W189</f>
        <v>0</v>
      </c>
      <c r="X189" s="2">
        <f>HLOOKUP(X$5,'Emissions Factors'!$A$3:$AB$46,MATCH('MC Emissions'!$A189,'Emissions Factors'!$A$5:$A$46,0)+2,FALSE)*'MC Usage'!X189</f>
        <v>0</v>
      </c>
      <c r="Y189" s="2">
        <f>HLOOKUP(Y$5,'Emissions Factors'!$A$3:$AB$46,MATCH('MC Emissions'!$A189,'Emissions Factors'!$A$5:$A$46,0)+2,FALSE)*'MC Usage'!Y189</f>
        <v>0</v>
      </c>
      <c r="Z189" s="2">
        <f>HLOOKUP(Z$5,'Emissions Factors'!$A$3:$AB$46,MATCH('MC Emissions'!$A189,'Emissions Factors'!$A$5:$A$46,0)+2,FALSE)*'MC Usage'!Z189</f>
        <v>0</v>
      </c>
      <c r="AA189" s="2">
        <f>HLOOKUP(AA$5,'Emissions Factors'!$A$3:$AB$46,MATCH('MC Emissions'!$A189,'Emissions Factors'!$A$5:$A$46,0)+2,FALSE)*'MC Usage'!AA189</f>
        <v>0</v>
      </c>
      <c r="AB189">
        <f>HLOOKUP(AB$5,'Emissions Factors'!$A$3:$AB$46,MATCH('MC Emissions'!$A189,'Emissions Factors'!$A$5:$A$46,0)+2,FALSE)*'MC Usage'!AB189</f>
        <v>0</v>
      </c>
      <c r="AC189">
        <f>-'MC Usage'!AC189</f>
        <v>0</v>
      </c>
      <c r="AD189">
        <f>HLOOKUP(AD$5,'Emissions Factors'!$A$3:$AB$46,MATCH('MC Emissions'!$A189,'Emissions Factors'!$A$5:$A$46,0)+2,FALSE)*'MC Usage'!AD189</f>
        <v>-5195.8978827676365</v>
      </c>
      <c r="AE189">
        <f>HLOOKUP(AE$5,'Emissions Factors'!$A$3:$AB$46,MATCH('MC Emissions'!$A189,'Emissions Factors'!$A$5:$A$46,0)+2,FALSE)*'MC Usage'!AE189</f>
        <v>0</v>
      </c>
      <c r="AF189" s="202">
        <f t="shared" si="10"/>
        <v>1484.3728843663839</v>
      </c>
      <c r="AG189">
        <f t="shared" si="11"/>
        <v>5817.5599129661032</v>
      </c>
      <c r="AH189">
        <v>0</v>
      </c>
      <c r="AI189">
        <f t="shared" si="8"/>
        <v>5195.8978827676365</v>
      </c>
      <c r="AJ189">
        <f t="shared" si="9"/>
        <v>0</v>
      </c>
    </row>
    <row r="190" spans="1:36" x14ac:dyDescent="0.3">
      <c r="A190" s="33" t="s">
        <v>49</v>
      </c>
      <c r="B190" s="18">
        <f t="shared" si="12"/>
        <v>42309</v>
      </c>
      <c r="C190" s="2">
        <f>HLOOKUP(C$5,'Emissions Factors'!$A$3:$AB$46,MATCH('MC Emissions'!$A190,'Emissions Factors'!$A$5:$A$46,0)+2,FALSE)*'MC Usage'!C190</f>
        <v>8792.2797176236563</v>
      </c>
      <c r="D190" s="2">
        <f>HLOOKUP(D$5,'Emissions Factors'!$A$3:$AB$46,MATCH('MC Emissions'!$A190,'Emissions Factors'!$A$5:$A$46,0)+2,FALSE)*'MC Usage'!D190</f>
        <v>1486.0445935898515</v>
      </c>
      <c r="E190" s="2">
        <f>HLOOKUP(E$5,'Emissions Factors'!$A$3:$AB$46,MATCH('MC Emissions'!$A190,'Emissions Factors'!$A$5:$A$46,0)+2,FALSE)*'MC Usage'!E190</f>
        <v>6617.8314843491798</v>
      </c>
      <c r="F190" s="2">
        <f>HLOOKUP(F$5,'Emissions Factors'!$A$3:$AB$46,MATCH('MC Emissions'!$A190,'Emissions Factors'!$A$5:$A$46,0)+2,FALSE)*'MC Usage'!F190</f>
        <v>130.48762500000001</v>
      </c>
      <c r="G190" s="2">
        <f>HLOOKUP(G$5,'Emissions Factors'!$A$3:$AB$46,MATCH('MC Emissions'!$A190,'Emissions Factors'!$A$5:$A$46,0)+2,FALSE)*'MC Usage'!G190</f>
        <v>35.040929699175123</v>
      </c>
      <c r="H190" s="2">
        <f>HLOOKUP(H$5,'Emissions Factors'!$A$3:$AB$46,MATCH('MC Emissions'!$A190,'Emissions Factors'!$A$5:$A$46,0)+2,FALSE)*'MC Usage'!H190</f>
        <v>0</v>
      </c>
      <c r="I190" s="2">
        <f>HLOOKUP(I$5,'Emissions Factors'!$A$3:$AB$46,MATCH('MC Emissions'!$A190,'Emissions Factors'!$A$5:$A$46,0)+2,FALSE)*'MC Usage'!I190</f>
        <v>141.50605107116294</v>
      </c>
      <c r="J190" s="2">
        <f>HLOOKUP(J$5,'Emissions Factors'!$A$3:$AB$46,MATCH('MC Emissions'!$A190,'Emissions Factors'!$A$5:$A$46,0)+2,FALSE)*'MC Usage'!J190</f>
        <v>44.839659590757776</v>
      </c>
      <c r="K190" s="2">
        <f>HLOOKUP(K$5,'Emissions Factors'!$A$3:$AB$46,MATCH('MC Emissions'!$A190,'Emissions Factors'!$A$5:$A$46,0)+2,FALSE)*'MC Usage'!K190</f>
        <v>953.60508147436224</v>
      </c>
      <c r="L190" s="2">
        <f>HLOOKUP(L$5,'Emissions Factors'!$A$3:$AB$46,MATCH('MC Emissions'!$A190,'Emissions Factors'!$A$5:$A$46,0)+2,FALSE)*'MC Usage'!L190</f>
        <v>19.727238262581622</v>
      </c>
      <c r="M190" s="2">
        <f>HLOOKUP(M$5,'Emissions Factors'!$A$3:$AB$46,MATCH('MC Emissions'!$A190,'Emissions Factors'!$A$5:$A$46,0)+2,FALSE)*'MC Usage'!M190</f>
        <v>9.8577127742845256</v>
      </c>
      <c r="N190" s="2">
        <f>HLOOKUP(N$5,'Emissions Factors'!$A$3:$AB$46,MATCH('MC Emissions'!$A190,'Emissions Factors'!$A$5:$A$46,0)+2,FALSE)*'MC Usage'!N190</f>
        <v>664.31450091957583</v>
      </c>
      <c r="O190" s="2">
        <f>HLOOKUP(O$5,'Emissions Factors'!$A$3:$AB$46,MATCH('MC Emissions'!$A190,'Emissions Factors'!$A$5:$A$46,0)+2,FALSE)*'MC Usage'!O190</f>
        <v>277.0842610557566</v>
      </c>
      <c r="P190" s="2">
        <f>HLOOKUP(P$5,'Emissions Factors'!$A$3:$AB$46,MATCH('MC Emissions'!$A190,'Emissions Factors'!$A$5:$A$46,0)+2,FALSE)*'MC Usage'!P190</f>
        <v>119.22846989837613</v>
      </c>
      <c r="Q190" s="2">
        <f>HLOOKUP(Q$5,'Emissions Factors'!$A$3:$AB$46,MATCH('MC Emissions'!$A190,'Emissions Factors'!$A$5:$A$46,0)+2,FALSE)*'MC Usage'!Q190</f>
        <v>1.4552134714892628</v>
      </c>
      <c r="R190" s="2">
        <f>HLOOKUP(R$5,'Emissions Factors'!$A$3:$AB$46,MATCH('MC Emissions'!$A190,'Emissions Factors'!$A$5:$A$46,0)+2,FALSE)*'MC Usage'!R190</f>
        <v>8.5086738730696485</v>
      </c>
      <c r="S190" s="2">
        <f>HLOOKUP(S$5,'Emissions Factors'!$A$3:$AB$46,MATCH('MC Emissions'!$A190,'Emissions Factors'!$A$5:$A$46,0)+2,FALSE)*'MC Usage'!S190</f>
        <v>4.0123222857142857E-2</v>
      </c>
      <c r="T190" s="2">
        <f>HLOOKUP(T$5,'Emissions Factors'!$A$3:$AB$46,MATCH('MC Emissions'!$A190,'Emissions Factors'!$A$5:$A$46,0)+2,FALSE)*'MC Usage'!T190</f>
        <v>0</v>
      </c>
      <c r="U190" s="2">
        <f>HLOOKUP(U$5,'Emissions Factors'!$A$3:$AB$46,MATCH('MC Emissions'!$A190,'Emissions Factors'!$A$5:$A$46,0)+2,FALSE)*'MC Usage'!U190</f>
        <v>0</v>
      </c>
      <c r="V190" s="2">
        <f>HLOOKUP(V$5,'Emissions Factors'!$A$3:$AB$46,MATCH('MC Emissions'!$A190,'Emissions Factors'!$A$5:$A$46,0)+2,FALSE)*'MC Usage'!V190</f>
        <v>0</v>
      </c>
      <c r="W190" s="2">
        <f>HLOOKUP(W$5,'Emissions Factors'!$A$3:$AB$46,MATCH('MC Emissions'!$A190,'Emissions Factors'!$A$5:$A$46,0)+2,FALSE)*'MC Usage'!W190</f>
        <v>0</v>
      </c>
      <c r="X190" s="2">
        <f>HLOOKUP(X$5,'Emissions Factors'!$A$3:$AB$46,MATCH('MC Emissions'!$A190,'Emissions Factors'!$A$5:$A$46,0)+2,FALSE)*'MC Usage'!X190</f>
        <v>0</v>
      </c>
      <c r="Y190" s="2">
        <f>HLOOKUP(Y$5,'Emissions Factors'!$A$3:$AB$46,MATCH('MC Emissions'!$A190,'Emissions Factors'!$A$5:$A$46,0)+2,FALSE)*'MC Usage'!Y190</f>
        <v>0</v>
      </c>
      <c r="Z190" s="2">
        <f>HLOOKUP(Z$5,'Emissions Factors'!$A$3:$AB$46,MATCH('MC Emissions'!$A190,'Emissions Factors'!$A$5:$A$46,0)+2,FALSE)*'MC Usage'!Z190</f>
        <v>0</v>
      </c>
      <c r="AA190" s="2">
        <f>HLOOKUP(AA$5,'Emissions Factors'!$A$3:$AB$46,MATCH('MC Emissions'!$A190,'Emissions Factors'!$A$5:$A$46,0)+2,FALSE)*'MC Usage'!AA190</f>
        <v>0</v>
      </c>
      <c r="AB190">
        <f>HLOOKUP(AB$5,'Emissions Factors'!$A$3:$AB$46,MATCH('MC Emissions'!$A190,'Emissions Factors'!$A$5:$A$46,0)+2,FALSE)*'MC Usage'!AB190</f>
        <v>0</v>
      </c>
      <c r="AC190">
        <f>-'MC Usage'!AC190</f>
        <v>0</v>
      </c>
      <c r="AD190">
        <f>HLOOKUP(AD$5,'Emissions Factors'!$A$3:$AB$46,MATCH('MC Emissions'!$A190,'Emissions Factors'!$A$5:$A$46,0)+2,FALSE)*'MC Usage'!AD190</f>
        <v>-5195.8978827676365</v>
      </c>
      <c r="AE190">
        <f>HLOOKUP(AE$5,'Emissions Factors'!$A$3:$AB$46,MATCH('MC Emissions'!$A190,'Emissions Factors'!$A$5:$A$46,0)+2,FALSE)*'MC Usage'!AE190</f>
        <v>0</v>
      </c>
      <c r="AF190" s="202">
        <f t="shared" si="10"/>
        <v>3596.3818348560199</v>
      </c>
      <c r="AG190">
        <f t="shared" si="11"/>
        <v>6617.8314843491798</v>
      </c>
      <c r="AH190">
        <v>0</v>
      </c>
      <c r="AI190">
        <f t="shared" si="8"/>
        <v>5195.8978827676365</v>
      </c>
      <c r="AJ190">
        <f t="shared" si="9"/>
        <v>0</v>
      </c>
    </row>
    <row r="191" spans="1:36" x14ac:dyDescent="0.3">
      <c r="A191" s="33" t="s">
        <v>49</v>
      </c>
      <c r="B191" s="18">
        <f t="shared" si="12"/>
        <v>42339</v>
      </c>
      <c r="C191" s="2">
        <f>HLOOKUP(C$5,'Emissions Factors'!$A$3:$AB$46,MATCH('MC Emissions'!$A191,'Emissions Factors'!$A$5:$A$46,0)+2,FALSE)*'MC Usage'!C191</f>
        <v>7484.3908700099919</v>
      </c>
      <c r="D191" s="2">
        <f>HLOOKUP(D$5,'Emissions Factors'!$A$3:$AB$46,MATCH('MC Emissions'!$A191,'Emissions Factors'!$A$5:$A$46,0)+2,FALSE)*'MC Usage'!D191</f>
        <v>1354.8906960664431</v>
      </c>
      <c r="E191" s="2">
        <f>HLOOKUP(E$5,'Emissions Factors'!$A$3:$AB$46,MATCH('MC Emissions'!$A191,'Emissions Factors'!$A$5:$A$46,0)+2,FALSE)*'MC Usage'!E191</f>
        <v>7072.9942306251378</v>
      </c>
      <c r="F191" s="2">
        <f>HLOOKUP(F$5,'Emissions Factors'!$A$3:$AB$46,MATCH('MC Emissions'!$A191,'Emissions Factors'!$A$5:$A$46,0)+2,FALSE)*'MC Usage'!F191</f>
        <v>165.77324999999999</v>
      </c>
      <c r="G191" s="2">
        <f>HLOOKUP(G$5,'Emissions Factors'!$A$3:$AB$46,MATCH('MC Emissions'!$A191,'Emissions Factors'!$A$5:$A$46,0)+2,FALSE)*'MC Usage'!G191</f>
        <v>35.040929699175123</v>
      </c>
      <c r="H191" s="2">
        <f>HLOOKUP(H$5,'Emissions Factors'!$A$3:$AB$46,MATCH('MC Emissions'!$A191,'Emissions Factors'!$A$5:$A$46,0)+2,FALSE)*'MC Usage'!H191</f>
        <v>0</v>
      </c>
      <c r="I191" s="2">
        <f>HLOOKUP(I$5,'Emissions Factors'!$A$3:$AB$46,MATCH('MC Emissions'!$A191,'Emissions Factors'!$A$5:$A$46,0)+2,FALSE)*'MC Usage'!I191</f>
        <v>141.50605107116294</v>
      </c>
      <c r="J191" s="2">
        <f>HLOOKUP(J$5,'Emissions Factors'!$A$3:$AB$46,MATCH('MC Emissions'!$A191,'Emissions Factors'!$A$5:$A$46,0)+2,FALSE)*'MC Usage'!J191</f>
        <v>44.839659590757776</v>
      </c>
      <c r="K191" s="2">
        <f>HLOOKUP(K$5,'Emissions Factors'!$A$3:$AB$46,MATCH('MC Emissions'!$A191,'Emissions Factors'!$A$5:$A$46,0)+2,FALSE)*'MC Usage'!K191</f>
        <v>953.60508147436224</v>
      </c>
      <c r="L191" s="2">
        <f>HLOOKUP(L$5,'Emissions Factors'!$A$3:$AB$46,MATCH('MC Emissions'!$A191,'Emissions Factors'!$A$5:$A$46,0)+2,FALSE)*'MC Usage'!L191</f>
        <v>19.727238262581622</v>
      </c>
      <c r="M191" s="2">
        <f>HLOOKUP(M$5,'Emissions Factors'!$A$3:$AB$46,MATCH('MC Emissions'!$A191,'Emissions Factors'!$A$5:$A$46,0)+2,FALSE)*'MC Usage'!M191</f>
        <v>9.8577127742845256</v>
      </c>
      <c r="N191" s="2">
        <f>HLOOKUP(N$5,'Emissions Factors'!$A$3:$AB$46,MATCH('MC Emissions'!$A191,'Emissions Factors'!$A$5:$A$46,0)+2,FALSE)*'MC Usage'!N191</f>
        <v>503.67450283024385</v>
      </c>
      <c r="O191" s="2">
        <f>HLOOKUP(O$5,'Emissions Factors'!$A$3:$AB$46,MATCH('MC Emissions'!$A191,'Emissions Factors'!$A$5:$A$46,0)+2,FALSE)*'MC Usage'!O191</f>
        <v>277.0842610557566</v>
      </c>
      <c r="P191" s="2">
        <f>HLOOKUP(P$5,'Emissions Factors'!$A$3:$AB$46,MATCH('MC Emissions'!$A191,'Emissions Factors'!$A$5:$A$46,0)+2,FALSE)*'MC Usage'!P191</f>
        <v>119.22846989837613</v>
      </c>
      <c r="Q191" s="2">
        <f>HLOOKUP(Q$5,'Emissions Factors'!$A$3:$AB$46,MATCH('MC Emissions'!$A191,'Emissions Factors'!$A$5:$A$46,0)+2,FALSE)*'MC Usage'!Q191</f>
        <v>1.4552134714892628</v>
      </c>
      <c r="R191" s="2">
        <f>HLOOKUP(R$5,'Emissions Factors'!$A$3:$AB$46,MATCH('MC Emissions'!$A191,'Emissions Factors'!$A$5:$A$46,0)+2,FALSE)*'MC Usage'!R191</f>
        <v>8.5086738730696485</v>
      </c>
      <c r="S191" s="2">
        <f>HLOOKUP(S$5,'Emissions Factors'!$A$3:$AB$46,MATCH('MC Emissions'!$A191,'Emissions Factors'!$A$5:$A$46,0)+2,FALSE)*'MC Usage'!S191</f>
        <v>4.0123222857142857E-2</v>
      </c>
      <c r="T191" s="2">
        <f>HLOOKUP(T$5,'Emissions Factors'!$A$3:$AB$46,MATCH('MC Emissions'!$A191,'Emissions Factors'!$A$5:$A$46,0)+2,FALSE)*'MC Usage'!T191</f>
        <v>0</v>
      </c>
      <c r="U191" s="2">
        <f>HLOOKUP(U$5,'Emissions Factors'!$A$3:$AB$46,MATCH('MC Emissions'!$A191,'Emissions Factors'!$A$5:$A$46,0)+2,FALSE)*'MC Usage'!U191</f>
        <v>0</v>
      </c>
      <c r="V191" s="2">
        <f>HLOOKUP(V$5,'Emissions Factors'!$A$3:$AB$46,MATCH('MC Emissions'!$A191,'Emissions Factors'!$A$5:$A$46,0)+2,FALSE)*'MC Usage'!V191</f>
        <v>0</v>
      </c>
      <c r="W191" s="2">
        <f>HLOOKUP(W$5,'Emissions Factors'!$A$3:$AB$46,MATCH('MC Emissions'!$A191,'Emissions Factors'!$A$5:$A$46,0)+2,FALSE)*'MC Usage'!W191</f>
        <v>0</v>
      </c>
      <c r="X191" s="2">
        <f>HLOOKUP(X$5,'Emissions Factors'!$A$3:$AB$46,MATCH('MC Emissions'!$A191,'Emissions Factors'!$A$5:$A$46,0)+2,FALSE)*'MC Usage'!X191</f>
        <v>0</v>
      </c>
      <c r="Y191" s="2">
        <f>HLOOKUP(Y$5,'Emissions Factors'!$A$3:$AB$46,MATCH('MC Emissions'!$A191,'Emissions Factors'!$A$5:$A$46,0)+2,FALSE)*'MC Usage'!Y191</f>
        <v>0</v>
      </c>
      <c r="Z191" s="2">
        <f>HLOOKUP(Z$5,'Emissions Factors'!$A$3:$AB$46,MATCH('MC Emissions'!$A191,'Emissions Factors'!$A$5:$A$46,0)+2,FALSE)*'MC Usage'!Z191</f>
        <v>0</v>
      </c>
      <c r="AA191" s="2">
        <f>HLOOKUP(AA$5,'Emissions Factors'!$A$3:$AB$46,MATCH('MC Emissions'!$A191,'Emissions Factors'!$A$5:$A$46,0)+2,FALSE)*'MC Usage'!AA191</f>
        <v>0</v>
      </c>
      <c r="AB191">
        <f>HLOOKUP(AB$5,'Emissions Factors'!$A$3:$AB$46,MATCH('MC Emissions'!$A191,'Emissions Factors'!$A$5:$A$46,0)+2,FALSE)*'MC Usage'!AB191</f>
        <v>0</v>
      </c>
      <c r="AC191">
        <f>-'MC Usage'!AC191</f>
        <v>0</v>
      </c>
      <c r="AD191">
        <f>HLOOKUP(AD$5,'Emissions Factors'!$A$3:$AB$46,MATCH('MC Emissions'!$A191,'Emissions Factors'!$A$5:$A$46,0)+2,FALSE)*'MC Usage'!AD191</f>
        <v>-5195.8978827676365</v>
      </c>
      <c r="AE191">
        <f>HLOOKUP(AE$5,'Emissions Factors'!$A$3:$AB$46,MATCH('MC Emissions'!$A191,'Emissions Factors'!$A$5:$A$46,0)+2,FALSE)*'MC Usage'!AE191</f>
        <v>0</v>
      </c>
      <c r="AF191" s="202">
        <f t="shared" si="10"/>
        <v>2288.4929872423554</v>
      </c>
      <c r="AG191">
        <f t="shared" si="11"/>
        <v>7072.9942306251378</v>
      </c>
      <c r="AH191">
        <v>0</v>
      </c>
      <c r="AI191">
        <f t="shared" si="8"/>
        <v>5195.8978827676365</v>
      </c>
      <c r="AJ191">
        <f t="shared" si="9"/>
        <v>0</v>
      </c>
    </row>
    <row r="192" spans="1:36" x14ac:dyDescent="0.3">
      <c r="A192" s="33" t="s">
        <v>49</v>
      </c>
      <c r="B192" s="18">
        <f t="shared" si="12"/>
        <v>42370</v>
      </c>
      <c r="C192" s="2">
        <f>HLOOKUP(C$5,'Emissions Factors'!$A$3:$AB$46,MATCH('MC Emissions'!$A192,'Emissions Factors'!$A$5:$A$46,0)+2,FALSE)*'MC Usage'!C192</f>
        <v>8263.1976685581139</v>
      </c>
      <c r="D192" s="2">
        <f>HLOOKUP(D$5,'Emissions Factors'!$A$3:$AB$46,MATCH('MC Emissions'!$A192,'Emissions Factors'!$A$5:$A$46,0)+2,FALSE)*'MC Usage'!D192</f>
        <v>767.97451691639219</v>
      </c>
      <c r="E192" s="2">
        <f>HLOOKUP(E$5,'Emissions Factors'!$A$3:$AB$46,MATCH('MC Emissions'!$A192,'Emissions Factors'!$A$5:$A$46,0)+2,FALSE)*'MC Usage'!E192</f>
        <v>10425.690135655816</v>
      </c>
      <c r="F192" s="2">
        <f>HLOOKUP(F$5,'Emissions Factors'!$A$3:$AB$46,MATCH('MC Emissions'!$A192,'Emissions Factors'!$A$5:$A$46,0)+2,FALSE)*'MC Usage'!F192</f>
        <v>215.472015</v>
      </c>
      <c r="G192" s="2">
        <f>HLOOKUP(G$5,'Emissions Factors'!$A$3:$AB$46,MATCH('MC Emissions'!$A192,'Emissions Factors'!$A$5:$A$46,0)+2,FALSE)*'MC Usage'!G192</f>
        <v>35.040929699175123</v>
      </c>
      <c r="H192" s="2">
        <f>HLOOKUP(H$5,'Emissions Factors'!$A$3:$AB$46,MATCH('MC Emissions'!$A192,'Emissions Factors'!$A$5:$A$46,0)+2,FALSE)*'MC Usage'!H192</f>
        <v>0</v>
      </c>
      <c r="I192" s="2">
        <f>HLOOKUP(I$5,'Emissions Factors'!$A$3:$AB$46,MATCH('MC Emissions'!$A192,'Emissions Factors'!$A$5:$A$46,0)+2,FALSE)*'MC Usage'!I192</f>
        <v>141.50605107116294</v>
      </c>
      <c r="J192" s="2">
        <f>HLOOKUP(J$5,'Emissions Factors'!$A$3:$AB$46,MATCH('MC Emissions'!$A192,'Emissions Factors'!$A$5:$A$46,0)+2,FALSE)*'MC Usage'!J192</f>
        <v>44.839659590757776</v>
      </c>
      <c r="K192" s="2">
        <f>HLOOKUP(K$5,'Emissions Factors'!$A$3:$AB$46,MATCH('MC Emissions'!$A192,'Emissions Factors'!$A$5:$A$46,0)+2,FALSE)*'MC Usage'!K192</f>
        <v>953.60508147436224</v>
      </c>
      <c r="L192" s="2">
        <f>HLOOKUP(L$5,'Emissions Factors'!$A$3:$AB$46,MATCH('MC Emissions'!$A192,'Emissions Factors'!$A$5:$A$46,0)+2,FALSE)*'MC Usage'!L192</f>
        <v>19.727238262581622</v>
      </c>
      <c r="M192" s="2">
        <f>HLOOKUP(M$5,'Emissions Factors'!$A$3:$AB$46,MATCH('MC Emissions'!$A192,'Emissions Factors'!$A$5:$A$46,0)+2,FALSE)*'MC Usage'!M192</f>
        <v>9.8577127742845256</v>
      </c>
      <c r="N192" s="2">
        <f>HLOOKUP(N$5,'Emissions Factors'!$A$3:$AB$46,MATCH('MC Emissions'!$A192,'Emissions Factors'!$A$5:$A$46,0)+2,FALSE)*'MC Usage'!N192</f>
        <v>1276.0447979172861</v>
      </c>
      <c r="O192" s="2">
        <f>HLOOKUP(O$5,'Emissions Factors'!$A$3:$AB$46,MATCH('MC Emissions'!$A192,'Emissions Factors'!$A$5:$A$46,0)+2,FALSE)*'MC Usage'!O192</f>
        <v>277.0842610557566</v>
      </c>
      <c r="P192" s="2">
        <f>HLOOKUP(P$5,'Emissions Factors'!$A$3:$AB$46,MATCH('MC Emissions'!$A192,'Emissions Factors'!$A$5:$A$46,0)+2,FALSE)*'MC Usage'!P192</f>
        <v>119.22846989837613</v>
      </c>
      <c r="Q192" s="2">
        <f>HLOOKUP(Q$5,'Emissions Factors'!$A$3:$AB$46,MATCH('MC Emissions'!$A192,'Emissions Factors'!$A$5:$A$46,0)+2,FALSE)*'MC Usage'!Q192</f>
        <v>1.4552134714892628</v>
      </c>
      <c r="R192" s="2">
        <f>HLOOKUP(R$5,'Emissions Factors'!$A$3:$AB$46,MATCH('MC Emissions'!$A192,'Emissions Factors'!$A$5:$A$46,0)+2,FALSE)*'MC Usage'!R192</f>
        <v>8.5086738730696485</v>
      </c>
      <c r="S192" s="2">
        <f>HLOOKUP(S$5,'Emissions Factors'!$A$3:$AB$46,MATCH('MC Emissions'!$A192,'Emissions Factors'!$A$5:$A$46,0)+2,FALSE)*'MC Usage'!S192</f>
        <v>4.0123222857142857E-2</v>
      </c>
      <c r="T192" s="2">
        <f>HLOOKUP(T$5,'Emissions Factors'!$A$3:$AB$46,MATCH('MC Emissions'!$A192,'Emissions Factors'!$A$5:$A$46,0)+2,FALSE)*'MC Usage'!T192</f>
        <v>0</v>
      </c>
      <c r="U192" s="2">
        <f>HLOOKUP(U$5,'Emissions Factors'!$A$3:$AB$46,MATCH('MC Emissions'!$A192,'Emissions Factors'!$A$5:$A$46,0)+2,FALSE)*'MC Usage'!U192</f>
        <v>0</v>
      </c>
      <c r="V192" s="2">
        <f>HLOOKUP(V$5,'Emissions Factors'!$A$3:$AB$46,MATCH('MC Emissions'!$A192,'Emissions Factors'!$A$5:$A$46,0)+2,FALSE)*'MC Usage'!V192</f>
        <v>0</v>
      </c>
      <c r="W192" s="2">
        <f>HLOOKUP(W$5,'Emissions Factors'!$A$3:$AB$46,MATCH('MC Emissions'!$A192,'Emissions Factors'!$A$5:$A$46,0)+2,FALSE)*'MC Usage'!W192</f>
        <v>0</v>
      </c>
      <c r="X192" s="2">
        <f>HLOOKUP(X$5,'Emissions Factors'!$A$3:$AB$46,MATCH('MC Emissions'!$A192,'Emissions Factors'!$A$5:$A$46,0)+2,FALSE)*'MC Usage'!X192</f>
        <v>0</v>
      </c>
      <c r="Y192" s="2">
        <f>HLOOKUP(Y$5,'Emissions Factors'!$A$3:$AB$46,MATCH('MC Emissions'!$A192,'Emissions Factors'!$A$5:$A$46,0)+2,FALSE)*'MC Usage'!Y192</f>
        <v>0</v>
      </c>
      <c r="Z192" s="2">
        <f>HLOOKUP(Z$5,'Emissions Factors'!$A$3:$AB$46,MATCH('MC Emissions'!$A192,'Emissions Factors'!$A$5:$A$46,0)+2,FALSE)*'MC Usage'!Z192</f>
        <v>0</v>
      </c>
      <c r="AA192" s="2">
        <f>HLOOKUP(AA$5,'Emissions Factors'!$A$3:$AB$46,MATCH('MC Emissions'!$A192,'Emissions Factors'!$A$5:$A$46,0)+2,FALSE)*'MC Usage'!AA192</f>
        <v>0</v>
      </c>
      <c r="AB192">
        <f>HLOOKUP(AB$5,'Emissions Factors'!$A$3:$AB$46,MATCH('MC Emissions'!$A192,'Emissions Factors'!$A$5:$A$46,0)+2,FALSE)*'MC Usage'!AB192</f>
        <v>0</v>
      </c>
      <c r="AC192">
        <f>-'MC Usage'!AC192</f>
        <v>0</v>
      </c>
      <c r="AD192">
        <f>HLOOKUP(AD$5,'Emissions Factors'!$A$3:$AB$46,MATCH('MC Emissions'!$A192,'Emissions Factors'!$A$5:$A$46,0)+2,FALSE)*'MC Usage'!AD192</f>
        <v>-5195.8978827676365</v>
      </c>
      <c r="AE192">
        <f>HLOOKUP(AE$5,'Emissions Factors'!$A$3:$AB$46,MATCH('MC Emissions'!$A192,'Emissions Factors'!$A$5:$A$46,0)+2,FALSE)*'MC Usage'!AE192</f>
        <v>0</v>
      </c>
      <c r="AF192" s="202">
        <f t="shared" si="10"/>
        <v>3067.2997857904775</v>
      </c>
      <c r="AG192">
        <f t="shared" si="11"/>
        <v>10425.690135655816</v>
      </c>
      <c r="AH192">
        <v>0</v>
      </c>
      <c r="AI192">
        <f t="shared" si="8"/>
        <v>5195.8978827676365</v>
      </c>
      <c r="AJ192">
        <f t="shared" si="9"/>
        <v>0</v>
      </c>
    </row>
    <row r="193" spans="1:36" x14ac:dyDescent="0.3">
      <c r="A193" s="33" t="s">
        <v>49</v>
      </c>
      <c r="B193" s="18">
        <f t="shared" si="12"/>
        <v>42401</v>
      </c>
      <c r="C193" s="2">
        <f>HLOOKUP(C$5,'Emissions Factors'!$A$3:$AB$46,MATCH('MC Emissions'!$A193,'Emissions Factors'!$A$5:$A$46,0)+2,FALSE)*'MC Usage'!C193</f>
        <v>7555.687761082665</v>
      </c>
      <c r="D193" s="2">
        <f>HLOOKUP(D$5,'Emissions Factors'!$A$3:$AB$46,MATCH('MC Emissions'!$A193,'Emissions Factors'!$A$5:$A$46,0)+2,FALSE)*'MC Usage'!D193</f>
        <v>766.17151640398652</v>
      </c>
      <c r="E193" s="2">
        <f>HLOOKUP(E$5,'Emissions Factors'!$A$3:$AB$46,MATCH('MC Emissions'!$A193,'Emissions Factors'!$A$5:$A$46,0)+2,FALSE)*'MC Usage'!E193</f>
        <v>9378.3289041935495</v>
      </c>
      <c r="F193" s="2">
        <f>HLOOKUP(F$5,'Emissions Factors'!$A$3:$AB$46,MATCH('MC Emissions'!$A193,'Emissions Factors'!$A$5:$A$46,0)+2,FALSE)*'MC Usage'!F193</f>
        <v>201.15296999999998</v>
      </c>
      <c r="G193" s="2">
        <f>HLOOKUP(G$5,'Emissions Factors'!$A$3:$AB$46,MATCH('MC Emissions'!$A193,'Emissions Factors'!$A$5:$A$46,0)+2,FALSE)*'MC Usage'!G193</f>
        <v>35.040929699175123</v>
      </c>
      <c r="H193" s="2">
        <f>HLOOKUP(H$5,'Emissions Factors'!$A$3:$AB$46,MATCH('MC Emissions'!$A193,'Emissions Factors'!$A$5:$A$46,0)+2,FALSE)*'MC Usage'!H193</f>
        <v>0</v>
      </c>
      <c r="I193" s="2">
        <f>HLOOKUP(I$5,'Emissions Factors'!$A$3:$AB$46,MATCH('MC Emissions'!$A193,'Emissions Factors'!$A$5:$A$46,0)+2,FALSE)*'MC Usage'!I193</f>
        <v>141.50605107116294</v>
      </c>
      <c r="J193" s="2">
        <f>HLOOKUP(J$5,'Emissions Factors'!$A$3:$AB$46,MATCH('MC Emissions'!$A193,'Emissions Factors'!$A$5:$A$46,0)+2,FALSE)*'MC Usage'!J193</f>
        <v>44.839659590757776</v>
      </c>
      <c r="K193" s="2">
        <f>HLOOKUP(K$5,'Emissions Factors'!$A$3:$AB$46,MATCH('MC Emissions'!$A193,'Emissions Factors'!$A$5:$A$46,0)+2,FALSE)*'MC Usage'!K193</f>
        <v>953.60508147436224</v>
      </c>
      <c r="L193" s="2">
        <f>HLOOKUP(L$5,'Emissions Factors'!$A$3:$AB$46,MATCH('MC Emissions'!$A193,'Emissions Factors'!$A$5:$A$46,0)+2,FALSE)*'MC Usage'!L193</f>
        <v>19.727238262581622</v>
      </c>
      <c r="M193" s="2">
        <f>HLOOKUP(M$5,'Emissions Factors'!$A$3:$AB$46,MATCH('MC Emissions'!$A193,'Emissions Factors'!$A$5:$A$46,0)+2,FALSE)*'MC Usage'!M193</f>
        <v>9.8577127742845256</v>
      </c>
      <c r="N193" s="2">
        <f>HLOOKUP(N$5,'Emissions Factors'!$A$3:$AB$46,MATCH('MC Emissions'!$A193,'Emissions Factors'!$A$5:$A$46,0)+2,FALSE)*'MC Usage'!N193</f>
        <v>1465.0557025647877</v>
      </c>
      <c r="O193" s="2">
        <f>HLOOKUP(O$5,'Emissions Factors'!$A$3:$AB$46,MATCH('MC Emissions'!$A193,'Emissions Factors'!$A$5:$A$46,0)+2,FALSE)*'MC Usage'!O193</f>
        <v>277.0842610557566</v>
      </c>
      <c r="P193" s="2">
        <f>HLOOKUP(P$5,'Emissions Factors'!$A$3:$AB$46,MATCH('MC Emissions'!$A193,'Emissions Factors'!$A$5:$A$46,0)+2,FALSE)*'MC Usage'!P193</f>
        <v>119.22846989837613</v>
      </c>
      <c r="Q193" s="2">
        <f>HLOOKUP(Q$5,'Emissions Factors'!$A$3:$AB$46,MATCH('MC Emissions'!$A193,'Emissions Factors'!$A$5:$A$46,0)+2,FALSE)*'MC Usage'!Q193</f>
        <v>1.4552134714892628</v>
      </c>
      <c r="R193" s="2">
        <f>HLOOKUP(R$5,'Emissions Factors'!$A$3:$AB$46,MATCH('MC Emissions'!$A193,'Emissions Factors'!$A$5:$A$46,0)+2,FALSE)*'MC Usage'!R193</f>
        <v>8.5086738730696485</v>
      </c>
      <c r="S193" s="2">
        <f>HLOOKUP(S$5,'Emissions Factors'!$A$3:$AB$46,MATCH('MC Emissions'!$A193,'Emissions Factors'!$A$5:$A$46,0)+2,FALSE)*'MC Usage'!S193</f>
        <v>4.0123222857142857E-2</v>
      </c>
      <c r="T193" s="2">
        <f>HLOOKUP(T$5,'Emissions Factors'!$A$3:$AB$46,MATCH('MC Emissions'!$A193,'Emissions Factors'!$A$5:$A$46,0)+2,FALSE)*'MC Usage'!T193</f>
        <v>0</v>
      </c>
      <c r="U193" s="2">
        <f>HLOOKUP(U$5,'Emissions Factors'!$A$3:$AB$46,MATCH('MC Emissions'!$A193,'Emissions Factors'!$A$5:$A$46,0)+2,FALSE)*'MC Usage'!U193</f>
        <v>0</v>
      </c>
      <c r="V193" s="2">
        <f>HLOOKUP(V$5,'Emissions Factors'!$A$3:$AB$46,MATCH('MC Emissions'!$A193,'Emissions Factors'!$A$5:$A$46,0)+2,FALSE)*'MC Usage'!V193</f>
        <v>0</v>
      </c>
      <c r="W193" s="2">
        <f>HLOOKUP(W$5,'Emissions Factors'!$A$3:$AB$46,MATCH('MC Emissions'!$A193,'Emissions Factors'!$A$5:$A$46,0)+2,FALSE)*'MC Usage'!W193</f>
        <v>0</v>
      </c>
      <c r="X193" s="2">
        <f>HLOOKUP(X$5,'Emissions Factors'!$A$3:$AB$46,MATCH('MC Emissions'!$A193,'Emissions Factors'!$A$5:$A$46,0)+2,FALSE)*'MC Usage'!X193</f>
        <v>0</v>
      </c>
      <c r="Y193" s="2">
        <f>HLOOKUP(Y$5,'Emissions Factors'!$A$3:$AB$46,MATCH('MC Emissions'!$A193,'Emissions Factors'!$A$5:$A$46,0)+2,FALSE)*'MC Usage'!Y193</f>
        <v>0</v>
      </c>
      <c r="Z193" s="2">
        <f>HLOOKUP(Z$5,'Emissions Factors'!$A$3:$AB$46,MATCH('MC Emissions'!$A193,'Emissions Factors'!$A$5:$A$46,0)+2,FALSE)*'MC Usage'!Z193</f>
        <v>0</v>
      </c>
      <c r="AA193" s="2">
        <f>HLOOKUP(AA$5,'Emissions Factors'!$A$3:$AB$46,MATCH('MC Emissions'!$A193,'Emissions Factors'!$A$5:$A$46,0)+2,FALSE)*'MC Usage'!AA193</f>
        <v>0</v>
      </c>
      <c r="AB193">
        <f>HLOOKUP(AB$5,'Emissions Factors'!$A$3:$AB$46,MATCH('MC Emissions'!$A193,'Emissions Factors'!$A$5:$A$46,0)+2,FALSE)*'MC Usage'!AB193</f>
        <v>0</v>
      </c>
      <c r="AC193">
        <f>-'MC Usage'!AC193</f>
        <v>0</v>
      </c>
      <c r="AD193">
        <f>HLOOKUP(AD$5,'Emissions Factors'!$A$3:$AB$46,MATCH('MC Emissions'!$A193,'Emissions Factors'!$A$5:$A$46,0)+2,FALSE)*'MC Usage'!AD193</f>
        <v>-5195.8978827676365</v>
      </c>
      <c r="AE193">
        <f>HLOOKUP(AE$5,'Emissions Factors'!$A$3:$AB$46,MATCH('MC Emissions'!$A193,'Emissions Factors'!$A$5:$A$46,0)+2,FALSE)*'MC Usage'!AE193</f>
        <v>0</v>
      </c>
      <c r="AF193" s="202">
        <f t="shared" si="10"/>
        <v>2359.7898783150285</v>
      </c>
      <c r="AG193">
        <f t="shared" si="11"/>
        <v>9378.3289041935495</v>
      </c>
      <c r="AH193">
        <v>0</v>
      </c>
      <c r="AI193">
        <f t="shared" si="8"/>
        <v>5195.8978827676365</v>
      </c>
      <c r="AJ193">
        <f t="shared" si="9"/>
        <v>0</v>
      </c>
    </row>
    <row r="194" spans="1:36" x14ac:dyDescent="0.3">
      <c r="A194" s="33" t="s">
        <v>49</v>
      </c>
      <c r="B194" s="18">
        <f t="shared" si="12"/>
        <v>42430</v>
      </c>
      <c r="C194" s="2">
        <f>HLOOKUP(C$5,'Emissions Factors'!$A$3:$AB$46,MATCH('MC Emissions'!$A194,'Emissions Factors'!$A$5:$A$46,0)+2,FALSE)*'MC Usage'!C194</f>
        <v>7663.1194588363824</v>
      </c>
      <c r="D194" s="2">
        <f>HLOOKUP(D$5,'Emissions Factors'!$A$3:$AB$46,MATCH('MC Emissions'!$A194,'Emissions Factors'!$A$5:$A$46,0)+2,FALSE)*'MC Usage'!D194</f>
        <v>1162.2310947464889</v>
      </c>
      <c r="E194" s="2">
        <f>HLOOKUP(E$5,'Emissions Factors'!$A$3:$AB$46,MATCH('MC Emissions'!$A194,'Emissions Factors'!$A$5:$A$46,0)+2,FALSE)*'MC Usage'!E194</f>
        <v>7803.668066606313</v>
      </c>
      <c r="F194" s="2">
        <f>HLOOKUP(F$5,'Emissions Factors'!$A$3:$AB$46,MATCH('MC Emissions'!$A194,'Emissions Factors'!$A$5:$A$46,0)+2,FALSE)*'MC Usage'!F194</f>
        <v>157.54270499999998</v>
      </c>
      <c r="G194" s="2">
        <f>HLOOKUP(G$5,'Emissions Factors'!$A$3:$AB$46,MATCH('MC Emissions'!$A194,'Emissions Factors'!$A$5:$A$46,0)+2,FALSE)*'MC Usage'!G194</f>
        <v>35.040929699175123</v>
      </c>
      <c r="H194" s="2">
        <f>HLOOKUP(H$5,'Emissions Factors'!$A$3:$AB$46,MATCH('MC Emissions'!$A194,'Emissions Factors'!$A$5:$A$46,0)+2,FALSE)*'MC Usage'!H194</f>
        <v>0</v>
      </c>
      <c r="I194" s="2">
        <f>HLOOKUP(I$5,'Emissions Factors'!$A$3:$AB$46,MATCH('MC Emissions'!$A194,'Emissions Factors'!$A$5:$A$46,0)+2,FALSE)*'MC Usage'!I194</f>
        <v>141.50605107116294</v>
      </c>
      <c r="J194" s="2">
        <f>HLOOKUP(J$5,'Emissions Factors'!$A$3:$AB$46,MATCH('MC Emissions'!$A194,'Emissions Factors'!$A$5:$A$46,0)+2,FALSE)*'MC Usage'!J194</f>
        <v>44.839659590757776</v>
      </c>
      <c r="K194" s="2">
        <f>HLOOKUP(K$5,'Emissions Factors'!$A$3:$AB$46,MATCH('MC Emissions'!$A194,'Emissions Factors'!$A$5:$A$46,0)+2,FALSE)*'MC Usage'!K194</f>
        <v>953.60508147436224</v>
      </c>
      <c r="L194" s="2">
        <f>HLOOKUP(L$5,'Emissions Factors'!$A$3:$AB$46,MATCH('MC Emissions'!$A194,'Emissions Factors'!$A$5:$A$46,0)+2,FALSE)*'MC Usage'!L194</f>
        <v>19.727238262581622</v>
      </c>
      <c r="M194" s="2">
        <f>HLOOKUP(M$5,'Emissions Factors'!$A$3:$AB$46,MATCH('MC Emissions'!$A194,'Emissions Factors'!$A$5:$A$46,0)+2,FALSE)*'MC Usage'!M194</f>
        <v>9.8577127742845256</v>
      </c>
      <c r="N194" s="2">
        <f>HLOOKUP(N$5,'Emissions Factors'!$A$3:$AB$46,MATCH('MC Emissions'!$A194,'Emissions Factors'!$A$5:$A$46,0)+2,FALSE)*'MC Usage'!N194</f>
        <v>1284.6064403256489</v>
      </c>
      <c r="O194" s="2">
        <f>HLOOKUP(O$5,'Emissions Factors'!$A$3:$AB$46,MATCH('MC Emissions'!$A194,'Emissions Factors'!$A$5:$A$46,0)+2,FALSE)*'MC Usage'!O194</f>
        <v>277.0842610557566</v>
      </c>
      <c r="P194" s="2">
        <f>HLOOKUP(P$5,'Emissions Factors'!$A$3:$AB$46,MATCH('MC Emissions'!$A194,'Emissions Factors'!$A$5:$A$46,0)+2,FALSE)*'MC Usage'!P194</f>
        <v>119.22846989837613</v>
      </c>
      <c r="Q194" s="2">
        <f>HLOOKUP(Q$5,'Emissions Factors'!$A$3:$AB$46,MATCH('MC Emissions'!$A194,'Emissions Factors'!$A$5:$A$46,0)+2,FALSE)*'MC Usage'!Q194</f>
        <v>1.4552134714892628</v>
      </c>
      <c r="R194" s="2">
        <f>HLOOKUP(R$5,'Emissions Factors'!$A$3:$AB$46,MATCH('MC Emissions'!$A194,'Emissions Factors'!$A$5:$A$46,0)+2,FALSE)*'MC Usage'!R194</f>
        <v>8.5086738730696485</v>
      </c>
      <c r="S194" s="2">
        <f>HLOOKUP(S$5,'Emissions Factors'!$A$3:$AB$46,MATCH('MC Emissions'!$A194,'Emissions Factors'!$A$5:$A$46,0)+2,FALSE)*'MC Usage'!S194</f>
        <v>4.0123222857142857E-2</v>
      </c>
      <c r="T194" s="2">
        <f>HLOOKUP(T$5,'Emissions Factors'!$A$3:$AB$46,MATCH('MC Emissions'!$A194,'Emissions Factors'!$A$5:$A$46,0)+2,FALSE)*'MC Usage'!T194</f>
        <v>0</v>
      </c>
      <c r="U194" s="2">
        <f>HLOOKUP(U$5,'Emissions Factors'!$A$3:$AB$46,MATCH('MC Emissions'!$A194,'Emissions Factors'!$A$5:$A$46,0)+2,FALSE)*'MC Usage'!U194</f>
        <v>0</v>
      </c>
      <c r="V194" s="2">
        <f>HLOOKUP(V$5,'Emissions Factors'!$A$3:$AB$46,MATCH('MC Emissions'!$A194,'Emissions Factors'!$A$5:$A$46,0)+2,FALSE)*'MC Usage'!V194</f>
        <v>0</v>
      </c>
      <c r="W194" s="2">
        <f>HLOOKUP(W$5,'Emissions Factors'!$A$3:$AB$46,MATCH('MC Emissions'!$A194,'Emissions Factors'!$A$5:$A$46,0)+2,FALSE)*'MC Usage'!W194</f>
        <v>0</v>
      </c>
      <c r="X194" s="2">
        <f>HLOOKUP(X$5,'Emissions Factors'!$A$3:$AB$46,MATCH('MC Emissions'!$A194,'Emissions Factors'!$A$5:$A$46,0)+2,FALSE)*'MC Usage'!X194</f>
        <v>0</v>
      </c>
      <c r="Y194" s="2">
        <f>HLOOKUP(Y$5,'Emissions Factors'!$A$3:$AB$46,MATCH('MC Emissions'!$A194,'Emissions Factors'!$A$5:$A$46,0)+2,FALSE)*'MC Usage'!Y194</f>
        <v>0</v>
      </c>
      <c r="Z194" s="2">
        <f>HLOOKUP(Z$5,'Emissions Factors'!$A$3:$AB$46,MATCH('MC Emissions'!$A194,'Emissions Factors'!$A$5:$A$46,0)+2,FALSE)*'MC Usage'!Z194</f>
        <v>0</v>
      </c>
      <c r="AA194" s="2">
        <f>HLOOKUP(AA$5,'Emissions Factors'!$A$3:$AB$46,MATCH('MC Emissions'!$A194,'Emissions Factors'!$A$5:$A$46,0)+2,FALSE)*'MC Usage'!AA194</f>
        <v>0</v>
      </c>
      <c r="AB194">
        <f>HLOOKUP(AB$5,'Emissions Factors'!$A$3:$AB$46,MATCH('MC Emissions'!$A194,'Emissions Factors'!$A$5:$A$46,0)+2,FALSE)*'MC Usage'!AB194</f>
        <v>0</v>
      </c>
      <c r="AC194">
        <f>-'MC Usage'!AC194</f>
        <v>0</v>
      </c>
      <c r="AD194">
        <f>HLOOKUP(AD$5,'Emissions Factors'!$A$3:$AB$46,MATCH('MC Emissions'!$A194,'Emissions Factors'!$A$5:$A$46,0)+2,FALSE)*'MC Usage'!AD194</f>
        <v>-5195.8978827676365</v>
      </c>
      <c r="AE194">
        <f>HLOOKUP(AE$5,'Emissions Factors'!$A$3:$AB$46,MATCH('MC Emissions'!$A194,'Emissions Factors'!$A$5:$A$46,0)+2,FALSE)*'MC Usage'!AE194</f>
        <v>0</v>
      </c>
      <c r="AF194" s="202">
        <f t="shared" si="10"/>
        <v>2467.2215760687459</v>
      </c>
      <c r="AG194">
        <f t="shared" si="11"/>
        <v>7803.668066606313</v>
      </c>
      <c r="AH194">
        <v>0</v>
      </c>
      <c r="AI194">
        <f t="shared" si="8"/>
        <v>5195.8978827676365</v>
      </c>
      <c r="AJ194">
        <f t="shared" si="9"/>
        <v>0</v>
      </c>
    </row>
    <row r="195" spans="1:36" x14ac:dyDescent="0.3">
      <c r="A195" s="33" t="s">
        <v>49</v>
      </c>
      <c r="B195" s="18">
        <f t="shared" si="12"/>
        <v>42461</v>
      </c>
      <c r="C195" s="2">
        <f>HLOOKUP(C$5,'Emissions Factors'!$A$3:$AB$46,MATCH('MC Emissions'!$A195,'Emissions Factors'!$A$5:$A$46,0)+2,FALSE)*'MC Usage'!C195</f>
        <v>8600.5172793455404</v>
      </c>
      <c r="D195" s="2">
        <f>HLOOKUP(D$5,'Emissions Factors'!$A$3:$AB$46,MATCH('MC Emissions'!$A195,'Emissions Factors'!$A$5:$A$46,0)+2,FALSE)*'MC Usage'!D195</f>
        <v>1433.9840389718743</v>
      </c>
      <c r="E195" s="2">
        <f>HLOOKUP(E$5,'Emissions Factors'!$A$3:$AB$46,MATCH('MC Emissions'!$A195,'Emissions Factors'!$A$5:$A$46,0)+2,FALSE)*'MC Usage'!E195</f>
        <v>6746.2579081776394</v>
      </c>
      <c r="F195" s="2">
        <f>HLOOKUP(F$5,'Emissions Factors'!$A$3:$AB$46,MATCH('MC Emissions'!$A195,'Emissions Factors'!$A$5:$A$46,0)+2,FALSE)*'MC Usage'!F195</f>
        <v>97.753634999999989</v>
      </c>
      <c r="G195" s="2">
        <f>HLOOKUP(G$5,'Emissions Factors'!$A$3:$AB$46,MATCH('MC Emissions'!$A195,'Emissions Factors'!$A$5:$A$46,0)+2,FALSE)*'MC Usage'!G195</f>
        <v>35.040929699175123</v>
      </c>
      <c r="H195" s="2">
        <f>HLOOKUP(H$5,'Emissions Factors'!$A$3:$AB$46,MATCH('MC Emissions'!$A195,'Emissions Factors'!$A$5:$A$46,0)+2,FALSE)*'MC Usage'!H195</f>
        <v>56.887350794083559</v>
      </c>
      <c r="I195" s="2">
        <f>HLOOKUP(I$5,'Emissions Factors'!$A$3:$AB$46,MATCH('MC Emissions'!$A195,'Emissions Factors'!$A$5:$A$46,0)+2,FALSE)*'MC Usage'!I195</f>
        <v>141.50605107116294</v>
      </c>
      <c r="J195" s="2">
        <f>HLOOKUP(J$5,'Emissions Factors'!$A$3:$AB$46,MATCH('MC Emissions'!$A195,'Emissions Factors'!$A$5:$A$46,0)+2,FALSE)*'MC Usage'!J195</f>
        <v>44.839659590757776</v>
      </c>
      <c r="K195" s="2">
        <f>HLOOKUP(K$5,'Emissions Factors'!$A$3:$AB$46,MATCH('MC Emissions'!$A195,'Emissions Factors'!$A$5:$A$46,0)+2,FALSE)*'MC Usage'!K195</f>
        <v>953.60508147436224</v>
      </c>
      <c r="L195" s="2">
        <f>HLOOKUP(L$5,'Emissions Factors'!$A$3:$AB$46,MATCH('MC Emissions'!$A195,'Emissions Factors'!$A$5:$A$46,0)+2,FALSE)*'MC Usage'!L195</f>
        <v>19.727238262581622</v>
      </c>
      <c r="M195" s="2">
        <f>HLOOKUP(M$5,'Emissions Factors'!$A$3:$AB$46,MATCH('MC Emissions'!$A195,'Emissions Factors'!$A$5:$A$46,0)+2,FALSE)*'MC Usage'!M195</f>
        <v>9.8577127742845256</v>
      </c>
      <c r="N195" s="2">
        <f>HLOOKUP(N$5,'Emissions Factors'!$A$3:$AB$46,MATCH('MC Emissions'!$A195,'Emissions Factors'!$A$5:$A$46,0)+2,FALSE)*'MC Usage'!N195</f>
        <v>1518.7218594456842</v>
      </c>
      <c r="O195" s="2">
        <f>HLOOKUP(O$5,'Emissions Factors'!$A$3:$AB$46,MATCH('MC Emissions'!$A195,'Emissions Factors'!$A$5:$A$46,0)+2,FALSE)*'MC Usage'!O195</f>
        <v>277.0842610557566</v>
      </c>
      <c r="P195" s="2">
        <f>HLOOKUP(P$5,'Emissions Factors'!$A$3:$AB$46,MATCH('MC Emissions'!$A195,'Emissions Factors'!$A$5:$A$46,0)+2,FALSE)*'MC Usage'!P195</f>
        <v>119.22846989837613</v>
      </c>
      <c r="Q195" s="2">
        <f>HLOOKUP(Q$5,'Emissions Factors'!$A$3:$AB$46,MATCH('MC Emissions'!$A195,'Emissions Factors'!$A$5:$A$46,0)+2,FALSE)*'MC Usage'!Q195</f>
        <v>1.4552134714892628</v>
      </c>
      <c r="R195" s="2">
        <f>HLOOKUP(R$5,'Emissions Factors'!$A$3:$AB$46,MATCH('MC Emissions'!$A195,'Emissions Factors'!$A$5:$A$46,0)+2,FALSE)*'MC Usage'!R195</f>
        <v>8.5086738730696485</v>
      </c>
      <c r="S195" s="2">
        <f>HLOOKUP(S$5,'Emissions Factors'!$A$3:$AB$46,MATCH('MC Emissions'!$A195,'Emissions Factors'!$A$5:$A$46,0)+2,FALSE)*'MC Usage'!S195</f>
        <v>4.0123222857142857E-2</v>
      </c>
      <c r="T195" s="2">
        <f>HLOOKUP(T$5,'Emissions Factors'!$A$3:$AB$46,MATCH('MC Emissions'!$A195,'Emissions Factors'!$A$5:$A$46,0)+2,FALSE)*'MC Usage'!T195</f>
        <v>0</v>
      </c>
      <c r="U195" s="2">
        <f>HLOOKUP(U$5,'Emissions Factors'!$A$3:$AB$46,MATCH('MC Emissions'!$A195,'Emissions Factors'!$A$5:$A$46,0)+2,FALSE)*'MC Usage'!U195</f>
        <v>0</v>
      </c>
      <c r="V195" s="2">
        <f>HLOOKUP(V$5,'Emissions Factors'!$A$3:$AB$46,MATCH('MC Emissions'!$A195,'Emissions Factors'!$A$5:$A$46,0)+2,FALSE)*'MC Usage'!V195</f>
        <v>0</v>
      </c>
      <c r="W195" s="2">
        <f>HLOOKUP(W$5,'Emissions Factors'!$A$3:$AB$46,MATCH('MC Emissions'!$A195,'Emissions Factors'!$A$5:$A$46,0)+2,FALSE)*'MC Usage'!W195</f>
        <v>0</v>
      </c>
      <c r="X195" s="2">
        <f>HLOOKUP(X$5,'Emissions Factors'!$A$3:$AB$46,MATCH('MC Emissions'!$A195,'Emissions Factors'!$A$5:$A$46,0)+2,FALSE)*'MC Usage'!X195</f>
        <v>0</v>
      </c>
      <c r="Y195" s="2">
        <f>HLOOKUP(Y$5,'Emissions Factors'!$A$3:$AB$46,MATCH('MC Emissions'!$A195,'Emissions Factors'!$A$5:$A$46,0)+2,FALSE)*'MC Usage'!Y195</f>
        <v>0</v>
      </c>
      <c r="Z195" s="2">
        <f>HLOOKUP(Z$5,'Emissions Factors'!$A$3:$AB$46,MATCH('MC Emissions'!$A195,'Emissions Factors'!$A$5:$A$46,0)+2,FALSE)*'MC Usage'!Z195</f>
        <v>0</v>
      </c>
      <c r="AA195" s="2">
        <f>HLOOKUP(AA$5,'Emissions Factors'!$A$3:$AB$46,MATCH('MC Emissions'!$A195,'Emissions Factors'!$A$5:$A$46,0)+2,FALSE)*'MC Usage'!AA195</f>
        <v>0</v>
      </c>
      <c r="AB195">
        <f>HLOOKUP(AB$5,'Emissions Factors'!$A$3:$AB$46,MATCH('MC Emissions'!$A195,'Emissions Factors'!$A$5:$A$46,0)+2,FALSE)*'MC Usage'!AB195</f>
        <v>0</v>
      </c>
      <c r="AC195">
        <f>-'MC Usage'!AC195</f>
        <v>0</v>
      </c>
      <c r="AD195">
        <f>HLOOKUP(AD$5,'Emissions Factors'!$A$3:$AB$46,MATCH('MC Emissions'!$A195,'Emissions Factors'!$A$5:$A$46,0)+2,FALSE)*'MC Usage'!AD195</f>
        <v>-5195.8978827676365</v>
      </c>
      <c r="AE195">
        <f>HLOOKUP(AE$5,'Emissions Factors'!$A$3:$AB$46,MATCH('MC Emissions'!$A195,'Emissions Factors'!$A$5:$A$46,0)+2,FALSE)*'MC Usage'!AE195</f>
        <v>0</v>
      </c>
      <c r="AF195" s="202">
        <f t="shared" si="10"/>
        <v>3404.6193965779039</v>
      </c>
      <c r="AG195">
        <f t="shared" si="11"/>
        <v>6803.1452589717228</v>
      </c>
      <c r="AH195">
        <v>0</v>
      </c>
      <c r="AI195">
        <f t="shared" ref="AI195:AI258" si="13">-AD195</f>
        <v>5195.8978827676365</v>
      </c>
      <c r="AJ195">
        <f t="shared" ref="AJ195:AJ258" si="14">-AC195</f>
        <v>0</v>
      </c>
    </row>
    <row r="196" spans="1:36" x14ac:dyDescent="0.3">
      <c r="A196" s="33" t="s">
        <v>49</v>
      </c>
      <c r="B196" s="18">
        <f t="shared" si="12"/>
        <v>42491</v>
      </c>
      <c r="C196" s="2">
        <f>HLOOKUP(C$5,'Emissions Factors'!$A$3:$AB$46,MATCH('MC Emissions'!$A196,'Emissions Factors'!$A$5:$A$46,0)+2,FALSE)*'MC Usage'!C196</f>
        <v>7530.5692862897586</v>
      </c>
      <c r="D196" s="2">
        <f>HLOOKUP(D$5,'Emissions Factors'!$A$3:$AB$46,MATCH('MC Emissions'!$A196,'Emissions Factors'!$A$5:$A$46,0)+2,FALSE)*'MC Usage'!D196</f>
        <v>2188.6842455726551</v>
      </c>
      <c r="E196" s="2">
        <f>HLOOKUP(E$5,'Emissions Factors'!$A$3:$AB$46,MATCH('MC Emissions'!$A196,'Emissions Factors'!$A$5:$A$46,0)+2,FALSE)*'MC Usage'!E196</f>
        <v>5423.2923426813031</v>
      </c>
      <c r="F196" s="2">
        <f>HLOOKUP(F$5,'Emissions Factors'!$A$3:$AB$46,MATCH('MC Emissions'!$A196,'Emissions Factors'!$A$5:$A$46,0)+2,FALSE)*'MC Usage'!F196</f>
        <v>36.608489999999996</v>
      </c>
      <c r="G196" s="2">
        <f>HLOOKUP(G$5,'Emissions Factors'!$A$3:$AB$46,MATCH('MC Emissions'!$A196,'Emissions Factors'!$A$5:$A$46,0)+2,FALSE)*'MC Usage'!G196</f>
        <v>35.040929699175123</v>
      </c>
      <c r="H196" s="2">
        <f>HLOOKUP(H$5,'Emissions Factors'!$A$3:$AB$46,MATCH('MC Emissions'!$A196,'Emissions Factors'!$A$5:$A$46,0)+2,FALSE)*'MC Usage'!H196</f>
        <v>85.828612801070037</v>
      </c>
      <c r="I196" s="2">
        <f>HLOOKUP(I$5,'Emissions Factors'!$A$3:$AB$46,MATCH('MC Emissions'!$A196,'Emissions Factors'!$A$5:$A$46,0)+2,FALSE)*'MC Usage'!I196</f>
        <v>141.50605107116294</v>
      </c>
      <c r="J196" s="2">
        <f>HLOOKUP(J$5,'Emissions Factors'!$A$3:$AB$46,MATCH('MC Emissions'!$A196,'Emissions Factors'!$A$5:$A$46,0)+2,FALSE)*'MC Usage'!J196</f>
        <v>44.839659590757776</v>
      </c>
      <c r="K196" s="2">
        <f>HLOOKUP(K$5,'Emissions Factors'!$A$3:$AB$46,MATCH('MC Emissions'!$A196,'Emissions Factors'!$A$5:$A$46,0)+2,FALSE)*'MC Usage'!K196</f>
        <v>953.60508147436224</v>
      </c>
      <c r="L196" s="2">
        <f>HLOOKUP(L$5,'Emissions Factors'!$A$3:$AB$46,MATCH('MC Emissions'!$A196,'Emissions Factors'!$A$5:$A$46,0)+2,FALSE)*'MC Usage'!L196</f>
        <v>19.727238262581622</v>
      </c>
      <c r="M196" s="2">
        <f>HLOOKUP(M$5,'Emissions Factors'!$A$3:$AB$46,MATCH('MC Emissions'!$A196,'Emissions Factors'!$A$5:$A$46,0)+2,FALSE)*'MC Usage'!M196</f>
        <v>9.8577127742845256</v>
      </c>
      <c r="N196" s="2">
        <f>HLOOKUP(N$5,'Emissions Factors'!$A$3:$AB$46,MATCH('MC Emissions'!$A196,'Emissions Factors'!$A$5:$A$46,0)+2,FALSE)*'MC Usage'!N196</f>
        <v>1363.4192447490302</v>
      </c>
      <c r="O196" s="2">
        <f>HLOOKUP(O$5,'Emissions Factors'!$A$3:$AB$46,MATCH('MC Emissions'!$A196,'Emissions Factors'!$A$5:$A$46,0)+2,FALSE)*'MC Usage'!O196</f>
        <v>277.0842610557566</v>
      </c>
      <c r="P196" s="2">
        <f>HLOOKUP(P$5,'Emissions Factors'!$A$3:$AB$46,MATCH('MC Emissions'!$A196,'Emissions Factors'!$A$5:$A$46,0)+2,FALSE)*'MC Usage'!P196</f>
        <v>119.22846989837613</v>
      </c>
      <c r="Q196" s="2">
        <f>HLOOKUP(Q$5,'Emissions Factors'!$A$3:$AB$46,MATCH('MC Emissions'!$A196,'Emissions Factors'!$A$5:$A$46,0)+2,FALSE)*'MC Usage'!Q196</f>
        <v>1.4552134714892628</v>
      </c>
      <c r="R196" s="2">
        <f>HLOOKUP(R$5,'Emissions Factors'!$A$3:$AB$46,MATCH('MC Emissions'!$A196,'Emissions Factors'!$A$5:$A$46,0)+2,FALSE)*'MC Usage'!R196</f>
        <v>8.5086738730696485</v>
      </c>
      <c r="S196" s="2">
        <f>HLOOKUP(S$5,'Emissions Factors'!$A$3:$AB$46,MATCH('MC Emissions'!$A196,'Emissions Factors'!$A$5:$A$46,0)+2,FALSE)*'MC Usage'!S196</f>
        <v>4.0123222857142857E-2</v>
      </c>
      <c r="T196" s="2">
        <f>HLOOKUP(T$5,'Emissions Factors'!$A$3:$AB$46,MATCH('MC Emissions'!$A196,'Emissions Factors'!$A$5:$A$46,0)+2,FALSE)*'MC Usage'!T196</f>
        <v>0</v>
      </c>
      <c r="U196" s="2">
        <f>HLOOKUP(U$5,'Emissions Factors'!$A$3:$AB$46,MATCH('MC Emissions'!$A196,'Emissions Factors'!$A$5:$A$46,0)+2,FALSE)*'MC Usage'!U196</f>
        <v>0</v>
      </c>
      <c r="V196" s="2">
        <f>HLOOKUP(V$5,'Emissions Factors'!$A$3:$AB$46,MATCH('MC Emissions'!$A196,'Emissions Factors'!$A$5:$A$46,0)+2,FALSE)*'MC Usage'!V196</f>
        <v>0</v>
      </c>
      <c r="W196" s="2">
        <f>HLOOKUP(W$5,'Emissions Factors'!$A$3:$AB$46,MATCH('MC Emissions'!$A196,'Emissions Factors'!$A$5:$A$46,0)+2,FALSE)*'MC Usage'!W196</f>
        <v>0</v>
      </c>
      <c r="X196" s="2">
        <f>HLOOKUP(X$5,'Emissions Factors'!$A$3:$AB$46,MATCH('MC Emissions'!$A196,'Emissions Factors'!$A$5:$A$46,0)+2,FALSE)*'MC Usage'!X196</f>
        <v>0</v>
      </c>
      <c r="Y196" s="2">
        <f>HLOOKUP(Y$5,'Emissions Factors'!$A$3:$AB$46,MATCH('MC Emissions'!$A196,'Emissions Factors'!$A$5:$A$46,0)+2,FALSE)*'MC Usage'!Y196</f>
        <v>0</v>
      </c>
      <c r="Z196" s="2">
        <f>HLOOKUP(Z$5,'Emissions Factors'!$A$3:$AB$46,MATCH('MC Emissions'!$A196,'Emissions Factors'!$A$5:$A$46,0)+2,FALSE)*'MC Usage'!Z196</f>
        <v>0</v>
      </c>
      <c r="AA196" s="2">
        <f>HLOOKUP(AA$5,'Emissions Factors'!$A$3:$AB$46,MATCH('MC Emissions'!$A196,'Emissions Factors'!$A$5:$A$46,0)+2,FALSE)*'MC Usage'!AA196</f>
        <v>0</v>
      </c>
      <c r="AB196">
        <f>HLOOKUP(AB$5,'Emissions Factors'!$A$3:$AB$46,MATCH('MC Emissions'!$A196,'Emissions Factors'!$A$5:$A$46,0)+2,FALSE)*'MC Usage'!AB196</f>
        <v>0</v>
      </c>
      <c r="AC196">
        <f>-'MC Usage'!AC196</f>
        <v>0</v>
      </c>
      <c r="AD196">
        <f>HLOOKUP(AD$5,'Emissions Factors'!$A$3:$AB$46,MATCH('MC Emissions'!$A196,'Emissions Factors'!$A$5:$A$46,0)+2,FALSE)*'MC Usage'!AD196</f>
        <v>-5195.8978827676365</v>
      </c>
      <c r="AE196">
        <f>HLOOKUP(AE$5,'Emissions Factors'!$A$3:$AB$46,MATCH('MC Emissions'!$A196,'Emissions Factors'!$A$5:$A$46,0)+2,FALSE)*'MC Usage'!AE196</f>
        <v>0</v>
      </c>
      <c r="AF196" s="202">
        <f t="shared" si="10"/>
        <v>2334.6714035221221</v>
      </c>
      <c r="AG196">
        <f t="shared" si="11"/>
        <v>5509.1209554823736</v>
      </c>
      <c r="AH196">
        <v>0</v>
      </c>
      <c r="AI196">
        <f t="shared" si="13"/>
        <v>5195.8978827676365</v>
      </c>
      <c r="AJ196">
        <f t="shared" si="14"/>
        <v>0</v>
      </c>
    </row>
    <row r="197" spans="1:36" ht="15" thickBot="1" x14ac:dyDescent="0.35">
      <c r="A197" s="34" t="s">
        <v>49</v>
      </c>
      <c r="B197" s="18">
        <f t="shared" si="12"/>
        <v>42522</v>
      </c>
      <c r="C197" s="2">
        <f>HLOOKUP(C$5,'Emissions Factors'!$A$3:$AB$46,MATCH('MC Emissions'!$A197,'Emissions Factors'!$A$5:$A$46,0)+2,FALSE)*'MC Usage'!C197</f>
        <v>6302.6504996222184</v>
      </c>
      <c r="D197" s="2">
        <f>HLOOKUP(D$5,'Emissions Factors'!$A$3:$AB$46,MATCH('MC Emissions'!$A197,'Emissions Factors'!$A$5:$A$46,0)+2,FALSE)*'MC Usage'!D197</f>
        <v>3623.4362633426954</v>
      </c>
      <c r="E197" s="2">
        <f>HLOOKUP(E$5,'Emissions Factors'!$A$3:$AB$46,MATCH('MC Emissions'!$A197,'Emissions Factors'!$A$5:$A$46,0)+2,FALSE)*'MC Usage'!E197</f>
        <v>4409.6404049679313</v>
      </c>
      <c r="F197" s="2">
        <f>HLOOKUP(F$5,'Emissions Factors'!$A$3:$AB$46,MATCH('MC Emissions'!$A197,'Emissions Factors'!$A$5:$A$46,0)+2,FALSE)*'MC Usage'!F197</f>
        <v>28.577204999999999</v>
      </c>
      <c r="G197" s="2">
        <f>HLOOKUP(G$5,'Emissions Factors'!$A$3:$AB$46,MATCH('MC Emissions'!$A197,'Emissions Factors'!$A$5:$A$46,0)+2,FALSE)*'MC Usage'!G197</f>
        <v>35.040929699175123</v>
      </c>
      <c r="H197" s="2">
        <f>HLOOKUP(H$5,'Emissions Factors'!$A$3:$AB$46,MATCH('MC Emissions'!$A197,'Emissions Factors'!$A$5:$A$46,0)+2,FALSE)*'MC Usage'!H197</f>
        <v>2455.5960129742575</v>
      </c>
      <c r="I197" s="2">
        <f>HLOOKUP(I$5,'Emissions Factors'!$A$3:$AB$46,MATCH('MC Emissions'!$A197,'Emissions Factors'!$A$5:$A$46,0)+2,FALSE)*'MC Usage'!I197</f>
        <v>141.50605107116294</v>
      </c>
      <c r="J197" s="2">
        <f>HLOOKUP(J$5,'Emissions Factors'!$A$3:$AB$46,MATCH('MC Emissions'!$A197,'Emissions Factors'!$A$5:$A$46,0)+2,FALSE)*'MC Usage'!J197</f>
        <v>44.839659590757776</v>
      </c>
      <c r="K197" s="2">
        <f>HLOOKUP(K$5,'Emissions Factors'!$A$3:$AB$46,MATCH('MC Emissions'!$A197,'Emissions Factors'!$A$5:$A$46,0)+2,FALSE)*'MC Usage'!K197</f>
        <v>953.60508147436224</v>
      </c>
      <c r="L197" s="2">
        <f>HLOOKUP(L$5,'Emissions Factors'!$A$3:$AB$46,MATCH('MC Emissions'!$A197,'Emissions Factors'!$A$5:$A$46,0)+2,FALSE)*'MC Usage'!L197</f>
        <v>19.727238262581622</v>
      </c>
      <c r="M197" s="2">
        <f>HLOOKUP(M$5,'Emissions Factors'!$A$3:$AB$46,MATCH('MC Emissions'!$A197,'Emissions Factors'!$A$5:$A$46,0)+2,FALSE)*'MC Usage'!M197</f>
        <v>9.8577127742845256</v>
      </c>
      <c r="N197" s="2">
        <f>HLOOKUP(N$5,'Emissions Factors'!$A$3:$AB$46,MATCH('MC Emissions'!$A197,'Emissions Factors'!$A$5:$A$46,0)+2,FALSE)*'MC Usage'!N197</f>
        <v>914.47265498618606</v>
      </c>
      <c r="O197" s="2">
        <f>HLOOKUP(O$5,'Emissions Factors'!$A$3:$AB$46,MATCH('MC Emissions'!$A197,'Emissions Factors'!$A$5:$A$46,0)+2,FALSE)*'MC Usage'!O197</f>
        <v>277.0842610557566</v>
      </c>
      <c r="P197" s="2">
        <f>HLOOKUP(P$5,'Emissions Factors'!$A$3:$AB$46,MATCH('MC Emissions'!$A197,'Emissions Factors'!$A$5:$A$46,0)+2,FALSE)*'MC Usage'!P197</f>
        <v>119.22846989837613</v>
      </c>
      <c r="Q197" s="2">
        <f>HLOOKUP(Q$5,'Emissions Factors'!$A$3:$AB$46,MATCH('MC Emissions'!$A197,'Emissions Factors'!$A$5:$A$46,0)+2,FALSE)*'MC Usage'!Q197</f>
        <v>1.4552134714892628</v>
      </c>
      <c r="R197" s="2">
        <f>HLOOKUP(R$5,'Emissions Factors'!$A$3:$AB$46,MATCH('MC Emissions'!$A197,'Emissions Factors'!$A$5:$A$46,0)+2,FALSE)*'MC Usage'!R197</f>
        <v>8.5086738730696485</v>
      </c>
      <c r="S197" s="2">
        <f>HLOOKUP(S$5,'Emissions Factors'!$A$3:$AB$46,MATCH('MC Emissions'!$A197,'Emissions Factors'!$A$5:$A$46,0)+2,FALSE)*'MC Usage'!S197</f>
        <v>4.0123222857142857E-2</v>
      </c>
      <c r="T197" s="2">
        <f>HLOOKUP(T$5,'Emissions Factors'!$A$3:$AB$46,MATCH('MC Emissions'!$A197,'Emissions Factors'!$A$5:$A$46,0)+2,FALSE)*'MC Usage'!T197</f>
        <v>0</v>
      </c>
      <c r="U197" s="2">
        <f>HLOOKUP(U$5,'Emissions Factors'!$A$3:$AB$46,MATCH('MC Emissions'!$A197,'Emissions Factors'!$A$5:$A$46,0)+2,FALSE)*'MC Usage'!U197</f>
        <v>0</v>
      </c>
      <c r="V197" s="2">
        <f>HLOOKUP(V$5,'Emissions Factors'!$A$3:$AB$46,MATCH('MC Emissions'!$A197,'Emissions Factors'!$A$5:$A$46,0)+2,FALSE)*'MC Usage'!V197</f>
        <v>0</v>
      </c>
      <c r="W197" s="2">
        <f>HLOOKUP(W$5,'Emissions Factors'!$A$3:$AB$46,MATCH('MC Emissions'!$A197,'Emissions Factors'!$A$5:$A$46,0)+2,FALSE)*'MC Usage'!W197</f>
        <v>0</v>
      </c>
      <c r="X197" s="2">
        <f>HLOOKUP(X$5,'Emissions Factors'!$A$3:$AB$46,MATCH('MC Emissions'!$A197,'Emissions Factors'!$A$5:$A$46,0)+2,FALSE)*'MC Usage'!X197</f>
        <v>0</v>
      </c>
      <c r="Y197" s="2">
        <f>HLOOKUP(Y$5,'Emissions Factors'!$A$3:$AB$46,MATCH('MC Emissions'!$A197,'Emissions Factors'!$A$5:$A$46,0)+2,FALSE)*'MC Usage'!Y197</f>
        <v>0</v>
      </c>
      <c r="Z197" s="2">
        <f>HLOOKUP(Z$5,'Emissions Factors'!$A$3:$AB$46,MATCH('MC Emissions'!$A197,'Emissions Factors'!$A$5:$A$46,0)+2,FALSE)*'MC Usage'!Z197</f>
        <v>0</v>
      </c>
      <c r="AA197" s="2">
        <f>HLOOKUP(AA$5,'Emissions Factors'!$A$3:$AB$46,MATCH('MC Emissions'!$A197,'Emissions Factors'!$A$5:$A$46,0)+2,FALSE)*'MC Usage'!AA197</f>
        <v>0</v>
      </c>
      <c r="AB197">
        <f>HLOOKUP(AB$5,'Emissions Factors'!$A$3:$AB$46,MATCH('MC Emissions'!$A197,'Emissions Factors'!$A$5:$A$46,0)+2,FALSE)*'MC Usage'!AB197</f>
        <v>0</v>
      </c>
      <c r="AC197">
        <f>-'MC Usage'!AC197</f>
        <v>0</v>
      </c>
      <c r="AD197">
        <f>HLOOKUP(AD$5,'Emissions Factors'!$A$3:$AB$46,MATCH('MC Emissions'!$A197,'Emissions Factors'!$A$5:$A$46,0)+2,FALSE)*'MC Usage'!AD197</f>
        <v>-5195.8978827676365</v>
      </c>
      <c r="AE197">
        <f>HLOOKUP(AE$5,'Emissions Factors'!$A$3:$AB$46,MATCH('MC Emissions'!$A197,'Emissions Factors'!$A$5:$A$46,0)+2,FALSE)*'MC Usage'!AE197</f>
        <v>0</v>
      </c>
      <c r="AF197" s="202">
        <f t="shared" si="10"/>
        <v>1106.7526168545819</v>
      </c>
      <c r="AG197">
        <f t="shared" si="11"/>
        <v>6865.2364179421893</v>
      </c>
      <c r="AH197">
        <v>0</v>
      </c>
      <c r="AI197">
        <f t="shared" si="13"/>
        <v>5195.8978827676365</v>
      </c>
      <c r="AJ197">
        <f t="shared" si="14"/>
        <v>0</v>
      </c>
    </row>
    <row r="198" spans="1:36" x14ac:dyDescent="0.3">
      <c r="A198" s="29" t="s">
        <v>50</v>
      </c>
      <c r="B198" s="15">
        <f t="shared" si="12"/>
        <v>42552</v>
      </c>
      <c r="C198" s="7">
        <f>HLOOKUP(C$5,'Emissions Factors'!$A$3:$AB$46,MATCH('MC Emissions'!$A198,'Emissions Factors'!$A$5:$A$46,0)+2,FALSE)*'MC Usage'!C198</f>
        <v>7574.7977890614566</v>
      </c>
      <c r="D198" s="7">
        <f>HLOOKUP(D$5,'Emissions Factors'!$A$3:$AB$46,MATCH('MC Emissions'!$A198,'Emissions Factors'!$A$5:$A$46,0)+2,FALSE)*'MC Usage'!D198</f>
        <v>4018.1546191758407</v>
      </c>
      <c r="E198" s="7">
        <f>HLOOKUP(E$5,'Emissions Factors'!$A$3:$AB$46,MATCH('MC Emissions'!$A198,'Emissions Factors'!$A$5:$A$46,0)+2,FALSE)*'MC Usage'!E198</f>
        <v>4098.4400619327034</v>
      </c>
      <c r="F198" s="7">
        <f>HLOOKUP(F$5,'Emissions Factors'!$A$3:$AB$46,MATCH('MC Emissions'!$A198,'Emissions Factors'!$A$5:$A$46,0)+2,FALSE)*'MC Usage'!F198</f>
        <v>28.366875</v>
      </c>
      <c r="G198" s="7">
        <f>HLOOKUP(G$5,'Emissions Factors'!$A$3:$AB$46,MATCH('MC Emissions'!$A198,'Emissions Factors'!$A$5:$A$46,0)+2,FALSE)*'MC Usage'!G198</f>
        <v>35.040929699175123</v>
      </c>
      <c r="H198" s="7">
        <f>HLOOKUP(H$5,'Emissions Factors'!$A$3:$AB$46,MATCH('MC Emissions'!$A198,'Emissions Factors'!$A$5:$A$46,0)+2,FALSE)*'MC Usage'!H198</f>
        <v>3205.2911409918202</v>
      </c>
      <c r="I198" s="7">
        <f>HLOOKUP(I$5,'Emissions Factors'!$A$3:$AB$46,MATCH('MC Emissions'!$A198,'Emissions Factors'!$A$5:$A$46,0)+2,FALSE)*'MC Usage'!I198</f>
        <v>141.50605107116294</v>
      </c>
      <c r="J198" s="7">
        <f>HLOOKUP(J$5,'Emissions Factors'!$A$3:$AB$46,MATCH('MC Emissions'!$A198,'Emissions Factors'!$A$5:$A$46,0)+2,FALSE)*'MC Usage'!J198</f>
        <v>44.839659590757776</v>
      </c>
      <c r="K198" s="7">
        <f>HLOOKUP(K$5,'Emissions Factors'!$A$3:$AB$46,MATCH('MC Emissions'!$A198,'Emissions Factors'!$A$5:$A$46,0)+2,FALSE)*'MC Usage'!K198</f>
        <v>953.60508147436224</v>
      </c>
      <c r="L198" s="7">
        <f>HLOOKUP(L$5,'Emissions Factors'!$A$3:$AB$46,MATCH('MC Emissions'!$A198,'Emissions Factors'!$A$5:$A$46,0)+2,FALSE)*'MC Usage'!L198</f>
        <v>19.727238262581622</v>
      </c>
      <c r="M198" s="7">
        <f>HLOOKUP(M$5,'Emissions Factors'!$A$3:$AB$46,MATCH('MC Emissions'!$A198,'Emissions Factors'!$A$5:$A$46,0)+2,FALSE)*'MC Usage'!M198</f>
        <v>9.5123716940160836</v>
      </c>
      <c r="N198" s="7">
        <f>HLOOKUP(N$5,'Emissions Factors'!$A$3:$AB$46,MATCH('MC Emissions'!$A198,'Emissions Factors'!$A$5:$A$46,0)+2,FALSE)*'MC Usage'!N198</f>
        <v>762.26698134042715</v>
      </c>
      <c r="O198" s="7">
        <f>HLOOKUP(O$5,'Emissions Factors'!$A$3:$AB$46,MATCH('MC Emissions'!$A198,'Emissions Factors'!$A$5:$A$46,0)+2,FALSE)*'MC Usage'!O198</f>
        <v>277.0842610557566</v>
      </c>
      <c r="P198" s="7">
        <f>HLOOKUP(P$5,'Emissions Factors'!$A$3:$AB$46,MATCH('MC Emissions'!$A198,'Emissions Factors'!$A$5:$A$46,0)+2,FALSE)*'MC Usage'!P198</f>
        <v>119.22846989837613</v>
      </c>
      <c r="Q198" s="7">
        <f>HLOOKUP(Q$5,'Emissions Factors'!$A$3:$AB$46,MATCH('MC Emissions'!$A198,'Emissions Factors'!$A$5:$A$46,0)+2,FALSE)*'MC Usage'!Q198</f>
        <v>1.4552134714892628</v>
      </c>
      <c r="R198" s="7">
        <f>HLOOKUP(R$5,'Emissions Factors'!$A$3:$AB$46,MATCH('MC Emissions'!$A198,'Emissions Factors'!$A$5:$A$46,0)+2,FALSE)*'MC Usage'!R198</f>
        <v>8.5086738730696485</v>
      </c>
      <c r="S198" s="7">
        <f>HLOOKUP(S$5,'Emissions Factors'!$A$3:$AB$46,MATCH('MC Emissions'!$A198,'Emissions Factors'!$A$5:$A$46,0)+2,FALSE)*'MC Usage'!S198</f>
        <v>4.0123222857142857E-2</v>
      </c>
      <c r="T198" s="7">
        <f>HLOOKUP(T$5,'Emissions Factors'!$A$3:$AB$46,MATCH('MC Emissions'!$A198,'Emissions Factors'!$A$5:$A$46,0)+2,FALSE)*'MC Usage'!T198</f>
        <v>0</v>
      </c>
      <c r="U198" s="7">
        <f>HLOOKUP(U$5,'Emissions Factors'!$A$3:$AB$46,MATCH('MC Emissions'!$A198,'Emissions Factors'!$A$5:$A$46,0)+2,FALSE)*'MC Usage'!U198</f>
        <v>0</v>
      </c>
      <c r="V198" s="7">
        <f>HLOOKUP(V$5,'Emissions Factors'!$A$3:$AB$46,MATCH('MC Emissions'!$A198,'Emissions Factors'!$A$5:$A$46,0)+2,FALSE)*'MC Usage'!V198</f>
        <v>0</v>
      </c>
      <c r="W198" s="7">
        <f>HLOOKUP(W$5,'Emissions Factors'!$A$3:$AB$46,MATCH('MC Emissions'!$A198,'Emissions Factors'!$A$5:$A$46,0)+2,FALSE)*'MC Usage'!W198</f>
        <v>0</v>
      </c>
      <c r="X198" s="7">
        <f>HLOOKUP(X$5,'Emissions Factors'!$A$3:$AB$46,MATCH('MC Emissions'!$A198,'Emissions Factors'!$A$5:$A$46,0)+2,FALSE)*'MC Usage'!X198</f>
        <v>0</v>
      </c>
      <c r="Y198" s="7">
        <f>HLOOKUP(Y$5,'Emissions Factors'!$A$3:$AB$46,MATCH('MC Emissions'!$A198,'Emissions Factors'!$A$5:$A$46,0)+2,FALSE)*'MC Usage'!Y198</f>
        <v>0</v>
      </c>
      <c r="Z198" s="7">
        <f>HLOOKUP(Z$5,'Emissions Factors'!$A$3:$AB$46,MATCH('MC Emissions'!$A198,'Emissions Factors'!$A$5:$A$46,0)+2,FALSE)*'MC Usage'!Z198</f>
        <v>0</v>
      </c>
      <c r="AA198" s="7">
        <f>HLOOKUP(AA$5,'Emissions Factors'!$A$3:$AB$46,MATCH('MC Emissions'!$A198,'Emissions Factors'!$A$5:$A$46,0)+2,FALSE)*'MC Usage'!AA198</f>
        <v>0</v>
      </c>
      <c r="AB198" s="8">
        <f>HLOOKUP(AB$5,'Emissions Factors'!$A$3:$AB$46,MATCH('MC Emissions'!$A198,'Emissions Factors'!$A$5:$A$46,0)+2,FALSE)*'MC Usage'!AB198</f>
        <v>0</v>
      </c>
      <c r="AC198" s="8">
        <f>-'MC Usage'!AC198</f>
        <v>0</v>
      </c>
      <c r="AD198" s="8">
        <f>HLOOKUP(AD$5,'Emissions Factors'!$A$3:$AB$46,MATCH('MC Emissions'!$A198,'Emissions Factors'!$A$5:$A$46,0)+2,FALSE)*'MC Usage'!AD198</f>
        <v>-5013.8721909174565</v>
      </c>
      <c r="AE198" s="8">
        <f>HLOOKUP(AE$5,'Emissions Factors'!$A$3:$AB$46,MATCH('MC Emissions'!$A198,'Emissions Factors'!$A$5:$A$46,0)+2,FALSE)*'MC Usage'!AE198</f>
        <v>0</v>
      </c>
      <c r="AF198" s="202">
        <f t="shared" si="10"/>
        <v>2560.9255981440001</v>
      </c>
      <c r="AG198">
        <f t="shared" si="11"/>
        <v>7303.731202924524</v>
      </c>
      <c r="AH198">
        <v>0</v>
      </c>
      <c r="AI198">
        <f t="shared" si="13"/>
        <v>5013.8721909174565</v>
      </c>
      <c r="AJ198">
        <f t="shared" si="14"/>
        <v>0</v>
      </c>
    </row>
    <row r="199" spans="1:36" x14ac:dyDescent="0.3">
      <c r="A199" s="30" t="s">
        <v>50</v>
      </c>
      <c r="B199" s="16">
        <f t="shared" si="12"/>
        <v>42583</v>
      </c>
      <c r="C199" s="9">
        <f>HLOOKUP(C$5,'Emissions Factors'!$A$3:$AB$46,MATCH('MC Emissions'!$A199,'Emissions Factors'!$A$5:$A$46,0)+2,FALSE)*'MC Usage'!C199</f>
        <v>6754.6155653901778</v>
      </c>
      <c r="D199" s="9">
        <f>HLOOKUP(D$5,'Emissions Factors'!$A$3:$AB$46,MATCH('MC Emissions'!$A199,'Emissions Factors'!$A$5:$A$46,0)+2,FALSE)*'MC Usage'!D199</f>
        <v>3632.0507921692306</v>
      </c>
      <c r="E199" s="9">
        <f>HLOOKUP(E$5,'Emissions Factors'!$A$3:$AB$46,MATCH('MC Emissions'!$A199,'Emissions Factors'!$A$5:$A$46,0)+2,FALSE)*'MC Usage'!E199</f>
        <v>4135.342165882641</v>
      </c>
      <c r="F199" s="9">
        <f>HLOOKUP(F$5,'Emissions Factors'!$A$3:$AB$46,MATCH('MC Emissions'!$A199,'Emissions Factors'!$A$5:$A$46,0)+2,FALSE)*'MC Usage'!F199</f>
        <v>26.318925</v>
      </c>
      <c r="G199" s="9">
        <f>HLOOKUP(G$5,'Emissions Factors'!$A$3:$AB$46,MATCH('MC Emissions'!$A199,'Emissions Factors'!$A$5:$A$46,0)+2,FALSE)*'MC Usage'!G199</f>
        <v>35.040929699175123</v>
      </c>
      <c r="H199" s="9">
        <f>HLOOKUP(H$5,'Emissions Factors'!$A$3:$AB$46,MATCH('MC Emissions'!$A199,'Emissions Factors'!$A$5:$A$46,0)+2,FALSE)*'MC Usage'!H199</f>
        <v>3349.9306931823899</v>
      </c>
      <c r="I199" s="9">
        <f>HLOOKUP(I$5,'Emissions Factors'!$A$3:$AB$46,MATCH('MC Emissions'!$A199,'Emissions Factors'!$A$5:$A$46,0)+2,FALSE)*'MC Usage'!I199</f>
        <v>141.50605107116294</v>
      </c>
      <c r="J199" s="9">
        <f>HLOOKUP(J$5,'Emissions Factors'!$A$3:$AB$46,MATCH('MC Emissions'!$A199,'Emissions Factors'!$A$5:$A$46,0)+2,FALSE)*'MC Usage'!J199</f>
        <v>44.839659590757776</v>
      </c>
      <c r="K199" s="9">
        <f>HLOOKUP(K$5,'Emissions Factors'!$A$3:$AB$46,MATCH('MC Emissions'!$A199,'Emissions Factors'!$A$5:$A$46,0)+2,FALSE)*'MC Usage'!K199</f>
        <v>953.60508147436224</v>
      </c>
      <c r="L199" s="9">
        <f>HLOOKUP(L$5,'Emissions Factors'!$A$3:$AB$46,MATCH('MC Emissions'!$A199,'Emissions Factors'!$A$5:$A$46,0)+2,FALSE)*'MC Usage'!L199</f>
        <v>19.727238262581622</v>
      </c>
      <c r="M199" s="9">
        <f>HLOOKUP(M$5,'Emissions Factors'!$A$3:$AB$46,MATCH('MC Emissions'!$A199,'Emissions Factors'!$A$5:$A$46,0)+2,FALSE)*'MC Usage'!M199</f>
        <v>9.5123716940160836</v>
      </c>
      <c r="N199" s="9">
        <f>HLOOKUP(N$5,'Emissions Factors'!$A$3:$AB$46,MATCH('MC Emissions'!$A199,'Emissions Factors'!$A$5:$A$46,0)+2,FALSE)*'MC Usage'!N199</f>
        <v>1058.773698041439</v>
      </c>
      <c r="O199" s="9">
        <f>HLOOKUP(O$5,'Emissions Factors'!$A$3:$AB$46,MATCH('MC Emissions'!$A199,'Emissions Factors'!$A$5:$A$46,0)+2,FALSE)*'MC Usage'!O199</f>
        <v>277.0842610557566</v>
      </c>
      <c r="P199" s="9">
        <f>HLOOKUP(P$5,'Emissions Factors'!$A$3:$AB$46,MATCH('MC Emissions'!$A199,'Emissions Factors'!$A$5:$A$46,0)+2,FALSE)*'MC Usage'!P199</f>
        <v>119.22846989837613</v>
      </c>
      <c r="Q199" s="9">
        <f>HLOOKUP(Q$5,'Emissions Factors'!$A$3:$AB$46,MATCH('MC Emissions'!$A199,'Emissions Factors'!$A$5:$A$46,0)+2,FALSE)*'MC Usage'!Q199</f>
        <v>1.4552134714892628</v>
      </c>
      <c r="R199" s="9">
        <f>HLOOKUP(R$5,'Emissions Factors'!$A$3:$AB$46,MATCH('MC Emissions'!$A199,'Emissions Factors'!$A$5:$A$46,0)+2,FALSE)*'MC Usage'!R199</f>
        <v>8.5086738730696485</v>
      </c>
      <c r="S199" s="9">
        <f>HLOOKUP(S$5,'Emissions Factors'!$A$3:$AB$46,MATCH('MC Emissions'!$A199,'Emissions Factors'!$A$5:$A$46,0)+2,FALSE)*'MC Usage'!S199</f>
        <v>4.0123222857142857E-2</v>
      </c>
      <c r="T199" s="9">
        <f>HLOOKUP(T$5,'Emissions Factors'!$A$3:$AB$46,MATCH('MC Emissions'!$A199,'Emissions Factors'!$A$5:$A$46,0)+2,FALSE)*'MC Usage'!T199</f>
        <v>0</v>
      </c>
      <c r="U199" s="9">
        <f>HLOOKUP(U$5,'Emissions Factors'!$A$3:$AB$46,MATCH('MC Emissions'!$A199,'Emissions Factors'!$A$5:$A$46,0)+2,FALSE)*'MC Usage'!U199</f>
        <v>0</v>
      </c>
      <c r="V199" s="9">
        <f>HLOOKUP(V$5,'Emissions Factors'!$A$3:$AB$46,MATCH('MC Emissions'!$A199,'Emissions Factors'!$A$5:$A$46,0)+2,FALSE)*'MC Usage'!V199</f>
        <v>0</v>
      </c>
      <c r="W199" s="9">
        <f>HLOOKUP(W$5,'Emissions Factors'!$A$3:$AB$46,MATCH('MC Emissions'!$A199,'Emissions Factors'!$A$5:$A$46,0)+2,FALSE)*'MC Usage'!W199</f>
        <v>0</v>
      </c>
      <c r="X199" s="9">
        <f>HLOOKUP(X$5,'Emissions Factors'!$A$3:$AB$46,MATCH('MC Emissions'!$A199,'Emissions Factors'!$A$5:$A$46,0)+2,FALSE)*'MC Usage'!X199</f>
        <v>0</v>
      </c>
      <c r="Y199" s="9">
        <f>HLOOKUP(Y$5,'Emissions Factors'!$A$3:$AB$46,MATCH('MC Emissions'!$A199,'Emissions Factors'!$A$5:$A$46,0)+2,FALSE)*'MC Usage'!Y199</f>
        <v>0</v>
      </c>
      <c r="Z199" s="9">
        <f>HLOOKUP(Z$5,'Emissions Factors'!$A$3:$AB$46,MATCH('MC Emissions'!$A199,'Emissions Factors'!$A$5:$A$46,0)+2,FALSE)*'MC Usage'!Z199</f>
        <v>0</v>
      </c>
      <c r="AA199" s="9">
        <f>HLOOKUP(AA$5,'Emissions Factors'!$A$3:$AB$46,MATCH('MC Emissions'!$A199,'Emissions Factors'!$A$5:$A$46,0)+2,FALSE)*'MC Usage'!AA199</f>
        <v>0</v>
      </c>
      <c r="AB199" s="10">
        <f>HLOOKUP(AB$5,'Emissions Factors'!$A$3:$AB$46,MATCH('MC Emissions'!$A199,'Emissions Factors'!$A$5:$A$46,0)+2,FALSE)*'MC Usage'!AB199</f>
        <v>0</v>
      </c>
      <c r="AC199" s="10">
        <f>-'MC Usage'!AC199</f>
        <v>0</v>
      </c>
      <c r="AD199" s="10">
        <f>HLOOKUP(AD$5,'Emissions Factors'!$A$3:$AB$46,MATCH('MC Emissions'!$A199,'Emissions Factors'!$A$5:$A$46,0)+2,FALSE)*'MC Usage'!AD199</f>
        <v>-5013.8721909174565</v>
      </c>
      <c r="AE199" s="10">
        <f>HLOOKUP(AE$5,'Emissions Factors'!$A$3:$AB$46,MATCH('MC Emissions'!$A199,'Emissions Factors'!$A$5:$A$46,0)+2,FALSE)*'MC Usage'!AE199</f>
        <v>0</v>
      </c>
      <c r="AF199" s="202">
        <f t="shared" ref="AF199:AF262" si="15">C199+AD199</f>
        <v>1740.7433744727214</v>
      </c>
      <c r="AG199">
        <f t="shared" ref="AG199:AG262" si="16">E199+H199+AC199</f>
        <v>7485.2728590650313</v>
      </c>
      <c r="AH199">
        <v>0</v>
      </c>
      <c r="AI199">
        <f t="shared" si="13"/>
        <v>5013.8721909174565</v>
      </c>
      <c r="AJ199">
        <f t="shared" si="14"/>
        <v>0</v>
      </c>
    </row>
    <row r="200" spans="1:36" x14ac:dyDescent="0.3">
      <c r="A200" s="30" t="s">
        <v>50</v>
      </c>
      <c r="B200" s="16">
        <f t="shared" ref="B200:B263" si="17">DATE(YEAR(B199),MONTH(B199)+1,DAY(B199))</f>
        <v>42614</v>
      </c>
      <c r="C200" s="9">
        <f>HLOOKUP(C$5,'Emissions Factors'!$A$3:$AB$46,MATCH('MC Emissions'!$A200,'Emissions Factors'!$A$5:$A$46,0)+2,FALSE)*'MC Usage'!C200</f>
        <v>8034.0350982460486</v>
      </c>
      <c r="D200" s="9">
        <f>HLOOKUP(D$5,'Emissions Factors'!$A$3:$AB$46,MATCH('MC Emissions'!$A200,'Emissions Factors'!$A$5:$A$46,0)+2,FALSE)*'MC Usage'!D200</f>
        <v>2787.8261628081896</v>
      </c>
      <c r="E200" s="9">
        <f>HLOOKUP(E$5,'Emissions Factors'!$A$3:$AB$46,MATCH('MC Emissions'!$A200,'Emissions Factors'!$A$5:$A$46,0)+2,FALSE)*'MC Usage'!E200</f>
        <v>4413.765005927733</v>
      </c>
      <c r="F200" s="9">
        <f>HLOOKUP(F$5,'Emissions Factors'!$A$3:$AB$46,MATCH('MC Emissions'!$A200,'Emissions Factors'!$A$5:$A$46,0)+2,FALSE)*'MC Usage'!F200</f>
        <v>40.012515</v>
      </c>
      <c r="G200" s="9">
        <f>HLOOKUP(G$5,'Emissions Factors'!$A$3:$AB$46,MATCH('MC Emissions'!$A200,'Emissions Factors'!$A$5:$A$46,0)+2,FALSE)*'MC Usage'!G200</f>
        <v>35.040929699175123</v>
      </c>
      <c r="H200" s="9">
        <f>HLOOKUP(H$5,'Emissions Factors'!$A$3:$AB$46,MATCH('MC Emissions'!$A200,'Emissions Factors'!$A$5:$A$46,0)+2,FALSE)*'MC Usage'!H200</f>
        <v>3179.3428455189364</v>
      </c>
      <c r="I200" s="9">
        <f>HLOOKUP(I$5,'Emissions Factors'!$A$3:$AB$46,MATCH('MC Emissions'!$A200,'Emissions Factors'!$A$5:$A$46,0)+2,FALSE)*'MC Usage'!I200</f>
        <v>141.50605107116294</v>
      </c>
      <c r="J200" s="9">
        <f>HLOOKUP(J$5,'Emissions Factors'!$A$3:$AB$46,MATCH('MC Emissions'!$A200,'Emissions Factors'!$A$5:$A$46,0)+2,FALSE)*'MC Usage'!J200</f>
        <v>44.839659590757776</v>
      </c>
      <c r="K200" s="9">
        <f>HLOOKUP(K$5,'Emissions Factors'!$A$3:$AB$46,MATCH('MC Emissions'!$A200,'Emissions Factors'!$A$5:$A$46,0)+2,FALSE)*'MC Usage'!K200</f>
        <v>953.60508147436224</v>
      </c>
      <c r="L200" s="9">
        <f>HLOOKUP(L$5,'Emissions Factors'!$A$3:$AB$46,MATCH('MC Emissions'!$A200,'Emissions Factors'!$A$5:$A$46,0)+2,FALSE)*'MC Usage'!L200</f>
        <v>19.727238262581622</v>
      </c>
      <c r="M200" s="9">
        <f>HLOOKUP(M$5,'Emissions Factors'!$A$3:$AB$46,MATCH('MC Emissions'!$A200,'Emissions Factors'!$A$5:$A$46,0)+2,FALSE)*'MC Usage'!M200</f>
        <v>9.5123716940160836</v>
      </c>
      <c r="N200" s="9">
        <f>HLOOKUP(N$5,'Emissions Factors'!$A$3:$AB$46,MATCH('MC Emissions'!$A200,'Emissions Factors'!$A$5:$A$46,0)+2,FALSE)*'MC Usage'!N200</f>
        <v>1452.7077511649547</v>
      </c>
      <c r="O200" s="9">
        <f>HLOOKUP(O$5,'Emissions Factors'!$A$3:$AB$46,MATCH('MC Emissions'!$A200,'Emissions Factors'!$A$5:$A$46,0)+2,FALSE)*'MC Usage'!O200</f>
        <v>277.0842610557566</v>
      </c>
      <c r="P200" s="9">
        <f>HLOOKUP(P$5,'Emissions Factors'!$A$3:$AB$46,MATCH('MC Emissions'!$A200,'Emissions Factors'!$A$5:$A$46,0)+2,FALSE)*'MC Usage'!P200</f>
        <v>119.22846989837613</v>
      </c>
      <c r="Q200" s="9">
        <f>HLOOKUP(Q$5,'Emissions Factors'!$A$3:$AB$46,MATCH('MC Emissions'!$A200,'Emissions Factors'!$A$5:$A$46,0)+2,FALSE)*'MC Usage'!Q200</f>
        <v>1.4552134714892628</v>
      </c>
      <c r="R200" s="9">
        <f>HLOOKUP(R$5,'Emissions Factors'!$A$3:$AB$46,MATCH('MC Emissions'!$A200,'Emissions Factors'!$A$5:$A$46,0)+2,FALSE)*'MC Usage'!R200</f>
        <v>8.5086738730696485</v>
      </c>
      <c r="S200" s="9">
        <f>HLOOKUP(S$5,'Emissions Factors'!$A$3:$AB$46,MATCH('MC Emissions'!$A200,'Emissions Factors'!$A$5:$A$46,0)+2,FALSE)*'MC Usage'!S200</f>
        <v>4.0123222857142857E-2</v>
      </c>
      <c r="T200" s="9">
        <f>HLOOKUP(T$5,'Emissions Factors'!$A$3:$AB$46,MATCH('MC Emissions'!$A200,'Emissions Factors'!$A$5:$A$46,0)+2,FALSE)*'MC Usage'!T200</f>
        <v>0</v>
      </c>
      <c r="U200" s="9">
        <f>HLOOKUP(U$5,'Emissions Factors'!$A$3:$AB$46,MATCH('MC Emissions'!$A200,'Emissions Factors'!$A$5:$A$46,0)+2,FALSE)*'MC Usage'!U200</f>
        <v>0</v>
      </c>
      <c r="V200" s="9">
        <f>HLOOKUP(V$5,'Emissions Factors'!$A$3:$AB$46,MATCH('MC Emissions'!$A200,'Emissions Factors'!$A$5:$A$46,0)+2,FALSE)*'MC Usage'!V200</f>
        <v>0</v>
      </c>
      <c r="W200" s="9">
        <f>HLOOKUP(W$5,'Emissions Factors'!$A$3:$AB$46,MATCH('MC Emissions'!$A200,'Emissions Factors'!$A$5:$A$46,0)+2,FALSE)*'MC Usage'!W200</f>
        <v>0</v>
      </c>
      <c r="X200" s="9">
        <f>HLOOKUP(X$5,'Emissions Factors'!$A$3:$AB$46,MATCH('MC Emissions'!$A200,'Emissions Factors'!$A$5:$A$46,0)+2,FALSE)*'MC Usage'!X200</f>
        <v>0</v>
      </c>
      <c r="Y200" s="9">
        <f>HLOOKUP(Y$5,'Emissions Factors'!$A$3:$AB$46,MATCH('MC Emissions'!$A200,'Emissions Factors'!$A$5:$A$46,0)+2,FALSE)*'MC Usage'!Y200</f>
        <v>0</v>
      </c>
      <c r="Z200" s="9">
        <f>HLOOKUP(Z$5,'Emissions Factors'!$A$3:$AB$46,MATCH('MC Emissions'!$A200,'Emissions Factors'!$A$5:$A$46,0)+2,FALSE)*'MC Usage'!Z200</f>
        <v>0</v>
      </c>
      <c r="AA200" s="9">
        <f>HLOOKUP(AA$5,'Emissions Factors'!$A$3:$AB$46,MATCH('MC Emissions'!$A200,'Emissions Factors'!$A$5:$A$46,0)+2,FALSE)*'MC Usage'!AA200</f>
        <v>0</v>
      </c>
      <c r="AB200" s="10">
        <f>HLOOKUP(AB$5,'Emissions Factors'!$A$3:$AB$46,MATCH('MC Emissions'!$A200,'Emissions Factors'!$A$5:$A$46,0)+2,FALSE)*'MC Usage'!AB200</f>
        <v>0</v>
      </c>
      <c r="AC200" s="10">
        <f>-'MC Usage'!AC200</f>
        <v>0</v>
      </c>
      <c r="AD200" s="10">
        <f>HLOOKUP(AD$5,'Emissions Factors'!$A$3:$AB$46,MATCH('MC Emissions'!$A200,'Emissions Factors'!$A$5:$A$46,0)+2,FALSE)*'MC Usage'!AD200</f>
        <v>-5013.8721909174565</v>
      </c>
      <c r="AE200" s="10">
        <f>HLOOKUP(AE$5,'Emissions Factors'!$A$3:$AB$46,MATCH('MC Emissions'!$A200,'Emissions Factors'!$A$5:$A$46,0)+2,FALSE)*'MC Usage'!AE200</f>
        <v>0</v>
      </c>
      <c r="AF200" s="202">
        <f t="shared" si="15"/>
        <v>3020.1629073285922</v>
      </c>
      <c r="AG200">
        <f t="shared" si="16"/>
        <v>7593.1078514466699</v>
      </c>
      <c r="AH200">
        <v>0</v>
      </c>
      <c r="AI200">
        <f t="shared" si="13"/>
        <v>5013.8721909174565</v>
      </c>
      <c r="AJ200">
        <f t="shared" si="14"/>
        <v>0</v>
      </c>
    </row>
    <row r="201" spans="1:36" x14ac:dyDescent="0.3">
      <c r="A201" s="30" t="s">
        <v>50</v>
      </c>
      <c r="B201" s="16">
        <f t="shared" si="17"/>
        <v>42644</v>
      </c>
      <c r="C201" s="9">
        <f>HLOOKUP(C$5,'Emissions Factors'!$A$3:$AB$46,MATCH('MC Emissions'!$A201,'Emissions Factors'!$A$5:$A$46,0)+2,FALSE)*'MC Usage'!C201</f>
        <v>7674.8473872954346</v>
      </c>
      <c r="D201" s="9">
        <f>HLOOKUP(D$5,'Emissions Factors'!$A$3:$AB$46,MATCH('MC Emissions'!$A201,'Emissions Factors'!$A$5:$A$46,0)+2,FALSE)*'MC Usage'!D201</f>
        <v>1366.0678123243638</v>
      </c>
      <c r="E201" s="9">
        <f>HLOOKUP(E$5,'Emissions Factors'!$A$3:$AB$46,MATCH('MC Emissions'!$A201,'Emissions Factors'!$A$5:$A$46,0)+2,FALSE)*'MC Usage'!E201</f>
        <v>5703.1978549188316</v>
      </c>
      <c r="F201" s="9">
        <f>HLOOKUP(F$5,'Emissions Factors'!$A$3:$AB$46,MATCH('MC Emissions'!$A201,'Emissions Factors'!$A$5:$A$46,0)+2,FALSE)*'MC Usage'!F201</f>
        <v>72.18746999999999</v>
      </c>
      <c r="G201" s="9">
        <f>HLOOKUP(G$5,'Emissions Factors'!$A$3:$AB$46,MATCH('MC Emissions'!$A201,'Emissions Factors'!$A$5:$A$46,0)+2,FALSE)*'MC Usage'!G201</f>
        <v>35.040929699175123</v>
      </c>
      <c r="H201" s="9">
        <f>HLOOKUP(H$5,'Emissions Factors'!$A$3:$AB$46,MATCH('MC Emissions'!$A201,'Emissions Factors'!$A$5:$A$46,0)+2,FALSE)*'MC Usage'!H201</f>
        <v>1705.2479294665029</v>
      </c>
      <c r="I201" s="9">
        <f>HLOOKUP(I$5,'Emissions Factors'!$A$3:$AB$46,MATCH('MC Emissions'!$A201,'Emissions Factors'!$A$5:$A$46,0)+2,FALSE)*'MC Usage'!I201</f>
        <v>141.50605107116294</v>
      </c>
      <c r="J201" s="9">
        <f>HLOOKUP(J$5,'Emissions Factors'!$A$3:$AB$46,MATCH('MC Emissions'!$A201,'Emissions Factors'!$A$5:$A$46,0)+2,FALSE)*'MC Usage'!J201</f>
        <v>44.839659590757776</v>
      </c>
      <c r="K201" s="9">
        <f>HLOOKUP(K$5,'Emissions Factors'!$A$3:$AB$46,MATCH('MC Emissions'!$A201,'Emissions Factors'!$A$5:$A$46,0)+2,FALSE)*'MC Usage'!K201</f>
        <v>953.60508147436224</v>
      </c>
      <c r="L201" s="9">
        <f>HLOOKUP(L$5,'Emissions Factors'!$A$3:$AB$46,MATCH('MC Emissions'!$A201,'Emissions Factors'!$A$5:$A$46,0)+2,FALSE)*'MC Usage'!L201</f>
        <v>19.727238262581622</v>
      </c>
      <c r="M201" s="9">
        <f>HLOOKUP(M$5,'Emissions Factors'!$A$3:$AB$46,MATCH('MC Emissions'!$A201,'Emissions Factors'!$A$5:$A$46,0)+2,FALSE)*'MC Usage'!M201</f>
        <v>9.5123716940160836</v>
      </c>
      <c r="N201" s="9">
        <f>HLOOKUP(N$5,'Emissions Factors'!$A$3:$AB$46,MATCH('MC Emissions'!$A201,'Emissions Factors'!$A$5:$A$46,0)+2,FALSE)*'MC Usage'!N201</f>
        <v>996.26048527950445</v>
      </c>
      <c r="O201" s="9">
        <f>HLOOKUP(O$5,'Emissions Factors'!$A$3:$AB$46,MATCH('MC Emissions'!$A201,'Emissions Factors'!$A$5:$A$46,0)+2,FALSE)*'MC Usage'!O201</f>
        <v>277.0842610557566</v>
      </c>
      <c r="P201" s="9">
        <f>HLOOKUP(P$5,'Emissions Factors'!$A$3:$AB$46,MATCH('MC Emissions'!$A201,'Emissions Factors'!$A$5:$A$46,0)+2,FALSE)*'MC Usage'!P201</f>
        <v>119.22846989837613</v>
      </c>
      <c r="Q201" s="9">
        <f>HLOOKUP(Q$5,'Emissions Factors'!$A$3:$AB$46,MATCH('MC Emissions'!$A201,'Emissions Factors'!$A$5:$A$46,0)+2,FALSE)*'MC Usage'!Q201</f>
        <v>1.4552134714892628</v>
      </c>
      <c r="R201" s="9">
        <f>HLOOKUP(R$5,'Emissions Factors'!$A$3:$AB$46,MATCH('MC Emissions'!$A201,'Emissions Factors'!$A$5:$A$46,0)+2,FALSE)*'MC Usage'!R201</f>
        <v>8.5086738730696485</v>
      </c>
      <c r="S201" s="9">
        <f>HLOOKUP(S$5,'Emissions Factors'!$A$3:$AB$46,MATCH('MC Emissions'!$A201,'Emissions Factors'!$A$5:$A$46,0)+2,FALSE)*'MC Usage'!S201</f>
        <v>4.0123222857142857E-2</v>
      </c>
      <c r="T201" s="9">
        <f>HLOOKUP(T$5,'Emissions Factors'!$A$3:$AB$46,MATCH('MC Emissions'!$A201,'Emissions Factors'!$A$5:$A$46,0)+2,FALSE)*'MC Usage'!T201</f>
        <v>0</v>
      </c>
      <c r="U201" s="9">
        <f>HLOOKUP(U$5,'Emissions Factors'!$A$3:$AB$46,MATCH('MC Emissions'!$A201,'Emissions Factors'!$A$5:$A$46,0)+2,FALSE)*'MC Usage'!U201</f>
        <v>0</v>
      </c>
      <c r="V201" s="9">
        <f>HLOOKUP(V$5,'Emissions Factors'!$A$3:$AB$46,MATCH('MC Emissions'!$A201,'Emissions Factors'!$A$5:$A$46,0)+2,FALSE)*'MC Usage'!V201</f>
        <v>0</v>
      </c>
      <c r="W201" s="9">
        <f>HLOOKUP(W$5,'Emissions Factors'!$A$3:$AB$46,MATCH('MC Emissions'!$A201,'Emissions Factors'!$A$5:$A$46,0)+2,FALSE)*'MC Usage'!W201</f>
        <v>0</v>
      </c>
      <c r="X201" s="9">
        <f>HLOOKUP(X$5,'Emissions Factors'!$A$3:$AB$46,MATCH('MC Emissions'!$A201,'Emissions Factors'!$A$5:$A$46,0)+2,FALSE)*'MC Usage'!X201</f>
        <v>0</v>
      </c>
      <c r="Y201" s="9">
        <f>HLOOKUP(Y$5,'Emissions Factors'!$A$3:$AB$46,MATCH('MC Emissions'!$A201,'Emissions Factors'!$A$5:$A$46,0)+2,FALSE)*'MC Usage'!Y201</f>
        <v>0</v>
      </c>
      <c r="Z201" s="9">
        <f>HLOOKUP(Z$5,'Emissions Factors'!$A$3:$AB$46,MATCH('MC Emissions'!$A201,'Emissions Factors'!$A$5:$A$46,0)+2,FALSE)*'MC Usage'!Z201</f>
        <v>0</v>
      </c>
      <c r="AA201" s="9">
        <f>HLOOKUP(AA$5,'Emissions Factors'!$A$3:$AB$46,MATCH('MC Emissions'!$A201,'Emissions Factors'!$A$5:$A$46,0)+2,FALSE)*'MC Usage'!AA201</f>
        <v>0</v>
      </c>
      <c r="AB201" s="10">
        <f>HLOOKUP(AB$5,'Emissions Factors'!$A$3:$AB$46,MATCH('MC Emissions'!$A201,'Emissions Factors'!$A$5:$A$46,0)+2,FALSE)*'MC Usage'!AB201</f>
        <v>0</v>
      </c>
      <c r="AC201" s="10">
        <f>-'MC Usage'!AC201</f>
        <v>0</v>
      </c>
      <c r="AD201" s="10">
        <f>HLOOKUP(AD$5,'Emissions Factors'!$A$3:$AB$46,MATCH('MC Emissions'!$A201,'Emissions Factors'!$A$5:$A$46,0)+2,FALSE)*'MC Usage'!AD201</f>
        <v>-5013.8721909174565</v>
      </c>
      <c r="AE201" s="10">
        <f>HLOOKUP(AE$5,'Emissions Factors'!$A$3:$AB$46,MATCH('MC Emissions'!$A201,'Emissions Factors'!$A$5:$A$46,0)+2,FALSE)*'MC Usage'!AE201</f>
        <v>0</v>
      </c>
      <c r="AF201" s="202">
        <f t="shared" si="15"/>
        <v>2660.9751963779781</v>
      </c>
      <c r="AG201">
        <f t="shared" si="16"/>
        <v>7408.4457843853343</v>
      </c>
      <c r="AH201">
        <v>0</v>
      </c>
      <c r="AI201">
        <f t="shared" si="13"/>
        <v>5013.8721909174565</v>
      </c>
      <c r="AJ201">
        <f t="shared" si="14"/>
        <v>0</v>
      </c>
    </row>
    <row r="202" spans="1:36" x14ac:dyDescent="0.3">
      <c r="A202" s="30" t="s">
        <v>50</v>
      </c>
      <c r="B202" s="16">
        <f t="shared" si="17"/>
        <v>42675</v>
      </c>
      <c r="C202" s="9">
        <f>HLOOKUP(C$5,'Emissions Factors'!$A$3:$AB$46,MATCH('MC Emissions'!$A202,'Emissions Factors'!$A$5:$A$46,0)+2,FALSE)*'MC Usage'!C202</f>
        <v>7926.3911972447186</v>
      </c>
      <c r="D202" s="9">
        <f>HLOOKUP(D$5,'Emissions Factors'!$A$3:$AB$46,MATCH('MC Emissions'!$A202,'Emissions Factors'!$A$5:$A$46,0)+2,FALSE)*'MC Usage'!D202</f>
        <v>1080.1476252994171</v>
      </c>
      <c r="E202" s="9">
        <f>HLOOKUP(E$5,'Emissions Factors'!$A$3:$AB$46,MATCH('MC Emissions'!$A202,'Emissions Factors'!$A$5:$A$46,0)+2,FALSE)*'MC Usage'!E202</f>
        <v>7048.9377813785277</v>
      </c>
      <c r="F202" s="9">
        <f>HLOOKUP(F$5,'Emissions Factors'!$A$3:$AB$46,MATCH('MC Emissions'!$A202,'Emissions Factors'!$A$5:$A$46,0)+2,FALSE)*'MC Usage'!F202</f>
        <v>130.48762500000001</v>
      </c>
      <c r="G202" s="9">
        <f>HLOOKUP(G$5,'Emissions Factors'!$A$3:$AB$46,MATCH('MC Emissions'!$A202,'Emissions Factors'!$A$5:$A$46,0)+2,FALSE)*'MC Usage'!G202</f>
        <v>35.040929699175123</v>
      </c>
      <c r="H202" s="9">
        <f>HLOOKUP(H$5,'Emissions Factors'!$A$3:$AB$46,MATCH('MC Emissions'!$A202,'Emissions Factors'!$A$5:$A$46,0)+2,FALSE)*'MC Usage'!H202</f>
        <v>239.53480908444391</v>
      </c>
      <c r="I202" s="9">
        <f>HLOOKUP(I$5,'Emissions Factors'!$A$3:$AB$46,MATCH('MC Emissions'!$A202,'Emissions Factors'!$A$5:$A$46,0)+2,FALSE)*'MC Usage'!I202</f>
        <v>141.50605107116294</v>
      </c>
      <c r="J202" s="9">
        <f>HLOOKUP(J$5,'Emissions Factors'!$A$3:$AB$46,MATCH('MC Emissions'!$A202,'Emissions Factors'!$A$5:$A$46,0)+2,FALSE)*'MC Usage'!J202</f>
        <v>44.839659590757776</v>
      </c>
      <c r="K202" s="9">
        <f>HLOOKUP(K$5,'Emissions Factors'!$A$3:$AB$46,MATCH('MC Emissions'!$A202,'Emissions Factors'!$A$5:$A$46,0)+2,FALSE)*'MC Usage'!K202</f>
        <v>953.60508147436224</v>
      </c>
      <c r="L202" s="9">
        <f>HLOOKUP(L$5,'Emissions Factors'!$A$3:$AB$46,MATCH('MC Emissions'!$A202,'Emissions Factors'!$A$5:$A$46,0)+2,FALSE)*'MC Usage'!L202</f>
        <v>19.727238262581622</v>
      </c>
      <c r="M202" s="9">
        <f>HLOOKUP(M$5,'Emissions Factors'!$A$3:$AB$46,MATCH('MC Emissions'!$A202,'Emissions Factors'!$A$5:$A$46,0)+2,FALSE)*'MC Usage'!M202</f>
        <v>9.5123716940160836</v>
      </c>
      <c r="N202" s="9">
        <f>HLOOKUP(N$5,'Emissions Factors'!$A$3:$AB$46,MATCH('MC Emissions'!$A202,'Emissions Factors'!$A$5:$A$46,0)+2,FALSE)*'MC Usage'!N202</f>
        <v>868.95650431083311</v>
      </c>
      <c r="O202" s="9">
        <f>HLOOKUP(O$5,'Emissions Factors'!$A$3:$AB$46,MATCH('MC Emissions'!$A202,'Emissions Factors'!$A$5:$A$46,0)+2,FALSE)*'MC Usage'!O202</f>
        <v>277.0842610557566</v>
      </c>
      <c r="P202" s="9">
        <f>HLOOKUP(P$5,'Emissions Factors'!$A$3:$AB$46,MATCH('MC Emissions'!$A202,'Emissions Factors'!$A$5:$A$46,0)+2,FALSE)*'MC Usage'!P202</f>
        <v>119.22846989837613</v>
      </c>
      <c r="Q202" s="9">
        <f>HLOOKUP(Q$5,'Emissions Factors'!$A$3:$AB$46,MATCH('MC Emissions'!$A202,'Emissions Factors'!$A$5:$A$46,0)+2,FALSE)*'MC Usage'!Q202</f>
        <v>1.4552134714892628</v>
      </c>
      <c r="R202" s="9">
        <f>HLOOKUP(R$5,'Emissions Factors'!$A$3:$AB$46,MATCH('MC Emissions'!$A202,'Emissions Factors'!$A$5:$A$46,0)+2,FALSE)*'MC Usage'!R202</f>
        <v>8.5086738730696485</v>
      </c>
      <c r="S202" s="9">
        <f>HLOOKUP(S$5,'Emissions Factors'!$A$3:$AB$46,MATCH('MC Emissions'!$A202,'Emissions Factors'!$A$5:$A$46,0)+2,FALSE)*'MC Usage'!S202</f>
        <v>4.0123222857142857E-2</v>
      </c>
      <c r="T202" s="9">
        <f>HLOOKUP(T$5,'Emissions Factors'!$A$3:$AB$46,MATCH('MC Emissions'!$A202,'Emissions Factors'!$A$5:$A$46,0)+2,FALSE)*'MC Usage'!T202</f>
        <v>0</v>
      </c>
      <c r="U202" s="9">
        <f>HLOOKUP(U$5,'Emissions Factors'!$A$3:$AB$46,MATCH('MC Emissions'!$A202,'Emissions Factors'!$A$5:$A$46,0)+2,FALSE)*'MC Usage'!U202</f>
        <v>0</v>
      </c>
      <c r="V202" s="9">
        <f>HLOOKUP(V$5,'Emissions Factors'!$A$3:$AB$46,MATCH('MC Emissions'!$A202,'Emissions Factors'!$A$5:$A$46,0)+2,FALSE)*'MC Usage'!V202</f>
        <v>0</v>
      </c>
      <c r="W202" s="9">
        <f>HLOOKUP(W$5,'Emissions Factors'!$A$3:$AB$46,MATCH('MC Emissions'!$A202,'Emissions Factors'!$A$5:$A$46,0)+2,FALSE)*'MC Usage'!W202</f>
        <v>0</v>
      </c>
      <c r="X202" s="9">
        <f>HLOOKUP(X$5,'Emissions Factors'!$A$3:$AB$46,MATCH('MC Emissions'!$A202,'Emissions Factors'!$A$5:$A$46,0)+2,FALSE)*'MC Usage'!X202</f>
        <v>0</v>
      </c>
      <c r="Y202" s="9">
        <f>HLOOKUP(Y$5,'Emissions Factors'!$A$3:$AB$46,MATCH('MC Emissions'!$A202,'Emissions Factors'!$A$5:$A$46,0)+2,FALSE)*'MC Usage'!Y202</f>
        <v>0</v>
      </c>
      <c r="Z202" s="9">
        <f>HLOOKUP(Z$5,'Emissions Factors'!$A$3:$AB$46,MATCH('MC Emissions'!$A202,'Emissions Factors'!$A$5:$A$46,0)+2,FALSE)*'MC Usage'!Z202</f>
        <v>0</v>
      </c>
      <c r="AA202" s="9">
        <f>HLOOKUP(AA$5,'Emissions Factors'!$A$3:$AB$46,MATCH('MC Emissions'!$A202,'Emissions Factors'!$A$5:$A$46,0)+2,FALSE)*'MC Usage'!AA202</f>
        <v>0</v>
      </c>
      <c r="AB202" s="10">
        <f>HLOOKUP(AB$5,'Emissions Factors'!$A$3:$AB$46,MATCH('MC Emissions'!$A202,'Emissions Factors'!$A$5:$A$46,0)+2,FALSE)*'MC Usage'!AB202</f>
        <v>0</v>
      </c>
      <c r="AC202" s="10">
        <f>-'MC Usage'!AC202</f>
        <v>0</v>
      </c>
      <c r="AD202" s="10">
        <f>HLOOKUP(AD$5,'Emissions Factors'!$A$3:$AB$46,MATCH('MC Emissions'!$A202,'Emissions Factors'!$A$5:$A$46,0)+2,FALSE)*'MC Usage'!AD202</f>
        <v>-5013.8721909174565</v>
      </c>
      <c r="AE202" s="10">
        <f>HLOOKUP(AE$5,'Emissions Factors'!$A$3:$AB$46,MATCH('MC Emissions'!$A202,'Emissions Factors'!$A$5:$A$46,0)+2,FALSE)*'MC Usage'!AE202</f>
        <v>0</v>
      </c>
      <c r="AF202" s="202">
        <f t="shared" si="15"/>
        <v>2912.5190063272621</v>
      </c>
      <c r="AG202">
        <f t="shared" si="16"/>
        <v>7288.4725904629713</v>
      </c>
      <c r="AH202">
        <v>0</v>
      </c>
      <c r="AI202">
        <f t="shared" si="13"/>
        <v>5013.8721909174565</v>
      </c>
      <c r="AJ202">
        <f t="shared" si="14"/>
        <v>0</v>
      </c>
    </row>
    <row r="203" spans="1:36" x14ac:dyDescent="0.3">
      <c r="A203" s="30" t="s">
        <v>50</v>
      </c>
      <c r="B203" s="16">
        <f t="shared" si="17"/>
        <v>42705</v>
      </c>
      <c r="C203" s="9">
        <f>HLOOKUP(C$5,'Emissions Factors'!$A$3:$AB$46,MATCH('MC Emissions'!$A203,'Emissions Factors'!$A$5:$A$46,0)+2,FALSE)*'MC Usage'!C203</f>
        <v>8028.0401572408618</v>
      </c>
      <c r="D203" s="9">
        <f>HLOOKUP(D$5,'Emissions Factors'!$A$3:$AB$46,MATCH('MC Emissions'!$A203,'Emissions Factors'!$A$5:$A$46,0)+2,FALSE)*'MC Usage'!D203</f>
        <v>663.70542886619512</v>
      </c>
      <c r="E203" s="9">
        <f>HLOOKUP(E$5,'Emissions Factors'!$A$3:$AB$46,MATCH('MC Emissions'!$A203,'Emissions Factors'!$A$5:$A$46,0)+2,FALSE)*'MC Usage'!E203</f>
        <v>9813.5041925709029</v>
      </c>
      <c r="F203" s="9">
        <f>HLOOKUP(F$5,'Emissions Factors'!$A$3:$AB$46,MATCH('MC Emissions'!$A203,'Emissions Factors'!$A$5:$A$46,0)+2,FALSE)*'MC Usage'!F203</f>
        <v>165.77324999999999</v>
      </c>
      <c r="G203" s="9">
        <f>HLOOKUP(G$5,'Emissions Factors'!$A$3:$AB$46,MATCH('MC Emissions'!$A203,'Emissions Factors'!$A$5:$A$46,0)+2,FALSE)*'MC Usage'!G203</f>
        <v>35.040929699175123</v>
      </c>
      <c r="H203" s="9">
        <f>HLOOKUP(H$5,'Emissions Factors'!$A$3:$AB$46,MATCH('MC Emissions'!$A203,'Emissions Factors'!$A$5:$A$46,0)+2,FALSE)*'MC Usage'!H203</f>
        <v>0</v>
      </c>
      <c r="I203" s="9">
        <f>HLOOKUP(I$5,'Emissions Factors'!$A$3:$AB$46,MATCH('MC Emissions'!$A203,'Emissions Factors'!$A$5:$A$46,0)+2,FALSE)*'MC Usage'!I203</f>
        <v>141.50605107116294</v>
      </c>
      <c r="J203" s="9">
        <f>HLOOKUP(J$5,'Emissions Factors'!$A$3:$AB$46,MATCH('MC Emissions'!$A203,'Emissions Factors'!$A$5:$A$46,0)+2,FALSE)*'MC Usage'!J203</f>
        <v>44.839659590757776</v>
      </c>
      <c r="K203" s="9">
        <f>HLOOKUP(K$5,'Emissions Factors'!$A$3:$AB$46,MATCH('MC Emissions'!$A203,'Emissions Factors'!$A$5:$A$46,0)+2,FALSE)*'MC Usage'!K203</f>
        <v>953.60508147436224</v>
      </c>
      <c r="L203" s="9">
        <f>HLOOKUP(L$5,'Emissions Factors'!$A$3:$AB$46,MATCH('MC Emissions'!$A203,'Emissions Factors'!$A$5:$A$46,0)+2,FALSE)*'MC Usage'!L203</f>
        <v>19.727238262581622</v>
      </c>
      <c r="M203" s="9">
        <f>HLOOKUP(M$5,'Emissions Factors'!$A$3:$AB$46,MATCH('MC Emissions'!$A203,'Emissions Factors'!$A$5:$A$46,0)+2,FALSE)*'MC Usage'!M203</f>
        <v>9.5123716940160836</v>
      </c>
      <c r="N203" s="9">
        <f>HLOOKUP(N$5,'Emissions Factors'!$A$3:$AB$46,MATCH('MC Emissions'!$A203,'Emissions Factors'!$A$5:$A$46,0)+2,FALSE)*'MC Usage'!N203</f>
        <v>761.59597030115879</v>
      </c>
      <c r="O203" s="9">
        <f>HLOOKUP(O$5,'Emissions Factors'!$A$3:$AB$46,MATCH('MC Emissions'!$A203,'Emissions Factors'!$A$5:$A$46,0)+2,FALSE)*'MC Usage'!O203</f>
        <v>277.0842610557566</v>
      </c>
      <c r="P203" s="9">
        <f>HLOOKUP(P$5,'Emissions Factors'!$A$3:$AB$46,MATCH('MC Emissions'!$A203,'Emissions Factors'!$A$5:$A$46,0)+2,FALSE)*'MC Usage'!P203</f>
        <v>119.22846989837613</v>
      </c>
      <c r="Q203" s="9">
        <f>HLOOKUP(Q$5,'Emissions Factors'!$A$3:$AB$46,MATCH('MC Emissions'!$A203,'Emissions Factors'!$A$5:$A$46,0)+2,FALSE)*'MC Usage'!Q203</f>
        <v>1.4552134714892628</v>
      </c>
      <c r="R203" s="9">
        <f>HLOOKUP(R$5,'Emissions Factors'!$A$3:$AB$46,MATCH('MC Emissions'!$A203,'Emissions Factors'!$A$5:$A$46,0)+2,FALSE)*'MC Usage'!R203</f>
        <v>8.5086738730696485</v>
      </c>
      <c r="S203" s="9">
        <f>HLOOKUP(S$5,'Emissions Factors'!$A$3:$AB$46,MATCH('MC Emissions'!$A203,'Emissions Factors'!$A$5:$A$46,0)+2,FALSE)*'MC Usage'!S203</f>
        <v>4.0123222857142857E-2</v>
      </c>
      <c r="T203" s="9">
        <f>HLOOKUP(T$5,'Emissions Factors'!$A$3:$AB$46,MATCH('MC Emissions'!$A203,'Emissions Factors'!$A$5:$A$46,0)+2,FALSE)*'MC Usage'!T203</f>
        <v>0</v>
      </c>
      <c r="U203" s="9">
        <f>HLOOKUP(U$5,'Emissions Factors'!$A$3:$AB$46,MATCH('MC Emissions'!$A203,'Emissions Factors'!$A$5:$A$46,0)+2,FALSE)*'MC Usage'!U203</f>
        <v>0</v>
      </c>
      <c r="V203" s="9">
        <f>HLOOKUP(V$5,'Emissions Factors'!$A$3:$AB$46,MATCH('MC Emissions'!$A203,'Emissions Factors'!$A$5:$A$46,0)+2,FALSE)*'MC Usage'!V203</f>
        <v>0</v>
      </c>
      <c r="W203" s="9">
        <f>HLOOKUP(W$5,'Emissions Factors'!$A$3:$AB$46,MATCH('MC Emissions'!$A203,'Emissions Factors'!$A$5:$A$46,0)+2,FALSE)*'MC Usage'!W203</f>
        <v>0</v>
      </c>
      <c r="X203" s="9">
        <f>HLOOKUP(X$5,'Emissions Factors'!$A$3:$AB$46,MATCH('MC Emissions'!$A203,'Emissions Factors'!$A$5:$A$46,0)+2,FALSE)*'MC Usage'!X203</f>
        <v>0</v>
      </c>
      <c r="Y203" s="9">
        <f>HLOOKUP(Y$5,'Emissions Factors'!$A$3:$AB$46,MATCH('MC Emissions'!$A203,'Emissions Factors'!$A$5:$A$46,0)+2,FALSE)*'MC Usage'!Y203</f>
        <v>0</v>
      </c>
      <c r="Z203" s="9">
        <f>HLOOKUP(Z$5,'Emissions Factors'!$A$3:$AB$46,MATCH('MC Emissions'!$A203,'Emissions Factors'!$A$5:$A$46,0)+2,FALSE)*'MC Usage'!Z203</f>
        <v>0</v>
      </c>
      <c r="AA203" s="9">
        <f>HLOOKUP(AA$5,'Emissions Factors'!$A$3:$AB$46,MATCH('MC Emissions'!$A203,'Emissions Factors'!$A$5:$A$46,0)+2,FALSE)*'MC Usage'!AA203</f>
        <v>0</v>
      </c>
      <c r="AB203" s="10">
        <f>HLOOKUP(AB$5,'Emissions Factors'!$A$3:$AB$46,MATCH('MC Emissions'!$A203,'Emissions Factors'!$A$5:$A$46,0)+2,FALSE)*'MC Usage'!AB203</f>
        <v>0</v>
      </c>
      <c r="AC203" s="10">
        <f>-'MC Usage'!AC203</f>
        <v>0</v>
      </c>
      <c r="AD203" s="10">
        <f>HLOOKUP(AD$5,'Emissions Factors'!$A$3:$AB$46,MATCH('MC Emissions'!$A203,'Emissions Factors'!$A$5:$A$46,0)+2,FALSE)*'MC Usage'!AD203</f>
        <v>-5013.8721909174565</v>
      </c>
      <c r="AE203" s="10">
        <f>HLOOKUP(AE$5,'Emissions Factors'!$A$3:$AB$46,MATCH('MC Emissions'!$A203,'Emissions Factors'!$A$5:$A$46,0)+2,FALSE)*'MC Usage'!AE203</f>
        <v>0</v>
      </c>
      <c r="AF203" s="202">
        <f t="shared" si="15"/>
        <v>3014.1679663234054</v>
      </c>
      <c r="AG203">
        <f t="shared" si="16"/>
        <v>9813.5041925709029</v>
      </c>
      <c r="AH203">
        <v>0</v>
      </c>
      <c r="AI203">
        <f t="shared" si="13"/>
        <v>5013.8721909174565</v>
      </c>
      <c r="AJ203">
        <f t="shared" si="14"/>
        <v>0</v>
      </c>
    </row>
    <row r="204" spans="1:36" x14ac:dyDescent="0.3">
      <c r="A204" s="30" t="s">
        <v>50</v>
      </c>
      <c r="B204" s="16">
        <f t="shared" si="17"/>
        <v>42736</v>
      </c>
      <c r="C204" s="9">
        <f>HLOOKUP(C$5,'Emissions Factors'!$A$3:$AB$46,MATCH('MC Emissions'!$A204,'Emissions Factors'!$A$5:$A$46,0)+2,FALSE)*'MC Usage'!C204</f>
        <v>7442.5934033995518</v>
      </c>
      <c r="D204" s="9">
        <f>HLOOKUP(D$5,'Emissions Factors'!$A$3:$AB$46,MATCH('MC Emissions'!$A204,'Emissions Factors'!$A$5:$A$46,0)+2,FALSE)*'MC Usage'!D204</f>
        <v>636.97285861242824</v>
      </c>
      <c r="E204" s="9">
        <f>HLOOKUP(E$5,'Emissions Factors'!$A$3:$AB$46,MATCH('MC Emissions'!$A204,'Emissions Factors'!$A$5:$A$46,0)+2,FALSE)*'MC Usage'!E204</f>
        <v>10103.151747653919</v>
      </c>
      <c r="F204" s="9">
        <f>HLOOKUP(F$5,'Emissions Factors'!$A$3:$AB$46,MATCH('MC Emissions'!$A204,'Emissions Factors'!$A$5:$A$46,0)+2,FALSE)*'MC Usage'!F204</f>
        <v>215.472015</v>
      </c>
      <c r="G204" s="9">
        <f>HLOOKUP(G$5,'Emissions Factors'!$A$3:$AB$46,MATCH('MC Emissions'!$A204,'Emissions Factors'!$A$5:$A$46,0)+2,FALSE)*'MC Usage'!G204</f>
        <v>35.040929699175123</v>
      </c>
      <c r="H204" s="9">
        <f>HLOOKUP(H$5,'Emissions Factors'!$A$3:$AB$46,MATCH('MC Emissions'!$A204,'Emissions Factors'!$A$5:$A$46,0)+2,FALSE)*'MC Usage'!H204</f>
        <v>0</v>
      </c>
      <c r="I204" s="9">
        <f>HLOOKUP(I$5,'Emissions Factors'!$A$3:$AB$46,MATCH('MC Emissions'!$A204,'Emissions Factors'!$A$5:$A$46,0)+2,FALSE)*'MC Usage'!I204</f>
        <v>141.50605107116294</v>
      </c>
      <c r="J204" s="9">
        <f>HLOOKUP(J$5,'Emissions Factors'!$A$3:$AB$46,MATCH('MC Emissions'!$A204,'Emissions Factors'!$A$5:$A$46,0)+2,FALSE)*'MC Usage'!J204</f>
        <v>44.839659590757776</v>
      </c>
      <c r="K204" s="9">
        <f>HLOOKUP(K$5,'Emissions Factors'!$A$3:$AB$46,MATCH('MC Emissions'!$A204,'Emissions Factors'!$A$5:$A$46,0)+2,FALSE)*'MC Usage'!K204</f>
        <v>953.60508147436224</v>
      </c>
      <c r="L204" s="9">
        <f>HLOOKUP(L$5,'Emissions Factors'!$A$3:$AB$46,MATCH('MC Emissions'!$A204,'Emissions Factors'!$A$5:$A$46,0)+2,FALSE)*'MC Usage'!L204</f>
        <v>19.727238262581622</v>
      </c>
      <c r="M204" s="9">
        <f>HLOOKUP(M$5,'Emissions Factors'!$A$3:$AB$46,MATCH('MC Emissions'!$A204,'Emissions Factors'!$A$5:$A$46,0)+2,FALSE)*'MC Usage'!M204</f>
        <v>9.5123716940160836</v>
      </c>
      <c r="N204" s="9">
        <f>HLOOKUP(N$5,'Emissions Factors'!$A$3:$AB$46,MATCH('MC Emissions'!$A204,'Emissions Factors'!$A$5:$A$46,0)+2,FALSE)*'MC Usage'!N204</f>
        <v>1571.7604013627383</v>
      </c>
      <c r="O204" s="9">
        <f>HLOOKUP(O$5,'Emissions Factors'!$A$3:$AB$46,MATCH('MC Emissions'!$A204,'Emissions Factors'!$A$5:$A$46,0)+2,FALSE)*'MC Usage'!O204</f>
        <v>277.0842610557566</v>
      </c>
      <c r="P204" s="9">
        <f>HLOOKUP(P$5,'Emissions Factors'!$A$3:$AB$46,MATCH('MC Emissions'!$A204,'Emissions Factors'!$A$5:$A$46,0)+2,FALSE)*'MC Usage'!P204</f>
        <v>119.22846989837613</v>
      </c>
      <c r="Q204" s="9">
        <f>HLOOKUP(Q$5,'Emissions Factors'!$A$3:$AB$46,MATCH('MC Emissions'!$A204,'Emissions Factors'!$A$5:$A$46,0)+2,FALSE)*'MC Usage'!Q204</f>
        <v>1.4552134714892628</v>
      </c>
      <c r="R204" s="9">
        <f>HLOOKUP(R$5,'Emissions Factors'!$A$3:$AB$46,MATCH('MC Emissions'!$A204,'Emissions Factors'!$A$5:$A$46,0)+2,FALSE)*'MC Usage'!R204</f>
        <v>8.5086738730696485</v>
      </c>
      <c r="S204" s="9">
        <f>HLOOKUP(S$5,'Emissions Factors'!$A$3:$AB$46,MATCH('MC Emissions'!$A204,'Emissions Factors'!$A$5:$A$46,0)+2,FALSE)*'MC Usage'!S204</f>
        <v>4.0123222857142857E-2</v>
      </c>
      <c r="T204" s="9">
        <f>HLOOKUP(T$5,'Emissions Factors'!$A$3:$AB$46,MATCH('MC Emissions'!$A204,'Emissions Factors'!$A$5:$A$46,0)+2,FALSE)*'MC Usage'!T204</f>
        <v>0</v>
      </c>
      <c r="U204" s="9">
        <f>HLOOKUP(U$5,'Emissions Factors'!$A$3:$AB$46,MATCH('MC Emissions'!$A204,'Emissions Factors'!$A$5:$A$46,0)+2,FALSE)*'MC Usage'!U204</f>
        <v>0</v>
      </c>
      <c r="V204" s="9">
        <f>HLOOKUP(V$5,'Emissions Factors'!$A$3:$AB$46,MATCH('MC Emissions'!$A204,'Emissions Factors'!$A$5:$A$46,0)+2,FALSE)*'MC Usage'!V204</f>
        <v>0</v>
      </c>
      <c r="W204" s="9">
        <f>HLOOKUP(W$5,'Emissions Factors'!$A$3:$AB$46,MATCH('MC Emissions'!$A204,'Emissions Factors'!$A$5:$A$46,0)+2,FALSE)*'MC Usage'!W204</f>
        <v>0</v>
      </c>
      <c r="X204" s="9">
        <f>HLOOKUP(X$5,'Emissions Factors'!$A$3:$AB$46,MATCH('MC Emissions'!$A204,'Emissions Factors'!$A$5:$A$46,0)+2,FALSE)*'MC Usage'!X204</f>
        <v>0</v>
      </c>
      <c r="Y204" s="9">
        <f>HLOOKUP(Y$5,'Emissions Factors'!$A$3:$AB$46,MATCH('MC Emissions'!$A204,'Emissions Factors'!$A$5:$A$46,0)+2,FALSE)*'MC Usage'!Y204</f>
        <v>0</v>
      </c>
      <c r="Z204" s="9">
        <f>HLOOKUP(Z$5,'Emissions Factors'!$A$3:$AB$46,MATCH('MC Emissions'!$A204,'Emissions Factors'!$A$5:$A$46,0)+2,FALSE)*'MC Usage'!Z204</f>
        <v>0</v>
      </c>
      <c r="AA204" s="9">
        <f>HLOOKUP(AA$5,'Emissions Factors'!$A$3:$AB$46,MATCH('MC Emissions'!$A204,'Emissions Factors'!$A$5:$A$46,0)+2,FALSE)*'MC Usage'!AA204</f>
        <v>0</v>
      </c>
      <c r="AB204" s="10">
        <f>HLOOKUP(AB$5,'Emissions Factors'!$A$3:$AB$46,MATCH('MC Emissions'!$A204,'Emissions Factors'!$A$5:$A$46,0)+2,FALSE)*'MC Usage'!AB204</f>
        <v>0</v>
      </c>
      <c r="AC204" s="10">
        <f>-'MC Usage'!AC204</f>
        <v>0</v>
      </c>
      <c r="AD204" s="10">
        <f>HLOOKUP(AD$5,'Emissions Factors'!$A$3:$AB$46,MATCH('MC Emissions'!$A204,'Emissions Factors'!$A$5:$A$46,0)+2,FALSE)*'MC Usage'!AD204</f>
        <v>-5013.8721909174565</v>
      </c>
      <c r="AE204" s="10">
        <f>HLOOKUP(AE$5,'Emissions Factors'!$A$3:$AB$46,MATCH('MC Emissions'!$A204,'Emissions Factors'!$A$5:$A$46,0)+2,FALSE)*'MC Usage'!AE204</f>
        <v>0</v>
      </c>
      <c r="AF204" s="202">
        <f t="shared" si="15"/>
        <v>2428.7212124820953</v>
      </c>
      <c r="AG204">
        <f t="shared" si="16"/>
        <v>10103.151747653919</v>
      </c>
      <c r="AH204">
        <v>0</v>
      </c>
      <c r="AI204">
        <f t="shared" si="13"/>
        <v>5013.8721909174565</v>
      </c>
      <c r="AJ204">
        <f t="shared" si="14"/>
        <v>0</v>
      </c>
    </row>
    <row r="205" spans="1:36" x14ac:dyDescent="0.3">
      <c r="A205" s="30" t="s">
        <v>50</v>
      </c>
      <c r="B205" s="16">
        <f t="shared" si="17"/>
        <v>42767</v>
      </c>
      <c r="C205" s="9">
        <f>HLOOKUP(C$5,'Emissions Factors'!$A$3:$AB$46,MATCH('MC Emissions'!$A205,'Emissions Factors'!$A$5:$A$46,0)+2,FALSE)*'MC Usage'!C205</f>
        <v>7048.3549178302292</v>
      </c>
      <c r="D205" s="9">
        <f>HLOOKUP(D$5,'Emissions Factors'!$A$3:$AB$46,MATCH('MC Emissions'!$A205,'Emissions Factors'!$A$5:$A$46,0)+2,FALSE)*'MC Usage'!D205</f>
        <v>882.79438065693455</v>
      </c>
      <c r="E205" s="9">
        <f>HLOOKUP(E$5,'Emissions Factors'!$A$3:$AB$46,MATCH('MC Emissions'!$A205,'Emissions Factors'!$A$5:$A$46,0)+2,FALSE)*'MC Usage'!E205</f>
        <v>8345.3710500064681</v>
      </c>
      <c r="F205" s="9">
        <f>HLOOKUP(F$5,'Emissions Factors'!$A$3:$AB$46,MATCH('MC Emissions'!$A205,'Emissions Factors'!$A$5:$A$46,0)+2,FALSE)*'MC Usage'!F205</f>
        <v>201.15296999999998</v>
      </c>
      <c r="G205" s="9">
        <f>HLOOKUP(G$5,'Emissions Factors'!$A$3:$AB$46,MATCH('MC Emissions'!$A205,'Emissions Factors'!$A$5:$A$46,0)+2,FALSE)*'MC Usage'!G205</f>
        <v>35.040929699175123</v>
      </c>
      <c r="H205" s="9">
        <f>HLOOKUP(H$5,'Emissions Factors'!$A$3:$AB$46,MATCH('MC Emissions'!$A205,'Emissions Factors'!$A$5:$A$46,0)+2,FALSE)*'MC Usage'!H205</f>
        <v>0</v>
      </c>
      <c r="I205" s="9">
        <f>HLOOKUP(I$5,'Emissions Factors'!$A$3:$AB$46,MATCH('MC Emissions'!$A205,'Emissions Factors'!$A$5:$A$46,0)+2,FALSE)*'MC Usage'!I205</f>
        <v>141.50605107116294</v>
      </c>
      <c r="J205" s="9">
        <f>HLOOKUP(J$5,'Emissions Factors'!$A$3:$AB$46,MATCH('MC Emissions'!$A205,'Emissions Factors'!$A$5:$A$46,0)+2,FALSE)*'MC Usage'!J205</f>
        <v>44.839659590757776</v>
      </c>
      <c r="K205" s="9">
        <f>HLOOKUP(K$5,'Emissions Factors'!$A$3:$AB$46,MATCH('MC Emissions'!$A205,'Emissions Factors'!$A$5:$A$46,0)+2,FALSE)*'MC Usage'!K205</f>
        <v>953.60508147436224</v>
      </c>
      <c r="L205" s="9">
        <f>HLOOKUP(L$5,'Emissions Factors'!$A$3:$AB$46,MATCH('MC Emissions'!$A205,'Emissions Factors'!$A$5:$A$46,0)+2,FALSE)*'MC Usage'!L205</f>
        <v>19.727238262581622</v>
      </c>
      <c r="M205" s="9">
        <f>HLOOKUP(M$5,'Emissions Factors'!$A$3:$AB$46,MATCH('MC Emissions'!$A205,'Emissions Factors'!$A$5:$A$46,0)+2,FALSE)*'MC Usage'!M205</f>
        <v>9.5123716940160836</v>
      </c>
      <c r="N205" s="9">
        <f>HLOOKUP(N$5,'Emissions Factors'!$A$3:$AB$46,MATCH('MC Emissions'!$A205,'Emissions Factors'!$A$5:$A$46,0)+2,FALSE)*'MC Usage'!N205</f>
        <v>1503.805356103391</v>
      </c>
      <c r="O205" s="9">
        <f>HLOOKUP(O$5,'Emissions Factors'!$A$3:$AB$46,MATCH('MC Emissions'!$A205,'Emissions Factors'!$A$5:$A$46,0)+2,FALSE)*'MC Usage'!O205</f>
        <v>277.0842610557566</v>
      </c>
      <c r="P205" s="9">
        <f>HLOOKUP(P$5,'Emissions Factors'!$A$3:$AB$46,MATCH('MC Emissions'!$A205,'Emissions Factors'!$A$5:$A$46,0)+2,FALSE)*'MC Usage'!P205</f>
        <v>119.22846989837613</v>
      </c>
      <c r="Q205" s="9">
        <f>HLOOKUP(Q$5,'Emissions Factors'!$A$3:$AB$46,MATCH('MC Emissions'!$A205,'Emissions Factors'!$A$5:$A$46,0)+2,FALSE)*'MC Usage'!Q205</f>
        <v>1.4552134714892628</v>
      </c>
      <c r="R205" s="9">
        <f>HLOOKUP(R$5,'Emissions Factors'!$A$3:$AB$46,MATCH('MC Emissions'!$A205,'Emissions Factors'!$A$5:$A$46,0)+2,FALSE)*'MC Usage'!R205</f>
        <v>8.5086738730696485</v>
      </c>
      <c r="S205" s="9">
        <f>HLOOKUP(S$5,'Emissions Factors'!$A$3:$AB$46,MATCH('MC Emissions'!$A205,'Emissions Factors'!$A$5:$A$46,0)+2,FALSE)*'MC Usage'!S205</f>
        <v>4.0123222857142857E-2</v>
      </c>
      <c r="T205" s="9">
        <f>HLOOKUP(T$5,'Emissions Factors'!$A$3:$AB$46,MATCH('MC Emissions'!$A205,'Emissions Factors'!$A$5:$A$46,0)+2,FALSE)*'MC Usage'!T205</f>
        <v>0</v>
      </c>
      <c r="U205" s="9">
        <f>HLOOKUP(U$5,'Emissions Factors'!$A$3:$AB$46,MATCH('MC Emissions'!$A205,'Emissions Factors'!$A$5:$A$46,0)+2,FALSE)*'MC Usage'!U205</f>
        <v>0</v>
      </c>
      <c r="V205" s="9">
        <f>HLOOKUP(V$5,'Emissions Factors'!$A$3:$AB$46,MATCH('MC Emissions'!$A205,'Emissions Factors'!$A$5:$A$46,0)+2,FALSE)*'MC Usage'!V205</f>
        <v>0</v>
      </c>
      <c r="W205" s="9">
        <f>HLOOKUP(W$5,'Emissions Factors'!$A$3:$AB$46,MATCH('MC Emissions'!$A205,'Emissions Factors'!$A$5:$A$46,0)+2,FALSE)*'MC Usage'!W205</f>
        <v>0</v>
      </c>
      <c r="X205" s="9">
        <f>HLOOKUP(X$5,'Emissions Factors'!$A$3:$AB$46,MATCH('MC Emissions'!$A205,'Emissions Factors'!$A$5:$A$46,0)+2,FALSE)*'MC Usage'!X205</f>
        <v>0</v>
      </c>
      <c r="Y205" s="9">
        <f>HLOOKUP(Y$5,'Emissions Factors'!$A$3:$AB$46,MATCH('MC Emissions'!$A205,'Emissions Factors'!$A$5:$A$46,0)+2,FALSE)*'MC Usage'!Y205</f>
        <v>0</v>
      </c>
      <c r="Z205" s="9">
        <f>HLOOKUP(Z$5,'Emissions Factors'!$A$3:$AB$46,MATCH('MC Emissions'!$A205,'Emissions Factors'!$A$5:$A$46,0)+2,FALSE)*'MC Usage'!Z205</f>
        <v>0</v>
      </c>
      <c r="AA205" s="9">
        <f>HLOOKUP(AA$5,'Emissions Factors'!$A$3:$AB$46,MATCH('MC Emissions'!$A205,'Emissions Factors'!$A$5:$A$46,0)+2,FALSE)*'MC Usage'!AA205</f>
        <v>0</v>
      </c>
      <c r="AB205" s="10">
        <f>HLOOKUP(AB$5,'Emissions Factors'!$A$3:$AB$46,MATCH('MC Emissions'!$A205,'Emissions Factors'!$A$5:$A$46,0)+2,FALSE)*'MC Usage'!AB205</f>
        <v>0</v>
      </c>
      <c r="AC205" s="10">
        <f>-'MC Usage'!AC205</f>
        <v>0</v>
      </c>
      <c r="AD205" s="10">
        <f>HLOOKUP(AD$5,'Emissions Factors'!$A$3:$AB$46,MATCH('MC Emissions'!$A205,'Emissions Factors'!$A$5:$A$46,0)+2,FALSE)*'MC Usage'!AD205</f>
        <v>-5013.8721909174565</v>
      </c>
      <c r="AE205" s="10">
        <f>HLOOKUP(AE$5,'Emissions Factors'!$A$3:$AB$46,MATCH('MC Emissions'!$A205,'Emissions Factors'!$A$5:$A$46,0)+2,FALSE)*'MC Usage'!AE205</f>
        <v>0</v>
      </c>
      <c r="AF205" s="202">
        <f t="shared" si="15"/>
        <v>2034.4827269127727</v>
      </c>
      <c r="AG205">
        <f t="shared" si="16"/>
        <v>8345.3710500064681</v>
      </c>
      <c r="AH205">
        <v>0</v>
      </c>
      <c r="AI205">
        <f t="shared" si="13"/>
        <v>5013.8721909174565</v>
      </c>
      <c r="AJ205">
        <f t="shared" si="14"/>
        <v>0</v>
      </c>
    </row>
    <row r="206" spans="1:36" x14ac:dyDescent="0.3">
      <c r="A206" s="30" t="s">
        <v>50</v>
      </c>
      <c r="B206" s="16">
        <f t="shared" si="17"/>
        <v>42795</v>
      </c>
      <c r="C206" s="9">
        <f>HLOOKUP(C$5,'Emissions Factors'!$A$3:$AB$46,MATCH('MC Emissions'!$A206,'Emissions Factors'!$A$5:$A$46,0)+2,FALSE)*'MC Usage'!C206</f>
        <v>6606.1070193644573</v>
      </c>
      <c r="D206" s="9">
        <f>HLOOKUP(D$5,'Emissions Factors'!$A$3:$AB$46,MATCH('MC Emissions'!$A206,'Emissions Factors'!$A$5:$A$46,0)+2,FALSE)*'MC Usage'!D206</f>
        <v>717.29585271176506</v>
      </c>
      <c r="E206" s="9">
        <f>HLOOKUP(E$5,'Emissions Factors'!$A$3:$AB$46,MATCH('MC Emissions'!$A206,'Emissions Factors'!$A$5:$A$46,0)+2,FALSE)*'MC Usage'!E206</f>
        <v>9628.7820090751138</v>
      </c>
      <c r="F206" s="9">
        <f>HLOOKUP(F$5,'Emissions Factors'!$A$3:$AB$46,MATCH('MC Emissions'!$A206,'Emissions Factors'!$A$5:$A$46,0)+2,FALSE)*'MC Usage'!F206</f>
        <v>157.54270499999998</v>
      </c>
      <c r="G206" s="9">
        <f>HLOOKUP(G$5,'Emissions Factors'!$A$3:$AB$46,MATCH('MC Emissions'!$A206,'Emissions Factors'!$A$5:$A$46,0)+2,FALSE)*'MC Usage'!G206</f>
        <v>35.040929699175123</v>
      </c>
      <c r="H206" s="9">
        <f>HLOOKUP(H$5,'Emissions Factors'!$A$3:$AB$46,MATCH('MC Emissions'!$A206,'Emissions Factors'!$A$5:$A$46,0)+2,FALSE)*'MC Usage'!H206</f>
        <v>0</v>
      </c>
      <c r="I206" s="9">
        <f>HLOOKUP(I$5,'Emissions Factors'!$A$3:$AB$46,MATCH('MC Emissions'!$A206,'Emissions Factors'!$A$5:$A$46,0)+2,FALSE)*'MC Usage'!I206</f>
        <v>141.50605107116294</v>
      </c>
      <c r="J206" s="9">
        <f>HLOOKUP(J$5,'Emissions Factors'!$A$3:$AB$46,MATCH('MC Emissions'!$A206,'Emissions Factors'!$A$5:$A$46,0)+2,FALSE)*'MC Usage'!J206</f>
        <v>44.839659590757776</v>
      </c>
      <c r="K206" s="9">
        <f>HLOOKUP(K$5,'Emissions Factors'!$A$3:$AB$46,MATCH('MC Emissions'!$A206,'Emissions Factors'!$A$5:$A$46,0)+2,FALSE)*'MC Usage'!K206</f>
        <v>953.60508147436224</v>
      </c>
      <c r="L206" s="9">
        <f>HLOOKUP(L$5,'Emissions Factors'!$A$3:$AB$46,MATCH('MC Emissions'!$A206,'Emissions Factors'!$A$5:$A$46,0)+2,FALSE)*'MC Usage'!L206</f>
        <v>19.727238262581622</v>
      </c>
      <c r="M206" s="9">
        <f>HLOOKUP(M$5,'Emissions Factors'!$A$3:$AB$46,MATCH('MC Emissions'!$A206,'Emissions Factors'!$A$5:$A$46,0)+2,FALSE)*'MC Usage'!M206</f>
        <v>9.5123716940160836</v>
      </c>
      <c r="N206" s="9">
        <f>HLOOKUP(N$5,'Emissions Factors'!$A$3:$AB$46,MATCH('MC Emissions'!$A206,'Emissions Factors'!$A$5:$A$46,0)+2,FALSE)*'MC Usage'!N206</f>
        <v>1551.047016065017</v>
      </c>
      <c r="O206" s="9">
        <f>HLOOKUP(O$5,'Emissions Factors'!$A$3:$AB$46,MATCH('MC Emissions'!$A206,'Emissions Factors'!$A$5:$A$46,0)+2,FALSE)*'MC Usage'!O206</f>
        <v>277.0842610557566</v>
      </c>
      <c r="P206" s="9">
        <f>HLOOKUP(P$5,'Emissions Factors'!$A$3:$AB$46,MATCH('MC Emissions'!$A206,'Emissions Factors'!$A$5:$A$46,0)+2,FALSE)*'MC Usage'!P206</f>
        <v>119.22846989837613</v>
      </c>
      <c r="Q206" s="9">
        <f>HLOOKUP(Q$5,'Emissions Factors'!$A$3:$AB$46,MATCH('MC Emissions'!$A206,'Emissions Factors'!$A$5:$A$46,0)+2,FALSE)*'MC Usage'!Q206</f>
        <v>1.4552134714892628</v>
      </c>
      <c r="R206" s="9">
        <f>HLOOKUP(R$5,'Emissions Factors'!$A$3:$AB$46,MATCH('MC Emissions'!$A206,'Emissions Factors'!$A$5:$A$46,0)+2,FALSE)*'MC Usage'!R206</f>
        <v>8.5086738730696485</v>
      </c>
      <c r="S206" s="9">
        <f>HLOOKUP(S$5,'Emissions Factors'!$A$3:$AB$46,MATCH('MC Emissions'!$A206,'Emissions Factors'!$A$5:$A$46,0)+2,FALSE)*'MC Usage'!S206</f>
        <v>4.0123222857142857E-2</v>
      </c>
      <c r="T206" s="9">
        <f>HLOOKUP(T$5,'Emissions Factors'!$A$3:$AB$46,MATCH('MC Emissions'!$A206,'Emissions Factors'!$A$5:$A$46,0)+2,FALSE)*'MC Usage'!T206</f>
        <v>0</v>
      </c>
      <c r="U206" s="9">
        <f>HLOOKUP(U$5,'Emissions Factors'!$A$3:$AB$46,MATCH('MC Emissions'!$A206,'Emissions Factors'!$A$5:$A$46,0)+2,FALSE)*'MC Usage'!U206</f>
        <v>0</v>
      </c>
      <c r="V206" s="9">
        <f>HLOOKUP(V$5,'Emissions Factors'!$A$3:$AB$46,MATCH('MC Emissions'!$A206,'Emissions Factors'!$A$5:$A$46,0)+2,FALSE)*'MC Usage'!V206</f>
        <v>0</v>
      </c>
      <c r="W206" s="9">
        <f>HLOOKUP(W$5,'Emissions Factors'!$A$3:$AB$46,MATCH('MC Emissions'!$A206,'Emissions Factors'!$A$5:$A$46,0)+2,FALSE)*'MC Usage'!W206</f>
        <v>0</v>
      </c>
      <c r="X206" s="9">
        <f>HLOOKUP(X$5,'Emissions Factors'!$A$3:$AB$46,MATCH('MC Emissions'!$A206,'Emissions Factors'!$A$5:$A$46,0)+2,FALSE)*'MC Usage'!X206</f>
        <v>0</v>
      </c>
      <c r="Y206" s="9">
        <f>HLOOKUP(Y$5,'Emissions Factors'!$A$3:$AB$46,MATCH('MC Emissions'!$A206,'Emissions Factors'!$A$5:$A$46,0)+2,FALSE)*'MC Usage'!Y206</f>
        <v>0</v>
      </c>
      <c r="Z206" s="9">
        <f>HLOOKUP(Z$5,'Emissions Factors'!$A$3:$AB$46,MATCH('MC Emissions'!$A206,'Emissions Factors'!$A$5:$A$46,0)+2,FALSE)*'MC Usage'!Z206</f>
        <v>0</v>
      </c>
      <c r="AA206" s="9">
        <f>HLOOKUP(AA$5,'Emissions Factors'!$A$3:$AB$46,MATCH('MC Emissions'!$A206,'Emissions Factors'!$A$5:$A$46,0)+2,FALSE)*'MC Usage'!AA206</f>
        <v>0</v>
      </c>
      <c r="AB206" s="10">
        <f>HLOOKUP(AB$5,'Emissions Factors'!$A$3:$AB$46,MATCH('MC Emissions'!$A206,'Emissions Factors'!$A$5:$A$46,0)+2,FALSE)*'MC Usage'!AB206</f>
        <v>0</v>
      </c>
      <c r="AC206" s="10">
        <f>-'MC Usage'!AC206</f>
        <v>0</v>
      </c>
      <c r="AD206" s="10">
        <f>HLOOKUP(AD$5,'Emissions Factors'!$A$3:$AB$46,MATCH('MC Emissions'!$A206,'Emissions Factors'!$A$5:$A$46,0)+2,FALSE)*'MC Usage'!AD206</f>
        <v>-5013.8721909174565</v>
      </c>
      <c r="AE206" s="10">
        <f>HLOOKUP(AE$5,'Emissions Factors'!$A$3:$AB$46,MATCH('MC Emissions'!$A206,'Emissions Factors'!$A$5:$A$46,0)+2,FALSE)*'MC Usage'!AE206</f>
        <v>0</v>
      </c>
      <c r="AF206" s="202">
        <f t="shared" si="15"/>
        <v>1592.2348284470008</v>
      </c>
      <c r="AG206">
        <f t="shared" si="16"/>
        <v>9628.7820090751138</v>
      </c>
      <c r="AH206">
        <v>0</v>
      </c>
      <c r="AI206">
        <f t="shared" si="13"/>
        <v>5013.8721909174565</v>
      </c>
      <c r="AJ206">
        <f t="shared" si="14"/>
        <v>0</v>
      </c>
    </row>
    <row r="207" spans="1:36" x14ac:dyDescent="0.3">
      <c r="A207" s="30" t="s">
        <v>50</v>
      </c>
      <c r="B207" s="16">
        <f t="shared" si="17"/>
        <v>42826</v>
      </c>
      <c r="C207" s="9">
        <f>HLOOKUP(C$5,'Emissions Factors'!$A$3:$AB$46,MATCH('MC Emissions'!$A207,'Emissions Factors'!$A$5:$A$46,0)+2,FALSE)*'MC Usage'!C207</f>
        <v>7223.2382721155363</v>
      </c>
      <c r="D207" s="9">
        <f>HLOOKUP(D$5,'Emissions Factors'!$A$3:$AB$46,MATCH('MC Emissions'!$A207,'Emissions Factors'!$A$5:$A$46,0)+2,FALSE)*'MC Usage'!D207</f>
        <v>1547.0588245390486</v>
      </c>
      <c r="E207" s="9">
        <f>HLOOKUP(E$5,'Emissions Factors'!$A$3:$AB$46,MATCH('MC Emissions'!$A207,'Emissions Factors'!$A$5:$A$46,0)+2,FALSE)*'MC Usage'!E207</f>
        <v>5958.0979200169731</v>
      </c>
      <c r="F207" s="9">
        <f>HLOOKUP(F$5,'Emissions Factors'!$A$3:$AB$46,MATCH('MC Emissions'!$A207,'Emissions Factors'!$A$5:$A$46,0)+2,FALSE)*'MC Usage'!F207</f>
        <v>97.753634999999989</v>
      </c>
      <c r="G207" s="9">
        <f>HLOOKUP(G$5,'Emissions Factors'!$A$3:$AB$46,MATCH('MC Emissions'!$A207,'Emissions Factors'!$A$5:$A$46,0)+2,FALSE)*'MC Usage'!G207</f>
        <v>35.040929699175123</v>
      </c>
      <c r="H207" s="9">
        <f>HLOOKUP(H$5,'Emissions Factors'!$A$3:$AB$46,MATCH('MC Emissions'!$A207,'Emissions Factors'!$A$5:$A$46,0)+2,FALSE)*'MC Usage'!H207</f>
        <v>10.110147527773938</v>
      </c>
      <c r="I207" s="9">
        <f>HLOOKUP(I$5,'Emissions Factors'!$A$3:$AB$46,MATCH('MC Emissions'!$A207,'Emissions Factors'!$A$5:$A$46,0)+2,FALSE)*'MC Usage'!I207</f>
        <v>141.50605107116294</v>
      </c>
      <c r="J207" s="9">
        <f>HLOOKUP(J$5,'Emissions Factors'!$A$3:$AB$46,MATCH('MC Emissions'!$A207,'Emissions Factors'!$A$5:$A$46,0)+2,FALSE)*'MC Usage'!J207</f>
        <v>44.839659590757776</v>
      </c>
      <c r="K207" s="9">
        <f>HLOOKUP(K$5,'Emissions Factors'!$A$3:$AB$46,MATCH('MC Emissions'!$A207,'Emissions Factors'!$A$5:$A$46,0)+2,FALSE)*'MC Usage'!K207</f>
        <v>953.60508147436224</v>
      </c>
      <c r="L207" s="9">
        <f>HLOOKUP(L$5,'Emissions Factors'!$A$3:$AB$46,MATCH('MC Emissions'!$A207,'Emissions Factors'!$A$5:$A$46,0)+2,FALSE)*'MC Usage'!L207</f>
        <v>19.727238262581622</v>
      </c>
      <c r="M207" s="9">
        <f>HLOOKUP(M$5,'Emissions Factors'!$A$3:$AB$46,MATCH('MC Emissions'!$A207,'Emissions Factors'!$A$5:$A$46,0)+2,FALSE)*'MC Usage'!M207</f>
        <v>9.5123716940160836</v>
      </c>
      <c r="N207" s="9">
        <f>HLOOKUP(N$5,'Emissions Factors'!$A$3:$AB$46,MATCH('MC Emissions'!$A207,'Emissions Factors'!$A$5:$A$46,0)+2,FALSE)*'MC Usage'!N207</f>
        <v>1533.9093691158746</v>
      </c>
      <c r="O207" s="9">
        <f>HLOOKUP(O$5,'Emissions Factors'!$A$3:$AB$46,MATCH('MC Emissions'!$A207,'Emissions Factors'!$A$5:$A$46,0)+2,FALSE)*'MC Usage'!O207</f>
        <v>277.0842610557566</v>
      </c>
      <c r="P207" s="9">
        <f>HLOOKUP(P$5,'Emissions Factors'!$A$3:$AB$46,MATCH('MC Emissions'!$A207,'Emissions Factors'!$A$5:$A$46,0)+2,FALSE)*'MC Usage'!P207</f>
        <v>119.22846989837613</v>
      </c>
      <c r="Q207" s="9">
        <f>HLOOKUP(Q$5,'Emissions Factors'!$A$3:$AB$46,MATCH('MC Emissions'!$A207,'Emissions Factors'!$A$5:$A$46,0)+2,FALSE)*'MC Usage'!Q207</f>
        <v>1.4552134714892628</v>
      </c>
      <c r="R207" s="9">
        <f>HLOOKUP(R$5,'Emissions Factors'!$A$3:$AB$46,MATCH('MC Emissions'!$A207,'Emissions Factors'!$A$5:$A$46,0)+2,FALSE)*'MC Usage'!R207</f>
        <v>8.5086738730696485</v>
      </c>
      <c r="S207" s="9">
        <f>HLOOKUP(S$5,'Emissions Factors'!$A$3:$AB$46,MATCH('MC Emissions'!$A207,'Emissions Factors'!$A$5:$A$46,0)+2,FALSE)*'MC Usage'!S207</f>
        <v>4.0123222857142857E-2</v>
      </c>
      <c r="T207" s="9">
        <f>HLOOKUP(T$5,'Emissions Factors'!$A$3:$AB$46,MATCH('MC Emissions'!$A207,'Emissions Factors'!$A$5:$A$46,0)+2,FALSE)*'MC Usage'!T207</f>
        <v>0</v>
      </c>
      <c r="U207" s="9">
        <f>HLOOKUP(U$5,'Emissions Factors'!$A$3:$AB$46,MATCH('MC Emissions'!$A207,'Emissions Factors'!$A$5:$A$46,0)+2,FALSE)*'MC Usage'!U207</f>
        <v>0</v>
      </c>
      <c r="V207" s="9">
        <f>HLOOKUP(V$5,'Emissions Factors'!$A$3:$AB$46,MATCH('MC Emissions'!$A207,'Emissions Factors'!$A$5:$A$46,0)+2,FALSE)*'MC Usage'!V207</f>
        <v>0</v>
      </c>
      <c r="W207" s="9">
        <f>HLOOKUP(W$5,'Emissions Factors'!$A$3:$AB$46,MATCH('MC Emissions'!$A207,'Emissions Factors'!$A$5:$A$46,0)+2,FALSE)*'MC Usage'!W207</f>
        <v>0</v>
      </c>
      <c r="X207" s="9">
        <f>HLOOKUP(X$5,'Emissions Factors'!$A$3:$AB$46,MATCH('MC Emissions'!$A207,'Emissions Factors'!$A$5:$A$46,0)+2,FALSE)*'MC Usage'!X207</f>
        <v>0</v>
      </c>
      <c r="Y207" s="9">
        <f>HLOOKUP(Y$5,'Emissions Factors'!$A$3:$AB$46,MATCH('MC Emissions'!$A207,'Emissions Factors'!$A$5:$A$46,0)+2,FALSE)*'MC Usage'!Y207</f>
        <v>0</v>
      </c>
      <c r="Z207" s="9">
        <f>HLOOKUP(Z$5,'Emissions Factors'!$A$3:$AB$46,MATCH('MC Emissions'!$A207,'Emissions Factors'!$A$5:$A$46,0)+2,FALSE)*'MC Usage'!Z207</f>
        <v>0</v>
      </c>
      <c r="AA207" s="9">
        <f>HLOOKUP(AA$5,'Emissions Factors'!$A$3:$AB$46,MATCH('MC Emissions'!$A207,'Emissions Factors'!$A$5:$A$46,0)+2,FALSE)*'MC Usage'!AA207</f>
        <v>0</v>
      </c>
      <c r="AB207" s="10">
        <f>HLOOKUP(AB$5,'Emissions Factors'!$A$3:$AB$46,MATCH('MC Emissions'!$A207,'Emissions Factors'!$A$5:$A$46,0)+2,FALSE)*'MC Usage'!AB207</f>
        <v>0</v>
      </c>
      <c r="AC207" s="10">
        <f>-'MC Usage'!AC207</f>
        <v>0</v>
      </c>
      <c r="AD207" s="10">
        <f>HLOOKUP(AD$5,'Emissions Factors'!$A$3:$AB$46,MATCH('MC Emissions'!$A207,'Emissions Factors'!$A$5:$A$46,0)+2,FALSE)*'MC Usage'!AD207</f>
        <v>-5013.8721909174565</v>
      </c>
      <c r="AE207" s="10">
        <f>HLOOKUP(AE$5,'Emissions Factors'!$A$3:$AB$46,MATCH('MC Emissions'!$A207,'Emissions Factors'!$A$5:$A$46,0)+2,FALSE)*'MC Usage'!AE207</f>
        <v>0</v>
      </c>
      <c r="AF207" s="202">
        <f t="shared" si="15"/>
        <v>2209.3660811980799</v>
      </c>
      <c r="AG207">
        <f t="shared" si="16"/>
        <v>5968.2080675447469</v>
      </c>
      <c r="AH207">
        <v>0</v>
      </c>
      <c r="AI207">
        <f t="shared" si="13"/>
        <v>5013.8721909174565</v>
      </c>
      <c r="AJ207">
        <f t="shared" si="14"/>
        <v>0</v>
      </c>
    </row>
    <row r="208" spans="1:36" x14ac:dyDescent="0.3">
      <c r="A208" s="30" t="s">
        <v>50</v>
      </c>
      <c r="B208" s="16">
        <f t="shared" si="17"/>
        <v>42856</v>
      </c>
      <c r="C208" s="9">
        <f>HLOOKUP(C$5,'Emissions Factors'!$A$3:$AB$46,MATCH('MC Emissions'!$A208,'Emissions Factors'!$A$5:$A$46,0)+2,FALSE)*'MC Usage'!C208</f>
        <v>7670.2609128020877</v>
      </c>
      <c r="D208" s="9">
        <f>HLOOKUP(D$5,'Emissions Factors'!$A$3:$AB$46,MATCH('MC Emissions'!$A208,'Emissions Factors'!$A$5:$A$46,0)+2,FALSE)*'MC Usage'!D208</f>
        <v>1991.8174544111275</v>
      </c>
      <c r="E208" s="9">
        <f>HLOOKUP(E$5,'Emissions Factors'!$A$3:$AB$46,MATCH('MC Emissions'!$A208,'Emissions Factors'!$A$5:$A$46,0)+2,FALSE)*'MC Usage'!E208</f>
        <v>5477.0644027574699</v>
      </c>
      <c r="F208" s="9">
        <f>HLOOKUP(F$5,'Emissions Factors'!$A$3:$AB$46,MATCH('MC Emissions'!$A208,'Emissions Factors'!$A$5:$A$46,0)+2,FALSE)*'MC Usage'!F208</f>
        <v>36.608489999999996</v>
      </c>
      <c r="G208" s="9">
        <f>HLOOKUP(G$5,'Emissions Factors'!$A$3:$AB$46,MATCH('MC Emissions'!$A208,'Emissions Factors'!$A$5:$A$46,0)+2,FALSE)*'MC Usage'!G208</f>
        <v>35.040929699175123</v>
      </c>
      <c r="H208" s="9">
        <f>HLOOKUP(H$5,'Emissions Factors'!$A$3:$AB$46,MATCH('MC Emissions'!$A208,'Emissions Factors'!$A$5:$A$46,0)+2,FALSE)*'MC Usage'!H208</f>
        <v>138.85035877503913</v>
      </c>
      <c r="I208" s="9">
        <f>HLOOKUP(I$5,'Emissions Factors'!$A$3:$AB$46,MATCH('MC Emissions'!$A208,'Emissions Factors'!$A$5:$A$46,0)+2,FALSE)*'MC Usage'!I208</f>
        <v>141.50605107116294</v>
      </c>
      <c r="J208" s="9">
        <f>HLOOKUP(J$5,'Emissions Factors'!$A$3:$AB$46,MATCH('MC Emissions'!$A208,'Emissions Factors'!$A$5:$A$46,0)+2,FALSE)*'MC Usage'!J208</f>
        <v>44.839659590757776</v>
      </c>
      <c r="K208" s="9">
        <f>HLOOKUP(K$5,'Emissions Factors'!$A$3:$AB$46,MATCH('MC Emissions'!$A208,'Emissions Factors'!$A$5:$A$46,0)+2,FALSE)*'MC Usage'!K208</f>
        <v>953.60508147436224</v>
      </c>
      <c r="L208" s="9">
        <f>HLOOKUP(L$5,'Emissions Factors'!$A$3:$AB$46,MATCH('MC Emissions'!$A208,'Emissions Factors'!$A$5:$A$46,0)+2,FALSE)*'MC Usage'!L208</f>
        <v>19.727238262581622</v>
      </c>
      <c r="M208" s="9">
        <f>HLOOKUP(M$5,'Emissions Factors'!$A$3:$AB$46,MATCH('MC Emissions'!$A208,'Emissions Factors'!$A$5:$A$46,0)+2,FALSE)*'MC Usage'!M208</f>
        <v>9.5123716940160836</v>
      </c>
      <c r="N208" s="9">
        <f>HLOOKUP(N$5,'Emissions Factors'!$A$3:$AB$46,MATCH('MC Emissions'!$A208,'Emissions Factors'!$A$5:$A$46,0)+2,FALSE)*'MC Usage'!N208</f>
        <v>1261.9986911134108</v>
      </c>
      <c r="O208" s="9">
        <f>HLOOKUP(O$5,'Emissions Factors'!$A$3:$AB$46,MATCH('MC Emissions'!$A208,'Emissions Factors'!$A$5:$A$46,0)+2,FALSE)*'MC Usage'!O208</f>
        <v>277.0842610557566</v>
      </c>
      <c r="P208" s="9">
        <f>HLOOKUP(P$5,'Emissions Factors'!$A$3:$AB$46,MATCH('MC Emissions'!$A208,'Emissions Factors'!$A$5:$A$46,0)+2,FALSE)*'MC Usage'!P208</f>
        <v>119.22846989837613</v>
      </c>
      <c r="Q208" s="9">
        <f>HLOOKUP(Q$5,'Emissions Factors'!$A$3:$AB$46,MATCH('MC Emissions'!$A208,'Emissions Factors'!$A$5:$A$46,0)+2,FALSE)*'MC Usage'!Q208</f>
        <v>1.4552134714892628</v>
      </c>
      <c r="R208" s="9">
        <f>HLOOKUP(R$5,'Emissions Factors'!$A$3:$AB$46,MATCH('MC Emissions'!$A208,'Emissions Factors'!$A$5:$A$46,0)+2,FALSE)*'MC Usage'!R208</f>
        <v>8.5086738730696485</v>
      </c>
      <c r="S208" s="9">
        <f>HLOOKUP(S$5,'Emissions Factors'!$A$3:$AB$46,MATCH('MC Emissions'!$A208,'Emissions Factors'!$A$5:$A$46,0)+2,FALSE)*'MC Usage'!S208</f>
        <v>4.0123222857142857E-2</v>
      </c>
      <c r="T208" s="9">
        <f>HLOOKUP(T$5,'Emissions Factors'!$A$3:$AB$46,MATCH('MC Emissions'!$A208,'Emissions Factors'!$A$5:$A$46,0)+2,FALSE)*'MC Usage'!T208</f>
        <v>0</v>
      </c>
      <c r="U208" s="9">
        <f>HLOOKUP(U$5,'Emissions Factors'!$A$3:$AB$46,MATCH('MC Emissions'!$A208,'Emissions Factors'!$A$5:$A$46,0)+2,FALSE)*'MC Usage'!U208</f>
        <v>0</v>
      </c>
      <c r="V208" s="9">
        <f>HLOOKUP(V$5,'Emissions Factors'!$A$3:$AB$46,MATCH('MC Emissions'!$A208,'Emissions Factors'!$A$5:$A$46,0)+2,FALSE)*'MC Usage'!V208</f>
        <v>0</v>
      </c>
      <c r="W208" s="9">
        <f>HLOOKUP(W$5,'Emissions Factors'!$A$3:$AB$46,MATCH('MC Emissions'!$A208,'Emissions Factors'!$A$5:$A$46,0)+2,FALSE)*'MC Usage'!W208</f>
        <v>0</v>
      </c>
      <c r="X208" s="9">
        <f>HLOOKUP(X$5,'Emissions Factors'!$A$3:$AB$46,MATCH('MC Emissions'!$A208,'Emissions Factors'!$A$5:$A$46,0)+2,FALSE)*'MC Usage'!X208</f>
        <v>0</v>
      </c>
      <c r="Y208" s="9">
        <f>HLOOKUP(Y$5,'Emissions Factors'!$A$3:$AB$46,MATCH('MC Emissions'!$A208,'Emissions Factors'!$A$5:$A$46,0)+2,FALSE)*'MC Usage'!Y208</f>
        <v>0</v>
      </c>
      <c r="Z208" s="9">
        <f>HLOOKUP(Z$5,'Emissions Factors'!$A$3:$AB$46,MATCH('MC Emissions'!$A208,'Emissions Factors'!$A$5:$A$46,0)+2,FALSE)*'MC Usage'!Z208</f>
        <v>0</v>
      </c>
      <c r="AA208" s="9">
        <f>HLOOKUP(AA$5,'Emissions Factors'!$A$3:$AB$46,MATCH('MC Emissions'!$A208,'Emissions Factors'!$A$5:$A$46,0)+2,FALSE)*'MC Usage'!AA208</f>
        <v>0</v>
      </c>
      <c r="AB208" s="10">
        <f>HLOOKUP(AB$5,'Emissions Factors'!$A$3:$AB$46,MATCH('MC Emissions'!$A208,'Emissions Factors'!$A$5:$A$46,0)+2,FALSE)*'MC Usage'!AB208</f>
        <v>0</v>
      </c>
      <c r="AC208" s="10">
        <f>-'MC Usage'!AC208</f>
        <v>0</v>
      </c>
      <c r="AD208" s="10">
        <f>HLOOKUP(AD$5,'Emissions Factors'!$A$3:$AB$46,MATCH('MC Emissions'!$A208,'Emissions Factors'!$A$5:$A$46,0)+2,FALSE)*'MC Usage'!AD208</f>
        <v>-5013.8721909174565</v>
      </c>
      <c r="AE208" s="10">
        <f>HLOOKUP(AE$5,'Emissions Factors'!$A$3:$AB$46,MATCH('MC Emissions'!$A208,'Emissions Factors'!$A$5:$A$46,0)+2,FALSE)*'MC Usage'!AE208</f>
        <v>0</v>
      </c>
      <c r="AF208" s="202">
        <f t="shared" si="15"/>
        <v>2656.3887218846312</v>
      </c>
      <c r="AG208">
        <f t="shared" si="16"/>
        <v>5615.9147615325091</v>
      </c>
      <c r="AH208">
        <v>0</v>
      </c>
      <c r="AI208">
        <f t="shared" si="13"/>
        <v>5013.8721909174565</v>
      </c>
      <c r="AJ208">
        <f t="shared" si="14"/>
        <v>0</v>
      </c>
    </row>
    <row r="209" spans="1:36" ht="15" thickBot="1" x14ac:dyDescent="0.35">
      <c r="A209" s="31" t="s">
        <v>50</v>
      </c>
      <c r="B209" s="17">
        <f t="shared" si="17"/>
        <v>42887</v>
      </c>
      <c r="C209" s="11">
        <f>HLOOKUP(C$5,'Emissions Factors'!$A$3:$AB$46,MATCH('MC Emissions'!$A209,'Emissions Factors'!$A$5:$A$46,0)+2,FALSE)*'MC Usage'!C209</f>
        <v>7067.5426627151573</v>
      </c>
      <c r="D209" s="11">
        <f>HLOOKUP(D$5,'Emissions Factors'!$A$3:$AB$46,MATCH('MC Emissions'!$A209,'Emissions Factors'!$A$5:$A$46,0)+2,FALSE)*'MC Usage'!D209</f>
        <v>2790.5999397203186</v>
      </c>
      <c r="E209" s="11">
        <f>HLOOKUP(E$5,'Emissions Factors'!$A$3:$AB$46,MATCH('MC Emissions'!$A209,'Emissions Factors'!$A$5:$A$46,0)+2,FALSE)*'MC Usage'!E209</f>
        <v>4309.477767566038</v>
      </c>
      <c r="F209" s="11">
        <f>HLOOKUP(F$5,'Emissions Factors'!$A$3:$AB$46,MATCH('MC Emissions'!$A209,'Emissions Factors'!$A$5:$A$46,0)+2,FALSE)*'MC Usage'!F209</f>
        <v>28.577204999999999</v>
      </c>
      <c r="G209" s="11">
        <f>HLOOKUP(G$5,'Emissions Factors'!$A$3:$AB$46,MATCH('MC Emissions'!$A209,'Emissions Factors'!$A$5:$A$46,0)+2,FALSE)*'MC Usage'!G209</f>
        <v>35.040929699175123</v>
      </c>
      <c r="H209" s="11">
        <f>HLOOKUP(H$5,'Emissions Factors'!$A$3:$AB$46,MATCH('MC Emissions'!$A209,'Emissions Factors'!$A$5:$A$46,0)+2,FALSE)*'MC Usage'!H209</f>
        <v>2288.4231597588846</v>
      </c>
      <c r="I209" s="11">
        <f>HLOOKUP(I$5,'Emissions Factors'!$A$3:$AB$46,MATCH('MC Emissions'!$A209,'Emissions Factors'!$A$5:$A$46,0)+2,FALSE)*'MC Usage'!I209</f>
        <v>88.307669554910404</v>
      </c>
      <c r="J209" s="11">
        <f>HLOOKUP(J$5,'Emissions Factors'!$A$3:$AB$46,MATCH('MC Emissions'!$A209,'Emissions Factors'!$A$5:$A$46,0)+2,FALSE)*'MC Usage'!J209</f>
        <v>40.437598118436483</v>
      </c>
      <c r="K209" s="11">
        <f>HLOOKUP(K$5,'Emissions Factors'!$A$3:$AB$46,MATCH('MC Emissions'!$A209,'Emissions Factors'!$A$5:$A$46,0)+2,FALSE)*'MC Usage'!K209</f>
        <v>953.60508147436224</v>
      </c>
      <c r="L209" s="11">
        <f>HLOOKUP(L$5,'Emissions Factors'!$A$3:$AB$46,MATCH('MC Emissions'!$A209,'Emissions Factors'!$A$5:$A$46,0)+2,FALSE)*'MC Usage'!L209</f>
        <v>19.727238262581622</v>
      </c>
      <c r="M209" s="11">
        <f>HLOOKUP(M$5,'Emissions Factors'!$A$3:$AB$46,MATCH('MC Emissions'!$A209,'Emissions Factors'!$A$5:$A$46,0)+2,FALSE)*'MC Usage'!M209</f>
        <v>9.5123716940160836</v>
      </c>
      <c r="N209" s="11">
        <f>HLOOKUP(N$5,'Emissions Factors'!$A$3:$AB$46,MATCH('MC Emissions'!$A209,'Emissions Factors'!$A$5:$A$46,0)+2,FALSE)*'MC Usage'!N209</f>
        <v>1165.5725556270438</v>
      </c>
      <c r="O209" s="11">
        <f>HLOOKUP(O$5,'Emissions Factors'!$A$3:$AB$46,MATCH('MC Emissions'!$A209,'Emissions Factors'!$A$5:$A$46,0)+2,FALSE)*'MC Usage'!O209</f>
        <v>277.0842610557566</v>
      </c>
      <c r="P209" s="11">
        <f>HLOOKUP(P$5,'Emissions Factors'!$A$3:$AB$46,MATCH('MC Emissions'!$A209,'Emissions Factors'!$A$5:$A$46,0)+2,FALSE)*'MC Usage'!P209</f>
        <v>119.22846989837613</v>
      </c>
      <c r="Q209" s="11">
        <f>HLOOKUP(Q$5,'Emissions Factors'!$A$3:$AB$46,MATCH('MC Emissions'!$A209,'Emissions Factors'!$A$5:$A$46,0)+2,FALSE)*'MC Usage'!Q209</f>
        <v>1.4552134714892628</v>
      </c>
      <c r="R209" s="11">
        <f>HLOOKUP(R$5,'Emissions Factors'!$A$3:$AB$46,MATCH('MC Emissions'!$A209,'Emissions Factors'!$A$5:$A$46,0)+2,FALSE)*'MC Usage'!R209</f>
        <v>8.5086738730696485</v>
      </c>
      <c r="S209" s="11">
        <f>HLOOKUP(S$5,'Emissions Factors'!$A$3:$AB$46,MATCH('MC Emissions'!$A209,'Emissions Factors'!$A$5:$A$46,0)+2,FALSE)*'MC Usage'!S209</f>
        <v>4.0123222857142857E-2</v>
      </c>
      <c r="T209" s="11">
        <f>HLOOKUP(T$5,'Emissions Factors'!$A$3:$AB$46,MATCH('MC Emissions'!$A209,'Emissions Factors'!$A$5:$A$46,0)+2,FALSE)*'MC Usage'!T209</f>
        <v>0</v>
      </c>
      <c r="U209" s="11">
        <f>HLOOKUP(U$5,'Emissions Factors'!$A$3:$AB$46,MATCH('MC Emissions'!$A209,'Emissions Factors'!$A$5:$A$46,0)+2,FALSE)*'MC Usage'!U209</f>
        <v>0</v>
      </c>
      <c r="V209" s="11">
        <f>HLOOKUP(V$5,'Emissions Factors'!$A$3:$AB$46,MATCH('MC Emissions'!$A209,'Emissions Factors'!$A$5:$A$46,0)+2,FALSE)*'MC Usage'!V209</f>
        <v>0</v>
      </c>
      <c r="W209" s="11">
        <f>HLOOKUP(W$5,'Emissions Factors'!$A$3:$AB$46,MATCH('MC Emissions'!$A209,'Emissions Factors'!$A$5:$A$46,0)+2,FALSE)*'MC Usage'!W209</f>
        <v>0</v>
      </c>
      <c r="X209" s="11">
        <f>HLOOKUP(X$5,'Emissions Factors'!$A$3:$AB$46,MATCH('MC Emissions'!$A209,'Emissions Factors'!$A$5:$A$46,0)+2,FALSE)*'MC Usage'!X209</f>
        <v>0</v>
      </c>
      <c r="Y209" s="11">
        <f>HLOOKUP(Y$5,'Emissions Factors'!$A$3:$AB$46,MATCH('MC Emissions'!$A209,'Emissions Factors'!$A$5:$A$46,0)+2,FALSE)*'MC Usage'!Y209</f>
        <v>0</v>
      </c>
      <c r="Z209" s="11">
        <f>HLOOKUP(Z$5,'Emissions Factors'!$A$3:$AB$46,MATCH('MC Emissions'!$A209,'Emissions Factors'!$A$5:$A$46,0)+2,FALSE)*'MC Usage'!Z209</f>
        <v>0</v>
      </c>
      <c r="AA209" s="11">
        <f>HLOOKUP(AA$5,'Emissions Factors'!$A$3:$AB$46,MATCH('MC Emissions'!$A209,'Emissions Factors'!$A$5:$A$46,0)+2,FALSE)*'MC Usage'!AA209</f>
        <v>0</v>
      </c>
      <c r="AB209" s="12">
        <f>HLOOKUP(AB$5,'Emissions Factors'!$A$3:$AB$46,MATCH('MC Emissions'!$A209,'Emissions Factors'!$A$5:$A$46,0)+2,FALSE)*'MC Usage'!AB209</f>
        <v>0</v>
      </c>
      <c r="AC209" s="12">
        <f>-'MC Usage'!AC209</f>
        <v>0</v>
      </c>
      <c r="AD209" s="12">
        <f>HLOOKUP(AD$5,'Emissions Factors'!$A$3:$AB$46,MATCH('MC Emissions'!$A209,'Emissions Factors'!$A$5:$A$46,0)+2,FALSE)*'MC Usage'!AD209</f>
        <v>-5013.8721909174565</v>
      </c>
      <c r="AE209" s="12">
        <f>HLOOKUP(AE$5,'Emissions Factors'!$A$3:$AB$46,MATCH('MC Emissions'!$A209,'Emissions Factors'!$A$5:$A$46,0)+2,FALSE)*'MC Usage'!AE209</f>
        <v>0</v>
      </c>
      <c r="AF209" s="202">
        <f t="shared" si="15"/>
        <v>2053.6704717977009</v>
      </c>
      <c r="AG209">
        <f t="shared" si="16"/>
        <v>6597.900927324923</v>
      </c>
      <c r="AH209">
        <v>0</v>
      </c>
      <c r="AI209">
        <f t="shared" si="13"/>
        <v>5013.8721909174565</v>
      </c>
      <c r="AJ209">
        <f t="shared" si="14"/>
        <v>0</v>
      </c>
    </row>
    <row r="210" spans="1:36" x14ac:dyDescent="0.3">
      <c r="A210" s="32" t="s">
        <v>51</v>
      </c>
      <c r="B210" s="18">
        <f t="shared" si="17"/>
        <v>42917</v>
      </c>
      <c r="C210" s="2">
        <f>HLOOKUP(C$5,'Emissions Factors'!$A$3:$AB$46,MATCH('MC Emissions'!$A210,'Emissions Factors'!$A$5:$A$46,0)+2,FALSE)*'MC Usage'!C210</f>
        <v>6691.1967015956643</v>
      </c>
      <c r="D210" s="2">
        <f>HLOOKUP(D$5,'Emissions Factors'!$A$3:$AB$46,MATCH('MC Emissions'!$A210,'Emissions Factors'!$A$5:$A$46,0)+2,FALSE)*'MC Usage'!D210</f>
        <v>3114.8246795667346</v>
      </c>
      <c r="E210" s="2">
        <f>HLOOKUP(E$5,'Emissions Factors'!$A$3:$AB$46,MATCH('MC Emissions'!$A210,'Emissions Factors'!$A$5:$A$46,0)+2,FALSE)*'MC Usage'!E210</f>
        <v>3698.6845547128651</v>
      </c>
      <c r="F210" s="2">
        <f>HLOOKUP(F$5,'Emissions Factors'!$A$3:$AB$46,MATCH('MC Emissions'!$A210,'Emissions Factors'!$A$5:$A$46,0)+2,FALSE)*'MC Usage'!F210</f>
        <v>28.366875</v>
      </c>
      <c r="G210" s="2">
        <f>HLOOKUP(G$5,'Emissions Factors'!$A$3:$AB$46,MATCH('MC Emissions'!$A210,'Emissions Factors'!$A$5:$A$46,0)+2,FALSE)*'MC Usage'!G210</f>
        <v>35.040929699175123</v>
      </c>
      <c r="H210" s="2">
        <f>HLOOKUP(H$5,'Emissions Factors'!$A$3:$AB$46,MATCH('MC Emissions'!$A210,'Emissions Factors'!$A$5:$A$46,0)+2,FALSE)*'MC Usage'!H210</f>
        <v>4068.7599172367181</v>
      </c>
      <c r="I210" s="2">
        <f>HLOOKUP(I$5,'Emissions Factors'!$A$3:$AB$46,MATCH('MC Emissions'!$A210,'Emissions Factors'!$A$5:$A$46,0)+2,FALSE)*'MC Usage'!I210</f>
        <v>96.483360348963288</v>
      </c>
      <c r="J210" s="2">
        <f>HLOOKUP(J$5,'Emissions Factors'!$A$3:$AB$46,MATCH('MC Emissions'!$A210,'Emissions Factors'!$A$5:$A$46,0)+2,FALSE)*'MC Usage'!J210</f>
        <v>32.693148478786121</v>
      </c>
      <c r="K210" s="2">
        <f>HLOOKUP(K$5,'Emissions Factors'!$A$3:$AB$46,MATCH('MC Emissions'!$A210,'Emissions Factors'!$A$5:$A$46,0)+2,FALSE)*'MC Usage'!K210</f>
        <v>953.60508147436224</v>
      </c>
      <c r="L210" s="2">
        <f>HLOOKUP(L$5,'Emissions Factors'!$A$3:$AB$46,MATCH('MC Emissions'!$A210,'Emissions Factors'!$A$5:$A$46,0)+2,FALSE)*'MC Usage'!L210</f>
        <v>19.727238262581622</v>
      </c>
      <c r="M210" s="2">
        <f>HLOOKUP(M$5,'Emissions Factors'!$A$3:$AB$46,MATCH('MC Emissions'!$A210,'Emissions Factors'!$A$5:$A$46,0)+2,FALSE)*'MC Usage'!M210</f>
        <v>9.1791288016794361</v>
      </c>
      <c r="N210" s="2">
        <f>HLOOKUP(N$5,'Emissions Factors'!$A$3:$AB$46,MATCH('MC Emissions'!$A210,'Emissions Factors'!$A$5:$A$46,0)+2,FALSE)*'MC Usage'!N210</f>
        <v>915.44419681432123</v>
      </c>
      <c r="O210" s="2">
        <f>HLOOKUP(O$5,'Emissions Factors'!$A$3:$AB$46,MATCH('MC Emissions'!$A210,'Emissions Factors'!$A$5:$A$46,0)+2,FALSE)*'MC Usage'!O210</f>
        <v>277.0842610557566</v>
      </c>
      <c r="P210" s="2">
        <f>HLOOKUP(P$5,'Emissions Factors'!$A$3:$AB$46,MATCH('MC Emissions'!$A210,'Emissions Factors'!$A$5:$A$46,0)+2,FALSE)*'MC Usage'!P210</f>
        <v>119.22846989837613</v>
      </c>
      <c r="Q210" s="2">
        <f>HLOOKUP(Q$5,'Emissions Factors'!$A$3:$AB$46,MATCH('MC Emissions'!$A210,'Emissions Factors'!$A$5:$A$46,0)+2,FALSE)*'MC Usage'!Q210</f>
        <v>1.4552134714892628</v>
      </c>
      <c r="R210" s="2">
        <f>HLOOKUP(R$5,'Emissions Factors'!$A$3:$AB$46,MATCH('MC Emissions'!$A210,'Emissions Factors'!$A$5:$A$46,0)+2,FALSE)*'MC Usage'!R210</f>
        <v>8.5086738730696485</v>
      </c>
      <c r="S210" s="2">
        <f>HLOOKUP(S$5,'Emissions Factors'!$A$3:$AB$46,MATCH('MC Emissions'!$A210,'Emissions Factors'!$A$5:$A$46,0)+2,FALSE)*'MC Usage'!S210</f>
        <v>4.0123222857142857E-2</v>
      </c>
      <c r="T210" s="2">
        <f>HLOOKUP(T$5,'Emissions Factors'!$A$3:$AB$46,MATCH('MC Emissions'!$A210,'Emissions Factors'!$A$5:$A$46,0)+2,FALSE)*'MC Usage'!T210</f>
        <v>0</v>
      </c>
      <c r="U210" s="2">
        <f>HLOOKUP(U$5,'Emissions Factors'!$A$3:$AB$46,MATCH('MC Emissions'!$A210,'Emissions Factors'!$A$5:$A$46,0)+2,FALSE)*'MC Usage'!U210</f>
        <v>0</v>
      </c>
      <c r="V210" s="2">
        <f>HLOOKUP(V$5,'Emissions Factors'!$A$3:$AB$46,MATCH('MC Emissions'!$A210,'Emissions Factors'!$A$5:$A$46,0)+2,FALSE)*'MC Usage'!V210</f>
        <v>0</v>
      </c>
      <c r="W210" s="2">
        <f>HLOOKUP(W$5,'Emissions Factors'!$A$3:$AB$46,MATCH('MC Emissions'!$A210,'Emissions Factors'!$A$5:$A$46,0)+2,FALSE)*'MC Usage'!W210</f>
        <v>0</v>
      </c>
      <c r="X210" s="2">
        <f>HLOOKUP(X$5,'Emissions Factors'!$A$3:$AB$46,MATCH('MC Emissions'!$A210,'Emissions Factors'!$A$5:$A$46,0)+2,FALSE)*'MC Usage'!X210</f>
        <v>0</v>
      </c>
      <c r="Y210" s="2">
        <f>HLOOKUP(Y$5,'Emissions Factors'!$A$3:$AB$46,MATCH('MC Emissions'!$A210,'Emissions Factors'!$A$5:$A$46,0)+2,FALSE)*'MC Usage'!Y210</f>
        <v>0</v>
      </c>
      <c r="Z210" s="2">
        <f>HLOOKUP(Z$5,'Emissions Factors'!$A$3:$AB$46,MATCH('MC Emissions'!$A210,'Emissions Factors'!$A$5:$A$46,0)+2,FALSE)*'MC Usage'!Z210</f>
        <v>0</v>
      </c>
      <c r="AA210" s="2">
        <f>HLOOKUP(AA$5,'Emissions Factors'!$A$3:$AB$46,MATCH('MC Emissions'!$A210,'Emissions Factors'!$A$5:$A$46,0)+2,FALSE)*'MC Usage'!AA210</f>
        <v>0</v>
      </c>
      <c r="AB210">
        <f>HLOOKUP(AB$5,'Emissions Factors'!$A$3:$AB$46,MATCH('MC Emissions'!$A210,'Emissions Factors'!$A$5:$A$46,0)+2,FALSE)*'MC Usage'!AB210</f>
        <v>0</v>
      </c>
      <c r="AC210">
        <f>-'MC Usage'!AC210</f>
        <v>0</v>
      </c>
      <c r="AD210">
        <f>HLOOKUP(AD$5,'Emissions Factors'!$A$3:$AB$46,MATCH('MC Emissions'!$A210,'Emissions Factors'!$A$5:$A$46,0)+2,FALSE)*'MC Usage'!AD210</f>
        <v>-4838.2233281045501</v>
      </c>
      <c r="AE210">
        <f>HLOOKUP(AE$5,'Emissions Factors'!$A$3:$AB$46,MATCH('MC Emissions'!$A210,'Emissions Factors'!$A$5:$A$46,0)+2,FALSE)*'MC Usage'!AE210</f>
        <v>0</v>
      </c>
      <c r="AF210" s="202">
        <f t="shared" si="15"/>
        <v>1852.9733734911142</v>
      </c>
      <c r="AG210">
        <f t="shared" si="16"/>
        <v>7767.4444719495832</v>
      </c>
      <c r="AH210">
        <v>0</v>
      </c>
      <c r="AI210">
        <f t="shared" si="13"/>
        <v>4838.2233281045501</v>
      </c>
      <c r="AJ210">
        <f t="shared" si="14"/>
        <v>0</v>
      </c>
    </row>
    <row r="211" spans="1:36" x14ac:dyDescent="0.3">
      <c r="A211" s="33" t="s">
        <v>51</v>
      </c>
      <c r="B211" s="18">
        <f t="shared" si="17"/>
        <v>42948</v>
      </c>
      <c r="C211" s="2">
        <f>HLOOKUP(C$5,'Emissions Factors'!$A$3:$AB$46,MATCH('MC Emissions'!$A211,'Emissions Factors'!$A$5:$A$46,0)+2,FALSE)*'MC Usage'!C211</f>
        <v>6650.4876675872583</v>
      </c>
      <c r="D211" s="2">
        <f>HLOOKUP(D$5,'Emissions Factors'!$A$3:$AB$46,MATCH('MC Emissions'!$A211,'Emissions Factors'!$A$5:$A$46,0)+2,FALSE)*'MC Usage'!D211</f>
        <v>2328.812285048597</v>
      </c>
      <c r="E211" s="2">
        <f>HLOOKUP(E$5,'Emissions Factors'!$A$3:$AB$46,MATCH('MC Emissions'!$A211,'Emissions Factors'!$A$5:$A$46,0)+2,FALSE)*'MC Usage'!E211</f>
        <v>4031.3052271856668</v>
      </c>
      <c r="F211" s="2">
        <f>HLOOKUP(F$5,'Emissions Factors'!$A$3:$AB$46,MATCH('MC Emissions'!$A211,'Emissions Factors'!$A$5:$A$46,0)+2,FALSE)*'MC Usage'!F211</f>
        <v>26.318925</v>
      </c>
      <c r="G211" s="2">
        <f>HLOOKUP(G$5,'Emissions Factors'!$A$3:$AB$46,MATCH('MC Emissions'!$A211,'Emissions Factors'!$A$5:$A$46,0)+2,FALSE)*'MC Usage'!G211</f>
        <v>35.040929699175123</v>
      </c>
      <c r="H211" s="2">
        <f>HLOOKUP(H$5,'Emissions Factors'!$A$3:$AB$46,MATCH('MC Emissions'!$A211,'Emissions Factors'!$A$5:$A$46,0)+2,FALSE)*'MC Usage'!H211</f>
        <v>3711.574181260507</v>
      </c>
      <c r="I211" s="2">
        <f>HLOOKUP(I$5,'Emissions Factors'!$A$3:$AB$46,MATCH('MC Emissions'!$A211,'Emissions Factors'!$A$5:$A$46,0)+2,FALSE)*'MC Usage'!I211</f>
        <v>113.34519089403383</v>
      </c>
      <c r="J211" s="2">
        <f>HLOOKUP(J$5,'Emissions Factors'!$A$3:$AB$46,MATCH('MC Emissions'!$A211,'Emissions Factors'!$A$5:$A$46,0)+2,FALSE)*'MC Usage'!J211</f>
        <v>32.906298468868236</v>
      </c>
      <c r="K211" s="2">
        <f>HLOOKUP(K$5,'Emissions Factors'!$A$3:$AB$46,MATCH('MC Emissions'!$A211,'Emissions Factors'!$A$5:$A$46,0)+2,FALSE)*'MC Usage'!K211</f>
        <v>953.60508147436224</v>
      </c>
      <c r="L211" s="2">
        <f>HLOOKUP(L$5,'Emissions Factors'!$A$3:$AB$46,MATCH('MC Emissions'!$A211,'Emissions Factors'!$A$5:$A$46,0)+2,FALSE)*'MC Usage'!L211</f>
        <v>19.727238262581622</v>
      </c>
      <c r="M211" s="2">
        <f>HLOOKUP(M$5,'Emissions Factors'!$A$3:$AB$46,MATCH('MC Emissions'!$A211,'Emissions Factors'!$A$5:$A$46,0)+2,FALSE)*'MC Usage'!M211</f>
        <v>9.1791288016794361</v>
      </c>
      <c r="N211" s="2">
        <f>HLOOKUP(N$5,'Emissions Factors'!$A$3:$AB$46,MATCH('MC Emissions'!$A211,'Emissions Factors'!$A$5:$A$46,0)+2,FALSE)*'MC Usage'!N211</f>
        <v>1115.8864852384245</v>
      </c>
      <c r="O211" s="2">
        <f>HLOOKUP(O$5,'Emissions Factors'!$A$3:$AB$46,MATCH('MC Emissions'!$A211,'Emissions Factors'!$A$5:$A$46,0)+2,FALSE)*'MC Usage'!O211</f>
        <v>277.0842610557566</v>
      </c>
      <c r="P211" s="2">
        <f>HLOOKUP(P$5,'Emissions Factors'!$A$3:$AB$46,MATCH('MC Emissions'!$A211,'Emissions Factors'!$A$5:$A$46,0)+2,FALSE)*'MC Usage'!P211</f>
        <v>119.22846989837613</v>
      </c>
      <c r="Q211" s="2">
        <f>HLOOKUP(Q$5,'Emissions Factors'!$A$3:$AB$46,MATCH('MC Emissions'!$A211,'Emissions Factors'!$A$5:$A$46,0)+2,FALSE)*'MC Usage'!Q211</f>
        <v>1.4552134714892628</v>
      </c>
      <c r="R211" s="2">
        <f>HLOOKUP(R$5,'Emissions Factors'!$A$3:$AB$46,MATCH('MC Emissions'!$A211,'Emissions Factors'!$A$5:$A$46,0)+2,FALSE)*'MC Usage'!R211</f>
        <v>8.5086738730696485</v>
      </c>
      <c r="S211" s="2">
        <f>HLOOKUP(S$5,'Emissions Factors'!$A$3:$AB$46,MATCH('MC Emissions'!$A211,'Emissions Factors'!$A$5:$A$46,0)+2,FALSE)*'MC Usage'!S211</f>
        <v>4.0123222857142857E-2</v>
      </c>
      <c r="T211" s="2">
        <f>HLOOKUP(T$5,'Emissions Factors'!$A$3:$AB$46,MATCH('MC Emissions'!$A211,'Emissions Factors'!$A$5:$A$46,0)+2,FALSE)*'MC Usage'!T211</f>
        <v>0</v>
      </c>
      <c r="U211" s="2">
        <f>HLOOKUP(U$5,'Emissions Factors'!$A$3:$AB$46,MATCH('MC Emissions'!$A211,'Emissions Factors'!$A$5:$A$46,0)+2,FALSE)*'MC Usage'!U211</f>
        <v>0</v>
      </c>
      <c r="V211" s="2">
        <f>HLOOKUP(V$5,'Emissions Factors'!$A$3:$AB$46,MATCH('MC Emissions'!$A211,'Emissions Factors'!$A$5:$A$46,0)+2,FALSE)*'MC Usage'!V211</f>
        <v>0</v>
      </c>
      <c r="W211" s="2">
        <f>HLOOKUP(W$5,'Emissions Factors'!$A$3:$AB$46,MATCH('MC Emissions'!$A211,'Emissions Factors'!$A$5:$A$46,0)+2,FALSE)*'MC Usage'!W211</f>
        <v>0</v>
      </c>
      <c r="X211" s="2">
        <f>HLOOKUP(X$5,'Emissions Factors'!$A$3:$AB$46,MATCH('MC Emissions'!$A211,'Emissions Factors'!$A$5:$A$46,0)+2,FALSE)*'MC Usage'!X211</f>
        <v>0</v>
      </c>
      <c r="Y211" s="2">
        <f>HLOOKUP(Y$5,'Emissions Factors'!$A$3:$AB$46,MATCH('MC Emissions'!$A211,'Emissions Factors'!$A$5:$A$46,0)+2,FALSE)*'MC Usage'!Y211</f>
        <v>0</v>
      </c>
      <c r="Z211" s="2">
        <f>HLOOKUP(Z$5,'Emissions Factors'!$A$3:$AB$46,MATCH('MC Emissions'!$A211,'Emissions Factors'!$A$5:$A$46,0)+2,FALSE)*'MC Usage'!Z211</f>
        <v>0</v>
      </c>
      <c r="AA211" s="2">
        <f>HLOOKUP(AA$5,'Emissions Factors'!$A$3:$AB$46,MATCH('MC Emissions'!$A211,'Emissions Factors'!$A$5:$A$46,0)+2,FALSE)*'MC Usage'!AA211</f>
        <v>0</v>
      </c>
      <c r="AB211">
        <f>HLOOKUP(AB$5,'Emissions Factors'!$A$3:$AB$46,MATCH('MC Emissions'!$A211,'Emissions Factors'!$A$5:$A$46,0)+2,FALSE)*'MC Usage'!AB211</f>
        <v>0</v>
      </c>
      <c r="AC211">
        <f>-'MC Usage'!AC211</f>
        <v>0</v>
      </c>
      <c r="AD211">
        <f>HLOOKUP(AD$5,'Emissions Factors'!$A$3:$AB$46,MATCH('MC Emissions'!$A211,'Emissions Factors'!$A$5:$A$46,0)+2,FALSE)*'MC Usage'!AD211</f>
        <v>-4838.2233281045501</v>
      </c>
      <c r="AE211">
        <f>HLOOKUP(AE$5,'Emissions Factors'!$A$3:$AB$46,MATCH('MC Emissions'!$A211,'Emissions Factors'!$A$5:$A$46,0)+2,FALSE)*'MC Usage'!AE211</f>
        <v>0</v>
      </c>
      <c r="AF211" s="202">
        <f t="shared" si="15"/>
        <v>1812.2643394827082</v>
      </c>
      <c r="AG211">
        <f t="shared" si="16"/>
        <v>7742.8794084461733</v>
      </c>
      <c r="AH211">
        <v>0</v>
      </c>
      <c r="AI211">
        <f t="shared" si="13"/>
        <v>4838.2233281045501</v>
      </c>
      <c r="AJ211">
        <f t="shared" si="14"/>
        <v>0</v>
      </c>
    </row>
    <row r="212" spans="1:36" x14ac:dyDescent="0.3">
      <c r="A212" s="33" t="s">
        <v>51</v>
      </c>
      <c r="B212" s="18">
        <f t="shared" si="17"/>
        <v>42979</v>
      </c>
      <c r="C212" s="2">
        <f>HLOOKUP(C$5,'Emissions Factors'!$A$3:$AB$46,MATCH('MC Emissions'!$A212,'Emissions Factors'!$A$5:$A$46,0)+2,FALSE)*'MC Usage'!C212</f>
        <v>7568.4779509587652</v>
      </c>
      <c r="D212" s="2">
        <f>HLOOKUP(D$5,'Emissions Factors'!$A$3:$AB$46,MATCH('MC Emissions'!$A212,'Emissions Factors'!$A$5:$A$46,0)+2,FALSE)*'MC Usage'!D212</f>
        <v>2075.7526296784845</v>
      </c>
      <c r="E212" s="2">
        <f>HLOOKUP(E$5,'Emissions Factors'!$A$3:$AB$46,MATCH('MC Emissions'!$A212,'Emissions Factors'!$A$5:$A$46,0)+2,FALSE)*'MC Usage'!E212</f>
        <v>4336.4402346588195</v>
      </c>
      <c r="F212" s="2">
        <f>HLOOKUP(F$5,'Emissions Factors'!$A$3:$AB$46,MATCH('MC Emissions'!$A212,'Emissions Factors'!$A$5:$A$46,0)+2,FALSE)*'MC Usage'!F212</f>
        <v>40.012515</v>
      </c>
      <c r="G212" s="2">
        <f>HLOOKUP(G$5,'Emissions Factors'!$A$3:$AB$46,MATCH('MC Emissions'!$A212,'Emissions Factors'!$A$5:$A$46,0)+2,FALSE)*'MC Usage'!G212</f>
        <v>35.040929699175123</v>
      </c>
      <c r="H212" s="2">
        <f>HLOOKUP(H$5,'Emissions Factors'!$A$3:$AB$46,MATCH('MC Emissions'!$A212,'Emissions Factors'!$A$5:$A$46,0)+2,FALSE)*'MC Usage'!H212</f>
        <v>3070.3106633424495</v>
      </c>
      <c r="I212" s="2">
        <f>HLOOKUP(I$5,'Emissions Factors'!$A$3:$AB$46,MATCH('MC Emissions'!$A212,'Emissions Factors'!$A$5:$A$46,0)+2,FALSE)*'MC Usage'!I212</f>
        <v>94.54365431249704</v>
      </c>
      <c r="J212" s="2">
        <f>HLOOKUP(J$5,'Emissions Factors'!$A$3:$AB$46,MATCH('MC Emissions'!$A212,'Emissions Factors'!$A$5:$A$46,0)+2,FALSE)*'MC Usage'!J212</f>
        <v>32.18564850240012</v>
      </c>
      <c r="K212" s="2">
        <f>HLOOKUP(K$5,'Emissions Factors'!$A$3:$AB$46,MATCH('MC Emissions'!$A212,'Emissions Factors'!$A$5:$A$46,0)+2,FALSE)*'MC Usage'!K212</f>
        <v>953.60508147436224</v>
      </c>
      <c r="L212" s="2">
        <f>HLOOKUP(L$5,'Emissions Factors'!$A$3:$AB$46,MATCH('MC Emissions'!$A212,'Emissions Factors'!$A$5:$A$46,0)+2,FALSE)*'MC Usage'!L212</f>
        <v>19.727238262581622</v>
      </c>
      <c r="M212" s="2">
        <f>HLOOKUP(M$5,'Emissions Factors'!$A$3:$AB$46,MATCH('MC Emissions'!$A212,'Emissions Factors'!$A$5:$A$46,0)+2,FALSE)*'MC Usage'!M212</f>
        <v>9.1791288016794361</v>
      </c>
      <c r="N212" s="2">
        <f>HLOOKUP(N$5,'Emissions Factors'!$A$3:$AB$46,MATCH('MC Emissions'!$A212,'Emissions Factors'!$A$5:$A$46,0)+2,FALSE)*'MC Usage'!N212</f>
        <v>1494.4034090538855</v>
      </c>
      <c r="O212" s="2">
        <f>HLOOKUP(O$5,'Emissions Factors'!$A$3:$AB$46,MATCH('MC Emissions'!$A212,'Emissions Factors'!$A$5:$A$46,0)+2,FALSE)*'MC Usage'!O212</f>
        <v>277.0842610557566</v>
      </c>
      <c r="P212" s="2">
        <f>HLOOKUP(P$5,'Emissions Factors'!$A$3:$AB$46,MATCH('MC Emissions'!$A212,'Emissions Factors'!$A$5:$A$46,0)+2,FALSE)*'MC Usage'!P212</f>
        <v>119.22846989837613</v>
      </c>
      <c r="Q212" s="2">
        <f>HLOOKUP(Q$5,'Emissions Factors'!$A$3:$AB$46,MATCH('MC Emissions'!$A212,'Emissions Factors'!$A$5:$A$46,0)+2,FALSE)*'MC Usage'!Q212</f>
        <v>1.4552134714892628</v>
      </c>
      <c r="R212" s="2">
        <f>HLOOKUP(R$5,'Emissions Factors'!$A$3:$AB$46,MATCH('MC Emissions'!$A212,'Emissions Factors'!$A$5:$A$46,0)+2,FALSE)*'MC Usage'!R212</f>
        <v>8.5086738730696485</v>
      </c>
      <c r="S212" s="2">
        <f>HLOOKUP(S$5,'Emissions Factors'!$A$3:$AB$46,MATCH('MC Emissions'!$A212,'Emissions Factors'!$A$5:$A$46,0)+2,FALSE)*'MC Usage'!S212</f>
        <v>4.0123222857142857E-2</v>
      </c>
      <c r="T212" s="2">
        <f>HLOOKUP(T$5,'Emissions Factors'!$A$3:$AB$46,MATCH('MC Emissions'!$A212,'Emissions Factors'!$A$5:$A$46,0)+2,FALSE)*'MC Usage'!T212</f>
        <v>0</v>
      </c>
      <c r="U212" s="2">
        <f>HLOOKUP(U$5,'Emissions Factors'!$A$3:$AB$46,MATCH('MC Emissions'!$A212,'Emissions Factors'!$A$5:$A$46,0)+2,FALSE)*'MC Usage'!U212</f>
        <v>0</v>
      </c>
      <c r="V212" s="2">
        <f>HLOOKUP(V$5,'Emissions Factors'!$A$3:$AB$46,MATCH('MC Emissions'!$A212,'Emissions Factors'!$A$5:$A$46,0)+2,FALSE)*'MC Usage'!V212</f>
        <v>0</v>
      </c>
      <c r="W212" s="2">
        <f>HLOOKUP(W$5,'Emissions Factors'!$A$3:$AB$46,MATCH('MC Emissions'!$A212,'Emissions Factors'!$A$5:$A$46,0)+2,FALSE)*'MC Usage'!W212</f>
        <v>0</v>
      </c>
      <c r="X212" s="2">
        <f>HLOOKUP(X$5,'Emissions Factors'!$A$3:$AB$46,MATCH('MC Emissions'!$A212,'Emissions Factors'!$A$5:$A$46,0)+2,FALSE)*'MC Usage'!X212</f>
        <v>0</v>
      </c>
      <c r="Y212" s="2">
        <f>HLOOKUP(Y$5,'Emissions Factors'!$A$3:$AB$46,MATCH('MC Emissions'!$A212,'Emissions Factors'!$A$5:$A$46,0)+2,FALSE)*'MC Usage'!Y212</f>
        <v>0</v>
      </c>
      <c r="Z212" s="2">
        <f>HLOOKUP(Z$5,'Emissions Factors'!$A$3:$AB$46,MATCH('MC Emissions'!$A212,'Emissions Factors'!$A$5:$A$46,0)+2,FALSE)*'MC Usage'!Z212</f>
        <v>0</v>
      </c>
      <c r="AA212" s="2">
        <f>HLOOKUP(AA$5,'Emissions Factors'!$A$3:$AB$46,MATCH('MC Emissions'!$A212,'Emissions Factors'!$A$5:$A$46,0)+2,FALSE)*'MC Usage'!AA212</f>
        <v>0</v>
      </c>
      <c r="AB212">
        <f>HLOOKUP(AB$5,'Emissions Factors'!$A$3:$AB$46,MATCH('MC Emissions'!$A212,'Emissions Factors'!$A$5:$A$46,0)+2,FALSE)*'MC Usage'!AB212</f>
        <v>0</v>
      </c>
      <c r="AC212">
        <f>-'MC Usage'!AC212</f>
        <v>0</v>
      </c>
      <c r="AD212">
        <f>HLOOKUP(AD$5,'Emissions Factors'!$A$3:$AB$46,MATCH('MC Emissions'!$A212,'Emissions Factors'!$A$5:$A$46,0)+2,FALSE)*'MC Usage'!AD212</f>
        <v>-4838.2233281045501</v>
      </c>
      <c r="AE212">
        <f>HLOOKUP(AE$5,'Emissions Factors'!$A$3:$AB$46,MATCH('MC Emissions'!$A212,'Emissions Factors'!$A$5:$A$46,0)+2,FALSE)*'MC Usage'!AE212</f>
        <v>0</v>
      </c>
      <c r="AF212" s="202">
        <f t="shared" si="15"/>
        <v>2730.2546228542151</v>
      </c>
      <c r="AG212">
        <f t="shared" si="16"/>
        <v>7406.750898001269</v>
      </c>
      <c r="AH212">
        <v>0</v>
      </c>
      <c r="AI212">
        <f t="shared" si="13"/>
        <v>4838.2233281045501</v>
      </c>
      <c r="AJ212">
        <f t="shared" si="14"/>
        <v>0</v>
      </c>
    </row>
    <row r="213" spans="1:36" x14ac:dyDescent="0.3">
      <c r="A213" s="33" t="s">
        <v>51</v>
      </c>
      <c r="B213" s="18">
        <f t="shared" si="17"/>
        <v>43009</v>
      </c>
      <c r="C213" s="2">
        <f>HLOOKUP(C$5,'Emissions Factors'!$A$3:$AB$46,MATCH('MC Emissions'!$A213,'Emissions Factors'!$A$5:$A$46,0)+2,FALSE)*'MC Usage'!C213</f>
        <v>6541.9977410673055</v>
      </c>
      <c r="D213" s="2">
        <f>HLOOKUP(D$5,'Emissions Factors'!$A$3:$AB$46,MATCH('MC Emissions'!$A213,'Emissions Factors'!$A$5:$A$46,0)+2,FALSE)*'MC Usage'!D213</f>
        <v>1612.6738351997451</v>
      </c>
      <c r="E213" s="2">
        <f>HLOOKUP(E$5,'Emissions Factors'!$A$3:$AB$46,MATCH('MC Emissions'!$A213,'Emissions Factors'!$A$5:$A$46,0)+2,FALSE)*'MC Usage'!E213</f>
        <v>5168.3931114503548</v>
      </c>
      <c r="F213" s="2">
        <f>HLOOKUP(F$5,'Emissions Factors'!$A$3:$AB$46,MATCH('MC Emissions'!$A213,'Emissions Factors'!$A$5:$A$46,0)+2,FALSE)*'MC Usage'!F213</f>
        <v>72.18746999999999</v>
      </c>
      <c r="G213" s="2">
        <f>HLOOKUP(G$5,'Emissions Factors'!$A$3:$AB$46,MATCH('MC Emissions'!$A213,'Emissions Factors'!$A$5:$A$46,0)+2,FALSE)*'MC Usage'!G213</f>
        <v>35.040929699175123</v>
      </c>
      <c r="H213" s="2">
        <f>HLOOKUP(H$5,'Emissions Factors'!$A$3:$AB$46,MATCH('MC Emissions'!$A213,'Emissions Factors'!$A$5:$A$46,0)+2,FALSE)*'MC Usage'!H213</f>
        <v>2239.5039935534664</v>
      </c>
      <c r="I213" s="2">
        <f>HLOOKUP(I$5,'Emissions Factors'!$A$3:$AB$46,MATCH('MC Emissions'!$A213,'Emissions Factors'!$A$5:$A$46,0)+2,FALSE)*'MC Usage'!I213</f>
        <v>106.64980207517887</v>
      </c>
      <c r="J213" s="2">
        <f>HLOOKUP(J$5,'Emissions Factors'!$A$3:$AB$46,MATCH('MC Emissions'!$A213,'Emissions Factors'!$A$5:$A$46,0)+2,FALSE)*'MC Usage'!J213</f>
        <v>35.991898325295118</v>
      </c>
      <c r="K213" s="2">
        <f>HLOOKUP(K$5,'Emissions Factors'!$A$3:$AB$46,MATCH('MC Emissions'!$A213,'Emissions Factors'!$A$5:$A$46,0)+2,FALSE)*'MC Usage'!K213</f>
        <v>953.60508147436224</v>
      </c>
      <c r="L213" s="2">
        <f>HLOOKUP(L$5,'Emissions Factors'!$A$3:$AB$46,MATCH('MC Emissions'!$A213,'Emissions Factors'!$A$5:$A$46,0)+2,FALSE)*'MC Usage'!L213</f>
        <v>19.727238262581622</v>
      </c>
      <c r="M213" s="2">
        <f>HLOOKUP(M$5,'Emissions Factors'!$A$3:$AB$46,MATCH('MC Emissions'!$A213,'Emissions Factors'!$A$5:$A$46,0)+2,FALSE)*'MC Usage'!M213</f>
        <v>9.1791288016794361</v>
      </c>
      <c r="N213" s="2">
        <f>HLOOKUP(N$5,'Emissions Factors'!$A$3:$AB$46,MATCH('MC Emissions'!$A213,'Emissions Factors'!$A$5:$A$46,0)+2,FALSE)*'MC Usage'!N213</f>
        <v>1171.3626313504885</v>
      </c>
      <c r="O213" s="2">
        <f>HLOOKUP(O$5,'Emissions Factors'!$A$3:$AB$46,MATCH('MC Emissions'!$A213,'Emissions Factors'!$A$5:$A$46,0)+2,FALSE)*'MC Usage'!O213</f>
        <v>277.0842610557566</v>
      </c>
      <c r="P213" s="2">
        <f>HLOOKUP(P$5,'Emissions Factors'!$A$3:$AB$46,MATCH('MC Emissions'!$A213,'Emissions Factors'!$A$5:$A$46,0)+2,FALSE)*'MC Usage'!P213</f>
        <v>119.22846989837613</v>
      </c>
      <c r="Q213" s="2">
        <f>HLOOKUP(Q$5,'Emissions Factors'!$A$3:$AB$46,MATCH('MC Emissions'!$A213,'Emissions Factors'!$A$5:$A$46,0)+2,FALSE)*'MC Usage'!Q213</f>
        <v>1.4552134714892628</v>
      </c>
      <c r="R213" s="2">
        <f>HLOOKUP(R$5,'Emissions Factors'!$A$3:$AB$46,MATCH('MC Emissions'!$A213,'Emissions Factors'!$A$5:$A$46,0)+2,FALSE)*'MC Usage'!R213</f>
        <v>8.5086738730696485</v>
      </c>
      <c r="S213" s="2">
        <f>HLOOKUP(S$5,'Emissions Factors'!$A$3:$AB$46,MATCH('MC Emissions'!$A213,'Emissions Factors'!$A$5:$A$46,0)+2,FALSE)*'MC Usage'!S213</f>
        <v>4.0123222857142857E-2</v>
      </c>
      <c r="T213" s="2">
        <f>HLOOKUP(T$5,'Emissions Factors'!$A$3:$AB$46,MATCH('MC Emissions'!$A213,'Emissions Factors'!$A$5:$A$46,0)+2,FALSE)*'MC Usage'!T213</f>
        <v>0</v>
      </c>
      <c r="U213" s="2">
        <f>HLOOKUP(U$5,'Emissions Factors'!$A$3:$AB$46,MATCH('MC Emissions'!$A213,'Emissions Factors'!$A$5:$A$46,0)+2,FALSE)*'MC Usage'!U213</f>
        <v>0</v>
      </c>
      <c r="V213" s="2">
        <f>HLOOKUP(V$5,'Emissions Factors'!$A$3:$AB$46,MATCH('MC Emissions'!$A213,'Emissions Factors'!$A$5:$A$46,0)+2,FALSE)*'MC Usage'!V213</f>
        <v>0</v>
      </c>
      <c r="W213" s="2">
        <f>HLOOKUP(W$5,'Emissions Factors'!$A$3:$AB$46,MATCH('MC Emissions'!$A213,'Emissions Factors'!$A$5:$A$46,0)+2,FALSE)*'MC Usage'!W213</f>
        <v>0</v>
      </c>
      <c r="X213" s="2">
        <f>HLOOKUP(X$5,'Emissions Factors'!$A$3:$AB$46,MATCH('MC Emissions'!$A213,'Emissions Factors'!$A$5:$A$46,0)+2,FALSE)*'MC Usage'!X213</f>
        <v>0</v>
      </c>
      <c r="Y213" s="2">
        <f>HLOOKUP(Y$5,'Emissions Factors'!$A$3:$AB$46,MATCH('MC Emissions'!$A213,'Emissions Factors'!$A$5:$A$46,0)+2,FALSE)*'MC Usage'!Y213</f>
        <v>0</v>
      </c>
      <c r="Z213" s="2">
        <f>HLOOKUP(Z$5,'Emissions Factors'!$A$3:$AB$46,MATCH('MC Emissions'!$A213,'Emissions Factors'!$A$5:$A$46,0)+2,FALSE)*'MC Usage'!Z213</f>
        <v>0</v>
      </c>
      <c r="AA213" s="2">
        <f>HLOOKUP(AA$5,'Emissions Factors'!$A$3:$AB$46,MATCH('MC Emissions'!$A213,'Emissions Factors'!$A$5:$A$46,0)+2,FALSE)*'MC Usage'!AA213</f>
        <v>0</v>
      </c>
      <c r="AB213">
        <f>HLOOKUP(AB$5,'Emissions Factors'!$A$3:$AB$46,MATCH('MC Emissions'!$A213,'Emissions Factors'!$A$5:$A$46,0)+2,FALSE)*'MC Usage'!AB213</f>
        <v>0</v>
      </c>
      <c r="AC213">
        <f>-'MC Usage'!AC213</f>
        <v>0</v>
      </c>
      <c r="AD213">
        <f>HLOOKUP(AD$5,'Emissions Factors'!$A$3:$AB$46,MATCH('MC Emissions'!$A213,'Emissions Factors'!$A$5:$A$46,0)+2,FALSE)*'MC Usage'!AD213</f>
        <v>-4838.2233281045501</v>
      </c>
      <c r="AE213">
        <f>HLOOKUP(AE$5,'Emissions Factors'!$A$3:$AB$46,MATCH('MC Emissions'!$A213,'Emissions Factors'!$A$5:$A$46,0)+2,FALSE)*'MC Usage'!AE213</f>
        <v>0</v>
      </c>
      <c r="AF213" s="202">
        <f t="shared" si="15"/>
        <v>1703.7744129627554</v>
      </c>
      <c r="AG213">
        <f t="shared" si="16"/>
        <v>7407.8971050038217</v>
      </c>
      <c r="AH213">
        <v>0</v>
      </c>
      <c r="AI213">
        <f t="shared" si="13"/>
        <v>4838.2233281045501</v>
      </c>
      <c r="AJ213">
        <f t="shared" si="14"/>
        <v>0</v>
      </c>
    </row>
    <row r="214" spans="1:36" x14ac:dyDescent="0.3">
      <c r="A214" s="33" t="s">
        <v>51</v>
      </c>
      <c r="B214" s="18">
        <f t="shared" si="17"/>
        <v>43040</v>
      </c>
      <c r="C214" s="2">
        <f>HLOOKUP(C$5,'Emissions Factors'!$A$3:$AB$46,MATCH('MC Emissions'!$A214,'Emissions Factors'!$A$5:$A$46,0)+2,FALSE)*'MC Usage'!C214</f>
        <v>7672.1731491659002</v>
      </c>
      <c r="D214" s="2">
        <f>HLOOKUP(D$5,'Emissions Factors'!$A$3:$AB$46,MATCH('MC Emissions'!$A214,'Emissions Factors'!$A$5:$A$46,0)+2,FALSE)*'MC Usage'!D214</f>
        <v>1119.847507532354</v>
      </c>
      <c r="E214" s="2">
        <f>HLOOKUP(E$5,'Emissions Factors'!$A$3:$AB$46,MATCH('MC Emissions'!$A214,'Emissions Factors'!$A$5:$A$46,0)+2,FALSE)*'MC Usage'!E214</f>
        <v>7279.819188486289</v>
      </c>
      <c r="F214" s="2">
        <f>HLOOKUP(F$5,'Emissions Factors'!$A$3:$AB$46,MATCH('MC Emissions'!$A214,'Emissions Factors'!$A$5:$A$46,0)+2,FALSE)*'MC Usage'!F214</f>
        <v>130.48762500000001</v>
      </c>
      <c r="G214" s="2">
        <f>HLOOKUP(G$5,'Emissions Factors'!$A$3:$AB$46,MATCH('MC Emissions'!$A214,'Emissions Factors'!$A$5:$A$46,0)+2,FALSE)*'MC Usage'!G214</f>
        <v>35.040929699175123</v>
      </c>
      <c r="H214" s="2">
        <f>HLOOKUP(H$5,'Emissions Factors'!$A$3:$AB$46,MATCH('MC Emissions'!$A214,'Emissions Factors'!$A$5:$A$46,0)+2,FALSE)*'MC Usage'!H214</f>
        <v>39.536109969505333</v>
      </c>
      <c r="I214" s="2">
        <f>HLOOKUP(I$5,'Emissions Factors'!$A$3:$AB$46,MATCH('MC Emissions'!$A214,'Emissions Factors'!$A$5:$A$46,0)+2,FALSE)*'MC Usage'!I214</f>
        <v>91.293795953154486</v>
      </c>
      <c r="J214" s="2">
        <f>HLOOKUP(J$5,'Emissions Factors'!$A$3:$AB$46,MATCH('MC Emissions'!$A214,'Emissions Factors'!$A$5:$A$46,0)+2,FALSE)*'MC Usage'!J214</f>
        <v>33.576198437697755</v>
      </c>
      <c r="K214" s="2">
        <f>HLOOKUP(K$5,'Emissions Factors'!$A$3:$AB$46,MATCH('MC Emissions'!$A214,'Emissions Factors'!$A$5:$A$46,0)+2,FALSE)*'MC Usage'!K214</f>
        <v>953.60508147436224</v>
      </c>
      <c r="L214" s="2">
        <f>HLOOKUP(L$5,'Emissions Factors'!$A$3:$AB$46,MATCH('MC Emissions'!$A214,'Emissions Factors'!$A$5:$A$46,0)+2,FALSE)*'MC Usage'!L214</f>
        <v>19.727238262581622</v>
      </c>
      <c r="M214" s="2">
        <f>HLOOKUP(M$5,'Emissions Factors'!$A$3:$AB$46,MATCH('MC Emissions'!$A214,'Emissions Factors'!$A$5:$A$46,0)+2,FALSE)*'MC Usage'!M214</f>
        <v>9.1791288016794361</v>
      </c>
      <c r="N214" s="2">
        <f>HLOOKUP(N$5,'Emissions Factors'!$A$3:$AB$46,MATCH('MC Emissions'!$A214,'Emissions Factors'!$A$5:$A$46,0)+2,FALSE)*'MC Usage'!N214</f>
        <v>756.93150560482093</v>
      </c>
      <c r="O214" s="2">
        <f>HLOOKUP(O$5,'Emissions Factors'!$A$3:$AB$46,MATCH('MC Emissions'!$A214,'Emissions Factors'!$A$5:$A$46,0)+2,FALSE)*'MC Usage'!O214</f>
        <v>277.0842610557566</v>
      </c>
      <c r="P214" s="2">
        <f>HLOOKUP(P$5,'Emissions Factors'!$A$3:$AB$46,MATCH('MC Emissions'!$A214,'Emissions Factors'!$A$5:$A$46,0)+2,FALSE)*'MC Usage'!P214</f>
        <v>119.22846989837613</v>
      </c>
      <c r="Q214" s="2">
        <f>HLOOKUP(Q$5,'Emissions Factors'!$A$3:$AB$46,MATCH('MC Emissions'!$A214,'Emissions Factors'!$A$5:$A$46,0)+2,FALSE)*'MC Usage'!Q214</f>
        <v>1.4552134714892628</v>
      </c>
      <c r="R214" s="2">
        <f>HLOOKUP(R$5,'Emissions Factors'!$A$3:$AB$46,MATCH('MC Emissions'!$A214,'Emissions Factors'!$A$5:$A$46,0)+2,FALSE)*'MC Usage'!R214</f>
        <v>8.5086738730696485</v>
      </c>
      <c r="S214" s="2">
        <f>HLOOKUP(S$5,'Emissions Factors'!$A$3:$AB$46,MATCH('MC Emissions'!$A214,'Emissions Factors'!$A$5:$A$46,0)+2,FALSE)*'MC Usage'!S214</f>
        <v>4.0123222857142857E-2</v>
      </c>
      <c r="T214" s="2">
        <f>HLOOKUP(T$5,'Emissions Factors'!$A$3:$AB$46,MATCH('MC Emissions'!$A214,'Emissions Factors'!$A$5:$A$46,0)+2,FALSE)*'MC Usage'!T214</f>
        <v>0</v>
      </c>
      <c r="U214" s="2">
        <f>HLOOKUP(U$5,'Emissions Factors'!$A$3:$AB$46,MATCH('MC Emissions'!$A214,'Emissions Factors'!$A$5:$A$46,0)+2,FALSE)*'MC Usage'!U214</f>
        <v>0</v>
      </c>
      <c r="V214" s="2">
        <f>HLOOKUP(V$5,'Emissions Factors'!$A$3:$AB$46,MATCH('MC Emissions'!$A214,'Emissions Factors'!$A$5:$A$46,0)+2,FALSE)*'MC Usage'!V214</f>
        <v>0</v>
      </c>
      <c r="W214" s="2">
        <f>HLOOKUP(W$5,'Emissions Factors'!$A$3:$AB$46,MATCH('MC Emissions'!$A214,'Emissions Factors'!$A$5:$A$46,0)+2,FALSE)*'MC Usage'!W214</f>
        <v>0</v>
      </c>
      <c r="X214" s="2">
        <f>HLOOKUP(X$5,'Emissions Factors'!$A$3:$AB$46,MATCH('MC Emissions'!$A214,'Emissions Factors'!$A$5:$A$46,0)+2,FALSE)*'MC Usage'!X214</f>
        <v>0</v>
      </c>
      <c r="Y214" s="2">
        <f>HLOOKUP(Y$5,'Emissions Factors'!$A$3:$AB$46,MATCH('MC Emissions'!$A214,'Emissions Factors'!$A$5:$A$46,0)+2,FALSE)*'MC Usage'!Y214</f>
        <v>0</v>
      </c>
      <c r="Z214" s="2">
        <f>HLOOKUP(Z$5,'Emissions Factors'!$A$3:$AB$46,MATCH('MC Emissions'!$A214,'Emissions Factors'!$A$5:$A$46,0)+2,FALSE)*'MC Usage'!Z214</f>
        <v>0</v>
      </c>
      <c r="AA214" s="2">
        <f>HLOOKUP(AA$5,'Emissions Factors'!$A$3:$AB$46,MATCH('MC Emissions'!$A214,'Emissions Factors'!$A$5:$A$46,0)+2,FALSE)*'MC Usage'!AA214</f>
        <v>0</v>
      </c>
      <c r="AB214">
        <f>HLOOKUP(AB$5,'Emissions Factors'!$A$3:$AB$46,MATCH('MC Emissions'!$A214,'Emissions Factors'!$A$5:$A$46,0)+2,FALSE)*'MC Usage'!AB214</f>
        <v>0</v>
      </c>
      <c r="AC214">
        <f>-'MC Usage'!AC214</f>
        <v>0</v>
      </c>
      <c r="AD214">
        <f>HLOOKUP(AD$5,'Emissions Factors'!$A$3:$AB$46,MATCH('MC Emissions'!$A214,'Emissions Factors'!$A$5:$A$46,0)+2,FALSE)*'MC Usage'!AD214</f>
        <v>-4838.2233281045501</v>
      </c>
      <c r="AE214">
        <f>HLOOKUP(AE$5,'Emissions Factors'!$A$3:$AB$46,MATCH('MC Emissions'!$A214,'Emissions Factors'!$A$5:$A$46,0)+2,FALSE)*'MC Usage'!AE214</f>
        <v>0</v>
      </c>
      <c r="AF214" s="202">
        <f t="shared" si="15"/>
        <v>2833.9498210613501</v>
      </c>
      <c r="AG214">
        <f t="shared" si="16"/>
        <v>7319.3552984557946</v>
      </c>
      <c r="AH214">
        <v>0</v>
      </c>
      <c r="AI214">
        <f t="shared" si="13"/>
        <v>4838.2233281045501</v>
      </c>
      <c r="AJ214">
        <f t="shared" si="14"/>
        <v>0</v>
      </c>
    </row>
    <row r="215" spans="1:36" x14ac:dyDescent="0.3">
      <c r="A215" s="33" t="s">
        <v>51</v>
      </c>
      <c r="B215" s="18">
        <f t="shared" si="17"/>
        <v>43070</v>
      </c>
      <c r="C215" s="2">
        <f>HLOOKUP(C$5,'Emissions Factors'!$A$3:$AB$46,MATCH('MC Emissions'!$A215,'Emissions Factors'!$A$5:$A$46,0)+2,FALSE)*'MC Usage'!C215</f>
        <v>8018.9344356575457</v>
      </c>
      <c r="D215" s="2">
        <f>HLOOKUP(D$5,'Emissions Factors'!$A$3:$AB$46,MATCH('MC Emissions'!$A215,'Emissions Factors'!$A$5:$A$46,0)+2,FALSE)*'MC Usage'!D215</f>
        <v>809.17189538170862</v>
      </c>
      <c r="E215" s="2">
        <f>HLOOKUP(E$5,'Emissions Factors'!$A$3:$AB$46,MATCH('MC Emissions'!$A215,'Emissions Factors'!$A$5:$A$46,0)+2,FALSE)*'MC Usage'!E215</f>
        <v>9928.2330719321199</v>
      </c>
      <c r="F215" s="2">
        <f>HLOOKUP(F$5,'Emissions Factors'!$A$3:$AB$46,MATCH('MC Emissions'!$A215,'Emissions Factors'!$A$5:$A$46,0)+2,FALSE)*'MC Usage'!F215</f>
        <v>165.77324999999999</v>
      </c>
      <c r="G215" s="2">
        <f>HLOOKUP(G$5,'Emissions Factors'!$A$3:$AB$46,MATCH('MC Emissions'!$A215,'Emissions Factors'!$A$5:$A$46,0)+2,FALSE)*'MC Usage'!G215</f>
        <v>35.040929699175123</v>
      </c>
      <c r="H215" s="2">
        <f>HLOOKUP(H$5,'Emissions Factors'!$A$3:$AB$46,MATCH('MC Emissions'!$A215,'Emissions Factors'!$A$5:$A$46,0)+2,FALSE)*'MC Usage'!H215</f>
        <v>0</v>
      </c>
      <c r="I215" s="2">
        <f>HLOOKUP(I$5,'Emissions Factors'!$A$3:$AB$46,MATCH('MC Emissions'!$A215,'Emissions Factors'!$A$5:$A$46,0)+2,FALSE)*'MC Usage'!I215</f>
        <v>81.340041292340871</v>
      </c>
      <c r="J215" s="2">
        <f>HLOOKUP(J$5,'Emissions Factors'!$A$3:$AB$46,MATCH('MC Emissions'!$A215,'Emissions Factors'!$A$5:$A$46,0)+2,FALSE)*'MC Usage'!J215</f>
        <v>31.140198551044961</v>
      </c>
      <c r="K215" s="2">
        <f>HLOOKUP(K$5,'Emissions Factors'!$A$3:$AB$46,MATCH('MC Emissions'!$A215,'Emissions Factors'!$A$5:$A$46,0)+2,FALSE)*'MC Usage'!K215</f>
        <v>953.60508147436224</v>
      </c>
      <c r="L215" s="2">
        <f>HLOOKUP(L$5,'Emissions Factors'!$A$3:$AB$46,MATCH('MC Emissions'!$A215,'Emissions Factors'!$A$5:$A$46,0)+2,FALSE)*'MC Usage'!L215</f>
        <v>19.727238262581622</v>
      </c>
      <c r="M215" s="2">
        <f>HLOOKUP(M$5,'Emissions Factors'!$A$3:$AB$46,MATCH('MC Emissions'!$A215,'Emissions Factors'!$A$5:$A$46,0)+2,FALSE)*'MC Usage'!M215</f>
        <v>9.1791288016794361</v>
      </c>
      <c r="N215" s="2">
        <f>HLOOKUP(N$5,'Emissions Factors'!$A$3:$AB$46,MATCH('MC Emissions'!$A215,'Emissions Factors'!$A$5:$A$46,0)+2,FALSE)*'MC Usage'!N215</f>
        <v>761.07645227884814</v>
      </c>
      <c r="O215" s="2">
        <f>HLOOKUP(O$5,'Emissions Factors'!$A$3:$AB$46,MATCH('MC Emissions'!$A215,'Emissions Factors'!$A$5:$A$46,0)+2,FALSE)*'MC Usage'!O215</f>
        <v>277.0842610557566</v>
      </c>
      <c r="P215" s="2">
        <f>HLOOKUP(P$5,'Emissions Factors'!$A$3:$AB$46,MATCH('MC Emissions'!$A215,'Emissions Factors'!$A$5:$A$46,0)+2,FALSE)*'MC Usage'!P215</f>
        <v>119.22846989837613</v>
      </c>
      <c r="Q215" s="2">
        <f>HLOOKUP(Q$5,'Emissions Factors'!$A$3:$AB$46,MATCH('MC Emissions'!$A215,'Emissions Factors'!$A$5:$A$46,0)+2,FALSE)*'MC Usage'!Q215</f>
        <v>1.4552134714892628</v>
      </c>
      <c r="R215" s="2">
        <f>HLOOKUP(R$5,'Emissions Factors'!$A$3:$AB$46,MATCH('MC Emissions'!$A215,'Emissions Factors'!$A$5:$A$46,0)+2,FALSE)*'MC Usage'!R215</f>
        <v>8.5086738730696485</v>
      </c>
      <c r="S215" s="2">
        <f>HLOOKUP(S$5,'Emissions Factors'!$A$3:$AB$46,MATCH('MC Emissions'!$A215,'Emissions Factors'!$A$5:$A$46,0)+2,FALSE)*'MC Usage'!S215</f>
        <v>4.0123222857142857E-2</v>
      </c>
      <c r="T215" s="2">
        <f>HLOOKUP(T$5,'Emissions Factors'!$A$3:$AB$46,MATCH('MC Emissions'!$A215,'Emissions Factors'!$A$5:$A$46,0)+2,FALSE)*'MC Usage'!T215</f>
        <v>0</v>
      </c>
      <c r="U215" s="2">
        <f>HLOOKUP(U$5,'Emissions Factors'!$A$3:$AB$46,MATCH('MC Emissions'!$A215,'Emissions Factors'!$A$5:$A$46,0)+2,FALSE)*'MC Usage'!U215</f>
        <v>0</v>
      </c>
      <c r="V215" s="2">
        <f>HLOOKUP(V$5,'Emissions Factors'!$A$3:$AB$46,MATCH('MC Emissions'!$A215,'Emissions Factors'!$A$5:$A$46,0)+2,FALSE)*'MC Usage'!V215</f>
        <v>0</v>
      </c>
      <c r="W215" s="2">
        <f>HLOOKUP(W$5,'Emissions Factors'!$A$3:$AB$46,MATCH('MC Emissions'!$A215,'Emissions Factors'!$A$5:$A$46,0)+2,FALSE)*'MC Usage'!W215</f>
        <v>0</v>
      </c>
      <c r="X215" s="2">
        <f>HLOOKUP(X$5,'Emissions Factors'!$A$3:$AB$46,MATCH('MC Emissions'!$A215,'Emissions Factors'!$A$5:$A$46,0)+2,FALSE)*'MC Usage'!X215</f>
        <v>0</v>
      </c>
      <c r="Y215" s="2">
        <f>HLOOKUP(Y$5,'Emissions Factors'!$A$3:$AB$46,MATCH('MC Emissions'!$A215,'Emissions Factors'!$A$5:$A$46,0)+2,FALSE)*'MC Usage'!Y215</f>
        <v>0</v>
      </c>
      <c r="Z215" s="2">
        <f>HLOOKUP(Z$5,'Emissions Factors'!$A$3:$AB$46,MATCH('MC Emissions'!$A215,'Emissions Factors'!$A$5:$A$46,0)+2,FALSE)*'MC Usage'!Z215</f>
        <v>0</v>
      </c>
      <c r="AA215" s="2">
        <f>HLOOKUP(AA$5,'Emissions Factors'!$A$3:$AB$46,MATCH('MC Emissions'!$A215,'Emissions Factors'!$A$5:$A$46,0)+2,FALSE)*'MC Usage'!AA215</f>
        <v>0</v>
      </c>
      <c r="AB215">
        <f>HLOOKUP(AB$5,'Emissions Factors'!$A$3:$AB$46,MATCH('MC Emissions'!$A215,'Emissions Factors'!$A$5:$A$46,0)+2,FALSE)*'MC Usage'!AB215</f>
        <v>0</v>
      </c>
      <c r="AC215">
        <f>-'MC Usage'!AC215</f>
        <v>0</v>
      </c>
      <c r="AD215">
        <f>HLOOKUP(AD$5,'Emissions Factors'!$A$3:$AB$46,MATCH('MC Emissions'!$A215,'Emissions Factors'!$A$5:$A$46,0)+2,FALSE)*'MC Usage'!AD215</f>
        <v>-4838.2233281045501</v>
      </c>
      <c r="AE215">
        <f>HLOOKUP(AE$5,'Emissions Factors'!$A$3:$AB$46,MATCH('MC Emissions'!$A215,'Emissions Factors'!$A$5:$A$46,0)+2,FALSE)*'MC Usage'!AE215</f>
        <v>0</v>
      </c>
      <c r="AF215" s="202">
        <f t="shared" si="15"/>
        <v>3180.7111075529956</v>
      </c>
      <c r="AG215">
        <f t="shared" si="16"/>
        <v>9928.2330719321199</v>
      </c>
      <c r="AH215">
        <v>0</v>
      </c>
      <c r="AI215">
        <f t="shared" si="13"/>
        <v>4838.2233281045501</v>
      </c>
      <c r="AJ215">
        <f t="shared" si="14"/>
        <v>0</v>
      </c>
    </row>
    <row r="216" spans="1:36" x14ac:dyDescent="0.3">
      <c r="A216" s="33" t="s">
        <v>51</v>
      </c>
      <c r="B216" s="18">
        <f t="shared" si="17"/>
        <v>43101</v>
      </c>
      <c r="C216" s="2">
        <f>HLOOKUP(C$5,'Emissions Factors'!$A$3:$AB$46,MATCH('MC Emissions'!$A216,'Emissions Factors'!$A$5:$A$46,0)+2,FALSE)*'MC Usage'!C216</f>
        <v>7234.6918791560947</v>
      </c>
      <c r="D216" s="2">
        <f>HLOOKUP(D$5,'Emissions Factors'!$A$3:$AB$46,MATCH('MC Emissions'!$A216,'Emissions Factors'!$A$5:$A$46,0)+2,FALSE)*'MC Usage'!D216</f>
        <v>765.23861667818846</v>
      </c>
      <c r="E216" s="2">
        <f>HLOOKUP(E$5,'Emissions Factors'!$A$3:$AB$46,MATCH('MC Emissions'!$A216,'Emissions Factors'!$A$5:$A$46,0)+2,FALSE)*'MC Usage'!E216</f>
        <v>11058.830250176045</v>
      </c>
      <c r="F216" s="2">
        <f>HLOOKUP(F$5,'Emissions Factors'!$A$3:$AB$46,MATCH('MC Emissions'!$A216,'Emissions Factors'!$A$5:$A$46,0)+2,FALSE)*'MC Usage'!F216</f>
        <v>215.472015</v>
      </c>
      <c r="G216" s="2">
        <f>HLOOKUP(G$5,'Emissions Factors'!$A$3:$AB$46,MATCH('MC Emissions'!$A216,'Emissions Factors'!$A$5:$A$46,0)+2,FALSE)*'MC Usage'!G216</f>
        <v>35.040929699175123</v>
      </c>
      <c r="H216" s="2">
        <f>HLOOKUP(H$5,'Emissions Factors'!$A$3:$AB$46,MATCH('MC Emissions'!$A216,'Emissions Factors'!$A$5:$A$46,0)+2,FALSE)*'MC Usage'!H216</f>
        <v>0</v>
      </c>
      <c r="I216" s="2">
        <f>HLOOKUP(I$5,'Emissions Factors'!$A$3:$AB$46,MATCH('MC Emissions'!$A216,'Emissions Factors'!$A$5:$A$46,0)+2,FALSE)*'MC Usage'!I216</f>
        <v>99.716203743073663</v>
      </c>
      <c r="J216" s="2">
        <f>HLOOKUP(J$5,'Emissions Factors'!$A$3:$AB$46,MATCH('MC Emissions'!$A216,'Emissions Factors'!$A$5:$A$46,0)+2,FALSE)*'MC Usage'!J216</f>
        <v>41.564248066013398</v>
      </c>
      <c r="K216" s="2">
        <f>HLOOKUP(K$5,'Emissions Factors'!$A$3:$AB$46,MATCH('MC Emissions'!$A216,'Emissions Factors'!$A$5:$A$46,0)+2,FALSE)*'MC Usage'!K216</f>
        <v>953.60508147436224</v>
      </c>
      <c r="L216" s="2">
        <f>HLOOKUP(L$5,'Emissions Factors'!$A$3:$AB$46,MATCH('MC Emissions'!$A216,'Emissions Factors'!$A$5:$A$46,0)+2,FALSE)*'MC Usage'!L216</f>
        <v>19.727238262581622</v>
      </c>
      <c r="M216" s="2">
        <f>HLOOKUP(M$5,'Emissions Factors'!$A$3:$AB$46,MATCH('MC Emissions'!$A216,'Emissions Factors'!$A$5:$A$46,0)+2,FALSE)*'MC Usage'!M216</f>
        <v>9.1791288016794361</v>
      </c>
      <c r="N216" s="2">
        <f>HLOOKUP(N$5,'Emissions Factors'!$A$3:$AB$46,MATCH('MC Emissions'!$A216,'Emissions Factors'!$A$5:$A$46,0)+2,FALSE)*'MC Usage'!N216</f>
        <v>1789.3145440692683</v>
      </c>
      <c r="O216" s="2">
        <f>HLOOKUP(O$5,'Emissions Factors'!$A$3:$AB$46,MATCH('MC Emissions'!$A216,'Emissions Factors'!$A$5:$A$46,0)+2,FALSE)*'MC Usage'!O216</f>
        <v>277.0842610557566</v>
      </c>
      <c r="P216" s="2">
        <f>HLOOKUP(P$5,'Emissions Factors'!$A$3:$AB$46,MATCH('MC Emissions'!$A216,'Emissions Factors'!$A$5:$A$46,0)+2,FALSE)*'MC Usage'!P216</f>
        <v>119.22846989837613</v>
      </c>
      <c r="Q216" s="2">
        <f>HLOOKUP(Q$5,'Emissions Factors'!$A$3:$AB$46,MATCH('MC Emissions'!$A216,'Emissions Factors'!$A$5:$A$46,0)+2,FALSE)*'MC Usage'!Q216</f>
        <v>1.4552134714892628</v>
      </c>
      <c r="R216" s="2">
        <f>HLOOKUP(R$5,'Emissions Factors'!$A$3:$AB$46,MATCH('MC Emissions'!$A216,'Emissions Factors'!$A$5:$A$46,0)+2,FALSE)*'MC Usage'!R216</f>
        <v>8.5086738730696485</v>
      </c>
      <c r="S216" s="2">
        <f>HLOOKUP(S$5,'Emissions Factors'!$A$3:$AB$46,MATCH('MC Emissions'!$A216,'Emissions Factors'!$A$5:$A$46,0)+2,FALSE)*'MC Usage'!S216</f>
        <v>4.0123222857142857E-2</v>
      </c>
      <c r="T216" s="2">
        <f>HLOOKUP(T$5,'Emissions Factors'!$A$3:$AB$46,MATCH('MC Emissions'!$A216,'Emissions Factors'!$A$5:$A$46,0)+2,FALSE)*'MC Usage'!T216</f>
        <v>0</v>
      </c>
      <c r="U216" s="2">
        <f>HLOOKUP(U$5,'Emissions Factors'!$A$3:$AB$46,MATCH('MC Emissions'!$A216,'Emissions Factors'!$A$5:$A$46,0)+2,FALSE)*'MC Usage'!U216</f>
        <v>0</v>
      </c>
      <c r="V216" s="2">
        <f>HLOOKUP(V$5,'Emissions Factors'!$A$3:$AB$46,MATCH('MC Emissions'!$A216,'Emissions Factors'!$A$5:$A$46,0)+2,FALSE)*'MC Usage'!V216</f>
        <v>0</v>
      </c>
      <c r="W216" s="2">
        <f>HLOOKUP(W$5,'Emissions Factors'!$A$3:$AB$46,MATCH('MC Emissions'!$A216,'Emissions Factors'!$A$5:$A$46,0)+2,FALSE)*'MC Usage'!W216</f>
        <v>0</v>
      </c>
      <c r="X216" s="2">
        <f>HLOOKUP(X$5,'Emissions Factors'!$A$3:$AB$46,MATCH('MC Emissions'!$A216,'Emissions Factors'!$A$5:$A$46,0)+2,FALSE)*'MC Usage'!X216</f>
        <v>0</v>
      </c>
      <c r="Y216" s="2">
        <f>HLOOKUP(Y$5,'Emissions Factors'!$A$3:$AB$46,MATCH('MC Emissions'!$A216,'Emissions Factors'!$A$5:$A$46,0)+2,FALSE)*'MC Usage'!Y216</f>
        <v>0</v>
      </c>
      <c r="Z216" s="2">
        <f>HLOOKUP(Z$5,'Emissions Factors'!$A$3:$AB$46,MATCH('MC Emissions'!$A216,'Emissions Factors'!$A$5:$A$46,0)+2,FALSE)*'MC Usage'!Z216</f>
        <v>0</v>
      </c>
      <c r="AA216" s="2">
        <f>HLOOKUP(AA$5,'Emissions Factors'!$A$3:$AB$46,MATCH('MC Emissions'!$A216,'Emissions Factors'!$A$5:$A$46,0)+2,FALSE)*'MC Usage'!AA216</f>
        <v>0</v>
      </c>
      <c r="AB216">
        <f>HLOOKUP(AB$5,'Emissions Factors'!$A$3:$AB$46,MATCH('MC Emissions'!$A216,'Emissions Factors'!$A$5:$A$46,0)+2,FALSE)*'MC Usage'!AB216</f>
        <v>0</v>
      </c>
      <c r="AC216">
        <f>-'MC Usage'!AC216</f>
        <v>0</v>
      </c>
      <c r="AD216">
        <f>HLOOKUP(AD$5,'Emissions Factors'!$A$3:$AB$46,MATCH('MC Emissions'!$A216,'Emissions Factors'!$A$5:$A$46,0)+2,FALSE)*'MC Usage'!AD216</f>
        <v>-4838.2233281045501</v>
      </c>
      <c r="AE216">
        <f>HLOOKUP(AE$5,'Emissions Factors'!$A$3:$AB$46,MATCH('MC Emissions'!$A216,'Emissions Factors'!$A$5:$A$46,0)+2,FALSE)*'MC Usage'!AE216</f>
        <v>0</v>
      </c>
      <c r="AF216" s="202">
        <f t="shared" si="15"/>
        <v>2396.4685510515446</v>
      </c>
      <c r="AG216">
        <f t="shared" si="16"/>
        <v>11058.830250176045</v>
      </c>
      <c r="AH216">
        <v>0</v>
      </c>
      <c r="AI216">
        <f t="shared" si="13"/>
        <v>4838.2233281045501</v>
      </c>
      <c r="AJ216">
        <f t="shared" si="14"/>
        <v>0</v>
      </c>
    </row>
    <row r="217" spans="1:36" x14ac:dyDescent="0.3">
      <c r="A217" s="33" t="s">
        <v>51</v>
      </c>
      <c r="B217" s="18">
        <f t="shared" si="17"/>
        <v>43132</v>
      </c>
      <c r="C217" s="2">
        <f>HLOOKUP(C$5,'Emissions Factors'!$A$3:$AB$46,MATCH('MC Emissions'!$A217,'Emissions Factors'!$A$5:$A$46,0)+2,FALSE)*'MC Usage'!C217</f>
        <v>6703.5682236004941</v>
      </c>
      <c r="D217" s="2">
        <f>HLOOKUP(D$5,'Emissions Factors'!$A$3:$AB$46,MATCH('MC Emissions'!$A217,'Emissions Factors'!$A$5:$A$46,0)+2,FALSE)*'MC Usage'!D217</f>
        <v>918.62221168202291</v>
      </c>
      <c r="E217" s="2">
        <f>HLOOKUP(E$5,'Emissions Factors'!$A$3:$AB$46,MATCH('MC Emissions'!$A217,'Emissions Factors'!$A$5:$A$46,0)+2,FALSE)*'MC Usage'!E217</f>
        <v>8257.4871487708642</v>
      </c>
      <c r="F217" s="2">
        <f>HLOOKUP(F$5,'Emissions Factors'!$A$3:$AB$46,MATCH('MC Emissions'!$A217,'Emissions Factors'!$A$5:$A$46,0)+2,FALSE)*'MC Usage'!F217</f>
        <v>201.15296999999998</v>
      </c>
      <c r="G217" s="2">
        <f>HLOOKUP(G$5,'Emissions Factors'!$A$3:$AB$46,MATCH('MC Emissions'!$A217,'Emissions Factors'!$A$5:$A$46,0)+2,FALSE)*'MC Usage'!G217</f>
        <v>35.040929699175123</v>
      </c>
      <c r="H217" s="2">
        <f>HLOOKUP(H$5,'Emissions Factors'!$A$3:$AB$46,MATCH('MC Emissions'!$A217,'Emissions Factors'!$A$5:$A$46,0)+2,FALSE)*'MC Usage'!H217</f>
        <v>0</v>
      </c>
      <c r="I217" s="2">
        <f>HLOOKUP(I$5,'Emissions Factors'!$A$3:$AB$46,MATCH('MC Emissions'!$A217,'Emissions Factors'!$A$5:$A$46,0)+2,FALSE)*'MC Usage'!I217</f>
        <v>93.84604073797847</v>
      </c>
      <c r="J217" s="2">
        <f>HLOOKUP(J$5,'Emissions Factors'!$A$3:$AB$46,MATCH('MC Emissions'!$A217,'Emissions Factors'!$A$5:$A$46,0)+2,FALSE)*'MC Usage'!J217</f>
        <v>30.815398566157921</v>
      </c>
      <c r="K217" s="2">
        <f>HLOOKUP(K$5,'Emissions Factors'!$A$3:$AB$46,MATCH('MC Emissions'!$A217,'Emissions Factors'!$A$5:$A$46,0)+2,FALSE)*'MC Usage'!K217</f>
        <v>953.60508147436224</v>
      </c>
      <c r="L217" s="2">
        <f>HLOOKUP(L$5,'Emissions Factors'!$A$3:$AB$46,MATCH('MC Emissions'!$A217,'Emissions Factors'!$A$5:$A$46,0)+2,FALSE)*'MC Usage'!L217</f>
        <v>19.727238262581622</v>
      </c>
      <c r="M217" s="2">
        <f>HLOOKUP(M$5,'Emissions Factors'!$A$3:$AB$46,MATCH('MC Emissions'!$A217,'Emissions Factors'!$A$5:$A$46,0)+2,FALSE)*'MC Usage'!M217</f>
        <v>9.1791288016794361</v>
      </c>
      <c r="N217" s="2">
        <f>HLOOKUP(N$5,'Emissions Factors'!$A$3:$AB$46,MATCH('MC Emissions'!$A217,'Emissions Factors'!$A$5:$A$46,0)+2,FALSE)*'MC Usage'!N217</f>
        <v>1669.9016821332539</v>
      </c>
      <c r="O217" s="2">
        <f>HLOOKUP(O$5,'Emissions Factors'!$A$3:$AB$46,MATCH('MC Emissions'!$A217,'Emissions Factors'!$A$5:$A$46,0)+2,FALSE)*'MC Usage'!O217</f>
        <v>277.0842610557566</v>
      </c>
      <c r="P217" s="2">
        <f>HLOOKUP(P$5,'Emissions Factors'!$A$3:$AB$46,MATCH('MC Emissions'!$A217,'Emissions Factors'!$A$5:$A$46,0)+2,FALSE)*'MC Usage'!P217</f>
        <v>119.22846989837613</v>
      </c>
      <c r="Q217" s="2">
        <f>HLOOKUP(Q$5,'Emissions Factors'!$A$3:$AB$46,MATCH('MC Emissions'!$A217,'Emissions Factors'!$A$5:$A$46,0)+2,FALSE)*'MC Usage'!Q217</f>
        <v>1.4552134714892628</v>
      </c>
      <c r="R217" s="2">
        <f>HLOOKUP(R$5,'Emissions Factors'!$A$3:$AB$46,MATCH('MC Emissions'!$A217,'Emissions Factors'!$A$5:$A$46,0)+2,FALSE)*'MC Usage'!R217</f>
        <v>8.5086738730696485</v>
      </c>
      <c r="S217" s="2">
        <f>HLOOKUP(S$5,'Emissions Factors'!$A$3:$AB$46,MATCH('MC Emissions'!$A217,'Emissions Factors'!$A$5:$A$46,0)+2,FALSE)*'MC Usage'!S217</f>
        <v>4.0123222857142857E-2</v>
      </c>
      <c r="T217" s="2">
        <f>HLOOKUP(T$5,'Emissions Factors'!$A$3:$AB$46,MATCH('MC Emissions'!$A217,'Emissions Factors'!$A$5:$A$46,0)+2,FALSE)*'MC Usage'!T217</f>
        <v>0</v>
      </c>
      <c r="U217" s="2">
        <f>HLOOKUP(U$5,'Emissions Factors'!$A$3:$AB$46,MATCH('MC Emissions'!$A217,'Emissions Factors'!$A$5:$A$46,0)+2,FALSE)*'MC Usage'!U217</f>
        <v>0</v>
      </c>
      <c r="V217" s="2">
        <f>HLOOKUP(V$5,'Emissions Factors'!$A$3:$AB$46,MATCH('MC Emissions'!$A217,'Emissions Factors'!$A$5:$A$46,0)+2,FALSE)*'MC Usage'!V217</f>
        <v>0</v>
      </c>
      <c r="W217" s="2">
        <f>HLOOKUP(W$5,'Emissions Factors'!$A$3:$AB$46,MATCH('MC Emissions'!$A217,'Emissions Factors'!$A$5:$A$46,0)+2,FALSE)*'MC Usage'!W217</f>
        <v>0</v>
      </c>
      <c r="X217" s="2">
        <f>HLOOKUP(X$5,'Emissions Factors'!$A$3:$AB$46,MATCH('MC Emissions'!$A217,'Emissions Factors'!$A$5:$A$46,0)+2,FALSE)*'MC Usage'!X217</f>
        <v>0</v>
      </c>
      <c r="Y217" s="2">
        <f>HLOOKUP(Y$5,'Emissions Factors'!$A$3:$AB$46,MATCH('MC Emissions'!$A217,'Emissions Factors'!$A$5:$A$46,0)+2,FALSE)*'MC Usage'!Y217</f>
        <v>0</v>
      </c>
      <c r="Z217" s="2">
        <f>HLOOKUP(Z$5,'Emissions Factors'!$A$3:$AB$46,MATCH('MC Emissions'!$A217,'Emissions Factors'!$A$5:$A$46,0)+2,FALSE)*'MC Usage'!Z217</f>
        <v>0</v>
      </c>
      <c r="AA217" s="2">
        <f>HLOOKUP(AA$5,'Emissions Factors'!$A$3:$AB$46,MATCH('MC Emissions'!$A217,'Emissions Factors'!$A$5:$A$46,0)+2,FALSE)*'MC Usage'!AA217</f>
        <v>0</v>
      </c>
      <c r="AB217">
        <f>HLOOKUP(AB$5,'Emissions Factors'!$A$3:$AB$46,MATCH('MC Emissions'!$A217,'Emissions Factors'!$A$5:$A$46,0)+2,FALSE)*'MC Usage'!AB217</f>
        <v>0</v>
      </c>
      <c r="AC217">
        <f>-'MC Usage'!AC217</f>
        <v>0</v>
      </c>
      <c r="AD217">
        <f>HLOOKUP(AD$5,'Emissions Factors'!$A$3:$AB$46,MATCH('MC Emissions'!$A217,'Emissions Factors'!$A$5:$A$46,0)+2,FALSE)*'MC Usage'!AD217</f>
        <v>-4838.2233281045501</v>
      </c>
      <c r="AE217">
        <f>HLOOKUP(AE$5,'Emissions Factors'!$A$3:$AB$46,MATCH('MC Emissions'!$A217,'Emissions Factors'!$A$5:$A$46,0)+2,FALSE)*'MC Usage'!AE217</f>
        <v>0</v>
      </c>
      <c r="AF217" s="202">
        <f t="shared" si="15"/>
        <v>1865.344895495944</v>
      </c>
      <c r="AG217">
        <f t="shared" si="16"/>
        <v>8257.4871487708642</v>
      </c>
      <c r="AH217">
        <v>0</v>
      </c>
      <c r="AI217">
        <f t="shared" si="13"/>
        <v>4838.2233281045501</v>
      </c>
      <c r="AJ217">
        <f t="shared" si="14"/>
        <v>0</v>
      </c>
    </row>
    <row r="218" spans="1:36" x14ac:dyDescent="0.3">
      <c r="A218" s="33" t="s">
        <v>51</v>
      </c>
      <c r="B218" s="18">
        <f t="shared" si="17"/>
        <v>43160</v>
      </c>
      <c r="C218" s="2">
        <f>HLOOKUP(C$5,'Emissions Factors'!$A$3:$AB$46,MATCH('MC Emissions'!$A218,'Emissions Factors'!$A$5:$A$46,0)+2,FALSE)*'MC Usage'!C218</f>
        <v>7801.3336009405139</v>
      </c>
      <c r="D218" s="2">
        <f>HLOOKUP(D$5,'Emissions Factors'!$A$3:$AB$46,MATCH('MC Emissions'!$A218,'Emissions Factors'!$A$5:$A$46,0)+2,FALSE)*'MC Usage'!D218</f>
        <v>927.28073044626558</v>
      </c>
      <c r="E218" s="2">
        <f>HLOOKUP(E$5,'Emissions Factors'!$A$3:$AB$46,MATCH('MC Emissions'!$A218,'Emissions Factors'!$A$5:$A$46,0)+2,FALSE)*'MC Usage'!E218</f>
        <v>9235.937996809067</v>
      </c>
      <c r="F218" s="2">
        <f>HLOOKUP(F$5,'Emissions Factors'!$A$3:$AB$46,MATCH('MC Emissions'!$A218,'Emissions Factors'!$A$5:$A$46,0)+2,FALSE)*'MC Usage'!F218</f>
        <v>157.54270499999998</v>
      </c>
      <c r="G218" s="2">
        <f>HLOOKUP(G$5,'Emissions Factors'!$A$3:$AB$46,MATCH('MC Emissions'!$A218,'Emissions Factors'!$A$5:$A$46,0)+2,FALSE)*'MC Usage'!G218</f>
        <v>35.040929699175123</v>
      </c>
      <c r="H218" s="2">
        <f>HLOOKUP(H$5,'Emissions Factors'!$A$3:$AB$46,MATCH('MC Emissions'!$A218,'Emissions Factors'!$A$5:$A$46,0)+2,FALSE)*'MC Usage'!H218</f>
        <v>0</v>
      </c>
      <c r="I218" s="2">
        <f>HLOOKUP(I$5,'Emissions Factors'!$A$3:$AB$46,MATCH('MC Emissions'!$A218,'Emissions Factors'!$A$5:$A$46,0)+2,FALSE)*'MC Usage'!I218</f>
        <v>94.509624382032712</v>
      </c>
      <c r="J218" s="2">
        <f>HLOOKUP(J$5,'Emissions Factors'!$A$3:$AB$46,MATCH('MC Emissions'!$A218,'Emissions Factors'!$A$5:$A$46,0)+2,FALSE)*'MC Usage'!J218</f>
        <v>43.249147987614919</v>
      </c>
      <c r="K218" s="2">
        <f>HLOOKUP(K$5,'Emissions Factors'!$A$3:$AB$46,MATCH('MC Emissions'!$A218,'Emissions Factors'!$A$5:$A$46,0)+2,FALSE)*'MC Usage'!K218</f>
        <v>953.60508147436224</v>
      </c>
      <c r="L218" s="2">
        <f>HLOOKUP(L$5,'Emissions Factors'!$A$3:$AB$46,MATCH('MC Emissions'!$A218,'Emissions Factors'!$A$5:$A$46,0)+2,FALSE)*'MC Usage'!L218</f>
        <v>19.727238262581622</v>
      </c>
      <c r="M218" s="2">
        <f>HLOOKUP(M$5,'Emissions Factors'!$A$3:$AB$46,MATCH('MC Emissions'!$A218,'Emissions Factors'!$A$5:$A$46,0)+2,FALSE)*'MC Usage'!M218</f>
        <v>9.1791288016794361</v>
      </c>
      <c r="N218" s="2">
        <f>HLOOKUP(N$5,'Emissions Factors'!$A$3:$AB$46,MATCH('MC Emissions'!$A218,'Emissions Factors'!$A$5:$A$46,0)+2,FALSE)*'MC Usage'!N218</f>
        <v>1772.7484240108929</v>
      </c>
      <c r="O218" s="2">
        <f>HLOOKUP(O$5,'Emissions Factors'!$A$3:$AB$46,MATCH('MC Emissions'!$A218,'Emissions Factors'!$A$5:$A$46,0)+2,FALSE)*'MC Usage'!O218</f>
        <v>277.0842610557566</v>
      </c>
      <c r="P218" s="2">
        <f>HLOOKUP(P$5,'Emissions Factors'!$A$3:$AB$46,MATCH('MC Emissions'!$A218,'Emissions Factors'!$A$5:$A$46,0)+2,FALSE)*'MC Usage'!P218</f>
        <v>119.22846989837613</v>
      </c>
      <c r="Q218" s="2">
        <f>HLOOKUP(Q$5,'Emissions Factors'!$A$3:$AB$46,MATCH('MC Emissions'!$A218,'Emissions Factors'!$A$5:$A$46,0)+2,FALSE)*'MC Usage'!Q218</f>
        <v>1.4552134714892628</v>
      </c>
      <c r="R218" s="2">
        <f>HLOOKUP(R$5,'Emissions Factors'!$A$3:$AB$46,MATCH('MC Emissions'!$A218,'Emissions Factors'!$A$5:$A$46,0)+2,FALSE)*'MC Usage'!R218</f>
        <v>8.5086738730696485</v>
      </c>
      <c r="S218" s="2">
        <f>HLOOKUP(S$5,'Emissions Factors'!$A$3:$AB$46,MATCH('MC Emissions'!$A218,'Emissions Factors'!$A$5:$A$46,0)+2,FALSE)*'MC Usage'!S218</f>
        <v>4.0123222857142857E-2</v>
      </c>
      <c r="T218" s="2">
        <f>HLOOKUP(T$5,'Emissions Factors'!$A$3:$AB$46,MATCH('MC Emissions'!$A218,'Emissions Factors'!$A$5:$A$46,0)+2,FALSE)*'MC Usage'!T218</f>
        <v>0</v>
      </c>
      <c r="U218" s="2">
        <f>HLOOKUP(U$5,'Emissions Factors'!$A$3:$AB$46,MATCH('MC Emissions'!$A218,'Emissions Factors'!$A$5:$A$46,0)+2,FALSE)*'MC Usage'!U218</f>
        <v>0</v>
      </c>
      <c r="V218" s="2">
        <f>HLOOKUP(V$5,'Emissions Factors'!$A$3:$AB$46,MATCH('MC Emissions'!$A218,'Emissions Factors'!$A$5:$A$46,0)+2,FALSE)*'MC Usage'!V218</f>
        <v>0</v>
      </c>
      <c r="W218" s="2">
        <f>HLOOKUP(W$5,'Emissions Factors'!$A$3:$AB$46,MATCH('MC Emissions'!$A218,'Emissions Factors'!$A$5:$A$46,0)+2,FALSE)*'MC Usage'!W218</f>
        <v>0</v>
      </c>
      <c r="X218" s="2">
        <f>HLOOKUP(X$5,'Emissions Factors'!$A$3:$AB$46,MATCH('MC Emissions'!$A218,'Emissions Factors'!$A$5:$A$46,0)+2,FALSE)*'MC Usage'!X218</f>
        <v>0</v>
      </c>
      <c r="Y218" s="2">
        <f>HLOOKUP(Y$5,'Emissions Factors'!$A$3:$AB$46,MATCH('MC Emissions'!$A218,'Emissions Factors'!$A$5:$A$46,0)+2,FALSE)*'MC Usage'!Y218</f>
        <v>0</v>
      </c>
      <c r="Z218" s="2">
        <f>HLOOKUP(Z$5,'Emissions Factors'!$A$3:$AB$46,MATCH('MC Emissions'!$A218,'Emissions Factors'!$A$5:$A$46,0)+2,FALSE)*'MC Usage'!Z218</f>
        <v>0</v>
      </c>
      <c r="AA218" s="2">
        <f>HLOOKUP(AA$5,'Emissions Factors'!$A$3:$AB$46,MATCH('MC Emissions'!$A218,'Emissions Factors'!$A$5:$A$46,0)+2,FALSE)*'MC Usage'!AA218</f>
        <v>0</v>
      </c>
      <c r="AB218">
        <f>HLOOKUP(AB$5,'Emissions Factors'!$A$3:$AB$46,MATCH('MC Emissions'!$A218,'Emissions Factors'!$A$5:$A$46,0)+2,FALSE)*'MC Usage'!AB218</f>
        <v>0</v>
      </c>
      <c r="AC218">
        <f>-'MC Usage'!AC218</f>
        <v>0</v>
      </c>
      <c r="AD218">
        <f>HLOOKUP(AD$5,'Emissions Factors'!$A$3:$AB$46,MATCH('MC Emissions'!$A218,'Emissions Factors'!$A$5:$A$46,0)+2,FALSE)*'MC Usage'!AD218</f>
        <v>-4838.2233281045501</v>
      </c>
      <c r="AE218">
        <f>HLOOKUP(AE$5,'Emissions Factors'!$A$3:$AB$46,MATCH('MC Emissions'!$A218,'Emissions Factors'!$A$5:$A$46,0)+2,FALSE)*'MC Usage'!AE218</f>
        <v>0</v>
      </c>
      <c r="AF218" s="202">
        <f t="shared" si="15"/>
        <v>2963.1102728359638</v>
      </c>
      <c r="AG218">
        <f t="shared" si="16"/>
        <v>9235.937996809067</v>
      </c>
      <c r="AH218">
        <v>0</v>
      </c>
      <c r="AI218">
        <f t="shared" si="13"/>
        <v>4838.2233281045501</v>
      </c>
      <c r="AJ218">
        <f t="shared" si="14"/>
        <v>0</v>
      </c>
    </row>
    <row r="219" spans="1:36" x14ac:dyDescent="0.3">
      <c r="A219" s="33" t="s">
        <v>51</v>
      </c>
      <c r="B219" s="18">
        <f t="shared" si="17"/>
        <v>43191</v>
      </c>
      <c r="C219" s="2">
        <f>HLOOKUP(C$5,'Emissions Factors'!$A$3:$AB$46,MATCH('MC Emissions'!$A219,'Emissions Factors'!$A$5:$A$46,0)+2,FALSE)*'MC Usage'!C219</f>
        <v>5895.1956933527217</v>
      </c>
      <c r="D219" s="2">
        <f>HLOOKUP(D$5,'Emissions Factors'!$A$3:$AB$46,MATCH('MC Emissions'!$A219,'Emissions Factors'!$A$5:$A$46,0)+2,FALSE)*'MC Usage'!D219</f>
        <v>1235.5956289008623</v>
      </c>
      <c r="E219" s="2">
        <f>HLOOKUP(E$5,'Emissions Factors'!$A$3:$AB$46,MATCH('MC Emissions'!$A219,'Emissions Factors'!$A$5:$A$46,0)+2,FALSE)*'MC Usage'!E219</f>
        <v>7184.7929245184396</v>
      </c>
      <c r="F219" s="2">
        <f>HLOOKUP(F$5,'Emissions Factors'!$A$3:$AB$46,MATCH('MC Emissions'!$A219,'Emissions Factors'!$A$5:$A$46,0)+2,FALSE)*'MC Usage'!F219</f>
        <v>97.753634999999989</v>
      </c>
      <c r="G219" s="2">
        <f>HLOOKUP(G$5,'Emissions Factors'!$A$3:$AB$46,MATCH('MC Emissions'!$A219,'Emissions Factors'!$A$5:$A$46,0)+2,FALSE)*'MC Usage'!G219</f>
        <v>35.040929699175123</v>
      </c>
      <c r="H219" s="2">
        <f>HLOOKUP(H$5,'Emissions Factors'!$A$3:$AB$46,MATCH('MC Emissions'!$A219,'Emissions Factors'!$A$5:$A$46,0)+2,FALSE)*'MC Usage'!H219</f>
        <v>0</v>
      </c>
      <c r="I219" s="2">
        <f>HLOOKUP(I$5,'Emissions Factors'!$A$3:$AB$46,MATCH('MC Emissions'!$A219,'Emissions Factors'!$A$5:$A$46,0)+2,FALSE)*'MC Usage'!I219</f>
        <v>106.33502521838392</v>
      </c>
      <c r="J219" s="2">
        <f>HLOOKUP(J$5,'Emissions Factors'!$A$3:$AB$46,MATCH('MC Emissions'!$A219,'Emissions Factors'!$A$5:$A$46,0)+2,FALSE)*'MC Usage'!J219</f>
        <v>39.138398178888316</v>
      </c>
      <c r="K219" s="2">
        <f>HLOOKUP(K$5,'Emissions Factors'!$A$3:$AB$46,MATCH('MC Emissions'!$A219,'Emissions Factors'!$A$5:$A$46,0)+2,FALSE)*'MC Usage'!K219</f>
        <v>953.60508147436224</v>
      </c>
      <c r="L219" s="2">
        <f>HLOOKUP(L$5,'Emissions Factors'!$A$3:$AB$46,MATCH('MC Emissions'!$A219,'Emissions Factors'!$A$5:$A$46,0)+2,FALSE)*'MC Usage'!L219</f>
        <v>19.727238262581622</v>
      </c>
      <c r="M219" s="2">
        <f>HLOOKUP(M$5,'Emissions Factors'!$A$3:$AB$46,MATCH('MC Emissions'!$A219,'Emissions Factors'!$A$5:$A$46,0)+2,FALSE)*'MC Usage'!M219</f>
        <v>9.1791288016794361</v>
      </c>
      <c r="N219" s="2">
        <f>HLOOKUP(N$5,'Emissions Factors'!$A$3:$AB$46,MATCH('MC Emissions'!$A219,'Emissions Factors'!$A$5:$A$46,0)+2,FALSE)*'MC Usage'!N219</f>
        <v>1564.8505040574485</v>
      </c>
      <c r="O219" s="2">
        <f>HLOOKUP(O$5,'Emissions Factors'!$A$3:$AB$46,MATCH('MC Emissions'!$A219,'Emissions Factors'!$A$5:$A$46,0)+2,FALSE)*'MC Usage'!O219</f>
        <v>277.0842610557566</v>
      </c>
      <c r="P219" s="2">
        <f>HLOOKUP(P$5,'Emissions Factors'!$A$3:$AB$46,MATCH('MC Emissions'!$A219,'Emissions Factors'!$A$5:$A$46,0)+2,FALSE)*'MC Usage'!P219</f>
        <v>119.22846989837613</v>
      </c>
      <c r="Q219" s="2">
        <f>HLOOKUP(Q$5,'Emissions Factors'!$A$3:$AB$46,MATCH('MC Emissions'!$A219,'Emissions Factors'!$A$5:$A$46,0)+2,FALSE)*'MC Usage'!Q219</f>
        <v>1.4552134714892628</v>
      </c>
      <c r="R219" s="2">
        <f>HLOOKUP(R$5,'Emissions Factors'!$A$3:$AB$46,MATCH('MC Emissions'!$A219,'Emissions Factors'!$A$5:$A$46,0)+2,FALSE)*'MC Usage'!R219</f>
        <v>8.5086738730696485</v>
      </c>
      <c r="S219" s="2">
        <f>HLOOKUP(S$5,'Emissions Factors'!$A$3:$AB$46,MATCH('MC Emissions'!$A219,'Emissions Factors'!$A$5:$A$46,0)+2,FALSE)*'MC Usage'!S219</f>
        <v>4.0123222857142857E-2</v>
      </c>
      <c r="T219" s="2">
        <f>HLOOKUP(T$5,'Emissions Factors'!$A$3:$AB$46,MATCH('MC Emissions'!$A219,'Emissions Factors'!$A$5:$A$46,0)+2,FALSE)*'MC Usage'!T219</f>
        <v>0</v>
      </c>
      <c r="U219" s="2">
        <f>HLOOKUP(U$5,'Emissions Factors'!$A$3:$AB$46,MATCH('MC Emissions'!$A219,'Emissions Factors'!$A$5:$A$46,0)+2,FALSE)*'MC Usage'!U219</f>
        <v>0</v>
      </c>
      <c r="V219" s="2">
        <f>HLOOKUP(V$5,'Emissions Factors'!$A$3:$AB$46,MATCH('MC Emissions'!$A219,'Emissions Factors'!$A$5:$A$46,0)+2,FALSE)*'MC Usage'!V219</f>
        <v>0</v>
      </c>
      <c r="W219" s="2">
        <f>HLOOKUP(W$5,'Emissions Factors'!$A$3:$AB$46,MATCH('MC Emissions'!$A219,'Emissions Factors'!$A$5:$A$46,0)+2,FALSE)*'MC Usage'!W219</f>
        <v>0</v>
      </c>
      <c r="X219" s="2">
        <f>HLOOKUP(X$5,'Emissions Factors'!$A$3:$AB$46,MATCH('MC Emissions'!$A219,'Emissions Factors'!$A$5:$A$46,0)+2,FALSE)*'MC Usage'!X219</f>
        <v>0</v>
      </c>
      <c r="Y219" s="2">
        <f>HLOOKUP(Y$5,'Emissions Factors'!$A$3:$AB$46,MATCH('MC Emissions'!$A219,'Emissions Factors'!$A$5:$A$46,0)+2,FALSE)*'MC Usage'!Y219</f>
        <v>0</v>
      </c>
      <c r="Z219" s="2">
        <f>HLOOKUP(Z$5,'Emissions Factors'!$A$3:$AB$46,MATCH('MC Emissions'!$A219,'Emissions Factors'!$A$5:$A$46,0)+2,FALSE)*'MC Usage'!Z219</f>
        <v>0</v>
      </c>
      <c r="AA219" s="2">
        <f>HLOOKUP(AA$5,'Emissions Factors'!$A$3:$AB$46,MATCH('MC Emissions'!$A219,'Emissions Factors'!$A$5:$A$46,0)+2,FALSE)*'MC Usage'!AA219</f>
        <v>0</v>
      </c>
      <c r="AB219">
        <f>HLOOKUP(AB$5,'Emissions Factors'!$A$3:$AB$46,MATCH('MC Emissions'!$A219,'Emissions Factors'!$A$5:$A$46,0)+2,FALSE)*'MC Usage'!AB219</f>
        <v>0</v>
      </c>
      <c r="AC219">
        <f>-'MC Usage'!AC219</f>
        <v>0</v>
      </c>
      <c r="AD219">
        <f>HLOOKUP(AD$5,'Emissions Factors'!$A$3:$AB$46,MATCH('MC Emissions'!$A219,'Emissions Factors'!$A$5:$A$46,0)+2,FALSE)*'MC Usage'!AD219</f>
        <v>-4838.2233281045501</v>
      </c>
      <c r="AE219">
        <f>HLOOKUP(AE$5,'Emissions Factors'!$A$3:$AB$46,MATCH('MC Emissions'!$A219,'Emissions Factors'!$A$5:$A$46,0)+2,FALSE)*'MC Usage'!AE219</f>
        <v>0</v>
      </c>
      <c r="AF219" s="202">
        <f t="shared" si="15"/>
        <v>1056.9723652481716</v>
      </c>
      <c r="AG219">
        <f t="shared" si="16"/>
        <v>7184.7929245184396</v>
      </c>
      <c r="AH219">
        <v>0</v>
      </c>
      <c r="AI219">
        <f t="shared" si="13"/>
        <v>4838.2233281045501</v>
      </c>
      <c r="AJ219">
        <f t="shared" si="14"/>
        <v>0</v>
      </c>
    </row>
    <row r="220" spans="1:36" x14ac:dyDescent="0.3">
      <c r="A220" s="33" t="s">
        <v>51</v>
      </c>
      <c r="B220" s="18">
        <f t="shared" si="17"/>
        <v>43221</v>
      </c>
      <c r="C220" s="2">
        <f>HLOOKUP(C$5,'Emissions Factors'!$A$3:$AB$46,MATCH('MC Emissions'!$A220,'Emissions Factors'!$A$5:$A$46,0)+2,FALSE)*'MC Usage'!C220</f>
        <v>7459.5197113677195</v>
      </c>
      <c r="D220" s="2">
        <f>HLOOKUP(D$5,'Emissions Factors'!$A$3:$AB$46,MATCH('MC Emissions'!$A220,'Emissions Factors'!$A$5:$A$46,0)+2,FALSE)*'MC Usage'!D220</f>
        <v>3064.9851832181971</v>
      </c>
      <c r="E220" s="2">
        <f>HLOOKUP(E$5,'Emissions Factors'!$A$3:$AB$46,MATCH('MC Emissions'!$A220,'Emissions Factors'!$A$5:$A$46,0)+2,FALSE)*'MC Usage'!E220</f>
        <v>4845.5268068720679</v>
      </c>
      <c r="F220" s="2">
        <f>HLOOKUP(F$5,'Emissions Factors'!$A$3:$AB$46,MATCH('MC Emissions'!$A220,'Emissions Factors'!$A$5:$A$46,0)+2,FALSE)*'MC Usage'!F220</f>
        <v>36.608489999999996</v>
      </c>
      <c r="G220" s="2">
        <f>HLOOKUP(G$5,'Emissions Factors'!$A$3:$AB$46,MATCH('MC Emissions'!$A220,'Emissions Factors'!$A$5:$A$46,0)+2,FALSE)*'MC Usage'!G220</f>
        <v>35.040929699175123</v>
      </c>
      <c r="H220" s="2">
        <f>HLOOKUP(H$5,'Emissions Factors'!$A$3:$AB$46,MATCH('MC Emissions'!$A220,'Emissions Factors'!$A$5:$A$46,0)+2,FALSE)*'MC Usage'!H220</f>
        <v>18.644254598633164</v>
      </c>
      <c r="I220" s="2">
        <f>HLOOKUP(I$5,'Emissions Factors'!$A$3:$AB$46,MATCH('MC Emissions'!$A220,'Emissions Factors'!$A$5:$A$46,0)+2,FALSE)*'MC Usage'!I220</f>
        <v>100.3032200435832</v>
      </c>
      <c r="J220" s="2">
        <f>HLOOKUP(J$5,'Emissions Factors'!$A$3:$AB$46,MATCH('MC Emissions'!$A220,'Emissions Factors'!$A$5:$A$46,0)+2,FALSE)*'MC Usage'!J220</f>
        <v>39.645898155274317</v>
      </c>
      <c r="K220" s="2">
        <f>HLOOKUP(K$5,'Emissions Factors'!$A$3:$AB$46,MATCH('MC Emissions'!$A220,'Emissions Factors'!$A$5:$A$46,0)+2,FALSE)*'MC Usage'!K220</f>
        <v>953.60508147436224</v>
      </c>
      <c r="L220" s="2">
        <f>HLOOKUP(L$5,'Emissions Factors'!$A$3:$AB$46,MATCH('MC Emissions'!$A220,'Emissions Factors'!$A$5:$A$46,0)+2,FALSE)*'MC Usage'!L220</f>
        <v>19.727238262581622</v>
      </c>
      <c r="M220" s="2">
        <f>HLOOKUP(M$5,'Emissions Factors'!$A$3:$AB$46,MATCH('MC Emissions'!$A220,'Emissions Factors'!$A$5:$A$46,0)+2,FALSE)*'MC Usage'!M220</f>
        <v>9.1791288016794361</v>
      </c>
      <c r="N220" s="2">
        <f>HLOOKUP(N$5,'Emissions Factors'!$A$3:$AB$46,MATCH('MC Emissions'!$A220,'Emissions Factors'!$A$5:$A$46,0)+2,FALSE)*'MC Usage'!N220</f>
        <v>1386.6403156887752</v>
      </c>
      <c r="O220" s="2">
        <f>HLOOKUP(O$5,'Emissions Factors'!$A$3:$AB$46,MATCH('MC Emissions'!$A220,'Emissions Factors'!$A$5:$A$46,0)+2,FALSE)*'MC Usage'!O220</f>
        <v>277.0842610557566</v>
      </c>
      <c r="P220" s="2">
        <f>HLOOKUP(P$5,'Emissions Factors'!$A$3:$AB$46,MATCH('MC Emissions'!$A220,'Emissions Factors'!$A$5:$A$46,0)+2,FALSE)*'MC Usage'!P220</f>
        <v>119.22846989837613</v>
      </c>
      <c r="Q220" s="2">
        <f>HLOOKUP(Q$5,'Emissions Factors'!$A$3:$AB$46,MATCH('MC Emissions'!$A220,'Emissions Factors'!$A$5:$A$46,0)+2,FALSE)*'MC Usage'!Q220</f>
        <v>1.4552134714892628</v>
      </c>
      <c r="R220" s="2">
        <f>HLOOKUP(R$5,'Emissions Factors'!$A$3:$AB$46,MATCH('MC Emissions'!$A220,'Emissions Factors'!$A$5:$A$46,0)+2,FALSE)*'MC Usage'!R220</f>
        <v>8.5086738730696485</v>
      </c>
      <c r="S220" s="2">
        <f>HLOOKUP(S$5,'Emissions Factors'!$A$3:$AB$46,MATCH('MC Emissions'!$A220,'Emissions Factors'!$A$5:$A$46,0)+2,FALSE)*'MC Usage'!S220</f>
        <v>4.0123222857142857E-2</v>
      </c>
      <c r="T220" s="2">
        <f>HLOOKUP(T$5,'Emissions Factors'!$A$3:$AB$46,MATCH('MC Emissions'!$A220,'Emissions Factors'!$A$5:$A$46,0)+2,FALSE)*'MC Usage'!T220</f>
        <v>0</v>
      </c>
      <c r="U220" s="2">
        <f>HLOOKUP(U$5,'Emissions Factors'!$A$3:$AB$46,MATCH('MC Emissions'!$A220,'Emissions Factors'!$A$5:$A$46,0)+2,FALSE)*'MC Usage'!U220</f>
        <v>0</v>
      </c>
      <c r="V220" s="2">
        <f>HLOOKUP(V$5,'Emissions Factors'!$A$3:$AB$46,MATCH('MC Emissions'!$A220,'Emissions Factors'!$A$5:$A$46,0)+2,FALSE)*'MC Usage'!V220</f>
        <v>0</v>
      </c>
      <c r="W220" s="2">
        <f>HLOOKUP(W$5,'Emissions Factors'!$A$3:$AB$46,MATCH('MC Emissions'!$A220,'Emissions Factors'!$A$5:$A$46,0)+2,FALSE)*'MC Usage'!W220</f>
        <v>0</v>
      </c>
      <c r="X220" s="2">
        <f>HLOOKUP(X$5,'Emissions Factors'!$A$3:$AB$46,MATCH('MC Emissions'!$A220,'Emissions Factors'!$A$5:$A$46,0)+2,FALSE)*'MC Usage'!X220</f>
        <v>0</v>
      </c>
      <c r="Y220" s="2">
        <f>HLOOKUP(Y$5,'Emissions Factors'!$A$3:$AB$46,MATCH('MC Emissions'!$A220,'Emissions Factors'!$A$5:$A$46,0)+2,FALSE)*'MC Usage'!Y220</f>
        <v>0</v>
      </c>
      <c r="Z220" s="2">
        <f>HLOOKUP(Z$5,'Emissions Factors'!$A$3:$AB$46,MATCH('MC Emissions'!$A220,'Emissions Factors'!$A$5:$A$46,0)+2,FALSE)*'MC Usage'!Z220</f>
        <v>0</v>
      </c>
      <c r="AA220" s="2">
        <f>HLOOKUP(AA$5,'Emissions Factors'!$A$3:$AB$46,MATCH('MC Emissions'!$A220,'Emissions Factors'!$A$5:$A$46,0)+2,FALSE)*'MC Usage'!AA220</f>
        <v>0</v>
      </c>
      <c r="AB220">
        <f>HLOOKUP(AB$5,'Emissions Factors'!$A$3:$AB$46,MATCH('MC Emissions'!$A220,'Emissions Factors'!$A$5:$A$46,0)+2,FALSE)*'MC Usage'!AB220</f>
        <v>0</v>
      </c>
      <c r="AC220">
        <f>-'MC Usage'!AC220</f>
        <v>0</v>
      </c>
      <c r="AD220">
        <f>HLOOKUP(AD$5,'Emissions Factors'!$A$3:$AB$46,MATCH('MC Emissions'!$A220,'Emissions Factors'!$A$5:$A$46,0)+2,FALSE)*'MC Usage'!AD220</f>
        <v>-4838.2233281045501</v>
      </c>
      <c r="AE220">
        <f>HLOOKUP(AE$5,'Emissions Factors'!$A$3:$AB$46,MATCH('MC Emissions'!$A220,'Emissions Factors'!$A$5:$A$46,0)+2,FALSE)*'MC Usage'!AE220</f>
        <v>0</v>
      </c>
      <c r="AF220" s="202">
        <f t="shared" si="15"/>
        <v>2621.2963832631694</v>
      </c>
      <c r="AG220">
        <f t="shared" si="16"/>
        <v>4864.1710614707008</v>
      </c>
      <c r="AH220">
        <v>0</v>
      </c>
      <c r="AI220">
        <f t="shared" si="13"/>
        <v>4838.2233281045501</v>
      </c>
      <c r="AJ220">
        <f t="shared" si="14"/>
        <v>0</v>
      </c>
    </row>
    <row r="221" spans="1:36" ht="15" thickBot="1" x14ac:dyDescent="0.35">
      <c r="A221" s="34" t="s">
        <v>51</v>
      </c>
      <c r="B221" s="18">
        <f t="shared" si="17"/>
        <v>43252</v>
      </c>
      <c r="C221" s="2">
        <f>HLOOKUP(C$5,'Emissions Factors'!$A$3:$AB$46,MATCH('MC Emissions'!$A221,'Emissions Factors'!$A$5:$A$46,0)+2,FALSE)*'MC Usage'!C221</f>
        <v>6855.5431496720512</v>
      </c>
      <c r="D221" s="2">
        <f>HLOOKUP(D$5,'Emissions Factors'!$A$3:$AB$46,MATCH('MC Emissions'!$A221,'Emissions Factors'!$A$5:$A$46,0)+2,FALSE)*'MC Usage'!D221</f>
        <v>3543.3521583296147</v>
      </c>
      <c r="E221" s="2">
        <f>HLOOKUP(E$5,'Emissions Factors'!$A$3:$AB$46,MATCH('MC Emissions'!$A221,'Emissions Factors'!$A$5:$A$46,0)+2,FALSE)*'MC Usage'!E221</f>
        <v>4303.7398910235124</v>
      </c>
      <c r="F221" s="2">
        <f>HLOOKUP(F$5,'Emissions Factors'!$A$3:$AB$46,MATCH('MC Emissions'!$A221,'Emissions Factors'!$A$5:$A$46,0)+2,FALSE)*'MC Usage'!F221</f>
        <v>28.577204999999999</v>
      </c>
      <c r="G221" s="2">
        <f>HLOOKUP(G$5,'Emissions Factors'!$A$3:$AB$46,MATCH('MC Emissions'!$A221,'Emissions Factors'!$A$5:$A$46,0)+2,FALSE)*'MC Usage'!G221</f>
        <v>35.040929699175123</v>
      </c>
      <c r="H221" s="2">
        <f>HLOOKUP(H$5,'Emissions Factors'!$A$3:$AB$46,MATCH('MC Emissions'!$A221,'Emissions Factors'!$A$5:$A$46,0)+2,FALSE)*'MC Usage'!H221</f>
        <v>728.75070098927586</v>
      </c>
      <c r="I221" s="2">
        <f>HLOOKUP(I$5,'Emissions Factors'!$A$3:$AB$46,MATCH('MC Emissions'!$A221,'Emissions Factors'!$A$5:$A$46,0)+2,FALSE)*'MC Usage'!I221</f>
        <v>91.089616370368546</v>
      </c>
      <c r="J221" s="2">
        <f>HLOOKUP(J$5,'Emissions Factors'!$A$3:$AB$46,MATCH('MC Emissions'!$A221,'Emissions Factors'!$A$5:$A$46,0)+2,FALSE)*'MC Usage'!J221</f>
        <v>30.998098557656878</v>
      </c>
      <c r="K221" s="2">
        <f>HLOOKUP(K$5,'Emissions Factors'!$A$3:$AB$46,MATCH('MC Emissions'!$A221,'Emissions Factors'!$A$5:$A$46,0)+2,FALSE)*'MC Usage'!K221</f>
        <v>953.60508147436224</v>
      </c>
      <c r="L221" s="2">
        <f>HLOOKUP(L$5,'Emissions Factors'!$A$3:$AB$46,MATCH('MC Emissions'!$A221,'Emissions Factors'!$A$5:$A$46,0)+2,FALSE)*'MC Usage'!L221</f>
        <v>19.727238262581622</v>
      </c>
      <c r="M221" s="2">
        <f>HLOOKUP(M$5,'Emissions Factors'!$A$3:$AB$46,MATCH('MC Emissions'!$A221,'Emissions Factors'!$A$5:$A$46,0)+2,FALSE)*'MC Usage'!M221</f>
        <v>9.1791288016794361</v>
      </c>
      <c r="N221" s="2">
        <f>HLOOKUP(N$5,'Emissions Factors'!$A$3:$AB$46,MATCH('MC Emissions'!$A221,'Emissions Factors'!$A$5:$A$46,0)+2,FALSE)*'MC Usage'!N221</f>
        <v>1180.8066574227041</v>
      </c>
      <c r="O221" s="2">
        <f>HLOOKUP(O$5,'Emissions Factors'!$A$3:$AB$46,MATCH('MC Emissions'!$A221,'Emissions Factors'!$A$5:$A$46,0)+2,FALSE)*'MC Usage'!O221</f>
        <v>277.0842610557566</v>
      </c>
      <c r="P221" s="2">
        <f>HLOOKUP(P$5,'Emissions Factors'!$A$3:$AB$46,MATCH('MC Emissions'!$A221,'Emissions Factors'!$A$5:$A$46,0)+2,FALSE)*'MC Usage'!P221</f>
        <v>119.22846989837613</v>
      </c>
      <c r="Q221" s="2">
        <f>HLOOKUP(Q$5,'Emissions Factors'!$A$3:$AB$46,MATCH('MC Emissions'!$A221,'Emissions Factors'!$A$5:$A$46,0)+2,FALSE)*'MC Usage'!Q221</f>
        <v>1.4552134714892628</v>
      </c>
      <c r="R221" s="2">
        <f>HLOOKUP(R$5,'Emissions Factors'!$A$3:$AB$46,MATCH('MC Emissions'!$A221,'Emissions Factors'!$A$5:$A$46,0)+2,FALSE)*'MC Usage'!R221</f>
        <v>8.5086738730696485</v>
      </c>
      <c r="S221" s="2">
        <f>HLOOKUP(S$5,'Emissions Factors'!$A$3:$AB$46,MATCH('MC Emissions'!$A221,'Emissions Factors'!$A$5:$A$46,0)+2,FALSE)*'MC Usage'!S221</f>
        <v>4.0123222857142857E-2</v>
      </c>
      <c r="T221" s="2">
        <f>HLOOKUP(T$5,'Emissions Factors'!$A$3:$AB$46,MATCH('MC Emissions'!$A221,'Emissions Factors'!$A$5:$A$46,0)+2,FALSE)*'MC Usage'!T221</f>
        <v>0</v>
      </c>
      <c r="U221" s="2">
        <f>HLOOKUP(U$5,'Emissions Factors'!$A$3:$AB$46,MATCH('MC Emissions'!$A221,'Emissions Factors'!$A$5:$A$46,0)+2,FALSE)*'MC Usage'!U221</f>
        <v>0</v>
      </c>
      <c r="V221" s="2">
        <f>HLOOKUP(V$5,'Emissions Factors'!$A$3:$AB$46,MATCH('MC Emissions'!$A221,'Emissions Factors'!$A$5:$A$46,0)+2,FALSE)*'MC Usage'!V221</f>
        <v>0</v>
      </c>
      <c r="W221" s="2">
        <f>HLOOKUP(W$5,'Emissions Factors'!$A$3:$AB$46,MATCH('MC Emissions'!$A221,'Emissions Factors'!$A$5:$A$46,0)+2,FALSE)*'MC Usage'!W221</f>
        <v>0</v>
      </c>
      <c r="X221" s="2">
        <f>HLOOKUP(X$5,'Emissions Factors'!$A$3:$AB$46,MATCH('MC Emissions'!$A221,'Emissions Factors'!$A$5:$A$46,0)+2,FALSE)*'MC Usage'!X221</f>
        <v>0</v>
      </c>
      <c r="Y221" s="2">
        <f>HLOOKUP(Y$5,'Emissions Factors'!$A$3:$AB$46,MATCH('MC Emissions'!$A221,'Emissions Factors'!$A$5:$A$46,0)+2,FALSE)*'MC Usage'!Y221</f>
        <v>0</v>
      </c>
      <c r="Z221" s="2">
        <f>HLOOKUP(Z$5,'Emissions Factors'!$A$3:$AB$46,MATCH('MC Emissions'!$A221,'Emissions Factors'!$A$5:$A$46,0)+2,FALSE)*'MC Usage'!Z221</f>
        <v>0</v>
      </c>
      <c r="AA221" s="2">
        <f>HLOOKUP(AA$5,'Emissions Factors'!$A$3:$AB$46,MATCH('MC Emissions'!$A221,'Emissions Factors'!$A$5:$A$46,0)+2,FALSE)*'MC Usage'!AA221</f>
        <v>0</v>
      </c>
      <c r="AB221">
        <f>HLOOKUP(AB$5,'Emissions Factors'!$A$3:$AB$46,MATCH('MC Emissions'!$A221,'Emissions Factors'!$A$5:$A$46,0)+2,FALSE)*'MC Usage'!AB221</f>
        <v>0</v>
      </c>
      <c r="AC221">
        <f>-'MC Usage'!AC221</f>
        <v>0</v>
      </c>
      <c r="AD221">
        <f>HLOOKUP(AD$5,'Emissions Factors'!$A$3:$AB$46,MATCH('MC Emissions'!$A221,'Emissions Factors'!$A$5:$A$46,0)+2,FALSE)*'MC Usage'!AD221</f>
        <v>-4838.2233281045501</v>
      </c>
      <c r="AE221">
        <f>HLOOKUP(AE$5,'Emissions Factors'!$A$3:$AB$46,MATCH('MC Emissions'!$A221,'Emissions Factors'!$A$5:$A$46,0)+2,FALSE)*'MC Usage'!AE221</f>
        <v>0</v>
      </c>
      <c r="AF221" s="202">
        <f t="shared" si="15"/>
        <v>2017.3198215675011</v>
      </c>
      <c r="AG221">
        <f t="shared" si="16"/>
        <v>5032.4905920127885</v>
      </c>
      <c r="AH221">
        <v>0</v>
      </c>
      <c r="AI221">
        <f t="shared" si="13"/>
        <v>4838.2233281045501</v>
      </c>
      <c r="AJ221">
        <f t="shared" si="14"/>
        <v>0</v>
      </c>
    </row>
    <row r="222" spans="1:36" x14ac:dyDescent="0.3">
      <c r="A222" s="29" t="s">
        <v>52</v>
      </c>
      <c r="B222" s="15">
        <f t="shared" si="17"/>
        <v>43282</v>
      </c>
      <c r="C222" s="7">
        <f>HLOOKUP(C$5,'Emissions Factors'!$A$3:$AB$46,MATCH('MC Emissions'!$A222,'Emissions Factors'!$A$5:$A$46,0)+2,FALSE)*'MC Usage'!C222</f>
        <v>5925.7742442375456</v>
      </c>
      <c r="D222" s="7">
        <f>HLOOKUP(D$5,'Emissions Factors'!$A$3:$AB$46,MATCH('MC Emissions'!$A222,'Emissions Factors'!$A$5:$A$46,0)+2,FALSE)*'MC Usage'!D222</f>
        <v>3877.2032779993965</v>
      </c>
      <c r="E222" s="7">
        <f>HLOOKUP(E$5,'Emissions Factors'!$A$3:$AB$46,MATCH('MC Emissions'!$A222,'Emissions Factors'!$A$5:$A$46,0)+2,FALSE)*'MC Usage'!E222</f>
        <v>4212.8778389219615</v>
      </c>
      <c r="F222" s="7">
        <f>HLOOKUP(F$5,'Emissions Factors'!$A$3:$AB$46,MATCH('MC Emissions'!$A222,'Emissions Factors'!$A$5:$A$46,0)+2,FALSE)*'MC Usage'!F222</f>
        <v>28.366875</v>
      </c>
      <c r="G222" s="7">
        <f>HLOOKUP(G$5,'Emissions Factors'!$A$3:$AB$46,MATCH('MC Emissions'!$A222,'Emissions Factors'!$A$5:$A$46,0)+2,FALSE)*'MC Usage'!G222</f>
        <v>35.040929699175123</v>
      </c>
      <c r="H222" s="7">
        <f>HLOOKUP(H$5,'Emissions Factors'!$A$3:$AB$46,MATCH('MC Emissions'!$A222,'Emissions Factors'!$A$5:$A$46,0)+2,FALSE)*'MC Usage'!H222</f>
        <v>1607.2579582517412</v>
      </c>
      <c r="I222" s="7">
        <f>HLOOKUP(I$5,'Emissions Factors'!$A$3:$AB$46,MATCH('MC Emissions'!$A222,'Emissions Factors'!$A$5:$A$46,0)+2,FALSE)*'MC Usage'!I222</f>
        <v>96.483360348963288</v>
      </c>
      <c r="J222" s="7">
        <f>HLOOKUP(J$5,'Emissions Factors'!$A$3:$AB$46,MATCH('MC Emissions'!$A222,'Emissions Factors'!$A$5:$A$46,0)+2,FALSE)*'MC Usage'!J222</f>
        <v>32.693148478786121</v>
      </c>
      <c r="K222" s="7">
        <f>HLOOKUP(K$5,'Emissions Factors'!$A$3:$AB$46,MATCH('MC Emissions'!$A222,'Emissions Factors'!$A$5:$A$46,0)+2,FALSE)*'MC Usage'!K222</f>
        <v>953.60508147436224</v>
      </c>
      <c r="L222" s="7">
        <f>HLOOKUP(L$5,'Emissions Factors'!$A$3:$AB$46,MATCH('MC Emissions'!$A222,'Emissions Factors'!$A$5:$A$46,0)+2,FALSE)*'MC Usage'!L222</f>
        <v>19.727238262581622</v>
      </c>
      <c r="M222" s="7">
        <f>HLOOKUP(M$5,'Emissions Factors'!$A$3:$AB$46,MATCH('MC Emissions'!$A222,'Emissions Factors'!$A$5:$A$46,0)+2,FALSE)*'MC Usage'!M222</f>
        <v>8.591695862526203</v>
      </c>
      <c r="N222" s="7">
        <f>HLOOKUP(N$5,'Emissions Factors'!$A$3:$AB$46,MATCH('MC Emissions'!$A222,'Emissions Factors'!$A$5:$A$46,0)+2,FALSE)*'MC Usage'!N222</f>
        <v>1654.6116926049131</v>
      </c>
      <c r="O222" s="7">
        <f>HLOOKUP(O$5,'Emissions Factors'!$A$3:$AB$46,MATCH('MC Emissions'!$A222,'Emissions Factors'!$A$5:$A$46,0)+2,FALSE)*'MC Usage'!O222</f>
        <v>86.420400000000001</v>
      </c>
      <c r="P222" s="7">
        <f>HLOOKUP(P$5,'Emissions Factors'!$A$3:$AB$46,MATCH('MC Emissions'!$A222,'Emissions Factors'!$A$5:$A$46,0)+2,FALSE)*'MC Usage'!P222</f>
        <v>0</v>
      </c>
      <c r="Q222" s="7">
        <f>HLOOKUP(Q$5,'Emissions Factors'!$A$3:$AB$46,MATCH('MC Emissions'!$A222,'Emissions Factors'!$A$5:$A$46,0)+2,FALSE)*'MC Usage'!Q222</f>
        <v>0</v>
      </c>
      <c r="R222" s="7">
        <f>HLOOKUP(R$5,'Emissions Factors'!$A$3:$AB$46,MATCH('MC Emissions'!$A222,'Emissions Factors'!$A$5:$A$46,0)+2,FALSE)*'MC Usage'!R222</f>
        <v>0</v>
      </c>
      <c r="S222" s="7">
        <f>HLOOKUP(S$5,'Emissions Factors'!$A$3:$AB$46,MATCH('MC Emissions'!$A222,'Emissions Factors'!$A$5:$A$46,0)+2,FALSE)*'MC Usage'!S222</f>
        <v>4.0123222857142857E-2</v>
      </c>
      <c r="T222" s="7">
        <f>HLOOKUP(T$5,'Emissions Factors'!$A$3:$AB$46,MATCH('MC Emissions'!$A222,'Emissions Factors'!$A$5:$A$46,0)+2,FALSE)*'MC Usage'!T222</f>
        <v>0</v>
      </c>
      <c r="U222" s="7">
        <f>HLOOKUP(U$5,'Emissions Factors'!$A$3:$AB$46,MATCH('MC Emissions'!$A222,'Emissions Factors'!$A$5:$A$46,0)+2,FALSE)*'MC Usage'!U222</f>
        <v>0</v>
      </c>
      <c r="V222" s="7">
        <f>HLOOKUP(V$5,'Emissions Factors'!$A$3:$AB$46,MATCH('MC Emissions'!$A222,'Emissions Factors'!$A$5:$A$46,0)+2,FALSE)*'MC Usage'!V222</f>
        <v>0</v>
      </c>
      <c r="W222" s="7">
        <f>HLOOKUP(W$5,'Emissions Factors'!$A$3:$AB$46,MATCH('MC Emissions'!$A222,'Emissions Factors'!$A$5:$A$46,0)+2,FALSE)*'MC Usage'!W222</f>
        <v>0</v>
      </c>
      <c r="X222" s="7">
        <f>HLOOKUP(X$5,'Emissions Factors'!$A$3:$AB$46,MATCH('MC Emissions'!$A222,'Emissions Factors'!$A$5:$A$46,0)+2,FALSE)*'MC Usage'!X222</f>
        <v>0</v>
      </c>
      <c r="Y222" s="7">
        <f>HLOOKUP(Y$5,'Emissions Factors'!$A$3:$AB$46,MATCH('MC Emissions'!$A222,'Emissions Factors'!$A$5:$A$46,0)+2,FALSE)*'MC Usage'!Y222</f>
        <v>0</v>
      </c>
      <c r="Z222" s="7">
        <f>HLOOKUP(Z$5,'Emissions Factors'!$A$3:$AB$46,MATCH('MC Emissions'!$A222,'Emissions Factors'!$A$5:$A$46,0)+2,FALSE)*'MC Usage'!Z222</f>
        <v>0</v>
      </c>
      <c r="AA222" s="7">
        <f>HLOOKUP(AA$5,'Emissions Factors'!$A$3:$AB$46,MATCH('MC Emissions'!$A222,'Emissions Factors'!$A$5:$A$46,0)+2,FALSE)*'MC Usage'!AA222</f>
        <v>0</v>
      </c>
      <c r="AB222" s="8">
        <f>HLOOKUP(AB$5,'Emissions Factors'!$A$3:$AB$46,MATCH('MC Emissions'!$A222,'Emissions Factors'!$A$5:$A$46,0)+2,FALSE)*'MC Usage'!AB222</f>
        <v>0</v>
      </c>
      <c r="AC222" s="8">
        <f>-'MC Usage'!AC222</f>
        <v>-6684.4</v>
      </c>
      <c r="AD222" s="8">
        <f>HLOOKUP(AD$5,'Emissions Factors'!$A$3:$AB$46,MATCH('MC Emissions'!$A222,'Emissions Factors'!$A$5:$A$46,0)+2,FALSE)*'MC Usage'!AD222</f>
        <v>0</v>
      </c>
      <c r="AE222" s="8">
        <f>HLOOKUP(AE$5,'Emissions Factors'!$A$3:$AB$46,MATCH('MC Emissions'!$A222,'Emissions Factors'!$A$5:$A$46,0)+2,FALSE)*'MC Usage'!AE222</f>
        <v>0</v>
      </c>
      <c r="AF222" s="202">
        <f t="shared" si="15"/>
        <v>5925.7742442375456</v>
      </c>
      <c r="AG222">
        <v>0</v>
      </c>
      <c r="AH222">
        <v>0</v>
      </c>
      <c r="AI222">
        <f t="shared" si="13"/>
        <v>0</v>
      </c>
      <c r="AJ222">
        <f t="shared" si="14"/>
        <v>6684.4</v>
      </c>
    </row>
    <row r="223" spans="1:36" x14ac:dyDescent="0.3">
      <c r="A223" s="30" t="s">
        <v>52</v>
      </c>
      <c r="B223" s="16">
        <f t="shared" si="17"/>
        <v>43313</v>
      </c>
      <c r="C223" s="9">
        <f>HLOOKUP(C$5,'Emissions Factors'!$A$3:$AB$46,MATCH('MC Emissions'!$A223,'Emissions Factors'!$A$5:$A$46,0)+2,FALSE)*'MC Usage'!C223</f>
        <v>7510.703791664102</v>
      </c>
      <c r="D223" s="9">
        <f>HLOOKUP(D$5,'Emissions Factors'!$A$3:$AB$46,MATCH('MC Emissions'!$A223,'Emissions Factors'!$A$5:$A$46,0)+2,FALSE)*'MC Usage'!D223</f>
        <v>4387.8274482517691</v>
      </c>
      <c r="E223" s="9">
        <f>HLOOKUP(E$5,'Emissions Factors'!$A$3:$AB$46,MATCH('MC Emissions'!$A223,'Emissions Factors'!$A$5:$A$46,0)+2,FALSE)*'MC Usage'!E223</f>
        <v>4222.2331386423148</v>
      </c>
      <c r="F223" s="9">
        <f>HLOOKUP(F$5,'Emissions Factors'!$A$3:$AB$46,MATCH('MC Emissions'!$A223,'Emissions Factors'!$A$5:$A$46,0)+2,FALSE)*'MC Usage'!F223</f>
        <v>26.318925</v>
      </c>
      <c r="G223" s="9">
        <f>HLOOKUP(G$5,'Emissions Factors'!$A$3:$AB$46,MATCH('MC Emissions'!$A223,'Emissions Factors'!$A$5:$A$46,0)+2,FALSE)*'MC Usage'!G223</f>
        <v>35.040929699175123</v>
      </c>
      <c r="H223" s="9">
        <f>HLOOKUP(H$5,'Emissions Factors'!$A$3:$AB$46,MATCH('MC Emissions'!$A223,'Emissions Factors'!$A$5:$A$46,0)+2,FALSE)*'MC Usage'!H223</f>
        <v>3674.5835468643809</v>
      </c>
      <c r="I223" s="9">
        <f>HLOOKUP(I$5,'Emissions Factors'!$A$3:$AB$46,MATCH('MC Emissions'!$A223,'Emissions Factors'!$A$5:$A$46,0)+2,FALSE)*'MC Usage'!I223</f>
        <v>113.34519089403383</v>
      </c>
      <c r="J223" s="9">
        <f>HLOOKUP(J$5,'Emissions Factors'!$A$3:$AB$46,MATCH('MC Emissions'!$A223,'Emissions Factors'!$A$5:$A$46,0)+2,FALSE)*'MC Usage'!J223</f>
        <v>32.906298468868236</v>
      </c>
      <c r="K223" s="9">
        <f>HLOOKUP(K$5,'Emissions Factors'!$A$3:$AB$46,MATCH('MC Emissions'!$A223,'Emissions Factors'!$A$5:$A$46,0)+2,FALSE)*'MC Usage'!K223</f>
        <v>953.60508147436224</v>
      </c>
      <c r="L223" s="9">
        <f>HLOOKUP(L$5,'Emissions Factors'!$A$3:$AB$46,MATCH('MC Emissions'!$A223,'Emissions Factors'!$A$5:$A$46,0)+2,FALSE)*'MC Usage'!L223</f>
        <v>19.727238262581622</v>
      </c>
      <c r="M223" s="9">
        <f>HLOOKUP(M$5,'Emissions Factors'!$A$3:$AB$46,MATCH('MC Emissions'!$A223,'Emissions Factors'!$A$5:$A$46,0)+2,FALSE)*'MC Usage'!M223</f>
        <v>8.591695862526203</v>
      </c>
      <c r="N223" s="9">
        <f>HLOOKUP(N$5,'Emissions Factors'!$A$3:$AB$46,MATCH('MC Emissions'!$A223,'Emissions Factors'!$A$5:$A$46,0)+2,FALSE)*'MC Usage'!N223</f>
        <v>1654.6116926049131</v>
      </c>
      <c r="O223" s="9">
        <f>HLOOKUP(O$5,'Emissions Factors'!$A$3:$AB$46,MATCH('MC Emissions'!$A223,'Emissions Factors'!$A$5:$A$46,0)+2,FALSE)*'MC Usage'!O223</f>
        <v>86.420400000000001</v>
      </c>
      <c r="P223" s="9">
        <f>HLOOKUP(P$5,'Emissions Factors'!$A$3:$AB$46,MATCH('MC Emissions'!$A223,'Emissions Factors'!$A$5:$A$46,0)+2,FALSE)*'MC Usage'!P223</f>
        <v>0</v>
      </c>
      <c r="Q223" s="9">
        <f>HLOOKUP(Q$5,'Emissions Factors'!$A$3:$AB$46,MATCH('MC Emissions'!$A223,'Emissions Factors'!$A$5:$A$46,0)+2,FALSE)*'MC Usage'!Q223</f>
        <v>0</v>
      </c>
      <c r="R223" s="9">
        <f>HLOOKUP(R$5,'Emissions Factors'!$A$3:$AB$46,MATCH('MC Emissions'!$A223,'Emissions Factors'!$A$5:$A$46,0)+2,FALSE)*'MC Usage'!R223</f>
        <v>0</v>
      </c>
      <c r="S223" s="9">
        <f>HLOOKUP(S$5,'Emissions Factors'!$A$3:$AB$46,MATCH('MC Emissions'!$A223,'Emissions Factors'!$A$5:$A$46,0)+2,FALSE)*'MC Usage'!S223</f>
        <v>4.0123222857142857E-2</v>
      </c>
      <c r="T223" s="9">
        <f>HLOOKUP(T$5,'Emissions Factors'!$A$3:$AB$46,MATCH('MC Emissions'!$A223,'Emissions Factors'!$A$5:$A$46,0)+2,FALSE)*'MC Usage'!T223</f>
        <v>0</v>
      </c>
      <c r="U223" s="9">
        <f>HLOOKUP(U$5,'Emissions Factors'!$A$3:$AB$46,MATCH('MC Emissions'!$A223,'Emissions Factors'!$A$5:$A$46,0)+2,FALSE)*'MC Usage'!U223</f>
        <v>0</v>
      </c>
      <c r="V223" s="9">
        <f>HLOOKUP(V$5,'Emissions Factors'!$A$3:$AB$46,MATCH('MC Emissions'!$A223,'Emissions Factors'!$A$5:$A$46,0)+2,FALSE)*'MC Usage'!V223</f>
        <v>0</v>
      </c>
      <c r="W223" s="9">
        <f>HLOOKUP(W$5,'Emissions Factors'!$A$3:$AB$46,MATCH('MC Emissions'!$A223,'Emissions Factors'!$A$5:$A$46,0)+2,FALSE)*'MC Usage'!W223</f>
        <v>0</v>
      </c>
      <c r="X223" s="9">
        <f>HLOOKUP(X$5,'Emissions Factors'!$A$3:$AB$46,MATCH('MC Emissions'!$A223,'Emissions Factors'!$A$5:$A$46,0)+2,FALSE)*'MC Usage'!X223</f>
        <v>0</v>
      </c>
      <c r="Y223" s="9">
        <f>HLOOKUP(Y$5,'Emissions Factors'!$A$3:$AB$46,MATCH('MC Emissions'!$A223,'Emissions Factors'!$A$5:$A$46,0)+2,FALSE)*'MC Usage'!Y223</f>
        <v>0</v>
      </c>
      <c r="Z223" s="9">
        <f>HLOOKUP(Z$5,'Emissions Factors'!$A$3:$AB$46,MATCH('MC Emissions'!$A223,'Emissions Factors'!$A$5:$A$46,0)+2,FALSE)*'MC Usage'!Z223</f>
        <v>0</v>
      </c>
      <c r="AA223" s="9">
        <f>HLOOKUP(AA$5,'Emissions Factors'!$A$3:$AB$46,MATCH('MC Emissions'!$A223,'Emissions Factors'!$A$5:$A$46,0)+2,FALSE)*'MC Usage'!AA223</f>
        <v>0</v>
      </c>
      <c r="AB223" s="10">
        <f>HLOOKUP(AB$5,'Emissions Factors'!$A$3:$AB$46,MATCH('MC Emissions'!$A223,'Emissions Factors'!$A$5:$A$46,0)+2,FALSE)*'MC Usage'!AB223</f>
        <v>0</v>
      </c>
      <c r="AC223" s="10">
        <f>-'MC Usage'!AC223</f>
        <v>-6684.4</v>
      </c>
      <c r="AD223" s="10">
        <f>HLOOKUP(AD$5,'Emissions Factors'!$A$3:$AB$46,MATCH('MC Emissions'!$A223,'Emissions Factors'!$A$5:$A$46,0)+2,FALSE)*'MC Usage'!AD223</f>
        <v>0</v>
      </c>
      <c r="AE223" s="10">
        <f>HLOOKUP(AE$5,'Emissions Factors'!$A$3:$AB$46,MATCH('MC Emissions'!$A223,'Emissions Factors'!$A$5:$A$46,0)+2,FALSE)*'MC Usage'!AE223</f>
        <v>0</v>
      </c>
      <c r="AF223" s="202">
        <f t="shared" si="15"/>
        <v>7510.703791664102</v>
      </c>
      <c r="AG223">
        <v>0</v>
      </c>
      <c r="AH223">
        <v>0</v>
      </c>
      <c r="AI223">
        <f t="shared" si="13"/>
        <v>0</v>
      </c>
      <c r="AJ223">
        <f t="shared" si="14"/>
        <v>6684.4</v>
      </c>
    </row>
    <row r="224" spans="1:36" x14ac:dyDescent="0.3">
      <c r="A224" s="30" t="s">
        <v>52</v>
      </c>
      <c r="B224" s="16">
        <f t="shared" si="17"/>
        <v>43344</v>
      </c>
      <c r="C224" s="9">
        <f>HLOOKUP(C$5,'Emissions Factors'!$A$3:$AB$46,MATCH('MC Emissions'!$A224,'Emissions Factors'!$A$5:$A$46,0)+2,FALSE)*'MC Usage'!C224</f>
        <v>5965.1664730613429</v>
      </c>
      <c r="D224" s="9">
        <f>HLOOKUP(D$5,'Emissions Factors'!$A$3:$AB$46,MATCH('MC Emissions'!$A224,'Emissions Factors'!$A$5:$A$46,0)+2,FALSE)*'MC Usage'!D224</f>
        <v>2601.7364882520146</v>
      </c>
      <c r="E224" s="9">
        <f>HLOOKUP(E$5,'Emissions Factors'!$A$3:$AB$46,MATCH('MC Emissions'!$A224,'Emissions Factors'!$A$5:$A$46,0)+2,FALSE)*'MC Usage'!E224</f>
        <v>4490.0313857136698</v>
      </c>
      <c r="F224" s="9">
        <f>HLOOKUP(F$5,'Emissions Factors'!$A$3:$AB$46,MATCH('MC Emissions'!$A224,'Emissions Factors'!$A$5:$A$46,0)+2,FALSE)*'MC Usage'!F224</f>
        <v>40.012515</v>
      </c>
      <c r="G224" s="9">
        <f>HLOOKUP(G$5,'Emissions Factors'!$A$3:$AB$46,MATCH('MC Emissions'!$A224,'Emissions Factors'!$A$5:$A$46,0)+2,FALSE)*'MC Usage'!G224</f>
        <v>35.040929699175123</v>
      </c>
      <c r="H224" s="9">
        <f>HLOOKUP(H$5,'Emissions Factors'!$A$3:$AB$46,MATCH('MC Emissions'!$A224,'Emissions Factors'!$A$5:$A$46,0)+2,FALSE)*'MC Usage'!H224</f>
        <v>3201.483893953603</v>
      </c>
      <c r="I224" s="9">
        <f>HLOOKUP(I$5,'Emissions Factors'!$A$3:$AB$46,MATCH('MC Emissions'!$A224,'Emissions Factors'!$A$5:$A$46,0)+2,FALSE)*'MC Usage'!I224</f>
        <v>94.54365431249704</v>
      </c>
      <c r="J224" s="9">
        <f>HLOOKUP(J$5,'Emissions Factors'!$A$3:$AB$46,MATCH('MC Emissions'!$A224,'Emissions Factors'!$A$5:$A$46,0)+2,FALSE)*'MC Usage'!J224</f>
        <v>32.18564850240012</v>
      </c>
      <c r="K224" s="9">
        <f>HLOOKUP(K$5,'Emissions Factors'!$A$3:$AB$46,MATCH('MC Emissions'!$A224,'Emissions Factors'!$A$5:$A$46,0)+2,FALSE)*'MC Usage'!K224</f>
        <v>953.60508147436224</v>
      </c>
      <c r="L224" s="9">
        <f>HLOOKUP(L$5,'Emissions Factors'!$A$3:$AB$46,MATCH('MC Emissions'!$A224,'Emissions Factors'!$A$5:$A$46,0)+2,FALSE)*'MC Usage'!L224</f>
        <v>19.727238262581622</v>
      </c>
      <c r="M224" s="9">
        <f>HLOOKUP(M$5,'Emissions Factors'!$A$3:$AB$46,MATCH('MC Emissions'!$A224,'Emissions Factors'!$A$5:$A$46,0)+2,FALSE)*'MC Usage'!M224</f>
        <v>8.591695862526203</v>
      </c>
      <c r="N224" s="9">
        <f>HLOOKUP(N$5,'Emissions Factors'!$A$3:$AB$46,MATCH('MC Emissions'!$A224,'Emissions Factors'!$A$5:$A$46,0)+2,FALSE)*'MC Usage'!N224</f>
        <v>1654.6116926049131</v>
      </c>
      <c r="O224" s="9">
        <f>HLOOKUP(O$5,'Emissions Factors'!$A$3:$AB$46,MATCH('MC Emissions'!$A224,'Emissions Factors'!$A$5:$A$46,0)+2,FALSE)*'MC Usage'!O224</f>
        <v>86.420400000000001</v>
      </c>
      <c r="P224" s="9">
        <f>HLOOKUP(P$5,'Emissions Factors'!$A$3:$AB$46,MATCH('MC Emissions'!$A224,'Emissions Factors'!$A$5:$A$46,0)+2,FALSE)*'MC Usage'!P224</f>
        <v>0</v>
      </c>
      <c r="Q224" s="9">
        <f>HLOOKUP(Q$5,'Emissions Factors'!$A$3:$AB$46,MATCH('MC Emissions'!$A224,'Emissions Factors'!$A$5:$A$46,0)+2,FALSE)*'MC Usage'!Q224</f>
        <v>0</v>
      </c>
      <c r="R224" s="9">
        <f>HLOOKUP(R$5,'Emissions Factors'!$A$3:$AB$46,MATCH('MC Emissions'!$A224,'Emissions Factors'!$A$5:$A$46,0)+2,FALSE)*'MC Usage'!R224</f>
        <v>0</v>
      </c>
      <c r="S224" s="9">
        <f>HLOOKUP(S$5,'Emissions Factors'!$A$3:$AB$46,MATCH('MC Emissions'!$A224,'Emissions Factors'!$A$5:$A$46,0)+2,FALSE)*'MC Usage'!S224</f>
        <v>4.0123222857142857E-2</v>
      </c>
      <c r="T224" s="9">
        <f>HLOOKUP(T$5,'Emissions Factors'!$A$3:$AB$46,MATCH('MC Emissions'!$A224,'Emissions Factors'!$A$5:$A$46,0)+2,FALSE)*'MC Usage'!T224</f>
        <v>0</v>
      </c>
      <c r="U224" s="9">
        <f>HLOOKUP(U$5,'Emissions Factors'!$A$3:$AB$46,MATCH('MC Emissions'!$A224,'Emissions Factors'!$A$5:$A$46,0)+2,FALSE)*'MC Usage'!U224</f>
        <v>0</v>
      </c>
      <c r="V224" s="9">
        <f>HLOOKUP(V$5,'Emissions Factors'!$A$3:$AB$46,MATCH('MC Emissions'!$A224,'Emissions Factors'!$A$5:$A$46,0)+2,FALSE)*'MC Usage'!V224</f>
        <v>0</v>
      </c>
      <c r="W224" s="9">
        <f>HLOOKUP(W$5,'Emissions Factors'!$A$3:$AB$46,MATCH('MC Emissions'!$A224,'Emissions Factors'!$A$5:$A$46,0)+2,FALSE)*'MC Usage'!W224</f>
        <v>0</v>
      </c>
      <c r="X224" s="9">
        <f>HLOOKUP(X$5,'Emissions Factors'!$A$3:$AB$46,MATCH('MC Emissions'!$A224,'Emissions Factors'!$A$5:$A$46,0)+2,FALSE)*'MC Usage'!X224</f>
        <v>0</v>
      </c>
      <c r="Y224" s="9">
        <f>HLOOKUP(Y$5,'Emissions Factors'!$A$3:$AB$46,MATCH('MC Emissions'!$A224,'Emissions Factors'!$A$5:$A$46,0)+2,FALSE)*'MC Usage'!Y224</f>
        <v>0</v>
      </c>
      <c r="Z224" s="9">
        <f>HLOOKUP(Z$5,'Emissions Factors'!$A$3:$AB$46,MATCH('MC Emissions'!$A224,'Emissions Factors'!$A$5:$A$46,0)+2,FALSE)*'MC Usage'!Z224</f>
        <v>0</v>
      </c>
      <c r="AA224" s="9">
        <f>HLOOKUP(AA$5,'Emissions Factors'!$A$3:$AB$46,MATCH('MC Emissions'!$A224,'Emissions Factors'!$A$5:$A$46,0)+2,FALSE)*'MC Usage'!AA224</f>
        <v>0</v>
      </c>
      <c r="AB224" s="10">
        <f>HLOOKUP(AB$5,'Emissions Factors'!$A$3:$AB$46,MATCH('MC Emissions'!$A224,'Emissions Factors'!$A$5:$A$46,0)+2,FALSE)*'MC Usage'!AB224</f>
        <v>0</v>
      </c>
      <c r="AC224" s="10">
        <f>-'MC Usage'!AC224</f>
        <v>-6684.4</v>
      </c>
      <c r="AD224" s="10">
        <f>HLOOKUP(AD$5,'Emissions Factors'!$A$3:$AB$46,MATCH('MC Emissions'!$A224,'Emissions Factors'!$A$5:$A$46,0)+2,FALSE)*'MC Usage'!AD224</f>
        <v>0</v>
      </c>
      <c r="AE224" s="10">
        <f>HLOOKUP(AE$5,'Emissions Factors'!$A$3:$AB$46,MATCH('MC Emissions'!$A224,'Emissions Factors'!$A$5:$A$46,0)+2,FALSE)*'MC Usage'!AE224</f>
        <v>0</v>
      </c>
      <c r="AF224" s="202">
        <f t="shared" si="15"/>
        <v>5965.1664730613429</v>
      </c>
      <c r="AG224">
        <v>0</v>
      </c>
      <c r="AH224">
        <v>0</v>
      </c>
      <c r="AI224">
        <f t="shared" si="13"/>
        <v>0</v>
      </c>
      <c r="AJ224">
        <f t="shared" si="14"/>
        <v>6684.4</v>
      </c>
    </row>
    <row r="225" spans="1:36" x14ac:dyDescent="0.3">
      <c r="A225" s="30" t="s">
        <v>52</v>
      </c>
      <c r="B225" s="16">
        <f t="shared" si="17"/>
        <v>43374</v>
      </c>
      <c r="C225" s="9">
        <f>HLOOKUP(C$5,'Emissions Factors'!$A$3:$AB$46,MATCH('MC Emissions'!$A225,'Emissions Factors'!$A$5:$A$46,0)+2,FALSE)*'MC Usage'!C225</f>
        <v>6291.7342568214708</v>
      </c>
      <c r="D225" s="9">
        <f>HLOOKUP(D$5,'Emissions Factors'!$A$3:$AB$46,MATCH('MC Emissions'!$A225,'Emissions Factors'!$A$5:$A$46,0)+2,FALSE)*'MC Usage'!D225</f>
        <v>1668.4287744772294</v>
      </c>
      <c r="E225" s="9">
        <f>HLOOKUP(E$5,'Emissions Factors'!$A$3:$AB$46,MATCH('MC Emissions'!$A225,'Emissions Factors'!$A$5:$A$46,0)+2,FALSE)*'MC Usage'!E225</f>
        <v>5571.6030998882443</v>
      </c>
      <c r="F225" s="9">
        <f>HLOOKUP(F$5,'Emissions Factors'!$A$3:$AB$46,MATCH('MC Emissions'!$A225,'Emissions Factors'!$A$5:$A$46,0)+2,FALSE)*'MC Usage'!F225</f>
        <v>72.18746999999999</v>
      </c>
      <c r="G225" s="9">
        <f>HLOOKUP(G$5,'Emissions Factors'!$A$3:$AB$46,MATCH('MC Emissions'!$A225,'Emissions Factors'!$A$5:$A$46,0)+2,FALSE)*'MC Usage'!G225</f>
        <v>35.040929699175123</v>
      </c>
      <c r="H225" s="9">
        <f>HLOOKUP(H$5,'Emissions Factors'!$A$3:$AB$46,MATCH('MC Emissions'!$A225,'Emissions Factors'!$A$5:$A$46,0)+2,FALSE)*'MC Usage'!H225</f>
        <v>1332.2179685717597</v>
      </c>
      <c r="I225" s="9">
        <f>HLOOKUP(I$5,'Emissions Factors'!$A$3:$AB$46,MATCH('MC Emissions'!$A225,'Emissions Factors'!$A$5:$A$46,0)+2,FALSE)*'MC Usage'!I225</f>
        <v>106.64980207517887</v>
      </c>
      <c r="J225" s="9">
        <f>HLOOKUP(J$5,'Emissions Factors'!$A$3:$AB$46,MATCH('MC Emissions'!$A225,'Emissions Factors'!$A$5:$A$46,0)+2,FALSE)*'MC Usage'!J225</f>
        <v>35.991898325295118</v>
      </c>
      <c r="K225" s="9">
        <f>HLOOKUP(K$5,'Emissions Factors'!$A$3:$AB$46,MATCH('MC Emissions'!$A225,'Emissions Factors'!$A$5:$A$46,0)+2,FALSE)*'MC Usage'!K225</f>
        <v>953.60508147436224</v>
      </c>
      <c r="L225" s="9">
        <f>HLOOKUP(L$5,'Emissions Factors'!$A$3:$AB$46,MATCH('MC Emissions'!$A225,'Emissions Factors'!$A$5:$A$46,0)+2,FALSE)*'MC Usage'!L225</f>
        <v>19.727238262581622</v>
      </c>
      <c r="M225" s="9">
        <f>HLOOKUP(M$5,'Emissions Factors'!$A$3:$AB$46,MATCH('MC Emissions'!$A225,'Emissions Factors'!$A$5:$A$46,0)+2,FALSE)*'MC Usage'!M225</f>
        <v>8.591695862526203</v>
      </c>
      <c r="N225" s="9">
        <f>HLOOKUP(N$5,'Emissions Factors'!$A$3:$AB$46,MATCH('MC Emissions'!$A225,'Emissions Factors'!$A$5:$A$46,0)+2,FALSE)*'MC Usage'!N225</f>
        <v>1654.6116926049131</v>
      </c>
      <c r="O225" s="9">
        <f>HLOOKUP(O$5,'Emissions Factors'!$A$3:$AB$46,MATCH('MC Emissions'!$A225,'Emissions Factors'!$A$5:$A$46,0)+2,FALSE)*'MC Usage'!O225</f>
        <v>86.420400000000001</v>
      </c>
      <c r="P225" s="9">
        <f>HLOOKUP(P$5,'Emissions Factors'!$A$3:$AB$46,MATCH('MC Emissions'!$A225,'Emissions Factors'!$A$5:$A$46,0)+2,FALSE)*'MC Usage'!P225</f>
        <v>0</v>
      </c>
      <c r="Q225" s="9">
        <f>HLOOKUP(Q$5,'Emissions Factors'!$A$3:$AB$46,MATCH('MC Emissions'!$A225,'Emissions Factors'!$A$5:$A$46,0)+2,FALSE)*'MC Usage'!Q225</f>
        <v>0</v>
      </c>
      <c r="R225" s="9">
        <f>HLOOKUP(R$5,'Emissions Factors'!$A$3:$AB$46,MATCH('MC Emissions'!$A225,'Emissions Factors'!$A$5:$A$46,0)+2,FALSE)*'MC Usage'!R225</f>
        <v>0</v>
      </c>
      <c r="S225" s="9">
        <f>HLOOKUP(S$5,'Emissions Factors'!$A$3:$AB$46,MATCH('MC Emissions'!$A225,'Emissions Factors'!$A$5:$A$46,0)+2,FALSE)*'MC Usage'!S225</f>
        <v>4.0123222857142857E-2</v>
      </c>
      <c r="T225" s="9">
        <f>HLOOKUP(T$5,'Emissions Factors'!$A$3:$AB$46,MATCH('MC Emissions'!$A225,'Emissions Factors'!$A$5:$A$46,0)+2,FALSE)*'MC Usage'!T225</f>
        <v>0</v>
      </c>
      <c r="U225" s="9">
        <f>HLOOKUP(U$5,'Emissions Factors'!$A$3:$AB$46,MATCH('MC Emissions'!$A225,'Emissions Factors'!$A$5:$A$46,0)+2,FALSE)*'MC Usage'!U225</f>
        <v>0</v>
      </c>
      <c r="V225" s="9">
        <f>HLOOKUP(V$5,'Emissions Factors'!$A$3:$AB$46,MATCH('MC Emissions'!$A225,'Emissions Factors'!$A$5:$A$46,0)+2,FALSE)*'MC Usage'!V225</f>
        <v>0</v>
      </c>
      <c r="W225" s="9">
        <f>HLOOKUP(W$5,'Emissions Factors'!$A$3:$AB$46,MATCH('MC Emissions'!$A225,'Emissions Factors'!$A$5:$A$46,0)+2,FALSE)*'MC Usage'!W225</f>
        <v>0</v>
      </c>
      <c r="X225" s="9">
        <f>HLOOKUP(X$5,'Emissions Factors'!$A$3:$AB$46,MATCH('MC Emissions'!$A225,'Emissions Factors'!$A$5:$A$46,0)+2,FALSE)*'MC Usage'!X225</f>
        <v>0</v>
      </c>
      <c r="Y225" s="9">
        <f>HLOOKUP(Y$5,'Emissions Factors'!$A$3:$AB$46,MATCH('MC Emissions'!$A225,'Emissions Factors'!$A$5:$A$46,0)+2,FALSE)*'MC Usage'!Y225</f>
        <v>0</v>
      </c>
      <c r="Z225" s="9">
        <f>HLOOKUP(Z$5,'Emissions Factors'!$A$3:$AB$46,MATCH('MC Emissions'!$A225,'Emissions Factors'!$A$5:$A$46,0)+2,FALSE)*'MC Usage'!Z225</f>
        <v>0</v>
      </c>
      <c r="AA225" s="9">
        <f>HLOOKUP(AA$5,'Emissions Factors'!$A$3:$AB$46,MATCH('MC Emissions'!$A225,'Emissions Factors'!$A$5:$A$46,0)+2,FALSE)*'MC Usage'!AA225</f>
        <v>0</v>
      </c>
      <c r="AB225" s="10">
        <f>HLOOKUP(AB$5,'Emissions Factors'!$A$3:$AB$46,MATCH('MC Emissions'!$A225,'Emissions Factors'!$A$5:$A$46,0)+2,FALSE)*'MC Usage'!AB225</f>
        <v>0</v>
      </c>
      <c r="AC225" s="10">
        <f>-'MC Usage'!AC225</f>
        <v>0</v>
      </c>
      <c r="AD225" s="10">
        <f>HLOOKUP(AD$5,'Emissions Factors'!$A$3:$AB$46,MATCH('MC Emissions'!$A225,'Emissions Factors'!$A$5:$A$46,0)+2,FALSE)*'MC Usage'!AD225</f>
        <v>0</v>
      </c>
      <c r="AE225" s="10">
        <f>HLOOKUP(AE$5,'Emissions Factors'!$A$3:$AB$46,MATCH('MC Emissions'!$A225,'Emissions Factors'!$A$5:$A$46,0)+2,FALSE)*'MC Usage'!AE225</f>
        <v>0</v>
      </c>
      <c r="AF225" s="202">
        <f t="shared" si="15"/>
        <v>6291.7342568214708</v>
      </c>
      <c r="AG225">
        <f t="shared" si="16"/>
        <v>6903.8210684600035</v>
      </c>
      <c r="AH225">
        <v>0</v>
      </c>
      <c r="AI225">
        <f t="shared" si="13"/>
        <v>0</v>
      </c>
      <c r="AJ225">
        <f t="shared" si="14"/>
        <v>0</v>
      </c>
    </row>
    <row r="226" spans="1:36" x14ac:dyDescent="0.3">
      <c r="A226" s="30" t="s">
        <v>52</v>
      </c>
      <c r="B226" s="16">
        <f t="shared" si="17"/>
        <v>43405</v>
      </c>
      <c r="C226" s="9">
        <f>HLOOKUP(C$5,'Emissions Factors'!$A$3:$AB$46,MATCH('MC Emissions'!$A226,'Emissions Factors'!$A$5:$A$46,0)+2,FALSE)*'MC Usage'!C226</f>
        <v>7115.6984541190159</v>
      </c>
      <c r="D226" s="9">
        <f>HLOOKUP(D$5,'Emissions Factors'!$A$3:$AB$46,MATCH('MC Emissions'!$A226,'Emissions Factors'!$A$5:$A$46,0)+2,FALSE)*'MC Usage'!D226</f>
        <v>1101.9804689802349</v>
      </c>
      <c r="E226" s="9">
        <f>HLOOKUP(E$5,'Emissions Factors'!$A$3:$AB$46,MATCH('MC Emissions'!$A226,'Emissions Factors'!$A$5:$A$46,0)+2,FALSE)*'MC Usage'!E226</f>
        <v>7867.8222919733089</v>
      </c>
      <c r="F226" s="9">
        <f>HLOOKUP(F$5,'Emissions Factors'!$A$3:$AB$46,MATCH('MC Emissions'!$A226,'Emissions Factors'!$A$5:$A$46,0)+2,FALSE)*'MC Usage'!F226</f>
        <v>130.48762500000001</v>
      </c>
      <c r="G226" s="9">
        <f>HLOOKUP(G$5,'Emissions Factors'!$A$3:$AB$46,MATCH('MC Emissions'!$A226,'Emissions Factors'!$A$5:$A$46,0)+2,FALSE)*'MC Usage'!G226</f>
        <v>35.040929699175123</v>
      </c>
      <c r="H226" s="9">
        <f>HLOOKUP(H$5,'Emissions Factors'!$A$3:$AB$46,MATCH('MC Emissions'!$A226,'Emissions Factors'!$A$5:$A$46,0)+2,FALSE)*'MC Usage'!H226</f>
        <v>0</v>
      </c>
      <c r="I226" s="9">
        <f>HLOOKUP(I$5,'Emissions Factors'!$A$3:$AB$46,MATCH('MC Emissions'!$A226,'Emissions Factors'!$A$5:$A$46,0)+2,FALSE)*'MC Usage'!I226</f>
        <v>91.293795953154486</v>
      </c>
      <c r="J226" s="9">
        <f>HLOOKUP(J$5,'Emissions Factors'!$A$3:$AB$46,MATCH('MC Emissions'!$A226,'Emissions Factors'!$A$5:$A$46,0)+2,FALSE)*'MC Usage'!J226</f>
        <v>33.576198437697755</v>
      </c>
      <c r="K226" s="9">
        <f>HLOOKUP(K$5,'Emissions Factors'!$A$3:$AB$46,MATCH('MC Emissions'!$A226,'Emissions Factors'!$A$5:$A$46,0)+2,FALSE)*'MC Usage'!K226</f>
        <v>953.60508147436224</v>
      </c>
      <c r="L226" s="9">
        <f>HLOOKUP(L$5,'Emissions Factors'!$A$3:$AB$46,MATCH('MC Emissions'!$A226,'Emissions Factors'!$A$5:$A$46,0)+2,FALSE)*'MC Usage'!L226</f>
        <v>19.727238262581622</v>
      </c>
      <c r="M226" s="9">
        <f>HLOOKUP(M$5,'Emissions Factors'!$A$3:$AB$46,MATCH('MC Emissions'!$A226,'Emissions Factors'!$A$5:$A$46,0)+2,FALSE)*'MC Usage'!M226</f>
        <v>8.591695862526203</v>
      </c>
      <c r="N226" s="9">
        <f>HLOOKUP(N$5,'Emissions Factors'!$A$3:$AB$46,MATCH('MC Emissions'!$A226,'Emissions Factors'!$A$5:$A$46,0)+2,FALSE)*'MC Usage'!N226</f>
        <v>1654.6116926049131</v>
      </c>
      <c r="O226" s="9">
        <f>HLOOKUP(O$5,'Emissions Factors'!$A$3:$AB$46,MATCH('MC Emissions'!$A226,'Emissions Factors'!$A$5:$A$46,0)+2,FALSE)*'MC Usage'!O226</f>
        <v>86.420400000000001</v>
      </c>
      <c r="P226" s="9">
        <f>HLOOKUP(P$5,'Emissions Factors'!$A$3:$AB$46,MATCH('MC Emissions'!$A226,'Emissions Factors'!$A$5:$A$46,0)+2,FALSE)*'MC Usage'!P226</f>
        <v>0</v>
      </c>
      <c r="Q226" s="9">
        <f>HLOOKUP(Q$5,'Emissions Factors'!$A$3:$AB$46,MATCH('MC Emissions'!$A226,'Emissions Factors'!$A$5:$A$46,0)+2,FALSE)*'MC Usage'!Q226</f>
        <v>0</v>
      </c>
      <c r="R226" s="9">
        <f>HLOOKUP(R$5,'Emissions Factors'!$A$3:$AB$46,MATCH('MC Emissions'!$A226,'Emissions Factors'!$A$5:$A$46,0)+2,FALSE)*'MC Usage'!R226</f>
        <v>0</v>
      </c>
      <c r="S226" s="9">
        <f>HLOOKUP(S$5,'Emissions Factors'!$A$3:$AB$46,MATCH('MC Emissions'!$A226,'Emissions Factors'!$A$5:$A$46,0)+2,FALSE)*'MC Usage'!S226</f>
        <v>4.0123222857142857E-2</v>
      </c>
      <c r="T226" s="9">
        <f>HLOOKUP(T$5,'Emissions Factors'!$A$3:$AB$46,MATCH('MC Emissions'!$A226,'Emissions Factors'!$A$5:$A$46,0)+2,FALSE)*'MC Usage'!T226</f>
        <v>0</v>
      </c>
      <c r="U226" s="9">
        <f>HLOOKUP(U$5,'Emissions Factors'!$A$3:$AB$46,MATCH('MC Emissions'!$A226,'Emissions Factors'!$A$5:$A$46,0)+2,FALSE)*'MC Usage'!U226</f>
        <v>0</v>
      </c>
      <c r="V226" s="9">
        <f>HLOOKUP(V$5,'Emissions Factors'!$A$3:$AB$46,MATCH('MC Emissions'!$A226,'Emissions Factors'!$A$5:$A$46,0)+2,FALSE)*'MC Usage'!V226</f>
        <v>0</v>
      </c>
      <c r="W226" s="9">
        <f>HLOOKUP(W$5,'Emissions Factors'!$A$3:$AB$46,MATCH('MC Emissions'!$A226,'Emissions Factors'!$A$5:$A$46,0)+2,FALSE)*'MC Usage'!W226</f>
        <v>0</v>
      </c>
      <c r="X226" s="9">
        <f>HLOOKUP(X$5,'Emissions Factors'!$A$3:$AB$46,MATCH('MC Emissions'!$A226,'Emissions Factors'!$A$5:$A$46,0)+2,FALSE)*'MC Usage'!X226</f>
        <v>0</v>
      </c>
      <c r="Y226" s="9">
        <f>HLOOKUP(Y$5,'Emissions Factors'!$A$3:$AB$46,MATCH('MC Emissions'!$A226,'Emissions Factors'!$A$5:$A$46,0)+2,FALSE)*'MC Usage'!Y226</f>
        <v>0</v>
      </c>
      <c r="Z226" s="9">
        <f>HLOOKUP(Z$5,'Emissions Factors'!$A$3:$AB$46,MATCH('MC Emissions'!$A226,'Emissions Factors'!$A$5:$A$46,0)+2,FALSE)*'MC Usage'!Z226</f>
        <v>0</v>
      </c>
      <c r="AA226" s="9">
        <f>HLOOKUP(AA$5,'Emissions Factors'!$A$3:$AB$46,MATCH('MC Emissions'!$A226,'Emissions Factors'!$A$5:$A$46,0)+2,FALSE)*'MC Usage'!AA226</f>
        <v>0</v>
      </c>
      <c r="AB226" s="10">
        <f>HLOOKUP(AB$5,'Emissions Factors'!$A$3:$AB$46,MATCH('MC Emissions'!$A226,'Emissions Factors'!$A$5:$A$46,0)+2,FALSE)*'MC Usage'!AB226</f>
        <v>0</v>
      </c>
      <c r="AC226" s="10">
        <f>-'MC Usage'!AC226</f>
        <v>0</v>
      </c>
      <c r="AD226" s="10">
        <f>HLOOKUP(AD$5,'Emissions Factors'!$A$3:$AB$46,MATCH('MC Emissions'!$A226,'Emissions Factors'!$A$5:$A$46,0)+2,FALSE)*'MC Usage'!AD226</f>
        <v>0</v>
      </c>
      <c r="AE226" s="10">
        <f>HLOOKUP(AE$5,'Emissions Factors'!$A$3:$AB$46,MATCH('MC Emissions'!$A226,'Emissions Factors'!$A$5:$A$46,0)+2,FALSE)*'MC Usage'!AE226</f>
        <v>0</v>
      </c>
      <c r="AF226" s="202">
        <f t="shared" si="15"/>
        <v>7115.6984541190159</v>
      </c>
      <c r="AG226">
        <f t="shared" si="16"/>
        <v>7867.8222919733089</v>
      </c>
      <c r="AH226">
        <v>0</v>
      </c>
      <c r="AI226">
        <f t="shared" si="13"/>
        <v>0</v>
      </c>
      <c r="AJ226">
        <f t="shared" si="14"/>
        <v>0</v>
      </c>
    </row>
    <row r="227" spans="1:36" x14ac:dyDescent="0.3">
      <c r="A227" s="30" t="s">
        <v>52</v>
      </c>
      <c r="B227" s="16">
        <f t="shared" si="17"/>
        <v>43435</v>
      </c>
      <c r="C227" s="9">
        <f>HLOOKUP(C$5,'Emissions Factors'!$A$3:$AB$46,MATCH('MC Emissions'!$A227,'Emissions Factors'!$A$5:$A$46,0)+2,FALSE)*'MC Usage'!C227</f>
        <v>7061.9166182397166</v>
      </c>
      <c r="D227" s="9">
        <f>HLOOKUP(D$5,'Emissions Factors'!$A$3:$AB$46,MATCH('MC Emissions'!$A227,'Emissions Factors'!$A$5:$A$46,0)+2,FALSE)*'MC Usage'!D227</f>
        <v>872.94831379610389</v>
      </c>
      <c r="E227" s="9">
        <f>HLOOKUP(E$5,'Emissions Factors'!$A$3:$AB$46,MATCH('MC Emissions'!$A227,'Emissions Factors'!$A$5:$A$46,0)+2,FALSE)*'MC Usage'!E227</f>
        <v>9024.3343296874209</v>
      </c>
      <c r="F227" s="9">
        <f>HLOOKUP(F$5,'Emissions Factors'!$A$3:$AB$46,MATCH('MC Emissions'!$A227,'Emissions Factors'!$A$5:$A$46,0)+2,FALSE)*'MC Usage'!F227</f>
        <v>165.77324999999999</v>
      </c>
      <c r="G227" s="9">
        <f>HLOOKUP(G$5,'Emissions Factors'!$A$3:$AB$46,MATCH('MC Emissions'!$A227,'Emissions Factors'!$A$5:$A$46,0)+2,FALSE)*'MC Usage'!G227</f>
        <v>35.040929699175123</v>
      </c>
      <c r="H227" s="9">
        <f>HLOOKUP(H$5,'Emissions Factors'!$A$3:$AB$46,MATCH('MC Emissions'!$A227,'Emissions Factors'!$A$5:$A$46,0)+2,FALSE)*'MC Usage'!H227</f>
        <v>0</v>
      </c>
      <c r="I227" s="9">
        <f>HLOOKUP(I$5,'Emissions Factors'!$A$3:$AB$46,MATCH('MC Emissions'!$A227,'Emissions Factors'!$A$5:$A$46,0)+2,FALSE)*'MC Usage'!I227</f>
        <v>81.340041292340871</v>
      </c>
      <c r="J227" s="9">
        <f>HLOOKUP(J$5,'Emissions Factors'!$A$3:$AB$46,MATCH('MC Emissions'!$A227,'Emissions Factors'!$A$5:$A$46,0)+2,FALSE)*'MC Usage'!J227</f>
        <v>31.140198551044961</v>
      </c>
      <c r="K227" s="9">
        <f>HLOOKUP(K$5,'Emissions Factors'!$A$3:$AB$46,MATCH('MC Emissions'!$A227,'Emissions Factors'!$A$5:$A$46,0)+2,FALSE)*'MC Usage'!K227</f>
        <v>953.60508147436224</v>
      </c>
      <c r="L227" s="9">
        <f>HLOOKUP(L$5,'Emissions Factors'!$A$3:$AB$46,MATCH('MC Emissions'!$A227,'Emissions Factors'!$A$5:$A$46,0)+2,FALSE)*'MC Usage'!L227</f>
        <v>19.727238262581622</v>
      </c>
      <c r="M227" s="9">
        <f>HLOOKUP(M$5,'Emissions Factors'!$A$3:$AB$46,MATCH('MC Emissions'!$A227,'Emissions Factors'!$A$5:$A$46,0)+2,FALSE)*'MC Usage'!M227</f>
        <v>8.591695862526203</v>
      </c>
      <c r="N227" s="9">
        <f>HLOOKUP(N$5,'Emissions Factors'!$A$3:$AB$46,MATCH('MC Emissions'!$A227,'Emissions Factors'!$A$5:$A$46,0)+2,FALSE)*'MC Usage'!N227</f>
        <v>1654.6116926049131</v>
      </c>
      <c r="O227" s="9">
        <f>HLOOKUP(O$5,'Emissions Factors'!$A$3:$AB$46,MATCH('MC Emissions'!$A227,'Emissions Factors'!$A$5:$A$46,0)+2,FALSE)*'MC Usage'!O227</f>
        <v>86.420400000000001</v>
      </c>
      <c r="P227" s="9">
        <f>HLOOKUP(P$5,'Emissions Factors'!$A$3:$AB$46,MATCH('MC Emissions'!$A227,'Emissions Factors'!$A$5:$A$46,0)+2,FALSE)*'MC Usage'!P227</f>
        <v>0</v>
      </c>
      <c r="Q227" s="9">
        <f>HLOOKUP(Q$5,'Emissions Factors'!$A$3:$AB$46,MATCH('MC Emissions'!$A227,'Emissions Factors'!$A$5:$A$46,0)+2,FALSE)*'MC Usage'!Q227</f>
        <v>0</v>
      </c>
      <c r="R227" s="9">
        <f>HLOOKUP(R$5,'Emissions Factors'!$A$3:$AB$46,MATCH('MC Emissions'!$A227,'Emissions Factors'!$A$5:$A$46,0)+2,FALSE)*'MC Usage'!R227</f>
        <v>0</v>
      </c>
      <c r="S227" s="9">
        <f>HLOOKUP(S$5,'Emissions Factors'!$A$3:$AB$46,MATCH('MC Emissions'!$A227,'Emissions Factors'!$A$5:$A$46,0)+2,FALSE)*'MC Usage'!S227</f>
        <v>4.0123222857142857E-2</v>
      </c>
      <c r="T227" s="9">
        <f>HLOOKUP(T$5,'Emissions Factors'!$A$3:$AB$46,MATCH('MC Emissions'!$A227,'Emissions Factors'!$A$5:$A$46,0)+2,FALSE)*'MC Usage'!T227</f>
        <v>0</v>
      </c>
      <c r="U227" s="9">
        <f>HLOOKUP(U$5,'Emissions Factors'!$A$3:$AB$46,MATCH('MC Emissions'!$A227,'Emissions Factors'!$A$5:$A$46,0)+2,FALSE)*'MC Usage'!U227</f>
        <v>0</v>
      </c>
      <c r="V227" s="9">
        <f>HLOOKUP(V$5,'Emissions Factors'!$A$3:$AB$46,MATCH('MC Emissions'!$A227,'Emissions Factors'!$A$5:$A$46,0)+2,FALSE)*'MC Usage'!V227</f>
        <v>0</v>
      </c>
      <c r="W227" s="9">
        <f>HLOOKUP(W$5,'Emissions Factors'!$A$3:$AB$46,MATCH('MC Emissions'!$A227,'Emissions Factors'!$A$5:$A$46,0)+2,FALSE)*'MC Usage'!W227</f>
        <v>0</v>
      </c>
      <c r="X227" s="9">
        <f>HLOOKUP(X$5,'Emissions Factors'!$A$3:$AB$46,MATCH('MC Emissions'!$A227,'Emissions Factors'!$A$5:$A$46,0)+2,FALSE)*'MC Usage'!X227</f>
        <v>0</v>
      </c>
      <c r="Y227" s="9">
        <f>HLOOKUP(Y$5,'Emissions Factors'!$A$3:$AB$46,MATCH('MC Emissions'!$A227,'Emissions Factors'!$A$5:$A$46,0)+2,FALSE)*'MC Usage'!Y227</f>
        <v>0</v>
      </c>
      <c r="Z227" s="9">
        <f>HLOOKUP(Z$5,'Emissions Factors'!$A$3:$AB$46,MATCH('MC Emissions'!$A227,'Emissions Factors'!$A$5:$A$46,0)+2,FALSE)*'MC Usage'!Z227</f>
        <v>0</v>
      </c>
      <c r="AA227" s="9">
        <f>HLOOKUP(AA$5,'Emissions Factors'!$A$3:$AB$46,MATCH('MC Emissions'!$A227,'Emissions Factors'!$A$5:$A$46,0)+2,FALSE)*'MC Usage'!AA227</f>
        <v>0</v>
      </c>
      <c r="AB227" s="10">
        <f>HLOOKUP(AB$5,'Emissions Factors'!$A$3:$AB$46,MATCH('MC Emissions'!$A227,'Emissions Factors'!$A$5:$A$46,0)+2,FALSE)*'MC Usage'!AB227</f>
        <v>0</v>
      </c>
      <c r="AC227" s="10">
        <f>-'MC Usage'!AC227</f>
        <v>0</v>
      </c>
      <c r="AD227" s="10">
        <f>HLOOKUP(AD$5,'Emissions Factors'!$A$3:$AB$46,MATCH('MC Emissions'!$A227,'Emissions Factors'!$A$5:$A$46,0)+2,FALSE)*'MC Usage'!AD227</f>
        <v>0</v>
      </c>
      <c r="AE227" s="10">
        <f>HLOOKUP(AE$5,'Emissions Factors'!$A$3:$AB$46,MATCH('MC Emissions'!$A227,'Emissions Factors'!$A$5:$A$46,0)+2,FALSE)*'MC Usage'!AE227</f>
        <v>0</v>
      </c>
      <c r="AF227" s="202">
        <f t="shared" si="15"/>
        <v>7061.9166182397166</v>
      </c>
      <c r="AG227">
        <f t="shared" si="16"/>
        <v>9024.3343296874209</v>
      </c>
      <c r="AH227">
        <v>0</v>
      </c>
      <c r="AI227">
        <f t="shared" si="13"/>
        <v>0</v>
      </c>
      <c r="AJ227">
        <f t="shared" si="14"/>
        <v>0</v>
      </c>
    </row>
    <row r="228" spans="1:36" x14ac:dyDescent="0.3">
      <c r="A228" s="30" t="s">
        <v>52</v>
      </c>
      <c r="B228" s="16">
        <f t="shared" si="17"/>
        <v>43466</v>
      </c>
      <c r="C228" s="9">
        <f>HLOOKUP(C$5,'Emissions Factors'!$A$3:$AB$46,MATCH('MC Emissions'!$A228,'Emissions Factors'!$A$5:$A$46,0)+2,FALSE)*'MC Usage'!C228</f>
        <v>6017.5106433423625</v>
      </c>
      <c r="D228" s="9">
        <f>HLOOKUP(D$5,'Emissions Factors'!$A$3:$AB$46,MATCH('MC Emissions'!$A228,'Emissions Factors'!$A$5:$A$46,0)+2,FALSE)*'MC Usage'!D228</f>
        <v>706.49596840530523</v>
      </c>
      <c r="E228" s="9">
        <f>HLOOKUP(E$5,'Emissions Factors'!$A$3:$AB$46,MATCH('MC Emissions'!$A228,'Emissions Factors'!$A$5:$A$46,0)+2,FALSE)*'MC Usage'!E228</f>
        <v>10725.198841677959</v>
      </c>
      <c r="F228" s="9">
        <f>HLOOKUP(F$5,'Emissions Factors'!$A$3:$AB$46,MATCH('MC Emissions'!$A228,'Emissions Factors'!$A$5:$A$46,0)+2,FALSE)*'MC Usage'!F228</f>
        <v>215.472015</v>
      </c>
      <c r="G228" s="9">
        <f>HLOOKUP(G$5,'Emissions Factors'!$A$3:$AB$46,MATCH('MC Emissions'!$A228,'Emissions Factors'!$A$5:$A$46,0)+2,FALSE)*'MC Usage'!G228</f>
        <v>35.040929699175123</v>
      </c>
      <c r="H228" s="9">
        <f>HLOOKUP(H$5,'Emissions Factors'!$A$3:$AB$46,MATCH('MC Emissions'!$A228,'Emissions Factors'!$A$5:$A$46,0)+2,FALSE)*'MC Usage'!H228</f>
        <v>0</v>
      </c>
      <c r="I228" s="9">
        <f>HLOOKUP(I$5,'Emissions Factors'!$A$3:$AB$46,MATCH('MC Emissions'!$A228,'Emissions Factors'!$A$5:$A$46,0)+2,FALSE)*'MC Usage'!I228</f>
        <v>99.716203743073663</v>
      </c>
      <c r="J228" s="9">
        <f>HLOOKUP(J$5,'Emissions Factors'!$A$3:$AB$46,MATCH('MC Emissions'!$A228,'Emissions Factors'!$A$5:$A$46,0)+2,FALSE)*'MC Usage'!J228</f>
        <v>41.564248066013398</v>
      </c>
      <c r="K228" s="9">
        <f>HLOOKUP(K$5,'Emissions Factors'!$A$3:$AB$46,MATCH('MC Emissions'!$A228,'Emissions Factors'!$A$5:$A$46,0)+2,FALSE)*'MC Usage'!K228</f>
        <v>953.60508147436224</v>
      </c>
      <c r="L228" s="9">
        <f>HLOOKUP(L$5,'Emissions Factors'!$A$3:$AB$46,MATCH('MC Emissions'!$A228,'Emissions Factors'!$A$5:$A$46,0)+2,FALSE)*'MC Usage'!L228</f>
        <v>19.727238262581622</v>
      </c>
      <c r="M228" s="9">
        <f>HLOOKUP(M$5,'Emissions Factors'!$A$3:$AB$46,MATCH('MC Emissions'!$A228,'Emissions Factors'!$A$5:$A$46,0)+2,FALSE)*'MC Usage'!M228</f>
        <v>8.591695862526203</v>
      </c>
      <c r="N228" s="9">
        <f>HLOOKUP(N$5,'Emissions Factors'!$A$3:$AB$46,MATCH('MC Emissions'!$A228,'Emissions Factors'!$A$5:$A$46,0)+2,FALSE)*'MC Usage'!N228</f>
        <v>1654.6116926049131</v>
      </c>
      <c r="O228" s="9">
        <f>HLOOKUP(O$5,'Emissions Factors'!$A$3:$AB$46,MATCH('MC Emissions'!$A228,'Emissions Factors'!$A$5:$A$46,0)+2,FALSE)*'MC Usage'!O228</f>
        <v>86.420400000000001</v>
      </c>
      <c r="P228" s="9">
        <f>HLOOKUP(P$5,'Emissions Factors'!$A$3:$AB$46,MATCH('MC Emissions'!$A228,'Emissions Factors'!$A$5:$A$46,0)+2,FALSE)*'MC Usage'!P228</f>
        <v>0</v>
      </c>
      <c r="Q228" s="9">
        <f>HLOOKUP(Q$5,'Emissions Factors'!$A$3:$AB$46,MATCH('MC Emissions'!$A228,'Emissions Factors'!$A$5:$A$46,0)+2,FALSE)*'MC Usage'!Q228</f>
        <v>0</v>
      </c>
      <c r="R228" s="9">
        <f>HLOOKUP(R$5,'Emissions Factors'!$A$3:$AB$46,MATCH('MC Emissions'!$A228,'Emissions Factors'!$A$5:$A$46,0)+2,FALSE)*'MC Usage'!R228</f>
        <v>0</v>
      </c>
      <c r="S228" s="9">
        <f>HLOOKUP(S$5,'Emissions Factors'!$A$3:$AB$46,MATCH('MC Emissions'!$A228,'Emissions Factors'!$A$5:$A$46,0)+2,FALSE)*'MC Usage'!S228</f>
        <v>4.0123222857142857E-2</v>
      </c>
      <c r="T228" s="9">
        <f>HLOOKUP(T$5,'Emissions Factors'!$A$3:$AB$46,MATCH('MC Emissions'!$A228,'Emissions Factors'!$A$5:$A$46,0)+2,FALSE)*'MC Usage'!T228</f>
        <v>0</v>
      </c>
      <c r="U228" s="9">
        <f>HLOOKUP(U$5,'Emissions Factors'!$A$3:$AB$46,MATCH('MC Emissions'!$A228,'Emissions Factors'!$A$5:$A$46,0)+2,FALSE)*'MC Usage'!U228</f>
        <v>0</v>
      </c>
      <c r="V228" s="9">
        <f>HLOOKUP(V$5,'Emissions Factors'!$A$3:$AB$46,MATCH('MC Emissions'!$A228,'Emissions Factors'!$A$5:$A$46,0)+2,FALSE)*'MC Usage'!V228</f>
        <v>0</v>
      </c>
      <c r="W228" s="9">
        <f>HLOOKUP(W$5,'Emissions Factors'!$A$3:$AB$46,MATCH('MC Emissions'!$A228,'Emissions Factors'!$A$5:$A$46,0)+2,FALSE)*'MC Usage'!W228</f>
        <v>0</v>
      </c>
      <c r="X228" s="9">
        <f>HLOOKUP(X$5,'Emissions Factors'!$A$3:$AB$46,MATCH('MC Emissions'!$A228,'Emissions Factors'!$A$5:$A$46,0)+2,FALSE)*'MC Usage'!X228</f>
        <v>0</v>
      </c>
      <c r="Y228" s="9">
        <f>HLOOKUP(Y$5,'Emissions Factors'!$A$3:$AB$46,MATCH('MC Emissions'!$A228,'Emissions Factors'!$A$5:$A$46,0)+2,FALSE)*'MC Usage'!Y228</f>
        <v>0</v>
      </c>
      <c r="Z228" s="9">
        <f>HLOOKUP(Z$5,'Emissions Factors'!$A$3:$AB$46,MATCH('MC Emissions'!$A228,'Emissions Factors'!$A$5:$A$46,0)+2,FALSE)*'MC Usage'!Z228</f>
        <v>0</v>
      </c>
      <c r="AA228" s="9">
        <f>HLOOKUP(AA$5,'Emissions Factors'!$A$3:$AB$46,MATCH('MC Emissions'!$A228,'Emissions Factors'!$A$5:$A$46,0)+2,FALSE)*'MC Usage'!AA228</f>
        <v>0</v>
      </c>
      <c r="AB228" s="10">
        <f>HLOOKUP(AB$5,'Emissions Factors'!$A$3:$AB$46,MATCH('MC Emissions'!$A228,'Emissions Factors'!$A$5:$A$46,0)+2,FALSE)*'MC Usage'!AB228</f>
        <v>0</v>
      </c>
      <c r="AC228" s="10">
        <f>-'MC Usage'!AC228</f>
        <v>0</v>
      </c>
      <c r="AD228" s="10">
        <f>HLOOKUP(AD$5,'Emissions Factors'!$A$3:$AB$46,MATCH('MC Emissions'!$A228,'Emissions Factors'!$A$5:$A$46,0)+2,FALSE)*'MC Usage'!AD228</f>
        <v>0</v>
      </c>
      <c r="AE228" s="10">
        <f>HLOOKUP(AE$5,'Emissions Factors'!$A$3:$AB$46,MATCH('MC Emissions'!$A228,'Emissions Factors'!$A$5:$A$46,0)+2,FALSE)*'MC Usage'!AE228</f>
        <v>0</v>
      </c>
      <c r="AF228" s="202">
        <f t="shared" si="15"/>
        <v>6017.5106433423625</v>
      </c>
      <c r="AG228">
        <f t="shared" si="16"/>
        <v>10725.198841677959</v>
      </c>
      <c r="AH228">
        <v>0</v>
      </c>
      <c r="AI228">
        <f t="shared" si="13"/>
        <v>0</v>
      </c>
      <c r="AJ228">
        <f t="shared" si="14"/>
        <v>0</v>
      </c>
    </row>
    <row r="229" spans="1:36" x14ac:dyDescent="0.3">
      <c r="A229" s="30" t="s">
        <v>52</v>
      </c>
      <c r="B229" s="16">
        <f t="shared" si="17"/>
        <v>43497</v>
      </c>
      <c r="C229" s="9">
        <f>HLOOKUP(C$5,'Emissions Factors'!$A$3:$AB$46,MATCH('MC Emissions'!$A229,'Emissions Factors'!$A$5:$A$46,0)+2,FALSE)*'MC Usage'!C229</f>
        <v>5315.1052514407384</v>
      </c>
      <c r="D229" s="9">
        <f>HLOOKUP(D$5,'Emissions Factors'!$A$3:$AB$46,MATCH('MC Emissions'!$A229,'Emissions Factors'!$A$5:$A$46,0)+2,FALSE)*'MC Usage'!D229</f>
        <v>649.45588051007599</v>
      </c>
      <c r="E229" s="9">
        <f>HLOOKUP(E$5,'Emissions Factors'!$A$3:$AB$46,MATCH('MC Emissions'!$A229,'Emissions Factors'!$A$5:$A$46,0)+2,FALSE)*'MC Usage'!E229</f>
        <v>9153.1423745769007</v>
      </c>
      <c r="F229" s="9">
        <f>HLOOKUP(F$5,'Emissions Factors'!$A$3:$AB$46,MATCH('MC Emissions'!$A229,'Emissions Factors'!$A$5:$A$46,0)+2,FALSE)*'MC Usage'!F229</f>
        <v>201.15296999999998</v>
      </c>
      <c r="G229" s="9">
        <f>HLOOKUP(G$5,'Emissions Factors'!$A$3:$AB$46,MATCH('MC Emissions'!$A229,'Emissions Factors'!$A$5:$A$46,0)+2,FALSE)*'MC Usage'!G229</f>
        <v>35.040929699175123</v>
      </c>
      <c r="H229" s="9">
        <f>HLOOKUP(H$5,'Emissions Factors'!$A$3:$AB$46,MATCH('MC Emissions'!$A229,'Emissions Factors'!$A$5:$A$46,0)+2,FALSE)*'MC Usage'!H229</f>
        <v>0</v>
      </c>
      <c r="I229" s="9">
        <f>HLOOKUP(I$5,'Emissions Factors'!$A$3:$AB$46,MATCH('MC Emissions'!$A229,'Emissions Factors'!$A$5:$A$46,0)+2,FALSE)*'MC Usage'!I229</f>
        <v>93.84604073797847</v>
      </c>
      <c r="J229" s="9">
        <f>HLOOKUP(J$5,'Emissions Factors'!$A$3:$AB$46,MATCH('MC Emissions'!$A229,'Emissions Factors'!$A$5:$A$46,0)+2,FALSE)*'MC Usage'!J229</f>
        <v>30.815398566157921</v>
      </c>
      <c r="K229" s="9">
        <f>HLOOKUP(K$5,'Emissions Factors'!$A$3:$AB$46,MATCH('MC Emissions'!$A229,'Emissions Factors'!$A$5:$A$46,0)+2,FALSE)*'MC Usage'!K229</f>
        <v>953.60508147436224</v>
      </c>
      <c r="L229" s="9">
        <f>HLOOKUP(L$5,'Emissions Factors'!$A$3:$AB$46,MATCH('MC Emissions'!$A229,'Emissions Factors'!$A$5:$A$46,0)+2,FALSE)*'MC Usage'!L229</f>
        <v>19.727238262581622</v>
      </c>
      <c r="M229" s="9">
        <f>HLOOKUP(M$5,'Emissions Factors'!$A$3:$AB$46,MATCH('MC Emissions'!$A229,'Emissions Factors'!$A$5:$A$46,0)+2,FALSE)*'MC Usage'!M229</f>
        <v>8.591695862526203</v>
      </c>
      <c r="N229" s="9">
        <f>HLOOKUP(N$5,'Emissions Factors'!$A$3:$AB$46,MATCH('MC Emissions'!$A229,'Emissions Factors'!$A$5:$A$46,0)+2,FALSE)*'MC Usage'!N229</f>
        <v>1654.6116926049131</v>
      </c>
      <c r="O229" s="9">
        <f>HLOOKUP(O$5,'Emissions Factors'!$A$3:$AB$46,MATCH('MC Emissions'!$A229,'Emissions Factors'!$A$5:$A$46,0)+2,FALSE)*'MC Usage'!O229</f>
        <v>86.420400000000001</v>
      </c>
      <c r="P229" s="9">
        <f>HLOOKUP(P$5,'Emissions Factors'!$A$3:$AB$46,MATCH('MC Emissions'!$A229,'Emissions Factors'!$A$5:$A$46,0)+2,FALSE)*'MC Usage'!P229</f>
        <v>0</v>
      </c>
      <c r="Q229" s="9">
        <f>HLOOKUP(Q$5,'Emissions Factors'!$A$3:$AB$46,MATCH('MC Emissions'!$A229,'Emissions Factors'!$A$5:$A$46,0)+2,FALSE)*'MC Usage'!Q229</f>
        <v>0</v>
      </c>
      <c r="R229" s="9">
        <f>HLOOKUP(R$5,'Emissions Factors'!$A$3:$AB$46,MATCH('MC Emissions'!$A229,'Emissions Factors'!$A$5:$A$46,0)+2,FALSE)*'MC Usage'!R229</f>
        <v>0</v>
      </c>
      <c r="S229" s="9">
        <f>HLOOKUP(S$5,'Emissions Factors'!$A$3:$AB$46,MATCH('MC Emissions'!$A229,'Emissions Factors'!$A$5:$A$46,0)+2,FALSE)*'MC Usage'!S229</f>
        <v>4.0123222857142857E-2</v>
      </c>
      <c r="T229" s="9">
        <f>HLOOKUP(T$5,'Emissions Factors'!$A$3:$AB$46,MATCH('MC Emissions'!$A229,'Emissions Factors'!$A$5:$A$46,0)+2,FALSE)*'MC Usage'!T229</f>
        <v>0</v>
      </c>
      <c r="U229" s="9">
        <f>HLOOKUP(U$5,'Emissions Factors'!$A$3:$AB$46,MATCH('MC Emissions'!$A229,'Emissions Factors'!$A$5:$A$46,0)+2,FALSE)*'MC Usage'!U229</f>
        <v>0</v>
      </c>
      <c r="V229" s="9">
        <f>HLOOKUP(V$5,'Emissions Factors'!$A$3:$AB$46,MATCH('MC Emissions'!$A229,'Emissions Factors'!$A$5:$A$46,0)+2,FALSE)*'MC Usage'!V229</f>
        <v>0</v>
      </c>
      <c r="W229" s="9">
        <f>HLOOKUP(W$5,'Emissions Factors'!$A$3:$AB$46,MATCH('MC Emissions'!$A229,'Emissions Factors'!$A$5:$A$46,0)+2,FALSE)*'MC Usage'!W229</f>
        <v>0</v>
      </c>
      <c r="X229" s="9">
        <f>HLOOKUP(X$5,'Emissions Factors'!$A$3:$AB$46,MATCH('MC Emissions'!$A229,'Emissions Factors'!$A$5:$A$46,0)+2,FALSE)*'MC Usage'!X229</f>
        <v>0</v>
      </c>
      <c r="Y229" s="9">
        <f>HLOOKUP(Y$5,'Emissions Factors'!$A$3:$AB$46,MATCH('MC Emissions'!$A229,'Emissions Factors'!$A$5:$A$46,0)+2,FALSE)*'MC Usage'!Y229</f>
        <v>0</v>
      </c>
      <c r="Z229" s="9">
        <f>HLOOKUP(Z$5,'Emissions Factors'!$A$3:$AB$46,MATCH('MC Emissions'!$A229,'Emissions Factors'!$A$5:$A$46,0)+2,FALSE)*'MC Usage'!Z229</f>
        <v>0</v>
      </c>
      <c r="AA229" s="9">
        <f>HLOOKUP(AA$5,'Emissions Factors'!$A$3:$AB$46,MATCH('MC Emissions'!$A229,'Emissions Factors'!$A$5:$A$46,0)+2,FALSE)*'MC Usage'!AA229</f>
        <v>0</v>
      </c>
      <c r="AB229" s="10">
        <f>HLOOKUP(AB$5,'Emissions Factors'!$A$3:$AB$46,MATCH('MC Emissions'!$A229,'Emissions Factors'!$A$5:$A$46,0)+2,FALSE)*'MC Usage'!AB229</f>
        <v>0</v>
      </c>
      <c r="AC229" s="10">
        <f>-'MC Usage'!AC229</f>
        <v>0</v>
      </c>
      <c r="AD229" s="10">
        <f>HLOOKUP(AD$5,'Emissions Factors'!$A$3:$AB$46,MATCH('MC Emissions'!$A229,'Emissions Factors'!$A$5:$A$46,0)+2,FALSE)*'MC Usage'!AD229</f>
        <v>0</v>
      </c>
      <c r="AE229" s="10">
        <f>HLOOKUP(AE$5,'Emissions Factors'!$A$3:$AB$46,MATCH('MC Emissions'!$A229,'Emissions Factors'!$A$5:$A$46,0)+2,FALSE)*'MC Usage'!AE229</f>
        <v>0</v>
      </c>
      <c r="AF229" s="202">
        <f t="shared" si="15"/>
        <v>5315.1052514407384</v>
      </c>
      <c r="AG229">
        <f t="shared" si="16"/>
        <v>9153.1423745769007</v>
      </c>
      <c r="AH229">
        <v>0</v>
      </c>
      <c r="AI229">
        <f t="shared" si="13"/>
        <v>0</v>
      </c>
      <c r="AJ229">
        <f t="shared" si="14"/>
        <v>0</v>
      </c>
    </row>
    <row r="230" spans="1:36" x14ac:dyDescent="0.3">
      <c r="A230" s="30" t="s">
        <v>52</v>
      </c>
      <c r="B230" s="16">
        <f t="shared" si="17"/>
        <v>43525</v>
      </c>
      <c r="C230" s="9">
        <f>HLOOKUP(C$5,'Emissions Factors'!$A$3:$AB$46,MATCH('MC Emissions'!$A230,'Emissions Factors'!$A$5:$A$46,0)+2,FALSE)*'MC Usage'!C230</f>
        <v>6208.7867596697242</v>
      </c>
      <c r="D230" s="9">
        <f>HLOOKUP(D$5,'Emissions Factors'!$A$3:$AB$46,MATCH('MC Emissions'!$A230,'Emissions Factors'!$A$5:$A$46,0)+2,FALSE)*'MC Usage'!D230</f>
        <v>838.94974305587425</v>
      </c>
      <c r="E230" s="9">
        <f>HLOOKUP(E$5,'Emissions Factors'!$A$3:$AB$46,MATCH('MC Emissions'!$A230,'Emissions Factors'!$A$5:$A$46,0)+2,FALSE)*'MC Usage'!E230</f>
        <v>8858.8106808008342</v>
      </c>
      <c r="F230" s="9">
        <f>HLOOKUP(F$5,'Emissions Factors'!$A$3:$AB$46,MATCH('MC Emissions'!$A230,'Emissions Factors'!$A$5:$A$46,0)+2,FALSE)*'MC Usage'!F230</f>
        <v>157.54270499999998</v>
      </c>
      <c r="G230" s="9">
        <f>HLOOKUP(G$5,'Emissions Factors'!$A$3:$AB$46,MATCH('MC Emissions'!$A230,'Emissions Factors'!$A$5:$A$46,0)+2,FALSE)*'MC Usage'!G230</f>
        <v>35.040929699175123</v>
      </c>
      <c r="H230" s="9">
        <f>HLOOKUP(H$5,'Emissions Factors'!$A$3:$AB$46,MATCH('MC Emissions'!$A230,'Emissions Factors'!$A$5:$A$46,0)+2,FALSE)*'MC Usage'!H230</f>
        <v>0</v>
      </c>
      <c r="I230" s="9">
        <f>HLOOKUP(I$5,'Emissions Factors'!$A$3:$AB$46,MATCH('MC Emissions'!$A230,'Emissions Factors'!$A$5:$A$46,0)+2,FALSE)*'MC Usage'!I230</f>
        <v>94.509624382032712</v>
      </c>
      <c r="J230" s="9">
        <f>HLOOKUP(J$5,'Emissions Factors'!$A$3:$AB$46,MATCH('MC Emissions'!$A230,'Emissions Factors'!$A$5:$A$46,0)+2,FALSE)*'MC Usage'!J230</f>
        <v>43.249147987614919</v>
      </c>
      <c r="K230" s="9">
        <f>HLOOKUP(K$5,'Emissions Factors'!$A$3:$AB$46,MATCH('MC Emissions'!$A230,'Emissions Factors'!$A$5:$A$46,0)+2,FALSE)*'MC Usage'!K230</f>
        <v>953.60508147436224</v>
      </c>
      <c r="L230" s="9">
        <f>HLOOKUP(L$5,'Emissions Factors'!$A$3:$AB$46,MATCH('MC Emissions'!$A230,'Emissions Factors'!$A$5:$A$46,0)+2,FALSE)*'MC Usage'!L230</f>
        <v>19.727238262581622</v>
      </c>
      <c r="M230" s="9">
        <f>HLOOKUP(M$5,'Emissions Factors'!$A$3:$AB$46,MATCH('MC Emissions'!$A230,'Emissions Factors'!$A$5:$A$46,0)+2,FALSE)*'MC Usage'!M230</f>
        <v>8.591695862526203</v>
      </c>
      <c r="N230" s="9">
        <f>HLOOKUP(N$5,'Emissions Factors'!$A$3:$AB$46,MATCH('MC Emissions'!$A230,'Emissions Factors'!$A$5:$A$46,0)+2,FALSE)*'MC Usage'!N230</f>
        <v>1654.6116926049131</v>
      </c>
      <c r="O230" s="9">
        <f>HLOOKUP(O$5,'Emissions Factors'!$A$3:$AB$46,MATCH('MC Emissions'!$A230,'Emissions Factors'!$A$5:$A$46,0)+2,FALSE)*'MC Usage'!O230</f>
        <v>86.420400000000001</v>
      </c>
      <c r="P230" s="9">
        <f>HLOOKUP(P$5,'Emissions Factors'!$A$3:$AB$46,MATCH('MC Emissions'!$A230,'Emissions Factors'!$A$5:$A$46,0)+2,FALSE)*'MC Usage'!P230</f>
        <v>0</v>
      </c>
      <c r="Q230" s="9">
        <f>HLOOKUP(Q$5,'Emissions Factors'!$A$3:$AB$46,MATCH('MC Emissions'!$A230,'Emissions Factors'!$A$5:$A$46,0)+2,FALSE)*'MC Usage'!Q230</f>
        <v>0</v>
      </c>
      <c r="R230" s="9">
        <f>HLOOKUP(R$5,'Emissions Factors'!$A$3:$AB$46,MATCH('MC Emissions'!$A230,'Emissions Factors'!$A$5:$A$46,0)+2,FALSE)*'MC Usage'!R230</f>
        <v>0</v>
      </c>
      <c r="S230" s="9">
        <f>HLOOKUP(S$5,'Emissions Factors'!$A$3:$AB$46,MATCH('MC Emissions'!$A230,'Emissions Factors'!$A$5:$A$46,0)+2,FALSE)*'MC Usage'!S230</f>
        <v>4.0123222857142857E-2</v>
      </c>
      <c r="T230" s="9">
        <f>HLOOKUP(T$5,'Emissions Factors'!$A$3:$AB$46,MATCH('MC Emissions'!$A230,'Emissions Factors'!$A$5:$A$46,0)+2,FALSE)*'MC Usage'!T230</f>
        <v>0</v>
      </c>
      <c r="U230" s="9">
        <f>HLOOKUP(U$5,'Emissions Factors'!$A$3:$AB$46,MATCH('MC Emissions'!$A230,'Emissions Factors'!$A$5:$A$46,0)+2,FALSE)*'MC Usage'!U230</f>
        <v>0</v>
      </c>
      <c r="V230" s="9">
        <f>HLOOKUP(V$5,'Emissions Factors'!$A$3:$AB$46,MATCH('MC Emissions'!$A230,'Emissions Factors'!$A$5:$A$46,0)+2,FALSE)*'MC Usage'!V230</f>
        <v>0</v>
      </c>
      <c r="W230" s="9">
        <f>HLOOKUP(W$5,'Emissions Factors'!$A$3:$AB$46,MATCH('MC Emissions'!$A230,'Emissions Factors'!$A$5:$A$46,0)+2,FALSE)*'MC Usage'!W230</f>
        <v>0</v>
      </c>
      <c r="X230" s="9">
        <f>HLOOKUP(X$5,'Emissions Factors'!$A$3:$AB$46,MATCH('MC Emissions'!$A230,'Emissions Factors'!$A$5:$A$46,0)+2,FALSE)*'MC Usage'!X230</f>
        <v>0</v>
      </c>
      <c r="Y230" s="9">
        <f>HLOOKUP(Y$5,'Emissions Factors'!$A$3:$AB$46,MATCH('MC Emissions'!$A230,'Emissions Factors'!$A$5:$A$46,0)+2,FALSE)*'MC Usage'!Y230</f>
        <v>0</v>
      </c>
      <c r="Z230" s="9">
        <f>HLOOKUP(Z$5,'Emissions Factors'!$A$3:$AB$46,MATCH('MC Emissions'!$A230,'Emissions Factors'!$A$5:$A$46,0)+2,FALSE)*'MC Usage'!Z230</f>
        <v>0</v>
      </c>
      <c r="AA230" s="9">
        <f>HLOOKUP(AA$5,'Emissions Factors'!$A$3:$AB$46,MATCH('MC Emissions'!$A230,'Emissions Factors'!$A$5:$A$46,0)+2,FALSE)*'MC Usage'!AA230</f>
        <v>0</v>
      </c>
      <c r="AB230" s="10">
        <f>HLOOKUP(AB$5,'Emissions Factors'!$A$3:$AB$46,MATCH('MC Emissions'!$A230,'Emissions Factors'!$A$5:$A$46,0)+2,FALSE)*'MC Usage'!AB230</f>
        <v>0</v>
      </c>
      <c r="AC230" s="10">
        <f>-'MC Usage'!AC230</f>
        <v>0</v>
      </c>
      <c r="AD230" s="10">
        <f>HLOOKUP(AD$5,'Emissions Factors'!$A$3:$AB$46,MATCH('MC Emissions'!$A230,'Emissions Factors'!$A$5:$A$46,0)+2,FALSE)*'MC Usage'!AD230</f>
        <v>0</v>
      </c>
      <c r="AE230" s="10">
        <f>HLOOKUP(AE$5,'Emissions Factors'!$A$3:$AB$46,MATCH('MC Emissions'!$A230,'Emissions Factors'!$A$5:$A$46,0)+2,FALSE)*'MC Usage'!AE230</f>
        <v>0</v>
      </c>
      <c r="AF230" s="202">
        <f t="shared" si="15"/>
        <v>6208.7867596697242</v>
      </c>
      <c r="AG230">
        <f t="shared" si="16"/>
        <v>8858.8106808008342</v>
      </c>
      <c r="AH230">
        <v>0</v>
      </c>
      <c r="AI230">
        <f t="shared" si="13"/>
        <v>0</v>
      </c>
      <c r="AJ230">
        <f t="shared" si="14"/>
        <v>0</v>
      </c>
    </row>
    <row r="231" spans="1:36" x14ac:dyDescent="0.3">
      <c r="A231" s="30" t="s">
        <v>52</v>
      </c>
      <c r="B231" s="16">
        <f t="shared" si="17"/>
        <v>43556</v>
      </c>
      <c r="C231" s="9">
        <f>HLOOKUP(C$5,'Emissions Factors'!$A$3:$AB$46,MATCH('MC Emissions'!$A231,'Emissions Factors'!$A$5:$A$46,0)+2,FALSE)*'MC Usage'!C231</f>
        <v>6614.5407700990227</v>
      </c>
      <c r="D231" s="9">
        <f>HLOOKUP(D$5,'Emissions Factors'!$A$3:$AB$46,MATCH('MC Emissions'!$A231,'Emissions Factors'!$A$5:$A$46,0)+2,FALSE)*'MC Usage'!D231</f>
        <v>1812.8572049674035</v>
      </c>
      <c r="E231" s="9">
        <f>HLOOKUP(E$5,'Emissions Factors'!$A$3:$AB$46,MATCH('MC Emissions'!$A231,'Emissions Factors'!$A$5:$A$46,0)+2,FALSE)*'MC Usage'!E231</f>
        <v>5790.7958970788359</v>
      </c>
      <c r="F231" s="9">
        <f>HLOOKUP(F$5,'Emissions Factors'!$A$3:$AB$46,MATCH('MC Emissions'!$A231,'Emissions Factors'!$A$5:$A$46,0)+2,FALSE)*'MC Usage'!F231</f>
        <v>97.753634999999989</v>
      </c>
      <c r="G231" s="9">
        <f>HLOOKUP(G$5,'Emissions Factors'!$A$3:$AB$46,MATCH('MC Emissions'!$A231,'Emissions Factors'!$A$5:$A$46,0)+2,FALSE)*'MC Usage'!G231</f>
        <v>35.040929699175123</v>
      </c>
      <c r="H231" s="9">
        <f>HLOOKUP(H$5,'Emissions Factors'!$A$3:$AB$46,MATCH('MC Emissions'!$A231,'Emissions Factors'!$A$5:$A$46,0)+2,FALSE)*'MC Usage'!H231</f>
        <v>0</v>
      </c>
      <c r="I231" s="9">
        <f>HLOOKUP(I$5,'Emissions Factors'!$A$3:$AB$46,MATCH('MC Emissions'!$A231,'Emissions Factors'!$A$5:$A$46,0)+2,FALSE)*'MC Usage'!I231</f>
        <v>106.33502521838392</v>
      </c>
      <c r="J231" s="9">
        <f>HLOOKUP(J$5,'Emissions Factors'!$A$3:$AB$46,MATCH('MC Emissions'!$A231,'Emissions Factors'!$A$5:$A$46,0)+2,FALSE)*'MC Usage'!J231</f>
        <v>39.138398178888316</v>
      </c>
      <c r="K231" s="9">
        <f>HLOOKUP(K$5,'Emissions Factors'!$A$3:$AB$46,MATCH('MC Emissions'!$A231,'Emissions Factors'!$A$5:$A$46,0)+2,FALSE)*'MC Usage'!K231</f>
        <v>953.60508147436224</v>
      </c>
      <c r="L231" s="9">
        <f>HLOOKUP(L$5,'Emissions Factors'!$A$3:$AB$46,MATCH('MC Emissions'!$A231,'Emissions Factors'!$A$5:$A$46,0)+2,FALSE)*'MC Usage'!L231</f>
        <v>19.727238262581622</v>
      </c>
      <c r="M231" s="9">
        <f>HLOOKUP(M$5,'Emissions Factors'!$A$3:$AB$46,MATCH('MC Emissions'!$A231,'Emissions Factors'!$A$5:$A$46,0)+2,FALSE)*'MC Usage'!M231</f>
        <v>8.591695862526203</v>
      </c>
      <c r="N231" s="9">
        <f>HLOOKUP(N$5,'Emissions Factors'!$A$3:$AB$46,MATCH('MC Emissions'!$A231,'Emissions Factors'!$A$5:$A$46,0)+2,FALSE)*'MC Usage'!N231</f>
        <v>1654.6116926049131</v>
      </c>
      <c r="O231" s="9">
        <f>HLOOKUP(O$5,'Emissions Factors'!$A$3:$AB$46,MATCH('MC Emissions'!$A231,'Emissions Factors'!$A$5:$A$46,0)+2,FALSE)*'MC Usage'!O231</f>
        <v>86.420400000000001</v>
      </c>
      <c r="P231" s="9">
        <f>HLOOKUP(P$5,'Emissions Factors'!$A$3:$AB$46,MATCH('MC Emissions'!$A231,'Emissions Factors'!$A$5:$A$46,0)+2,FALSE)*'MC Usage'!P231</f>
        <v>0</v>
      </c>
      <c r="Q231" s="9">
        <f>HLOOKUP(Q$5,'Emissions Factors'!$A$3:$AB$46,MATCH('MC Emissions'!$A231,'Emissions Factors'!$A$5:$A$46,0)+2,FALSE)*'MC Usage'!Q231</f>
        <v>0</v>
      </c>
      <c r="R231" s="9">
        <f>HLOOKUP(R$5,'Emissions Factors'!$A$3:$AB$46,MATCH('MC Emissions'!$A231,'Emissions Factors'!$A$5:$A$46,0)+2,FALSE)*'MC Usage'!R231</f>
        <v>0</v>
      </c>
      <c r="S231" s="9">
        <f>HLOOKUP(S$5,'Emissions Factors'!$A$3:$AB$46,MATCH('MC Emissions'!$A231,'Emissions Factors'!$A$5:$A$46,0)+2,FALSE)*'MC Usage'!S231</f>
        <v>4.0123222857142857E-2</v>
      </c>
      <c r="T231" s="9">
        <f>HLOOKUP(T$5,'Emissions Factors'!$A$3:$AB$46,MATCH('MC Emissions'!$A231,'Emissions Factors'!$A$5:$A$46,0)+2,FALSE)*'MC Usage'!T231</f>
        <v>0</v>
      </c>
      <c r="U231" s="9">
        <f>HLOOKUP(U$5,'Emissions Factors'!$A$3:$AB$46,MATCH('MC Emissions'!$A231,'Emissions Factors'!$A$5:$A$46,0)+2,FALSE)*'MC Usage'!U231</f>
        <v>0</v>
      </c>
      <c r="V231" s="9">
        <f>HLOOKUP(V$5,'Emissions Factors'!$A$3:$AB$46,MATCH('MC Emissions'!$A231,'Emissions Factors'!$A$5:$A$46,0)+2,FALSE)*'MC Usage'!V231</f>
        <v>0</v>
      </c>
      <c r="W231" s="9">
        <f>HLOOKUP(W$5,'Emissions Factors'!$A$3:$AB$46,MATCH('MC Emissions'!$A231,'Emissions Factors'!$A$5:$A$46,0)+2,FALSE)*'MC Usage'!W231</f>
        <v>0</v>
      </c>
      <c r="X231" s="9">
        <f>HLOOKUP(X$5,'Emissions Factors'!$A$3:$AB$46,MATCH('MC Emissions'!$A231,'Emissions Factors'!$A$5:$A$46,0)+2,FALSE)*'MC Usage'!X231</f>
        <v>0</v>
      </c>
      <c r="Y231" s="9">
        <f>HLOOKUP(Y$5,'Emissions Factors'!$A$3:$AB$46,MATCH('MC Emissions'!$A231,'Emissions Factors'!$A$5:$A$46,0)+2,FALSE)*'MC Usage'!Y231</f>
        <v>0</v>
      </c>
      <c r="Z231" s="9">
        <f>HLOOKUP(Z$5,'Emissions Factors'!$A$3:$AB$46,MATCH('MC Emissions'!$A231,'Emissions Factors'!$A$5:$A$46,0)+2,FALSE)*'MC Usage'!Z231</f>
        <v>0</v>
      </c>
      <c r="AA231" s="9">
        <f>HLOOKUP(AA$5,'Emissions Factors'!$A$3:$AB$46,MATCH('MC Emissions'!$A231,'Emissions Factors'!$A$5:$A$46,0)+2,FALSE)*'MC Usage'!AA231</f>
        <v>0</v>
      </c>
      <c r="AB231" s="10">
        <f>HLOOKUP(AB$5,'Emissions Factors'!$A$3:$AB$46,MATCH('MC Emissions'!$A231,'Emissions Factors'!$A$5:$A$46,0)+2,FALSE)*'MC Usage'!AB231</f>
        <v>0</v>
      </c>
      <c r="AC231" s="10">
        <f>-'MC Usage'!AC231</f>
        <v>0</v>
      </c>
      <c r="AD231" s="10">
        <f>HLOOKUP(AD$5,'Emissions Factors'!$A$3:$AB$46,MATCH('MC Emissions'!$A231,'Emissions Factors'!$A$5:$A$46,0)+2,FALSE)*'MC Usage'!AD231</f>
        <v>0</v>
      </c>
      <c r="AE231" s="10">
        <f>HLOOKUP(AE$5,'Emissions Factors'!$A$3:$AB$46,MATCH('MC Emissions'!$A231,'Emissions Factors'!$A$5:$A$46,0)+2,FALSE)*'MC Usage'!AE231</f>
        <v>0</v>
      </c>
      <c r="AF231" s="202">
        <f t="shared" si="15"/>
        <v>6614.5407700990227</v>
      </c>
      <c r="AG231">
        <f t="shared" si="16"/>
        <v>5790.7958970788359</v>
      </c>
      <c r="AH231">
        <v>0</v>
      </c>
      <c r="AI231">
        <f t="shared" si="13"/>
        <v>0</v>
      </c>
      <c r="AJ231">
        <f t="shared" si="14"/>
        <v>0</v>
      </c>
    </row>
    <row r="232" spans="1:36" x14ac:dyDescent="0.3">
      <c r="A232" s="30" t="s">
        <v>52</v>
      </c>
      <c r="B232" s="16">
        <f t="shared" si="17"/>
        <v>43586</v>
      </c>
      <c r="C232" s="9">
        <f>HLOOKUP(C$5,'Emissions Factors'!$A$3:$AB$46,MATCH('MC Emissions'!$A232,'Emissions Factors'!$A$5:$A$46,0)+2,FALSE)*'MC Usage'!C232</f>
        <v>6076.9031211874844</v>
      </c>
      <c r="D232" s="9">
        <f>HLOOKUP(D$5,'Emissions Factors'!$A$3:$AB$46,MATCH('MC Emissions'!$A232,'Emissions Factors'!$A$5:$A$46,0)+2,FALSE)*'MC Usage'!D232</f>
        <v>2292.1337798354116</v>
      </c>
      <c r="E232" s="9">
        <f>HLOOKUP(E$5,'Emissions Factors'!$A$3:$AB$46,MATCH('MC Emissions'!$A232,'Emissions Factors'!$A$5:$A$46,0)+2,FALSE)*'MC Usage'!E232</f>
        <v>5469.6029109658321</v>
      </c>
      <c r="F232" s="9">
        <f>HLOOKUP(F$5,'Emissions Factors'!$A$3:$AB$46,MATCH('MC Emissions'!$A232,'Emissions Factors'!$A$5:$A$46,0)+2,FALSE)*'MC Usage'!F232</f>
        <v>36.608489999999996</v>
      </c>
      <c r="G232" s="9">
        <f>HLOOKUP(G$5,'Emissions Factors'!$A$3:$AB$46,MATCH('MC Emissions'!$A232,'Emissions Factors'!$A$5:$A$46,0)+2,FALSE)*'MC Usage'!G232</f>
        <v>35.040929699175123</v>
      </c>
      <c r="H232" s="9">
        <f>HLOOKUP(H$5,'Emissions Factors'!$A$3:$AB$46,MATCH('MC Emissions'!$A232,'Emissions Factors'!$A$5:$A$46,0)+2,FALSE)*'MC Usage'!H232</f>
        <v>447.97662138734711</v>
      </c>
      <c r="I232" s="9">
        <f>HLOOKUP(I$5,'Emissions Factors'!$A$3:$AB$46,MATCH('MC Emissions'!$A232,'Emissions Factors'!$A$5:$A$46,0)+2,FALSE)*'MC Usage'!I232</f>
        <v>100.3032200435832</v>
      </c>
      <c r="J232" s="9">
        <f>HLOOKUP(J$5,'Emissions Factors'!$A$3:$AB$46,MATCH('MC Emissions'!$A232,'Emissions Factors'!$A$5:$A$46,0)+2,FALSE)*'MC Usage'!J232</f>
        <v>39.645898155274317</v>
      </c>
      <c r="K232" s="9">
        <f>HLOOKUP(K$5,'Emissions Factors'!$A$3:$AB$46,MATCH('MC Emissions'!$A232,'Emissions Factors'!$A$5:$A$46,0)+2,FALSE)*'MC Usage'!K232</f>
        <v>953.60508147436224</v>
      </c>
      <c r="L232" s="9">
        <f>HLOOKUP(L$5,'Emissions Factors'!$A$3:$AB$46,MATCH('MC Emissions'!$A232,'Emissions Factors'!$A$5:$A$46,0)+2,FALSE)*'MC Usage'!L232</f>
        <v>19.727238262581622</v>
      </c>
      <c r="M232" s="9">
        <f>HLOOKUP(M$5,'Emissions Factors'!$A$3:$AB$46,MATCH('MC Emissions'!$A232,'Emissions Factors'!$A$5:$A$46,0)+2,FALSE)*'MC Usage'!M232</f>
        <v>8.591695862526203</v>
      </c>
      <c r="N232" s="9">
        <f>HLOOKUP(N$5,'Emissions Factors'!$A$3:$AB$46,MATCH('MC Emissions'!$A232,'Emissions Factors'!$A$5:$A$46,0)+2,FALSE)*'MC Usage'!N232</f>
        <v>1654.6116926049131</v>
      </c>
      <c r="O232" s="9">
        <f>HLOOKUP(O$5,'Emissions Factors'!$A$3:$AB$46,MATCH('MC Emissions'!$A232,'Emissions Factors'!$A$5:$A$46,0)+2,FALSE)*'MC Usage'!O232</f>
        <v>86.420400000000001</v>
      </c>
      <c r="P232" s="9">
        <f>HLOOKUP(P$5,'Emissions Factors'!$A$3:$AB$46,MATCH('MC Emissions'!$A232,'Emissions Factors'!$A$5:$A$46,0)+2,FALSE)*'MC Usage'!P232</f>
        <v>0</v>
      </c>
      <c r="Q232" s="9">
        <f>HLOOKUP(Q$5,'Emissions Factors'!$A$3:$AB$46,MATCH('MC Emissions'!$A232,'Emissions Factors'!$A$5:$A$46,0)+2,FALSE)*'MC Usage'!Q232</f>
        <v>0</v>
      </c>
      <c r="R232" s="9">
        <f>HLOOKUP(R$5,'Emissions Factors'!$A$3:$AB$46,MATCH('MC Emissions'!$A232,'Emissions Factors'!$A$5:$A$46,0)+2,FALSE)*'MC Usage'!R232</f>
        <v>0</v>
      </c>
      <c r="S232" s="9">
        <f>HLOOKUP(S$5,'Emissions Factors'!$A$3:$AB$46,MATCH('MC Emissions'!$A232,'Emissions Factors'!$A$5:$A$46,0)+2,FALSE)*'MC Usage'!S232</f>
        <v>4.0123222857142857E-2</v>
      </c>
      <c r="T232" s="9">
        <f>HLOOKUP(T$5,'Emissions Factors'!$A$3:$AB$46,MATCH('MC Emissions'!$A232,'Emissions Factors'!$A$5:$A$46,0)+2,FALSE)*'MC Usage'!T232</f>
        <v>0</v>
      </c>
      <c r="U232" s="9">
        <f>HLOOKUP(U$5,'Emissions Factors'!$A$3:$AB$46,MATCH('MC Emissions'!$A232,'Emissions Factors'!$A$5:$A$46,0)+2,FALSE)*'MC Usage'!U232</f>
        <v>0</v>
      </c>
      <c r="V232" s="9">
        <f>HLOOKUP(V$5,'Emissions Factors'!$A$3:$AB$46,MATCH('MC Emissions'!$A232,'Emissions Factors'!$A$5:$A$46,0)+2,FALSE)*'MC Usage'!V232</f>
        <v>0</v>
      </c>
      <c r="W232" s="9">
        <f>HLOOKUP(W$5,'Emissions Factors'!$A$3:$AB$46,MATCH('MC Emissions'!$A232,'Emissions Factors'!$A$5:$A$46,0)+2,FALSE)*'MC Usage'!W232</f>
        <v>0</v>
      </c>
      <c r="X232" s="9">
        <f>HLOOKUP(X$5,'Emissions Factors'!$A$3:$AB$46,MATCH('MC Emissions'!$A232,'Emissions Factors'!$A$5:$A$46,0)+2,FALSE)*'MC Usage'!X232</f>
        <v>0</v>
      </c>
      <c r="Y232" s="9">
        <f>HLOOKUP(Y$5,'Emissions Factors'!$A$3:$AB$46,MATCH('MC Emissions'!$A232,'Emissions Factors'!$A$5:$A$46,0)+2,FALSE)*'MC Usage'!Y232</f>
        <v>0</v>
      </c>
      <c r="Z232" s="9">
        <f>HLOOKUP(Z$5,'Emissions Factors'!$A$3:$AB$46,MATCH('MC Emissions'!$A232,'Emissions Factors'!$A$5:$A$46,0)+2,FALSE)*'MC Usage'!Z232</f>
        <v>0</v>
      </c>
      <c r="AA232" s="9">
        <f>HLOOKUP(AA$5,'Emissions Factors'!$A$3:$AB$46,MATCH('MC Emissions'!$A232,'Emissions Factors'!$A$5:$A$46,0)+2,FALSE)*'MC Usage'!AA232</f>
        <v>0</v>
      </c>
      <c r="AB232" s="10">
        <f>HLOOKUP(AB$5,'Emissions Factors'!$A$3:$AB$46,MATCH('MC Emissions'!$A232,'Emissions Factors'!$A$5:$A$46,0)+2,FALSE)*'MC Usage'!AB232</f>
        <v>0</v>
      </c>
      <c r="AC232" s="10">
        <f>-'MC Usage'!AC232</f>
        <v>-6684.4</v>
      </c>
      <c r="AD232" s="10">
        <f>HLOOKUP(AD$5,'Emissions Factors'!$A$3:$AB$46,MATCH('MC Emissions'!$A232,'Emissions Factors'!$A$5:$A$46,0)+2,FALSE)*'MC Usage'!AD232</f>
        <v>0</v>
      </c>
      <c r="AE232" s="10">
        <f>HLOOKUP(AE$5,'Emissions Factors'!$A$3:$AB$46,MATCH('MC Emissions'!$A232,'Emissions Factors'!$A$5:$A$46,0)+2,FALSE)*'MC Usage'!AE232</f>
        <v>0</v>
      </c>
      <c r="AF232" s="202">
        <f t="shared" si="15"/>
        <v>6076.9031211874844</v>
      </c>
      <c r="AG232">
        <v>0</v>
      </c>
      <c r="AH232">
        <v>0</v>
      </c>
      <c r="AI232">
        <f t="shared" si="13"/>
        <v>0</v>
      </c>
      <c r="AJ232">
        <f t="shared" si="14"/>
        <v>6684.4</v>
      </c>
    </row>
    <row r="233" spans="1:36" ht="15" thickBot="1" x14ac:dyDescent="0.35">
      <c r="A233" s="31" t="s">
        <v>52</v>
      </c>
      <c r="B233" s="17">
        <f t="shared" si="17"/>
        <v>43617</v>
      </c>
      <c r="C233" s="11">
        <f>HLOOKUP(C$5,'Emissions Factors'!$A$3:$AB$46,MATCH('MC Emissions'!$A233,'Emissions Factors'!$A$5:$A$46,0)+2,FALSE)*'MC Usage'!C233</f>
        <v>6994.9209138829201</v>
      </c>
      <c r="D233" s="11">
        <f>HLOOKUP(D$5,'Emissions Factors'!$A$3:$AB$46,MATCH('MC Emissions'!$A233,'Emissions Factors'!$A$5:$A$46,0)+2,FALSE)*'MC Usage'!D233</f>
        <v>2458.048722190545</v>
      </c>
      <c r="E233" s="11">
        <f>HLOOKUP(E$5,'Emissions Factors'!$A$3:$AB$46,MATCH('MC Emissions'!$A233,'Emissions Factors'!$A$5:$A$46,0)+2,FALSE)*'MC Usage'!E233</f>
        <v>4307.4539954481124</v>
      </c>
      <c r="F233" s="11">
        <f>HLOOKUP(F$5,'Emissions Factors'!$A$3:$AB$46,MATCH('MC Emissions'!$A233,'Emissions Factors'!$A$5:$A$46,0)+2,FALSE)*'MC Usage'!F233</f>
        <v>28.577204999999999</v>
      </c>
      <c r="G233" s="11">
        <f>HLOOKUP(G$5,'Emissions Factors'!$A$3:$AB$46,MATCH('MC Emissions'!$A233,'Emissions Factors'!$A$5:$A$46,0)+2,FALSE)*'MC Usage'!G233</f>
        <v>35.040929699175123</v>
      </c>
      <c r="H233" s="11">
        <f>HLOOKUP(H$5,'Emissions Factors'!$A$3:$AB$46,MATCH('MC Emissions'!$A233,'Emissions Factors'!$A$5:$A$46,0)+2,FALSE)*'MC Usage'!H233</f>
        <v>1789.4174707905888</v>
      </c>
      <c r="I233" s="11">
        <f>HLOOKUP(I$5,'Emissions Factors'!$A$3:$AB$46,MATCH('MC Emissions'!$A233,'Emissions Factors'!$A$5:$A$46,0)+2,FALSE)*'MC Usage'!I233</f>
        <v>91.089616370368546</v>
      </c>
      <c r="J233" s="11">
        <f>HLOOKUP(J$5,'Emissions Factors'!$A$3:$AB$46,MATCH('MC Emissions'!$A233,'Emissions Factors'!$A$5:$A$46,0)+2,FALSE)*'MC Usage'!J233</f>
        <v>30.998098557656878</v>
      </c>
      <c r="K233" s="11">
        <f>HLOOKUP(K$5,'Emissions Factors'!$A$3:$AB$46,MATCH('MC Emissions'!$A233,'Emissions Factors'!$A$5:$A$46,0)+2,FALSE)*'MC Usage'!K233</f>
        <v>953.60508147436224</v>
      </c>
      <c r="L233" s="11">
        <f>HLOOKUP(L$5,'Emissions Factors'!$A$3:$AB$46,MATCH('MC Emissions'!$A233,'Emissions Factors'!$A$5:$A$46,0)+2,FALSE)*'MC Usage'!L233</f>
        <v>19.727238262581622</v>
      </c>
      <c r="M233" s="11">
        <f>HLOOKUP(M$5,'Emissions Factors'!$A$3:$AB$46,MATCH('MC Emissions'!$A233,'Emissions Factors'!$A$5:$A$46,0)+2,FALSE)*'MC Usage'!M233</f>
        <v>8.591695862526203</v>
      </c>
      <c r="N233" s="11">
        <f>HLOOKUP(N$5,'Emissions Factors'!$A$3:$AB$46,MATCH('MC Emissions'!$A233,'Emissions Factors'!$A$5:$A$46,0)+2,FALSE)*'MC Usage'!N233</f>
        <v>1654.6116926049131</v>
      </c>
      <c r="O233" s="11">
        <f>HLOOKUP(O$5,'Emissions Factors'!$A$3:$AB$46,MATCH('MC Emissions'!$A233,'Emissions Factors'!$A$5:$A$46,0)+2,FALSE)*'MC Usage'!O233</f>
        <v>86.420400000000001</v>
      </c>
      <c r="P233" s="11">
        <f>HLOOKUP(P$5,'Emissions Factors'!$A$3:$AB$46,MATCH('MC Emissions'!$A233,'Emissions Factors'!$A$5:$A$46,0)+2,FALSE)*'MC Usage'!P233</f>
        <v>0</v>
      </c>
      <c r="Q233" s="11">
        <f>HLOOKUP(Q$5,'Emissions Factors'!$A$3:$AB$46,MATCH('MC Emissions'!$A233,'Emissions Factors'!$A$5:$A$46,0)+2,FALSE)*'MC Usage'!Q233</f>
        <v>0</v>
      </c>
      <c r="R233" s="11">
        <f>HLOOKUP(R$5,'Emissions Factors'!$A$3:$AB$46,MATCH('MC Emissions'!$A233,'Emissions Factors'!$A$5:$A$46,0)+2,FALSE)*'MC Usage'!R233</f>
        <v>0</v>
      </c>
      <c r="S233" s="11">
        <f>HLOOKUP(S$5,'Emissions Factors'!$A$3:$AB$46,MATCH('MC Emissions'!$A233,'Emissions Factors'!$A$5:$A$46,0)+2,FALSE)*'MC Usage'!S233</f>
        <v>4.0123222857142857E-2</v>
      </c>
      <c r="T233" s="11">
        <f>HLOOKUP(T$5,'Emissions Factors'!$A$3:$AB$46,MATCH('MC Emissions'!$A233,'Emissions Factors'!$A$5:$A$46,0)+2,FALSE)*'MC Usage'!T233</f>
        <v>0</v>
      </c>
      <c r="U233" s="11">
        <f>HLOOKUP(U$5,'Emissions Factors'!$A$3:$AB$46,MATCH('MC Emissions'!$A233,'Emissions Factors'!$A$5:$A$46,0)+2,FALSE)*'MC Usage'!U233</f>
        <v>0</v>
      </c>
      <c r="V233" s="11">
        <f>HLOOKUP(V$5,'Emissions Factors'!$A$3:$AB$46,MATCH('MC Emissions'!$A233,'Emissions Factors'!$A$5:$A$46,0)+2,FALSE)*'MC Usage'!V233</f>
        <v>0</v>
      </c>
      <c r="W233" s="11">
        <f>HLOOKUP(W$5,'Emissions Factors'!$A$3:$AB$46,MATCH('MC Emissions'!$A233,'Emissions Factors'!$A$5:$A$46,0)+2,FALSE)*'MC Usage'!W233</f>
        <v>0</v>
      </c>
      <c r="X233" s="11">
        <f>HLOOKUP(X$5,'Emissions Factors'!$A$3:$AB$46,MATCH('MC Emissions'!$A233,'Emissions Factors'!$A$5:$A$46,0)+2,FALSE)*'MC Usage'!X233</f>
        <v>0</v>
      </c>
      <c r="Y233" s="11">
        <f>HLOOKUP(Y$5,'Emissions Factors'!$A$3:$AB$46,MATCH('MC Emissions'!$A233,'Emissions Factors'!$A$5:$A$46,0)+2,FALSE)*'MC Usage'!Y233</f>
        <v>0</v>
      </c>
      <c r="Z233" s="11">
        <f>HLOOKUP(Z$5,'Emissions Factors'!$A$3:$AB$46,MATCH('MC Emissions'!$A233,'Emissions Factors'!$A$5:$A$46,0)+2,FALSE)*'MC Usage'!Z233</f>
        <v>0</v>
      </c>
      <c r="AA233" s="11">
        <f>HLOOKUP(AA$5,'Emissions Factors'!$A$3:$AB$46,MATCH('MC Emissions'!$A233,'Emissions Factors'!$A$5:$A$46,0)+2,FALSE)*'MC Usage'!AA233</f>
        <v>0</v>
      </c>
      <c r="AB233" s="12">
        <f>HLOOKUP(AB$5,'Emissions Factors'!$A$3:$AB$46,MATCH('MC Emissions'!$A233,'Emissions Factors'!$A$5:$A$46,0)+2,FALSE)*'MC Usage'!AB233</f>
        <v>0</v>
      </c>
      <c r="AC233" s="12">
        <f>-'MC Usage'!AC233</f>
        <v>-6684.4</v>
      </c>
      <c r="AD233" s="12">
        <f>HLOOKUP(AD$5,'Emissions Factors'!$A$3:$AB$46,MATCH('MC Emissions'!$A233,'Emissions Factors'!$A$5:$A$46,0)+2,FALSE)*'MC Usage'!AD233</f>
        <v>0</v>
      </c>
      <c r="AE233" s="12">
        <f>HLOOKUP(AE$5,'Emissions Factors'!$A$3:$AB$46,MATCH('MC Emissions'!$A233,'Emissions Factors'!$A$5:$A$46,0)+2,FALSE)*'MC Usage'!AE233</f>
        <v>0</v>
      </c>
      <c r="AF233" s="202">
        <f t="shared" si="15"/>
        <v>6994.9209138829201</v>
      </c>
      <c r="AG233">
        <v>0</v>
      </c>
      <c r="AH233">
        <v>0</v>
      </c>
      <c r="AI233">
        <f t="shared" si="13"/>
        <v>0</v>
      </c>
      <c r="AJ233">
        <f t="shared" si="14"/>
        <v>6684.4</v>
      </c>
    </row>
    <row r="234" spans="1:36" x14ac:dyDescent="0.3">
      <c r="A234" s="32" t="s">
        <v>53</v>
      </c>
      <c r="B234" s="18">
        <f t="shared" si="17"/>
        <v>43647</v>
      </c>
      <c r="C234" s="2">
        <f>HLOOKUP(C$5,'Emissions Factors'!$A$3:$AB$46,MATCH('MC Emissions'!$A234,'Emissions Factors'!$A$5:$A$46,0)+2,FALSE)*'MC Usage'!C234</f>
        <v>6636.4478588661013</v>
      </c>
      <c r="D234" s="2">
        <f>HLOOKUP(D$5,'Emissions Factors'!$A$3:$AB$46,MATCH('MC Emissions'!$A234,'Emissions Factors'!$A$5:$A$46,0)+2,FALSE)*'MC Usage'!D234</f>
        <v>3943.4299477234808</v>
      </c>
      <c r="E234" s="2">
        <f>HLOOKUP(E$5,'Emissions Factors'!$A$3:$AB$46,MATCH('MC Emissions'!$A234,'Emissions Factors'!$A$5:$A$46,0)+2,FALSE)*'MC Usage'!E234</f>
        <v>4084.1314862732588</v>
      </c>
      <c r="F234" s="2">
        <f>HLOOKUP(F$5,'Emissions Factors'!$A$3:$AB$46,MATCH('MC Emissions'!$A234,'Emissions Factors'!$A$5:$A$46,0)+2,FALSE)*'MC Usage'!F234</f>
        <v>28.366875</v>
      </c>
      <c r="G234" s="2">
        <f>HLOOKUP(G$5,'Emissions Factors'!$A$3:$AB$46,MATCH('MC Emissions'!$A234,'Emissions Factors'!$A$5:$A$46,0)+2,FALSE)*'MC Usage'!G234</f>
        <v>35.040929699175123</v>
      </c>
      <c r="H234" s="2">
        <f>HLOOKUP(H$5,'Emissions Factors'!$A$3:$AB$46,MATCH('MC Emissions'!$A234,'Emissions Factors'!$A$5:$A$46,0)+2,FALSE)*'MC Usage'!H234</f>
        <v>3551.6560323393328</v>
      </c>
      <c r="I234" s="2">
        <f>HLOOKUP(I$5,'Emissions Factors'!$A$3:$AB$46,MATCH('MC Emissions'!$A234,'Emissions Factors'!$A$5:$A$46,0)+2,FALSE)*'MC Usage'!I234</f>
        <v>96.483360348963288</v>
      </c>
      <c r="J234" s="2">
        <f>HLOOKUP(J$5,'Emissions Factors'!$A$3:$AB$46,MATCH('MC Emissions'!$A234,'Emissions Factors'!$A$5:$A$46,0)+2,FALSE)*'MC Usage'!J234</f>
        <v>32.693148478786121</v>
      </c>
      <c r="K234" s="2">
        <f>HLOOKUP(K$5,'Emissions Factors'!$A$3:$AB$46,MATCH('MC Emissions'!$A234,'Emissions Factors'!$A$5:$A$46,0)+2,FALSE)*'MC Usage'!K234</f>
        <v>953.60508147436224</v>
      </c>
      <c r="L234" s="2">
        <f>HLOOKUP(L$5,'Emissions Factors'!$A$3:$AB$46,MATCH('MC Emissions'!$A234,'Emissions Factors'!$A$5:$A$46,0)+2,FALSE)*'MC Usage'!L234</f>
        <v>19.727238262581622</v>
      </c>
      <c r="M234" s="2">
        <f>HLOOKUP(M$5,'Emissions Factors'!$A$3:$AB$46,MATCH('MC Emissions'!$A234,'Emissions Factors'!$A$5:$A$46,0)+2,FALSE)*'MC Usage'!M234</f>
        <v>8.591695862526203</v>
      </c>
      <c r="N234" s="2">
        <f>HLOOKUP(N$5,'Emissions Factors'!$A$3:$AB$46,MATCH('MC Emissions'!$A234,'Emissions Factors'!$A$5:$A$46,0)+2,FALSE)*'MC Usage'!N234</f>
        <v>1059.4298114530707</v>
      </c>
      <c r="O234" s="2">
        <f>HLOOKUP(O$5,'Emissions Factors'!$A$3:$AB$46,MATCH('MC Emissions'!$A234,'Emissions Factors'!$A$5:$A$46,0)+2,FALSE)*'MC Usage'!O234</f>
        <v>86.420400000000001</v>
      </c>
      <c r="P234" s="2">
        <f>HLOOKUP(P$5,'Emissions Factors'!$A$3:$AB$46,MATCH('MC Emissions'!$A234,'Emissions Factors'!$A$5:$A$46,0)+2,FALSE)*'MC Usage'!P234</f>
        <v>0</v>
      </c>
      <c r="Q234" s="2">
        <f>HLOOKUP(Q$5,'Emissions Factors'!$A$3:$AB$46,MATCH('MC Emissions'!$A234,'Emissions Factors'!$A$5:$A$46,0)+2,FALSE)*'MC Usage'!Q234</f>
        <v>0</v>
      </c>
      <c r="R234" s="2">
        <f>HLOOKUP(R$5,'Emissions Factors'!$A$3:$AB$46,MATCH('MC Emissions'!$A234,'Emissions Factors'!$A$5:$A$46,0)+2,FALSE)*'MC Usage'!R234</f>
        <v>0</v>
      </c>
      <c r="S234" s="2">
        <f>HLOOKUP(S$5,'Emissions Factors'!$A$3:$AB$46,MATCH('MC Emissions'!$A234,'Emissions Factors'!$A$5:$A$46,0)+2,FALSE)*'MC Usage'!S234</f>
        <v>4.0123222857142857E-2</v>
      </c>
      <c r="T234" s="2">
        <f>HLOOKUP(T$5,'Emissions Factors'!$A$3:$AB$46,MATCH('MC Emissions'!$A234,'Emissions Factors'!$A$5:$A$46,0)+2,FALSE)*'MC Usage'!T234</f>
        <v>0</v>
      </c>
      <c r="U234" s="2">
        <f>HLOOKUP(U$5,'Emissions Factors'!$A$3:$AB$46,MATCH('MC Emissions'!$A234,'Emissions Factors'!$A$5:$A$46,0)+2,FALSE)*'MC Usage'!U234</f>
        <v>0</v>
      </c>
      <c r="V234" s="2">
        <f>HLOOKUP(V$5,'Emissions Factors'!$A$3:$AB$46,MATCH('MC Emissions'!$A234,'Emissions Factors'!$A$5:$A$46,0)+2,FALSE)*'MC Usage'!V234</f>
        <v>0</v>
      </c>
      <c r="W234" s="2">
        <f>HLOOKUP(W$5,'Emissions Factors'!$A$3:$AB$46,MATCH('MC Emissions'!$A234,'Emissions Factors'!$A$5:$A$46,0)+2,FALSE)*'MC Usage'!W234</f>
        <v>0</v>
      </c>
      <c r="X234" s="2">
        <f>HLOOKUP(X$5,'Emissions Factors'!$A$3:$AB$46,MATCH('MC Emissions'!$A234,'Emissions Factors'!$A$5:$A$46,0)+2,FALSE)*'MC Usage'!X234</f>
        <v>0</v>
      </c>
      <c r="Y234" s="2">
        <f>HLOOKUP(Y$5,'Emissions Factors'!$A$3:$AB$46,MATCH('MC Emissions'!$A234,'Emissions Factors'!$A$5:$A$46,0)+2,FALSE)*'MC Usage'!Y234</f>
        <v>0</v>
      </c>
      <c r="Z234" s="2">
        <f>HLOOKUP(Z$5,'Emissions Factors'!$A$3:$AB$46,MATCH('MC Emissions'!$A234,'Emissions Factors'!$A$5:$A$46,0)+2,FALSE)*'MC Usage'!Z234</f>
        <v>0</v>
      </c>
      <c r="AA234" s="2">
        <f>HLOOKUP(AA$5,'Emissions Factors'!$A$3:$AB$46,MATCH('MC Emissions'!$A234,'Emissions Factors'!$A$5:$A$46,0)+2,FALSE)*'MC Usage'!AA234</f>
        <v>0</v>
      </c>
      <c r="AB234">
        <f>HLOOKUP(AB$5,'Emissions Factors'!$A$3:$AB$46,MATCH('MC Emissions'!$A234,'Emissions Factors'!$A$5:$A$46,0)+2,FALSE)*'MC Usage'!AB234</f>
        <v>0</v>
      </c>
      <c r="AC234">
        <f>-'MC Usage'!AC234</f>
        <v>-6673.8861897996303</v>
      </c>
      <c r="AD234">
        <f>HLOOKUP(AD$5,'Emissions Factors'!$A$3:$AB$46,MATCH('MC Emissions'!$A234,'Emissions Factors'!$A$5:$A$46,0)+2,FALSE)*'MC Usage'!AD234</f>
        <v>0</v>
      </c>
      <c r="AE234">
        <f>HLOOKUP(AE$5,'Emissions Factors'!$A$3:$AB$46,MATCH('MC Emissions'!$A234,'Emissions Factors'!$A$5:$A$46,0)+2,FALSE)*'MC Usage'!AE234</f>
        <v>0</v>
      </c>
      <c r="AF234" s="202">
        <f t="shared" si="15"/>
        <v>6636.4478588661013</v>
      </c>
      <c r="AG234">
        <v>0</v>
      </c>
      <c r="AH234">
        <v>0</v>
      </c>
      <c r="AI234">
        <f t="shared" si="13"/>
        <v>0</v>
      </c>
      <c r="AJ234">
        <f t="shared" si="14"/>
        <v>6673.8861897996303</v>
      </c>
    </row>
    <row r="235" spans="1:36" x14ac:dyDescent="0.3">
      <c r="A235" s="33" t="s">
        <v>53</v>
      </c>
      <c r="B235" s="18">
        <f t="shared" si="17"/>
        <v>43678</v>
      </c>
      <c r="C235" s="2">
        <f>HLOOKUP(C$5,'Emissions Factors'!$A$3:$AB$46,MATCH('MC Emissions'!$A235,'Emissions Factors'!$A$5:$A$46,0)+2,FALSE)*'MC Usage'!C235</f>
        <v>6374.6063915727727</v>
      </c>
      <c r="D235" s="2">
        <f>HLOOKUP(D$5,'Emissions Factors'!$A$3:$AB$46,MATCH('MC Emissions'!$A235,'Emissions Factors'!$A$5:$A$46,0)+2,FALSE)*'MC Usage'!D235</f>
        <v>3382.2166225369128</v>
      </c>
      <c r="E235" s="2">
        <f>HLOOKUP(E$5,'Emissions Factors'!$A$3:$AB$46,MATCH('MC Emissions'!$A235,'Emissions Factors'!$A$5:$A$46,0)+2,FALSE)*'MC Usage'!E235</f>
        <v>4225.2448063324955</v>
      </c>
      <c r="F235" s="2">
        <f>HLOOKUP(F$5,'Emissions Factors'!$A$3:$AB$46,MATCH('MC Emissions'!$A235,'Emissions Factors'!$A$5:$A$46,0)+2,FALSE)*'MC Usage'!F235</f>
        <v>26.318925</v>
      </c>
      <c r="G235" s="2">
        <f>HLOOKUP(G$5,'Emissions Factors'!$A$3:$AB$46,MATCH('MC Emissions'!$A235,'Emissions Factors'!$A$5:$A$46,0)+2,FALSE)*'MC Usage'!G235</f>
        <v>35.040929699175123</v>
      </c>
      <c r="H235" s="2">
        <f>HLOOKUP(H$5,'Emissions Factors'!$A$3:$AB$46,MATCH('MC Emissions'!$A235,'Emissions Factors'!$A$5:$A$46,0)+2,FALSE)*'MC Usage'!H235</f>
        <v>3591.5915653376401</v>
      </c>
      <c r="I235" s="2">
        <f>HLOOKUP(I$5,'Emissions Factors'!$A$3:$AB$46,MATCH('MC Emissions'!$A235,'Emissions Factors'!$A$5:$A$46,0)+2,FALSE)*'MC Usage'!I235</f>
        <v>113.34519089403383</v>
      </c>
      <c r="J235" s="2">
        <f>HLOOKUP(J$5,'Emissions Factors'!$A$3:$AB$46,MATCH('MC Emissions'!$A235,'Emissions Factors'!$A$5:$A$46,0)+2,FALSE)*'MC Usage'!J235</f>
        <v>32.906298468868236</v>
      </c>
      <c r="K235" s="2">
        <f>HLOOKUP(K$5,'Emissions Factors'!$A$3:$AB$46,MATCH('MC Emissions'!$A235,'Emissions Factors'!$A$5:$A$46,0)+2,FALSE)*'MC Usage'!K235</f>
        <v>953.60508147436224</v>
      </c>
      <c r="L235" s="2">
        <f>HLOOKUP(L$5,'Emissions Factors'!$A$3:$AB$46,MATCH('MC Emissions'!$A235,'Emissions Factors'!$A$5:$A$46,0)+2,FALSE)*'MC Usage'!L235</f>
        <v>19.727238262581622</v>
      </c>
      <c r="M235" s="2">
        <f>HLOOKUP(M$5,'Emissions Factors'!$A$3:$AB$46,MATCH('MC Emissions'!$A235,'Emissions Factors'!$A$5:$A$46,0)+2,FALSE)*'MC Usage'!M235</f>
        <v>8.591695862526203</v>
      </c>
      <c r="N235" s="2">
        <f>HLOOKUP(N$5,'Emissions Factors'!$A$3:$AB$46,MATCH('MC Emissions'!$A235,'Emissions Factors'!$A$5:$A$46,0)+2,FALSE)*'MC Usage'!N235</f>
        <v>1059.4298114530707</v>
      </c>
      <c r="O235" s="2">
        <f>HLOOKUP(O$5,'Emissions Factors'!$A$3:$AB$46,MATCH('MC Emissions'!$A235,'Emissions Factors'!$A$5:$A$46,0)+2,FALSE)*'MC Usage'!O235</f>
        <v>86.420400000000001</v>
      </c>
      <c r="P235" s="2">
        <f>HLOOKUP(P$5,'Emissions Factors'!$A$3:$AB$46,MATCH('MC Emissions'!$A235,'Emissions Factors'!$A$5:$A$46,0)+2,FALSE)*'MC Usage'!P235</f>
        <v>0</v>
      </c>
      <c r="Q235" s="2">
        <f>HLOOKUP(Q$5,'Emissions Factors'!$A$3:$AB$46,MATCH('MC Emissions'!$A235,'Emissions Factors'!$A$5:$A$46,0)+2,FALSE)*'MC Usage'!Q235</f>
        <v>0</v>
      </c>
      <c r="R235" s="2">
        <f>HLOOKUP(R$5,'Emissions Factors'!$A$3:$AB$46,MATCH('MC Emissions'!$A235,'Emissions Factors'!$A$5:$A$46,0)+2,FALSE)*'MC Usage'!R235</f>
        <v>0</v>
      </c>
      <c r="S235" s="2">
        <f>HLOOKUP(S$5,'Emissions Factors'!$A$3:$AB$46,MATCH('MC Emissions'!$A235,'Emissions Factors'!$A$5:$A$46,0)+2,FALSE)*'MC Usage'!S235</f>
        <v>4.0123222857142857E-2</v>
      </c>
      <c r="T235" s="2">
        <f>HLOOKUP(T$5,'Emissions Factors'!$A$3:$AB$46,MATCH('MC Emissions'!$A235,'Emissions Factors'!$A$5:$A$46,0)+2,FALSE)*'MC Usage'!T235</f>
        <v>0</v>
      </c>
      <c r="U235" s="2">
        <f>HLOOKUP(U$5,'Emissions Factors'!$A$3:$AB$46,MATCH('MC Emissions'!$A235,'Emissions Factors'!$A$5:$A$46,0)+2,FALSE)*'MC Usage'!U235</f>
        <v>0</v>
      </c>
      <c r="V235" s="2">
        <f>HLOOKUP(V$5,'Emissions Factors'!$A$3:$AB$46,MATCH('MC Emissions'!$A235,'Emissions Factors'!$A$5:$A$46,0)+2,FALSE)*'MC Usage'!V235</f>
        <v>0</v>
      </c>
      <c r="W235" s="2">
        <f>HLOOKUP(W$5,'Emissions Factors'!$A$3:$AB$46,MATCH('MC Emissions'!$A235,'Emissions Factors'!$A$5:$A$46,0)+2,FALSE)*'MC Usage'!W235</f>
        <v>0</v>
      </c>
      <c r="X235" s="2">
        <f>HLOOKUP(X$5,'Emissions Factors'!$A$3:$AB$46,MATCH('MC Emissions'!$A235,'Emissions Factors'!$A$5:$A$46,0)+2,FALSE)*'MC Usage'!X235</f>
        <v>0</v>
      </c>
      <c r="Y235" s="2">
        <f>HLOOKUP(Y$5,'Emissions Factors'!$A$3:$AB$46,MATCH('MC Emissions'!$A235,'Emissions Factors'!$A$5:$A$46,0)+2,FALSE)*'MC Usage'!Y235</f>
        <v>0</v>
      </c>
      <c r="Z235" s="2">
        <f>HLOOKUP(Z$5,'Emissions Factors'!$A$3:$AB$46,MATCH('MC Emissions'!$A235,'Emissions Factors'!$A$5:$A$46,0)+2,FALSE)*'MC Usage'!Z235</f>
        <v>0</v>
      </c>
      <c r="AA235" s="2">
        <f>HLOOKUP(AA$5,'Emissions Factors'!$A$3:$AB$46,MATCH('MC Emissions'!$A235,'Emissions Factors'!$A$5:$A$46,0)+2,FALSE)*'MC Usage'!AA235</f>
        <v>0</v>
      </c>
      <c r="AB235">
        <f>HLOOKUP(AB$5,'Emissions Factors'!$A$3:$AB$46,MATCH('MC Emissions'!$A235,'Emissions Factors'!$A$5:$A$46,0)+2,FALSE)*'MC Usage'!AB235</f>
        <v>0</v>
      </c>
      <c r="AC235">
        <f>-'MC Usage'!AC235</f>
        <v>-6673.8861897996303</v>
      </c>
      <c r="AD235">
        <f>HLOOKUP(AD$5,'Emissions Factors'!$A$3:$AB$46,MATCH('MC Emissions'!$A235,'Emissions Factors'!$A$5:$A$46,0)+2,FALSE)*'MC Usage'!AD235</f>
        <v>0</v>
      </c>
      <c r="AE235">
        <f>HLOOKUP(AE$5,'Emissions Factors'!$A$3:$AB$46,MATCH('MC Emissions'!$A235,'Emissions Factors'!$A$5:$A$46,0)+2,FALSE)*'MC Usage'!AE235</f>
        <v>0</v>
      </c>
      <c r="AF235" s="202">
        <f t="shared" si="15"/>
        <v>6374.6063915727727</v>
      </c>
      <c r="AG235">
        <v>0</v>
      </c>
      <c r="AH235">
        <v>0</v>
      </c>
      <c r="AI235">
        <f t="shared" si="13"/>
        <v>0</v>
      </c>
      <c r="AJ235">
        <f t="shared" si="14"/>
        <v>6673.8861897996303</v>
      </c>
    </row>
    <row r="236" spans="1:36" x14ac:dyDescent="0.3">
      <c r="A236" s="33" t="s">
        <v>53</v>
      </c>
      <c r="B236" s="18">
        <f t="shared" si="17"/>
        <v>43709</v>
      </c>
      <c r="C236" s="2">
        <f>HLOOKUP(C$5,'Emissions Factors'!$A$3:$AB$46,MATCH('MC Emissions'!$A236,'Emissions Factors'!$A$5:$A$46,0)+2,FALSE)*'MC Usage'!C236</f>
        <v>7244.851943478443</v>
      </c>
      <c r="D236" s="2">
        <f>HLOOKUP(D$5,'Emissions Factors'!$A$3:$AB$46,MATCH('MC Emissions'!$A236,'Emissions Factors'!$A$5:$A$46,0)+2,FALSE)*'MC Usage'!D236</f>
        <v>2678.240732558831</v>
      </c>
      <c r="E236" s="2">
        <f>HLOOKUP(E$5,'Emissions Factors'!$A$3:$AB$46,MATCH('MC Emissions'!$A236,'Emissions Factors'!$A$5:$A$46,0)+2,FALSE)*'MC Usage'!E236</f>
        <v>4276.1197519116959</v>
      </c>
      <c r="F236" s="2">
        <f>HLOOKUP(F$5,'Emissions Factors'!$A$3:$AB$46,MATCH('MC Emissions'!$A236,'Emissions Factors'!$A$5:$A$46,0)+2,FALSE)*'MC Usage'!F236</f>
        <v>40.012515</v>
      </c>
      <c r="G236" s="2">
        <f>HLOOKUP(G$5,'Emissions Factors'!$A$3:$AB$46,MATCH('MC Emissions'!$A236,'Emissions Factors'!$A$5:$A$46,0)+2,FALSE)*'MC Usage'!G236</f>
        <v>35.040929699175123</v>
      </c>
      <c r="H236" s="2">
        <f>HLOOKUP(H$5,'Emissions Factors'!$A$3:$AB$46,MATCH('MC Emissions'!$A236,'Emissions Factors'!$A$5:$A$46,0)+2,FALSE)*'MC Usage'!H236</f>
        <v>3209.2827978379987</v>
      </c>
      <c r="I236" s="2">
        <f>HLOOKUP(I$5,'Emissions Factors'!$A$3:$AB$46,MATCH('MC Emissions'!$A236,'Emissions Factors'!$A$5:$A$46,0)+2,FALSE)*'MC Usage'!I236</f>
        <v>94.54365431249704</v>
      </c>
      <c r="J236" s="2">
        <f>HLOOKUP(J$5,'Emissions Factors'!$A$3:$AB$46,MATCH('MC Emissions'!$A236,'Emissions Factors'!$A$5:$A$46,0)+2,FALSE)*'MC Usage'!J236</f>
        <v>32.18564850240012</v>
      </c>
      <c r="K236" s="2">
        <f>HLOOKUP(K$5,'Emissions Factors'!$A$3:$AB$46,MATCH('MC Emissions'!$A236,'Emissions Factors'!$A$5:$A$46,0)+2,FALSE)*'MC Usage'!K236</f>
        <v>953.60508147436224</v>
      </c>
      <c r="L236" s="2">
        <f>HLOOKUP(L$5,'Emissions Factors'!$A$3:$AB$46,MATCH('MC Emissions'!$A236,'Emissions Factors'!$A$5:$A$46,0)+2,FALSE)*'MC Usage'!L236</f>
        <v>19.727238262581622</v>
      </c>
      <c r="M236" s="2">
        <f>HLOOKUP(M$5,'Emissions Factors'!$A$3:$AB$46,MATCH('MC Emissions'!$A236,'Emissions Factors'!$A$5:$A$46,0)+2,FALSE)*'MC Usage'!M236</f>
        <v>8.591695862526203</v>
      </c>
      <c r="N236" s="2">
        <f>HLOOKUP(N$5,'Emissions Factors'!$A$3:$AB$46,MATCH('MC Emissions'!$A236,'Emissions Factors'!$A$5:$A$46,0)+2,FALSE)*'MC Usage'!N236</f>
        <v>1059.4298114530707</v>
      </c>
      <c r="O236" s="2">
        <f>HLOOKUP(O$5,'Emissions Factors'!$A$3:$AB$46,MATCH('MC Emissions'!$A236,'Emissions Factors'!$A$5:$A$46,0)+2,FALSE)*'MC Usage'!O236</f>
        <v>86.420400000000001</v>
      </c>
      <c r="P236" s="2">
        <f>HLOOKUP(P$5,'Emissions Factors'!$A$3:$AB$46,MATCH('MC Emissions'!$A236,'Emissions Factors'!$A$5:$A$46,0)+2,FALSE)*'MC Usage'!P236</f>
        <v>0</v>
      </c>
      <c r="Q236" s="2">
        <f>HLOOKUP(Q$5,'Emissions Factors'!$A$3:$AB$46,MATCH('MC Emissions'!$A236,'Emissions Factors'!$A$5:$A$46,0)+2,FALSE)*'MC Usage'!Q236</f>
        <v>0</v>
      </c>
      <c r="R236" s="2">
        <f>HLOOKUP(R$5,'Emissions Factors'!$A$3:$AB$46,MATCH('MC Emissions'!$A236,'Emissions Factors'!$A$5:$A$46,0)+2,FALSE)*'MC Usage'!R236</f>
        <v>0</v>
      </c>
      <c r="S236" s="2">
        <f>HLOOKUP(S$5,'Emissions Factors'!$A$3:$AB$46,MATCH('MC Emissions'!$A236,'Emissions Factors'!$A$5:$A$46,0)+2,FALSE)*'MC Usage'!S236</f>
        <v>4.0123222857142857E-2</v>
      </c>
      <c r="T236" s="2">
        <f>HLOOKUP(T$5,'Emissions Factors'!$A$3:$AB$46,MATCH('MC Emissions'!$A236,'Emissions Factors'!$A$5:$A$46,0)+2,FALSE)*'MC Usage'!T236</f>
        <v>0</v>
      </c>
      <c r="U236" s="2">
        <f>HLOOKUP(U$5,'Emissions Factors'!$A$3:$AB$46,MATCH('MC Emissions'!$A236,'Emissions Factors'!$A$5:$A$46,0)+2,FALSE)*'MC Usage'!U236</f>
        <v>0</v>
      </c>
      <c r="V236" s="2">
        <f>HLOOKUP(V$5,'Emissions Factors'!$A$3:$AB$46,MATCH('MC Emissions'!$A236,'Emissions Factors'!$A$5:$A$46,0)+2,FALSE)*'MC Usage'!V236</f>
        <v>0</v>
      </c>
      <c r="W236" s="2">
        <f>HLOOKUP(W$5,'Emissions Factors'!$A$3:$AB$46,MATCH('MC Emissions'!$A236,'Emissions Factors'!$A$5:$A$46,0)+2,FALSE)*'MC Usage'!W236</f>
        <v>0</v>
      </c>
      <c r="X236" s="2">
        <f>HLOOKUP(X$5,'Emissions Factors'!$A$3:$AB$46,MATCH('MC Emissions'!$A236,'Emissions Factors'!$A$5:$A$46,0)+2,FALSE)*'MC Usage'!X236</f>
        <v>0</v>
      </c>
      <c r="Y236" s="2">
        <f>HLOOKUP(Y$5,'Emissions Factors'!$A$3:$AB$46,MATCH('MC Emissions'!$A236,'Emissions Factors'!$A$5:$A$46,0)+2,FALSE)*'MC Usage'!Y236</f>
        <v>0</v>
      </c>
      <c r="Z236" s="2">
        <f>HLOOKUP(Z$5,'Emissions Factors'!$A$3:$AB$46,MATCH('MC Emissions'!$A236,'Emissions Factors'!$A$5:$A$46,0)+2,FALSE)*'MC Usage'!Z236</f>
        <v>0</v>
      </c>
      <c r="AA236" s="2">
        <f>HLOOKUP(AA$5,'Emissions Factors'!$A$3:$AB$46,MATCH('MC Emissions'!$A236,'Emissions Factors'!$A$5:$A$46,0)+2,FALSE)*'MC Usage'!AA236</f>
        <v>0</v>
      </c>
      <c r="AB236">
        <f>HLOOKUP(AB$5,'Emissions Factors'!$A$3:$AB$46,MATCH('MC Emissions'!$A236,'Emissions Factors'!$A$5:$A$46,0)+2,FALSE)*'MC Usage'!AB236</f>
        <v>0</v>
      </c>
      <c r="AC236">
        <f>-'MC Usage'!AC236</f>
        <v>-6673.8861897996303</v>
      </c>
      <c r="AD236">
        <f>HLOOKUP(AD$5,'Emissions Factors'!$A$3:$AB$46,MATCH('MC Emissions'!$A236,'Emissions Factors'!$A$5:$A$46,0)+2,FALSE)*'MC Usage'!AD236</f>
        <v>0</v>
      </c>
      <c r="AE236">
        <f>HLOOKUP(AE$5,'Emissions Factors'!$A$3:$AB$46,MATCH('MC Emissions'!$A236,'Emissions Factors'!$A$5:$A$46,0)+2,FALSE)*'MC Usage'!AE236</f>
        <v>0</v>
      </c>
      <c r="AF236" s="202">
        <f t="shared" si="15"/>
        <v>7244.851943478443</v>
      </c>
      <c r="AG236">
        <v>0</v>
      </c>
      <c r="AH236">
        <v>0</v>
      </c>
      <c r="AI236">
        <f t="shared" si="13"/>
        <v>0</v>
      </c>
      <c r="AJ236">
        <f t="shared" si="14"/>
        <v>6673.8861897996303</v>
      </c>
    </row>
    <row r="237" spans="1:36" x14ac:dyDescent="0.3">
      <c r="A237" s="33" t="s">
        <v>53</v>
      </c>
      <c r="B237" s="18">
        <f t="shared" si="17"/>
        <v>43739</v>
      </c>
      <c r="C237" s="2">
        <f>HLOOKUP(C$5,'Emissions Factors'!$A$3:$AB$46,MATCH('MC Emissions'!$A237,'Emissions Factors'!$A$5:$A$46,0)+2,FALSE)*'MC Usage'!C237</f>
        <v>5269.2090506390705</v>
      </c>
      <c r="D237" s="2">
        <f>HLOOKUP(D$5,'Emissions Factors'!$A$3:$AB$46,MATCH('MC Emissions'!$A237,'Emissions Factors'!$A$5:$A$46,0)+2,FALSE)*'MC Usage'!D237</f>
        <v>960.39243190492141</v>
      </c>
      <c r="E237" s="2">
        <f>HLOOKUP(E$5,'Emissions Factors'!$A$3:$AB$46,MATCH('MC Emissions'!$A237,'Emissions Factors'!$A$5:$A$46,0)+2,FALSE)*'MC Usage'!E237</f>
        <v>5196.1709780901601</v>
      </c>
      <c r="F237" s="2">
        <f>HLOOKUP(F$5,'Emissions Factors'!$A$3:$AB$46,MATCH('MC Emissions'!$A237,'Emissions Factors'!$A$5:$A$46,0)+2,FALSE)*'MC Usage'!F237</f>
        <v>72.18746999999999</v>
      </c>
      <c r="G237" s="2">
        <f>HLOOKUP(G$5,'Emissions Factors'!$A$3:$AB$46,MATCH('MC Emissions'!$A237,'Emissions Factors'!$A$5:$A$46,0)+2,FALSE)*'MC Usage'!G237</f>
        <v>35.040929699175123</v>
      </c>
      <c r="H237" s="2">
        <f>HLOOKUP(H$5,'Emissions Factors'!$A$3:$AB$46,MATCH('MC Emissions'!$A237,'Emissions Factors'!$A$5:$A$46,0)+2,FALSE)*'MC Usage'!H237</f>
        <v>2478.291265958328</v>
      </c>
      <c r="I237" s="2">
        <f>HLOOKUP(I$5,'Emissions Factors'!$A$3:$AB$46,MATCH('MC Emissions'!$A237,'Emissions Factors'!$A$5:$A$46,0)+2,FALSE)*'MC Usage'!I237</f>
        <v>106.64980207517887</v>
      </c>
      <c r="J237" s="2">
        <f>HLOOKUP(J$5,'Emissions Factors'!$A$3:$AB$46,MATCH('MC Emissions'!$A237,'Emissions Factors'!$A$5:$A$46,0)+2,FALSE)*'MC Usage'!J237</f>
        <v>35.991898325295118</v>
      </c>
      <c r="K237" s="2">
        <f>HLOOKUP(K$5,'Emissions Factors'!$A$3:$AB$46,MATCH('MC Emissions'!$A237,'Emissions Factors'!$A$5:$A$46,0)+2,FALSE)*'MC Usage'!K237</f>
        <v>953.60508147436224</v>
      </c>
      <c r="L237" s="2">
        <f>HLOOKUP(L$5,'Emissions Factors'!$A$3:$AB$46,MATCH('MC Emissions'!$A237,'Emissions Factors'!$A$5:$A$46,0)+2,FALSE)*'MC Usage'!L237</f>
        <v>19.727238262581622</v>
      </c>
      <c r="M237" s="2">
        <f>HLOOKUP(M$5,'Emissions Factors'!$A$3:$AB$46,MATCH('MC Emissions'!$A237,'Emissions Factors'!$A$5:$A$46,0)+2,FALSE)*'MC Usage'!M237</f>
        <v>8.591695862526203</v>
      </c>
      <c r="N237" s="2">
        <f>HLOOKUP(N$5,'Emissions Factors'!$A$3:$AB$46,MATCH('MC Emissions'!$A237,'Emissions Factors'!$A$5:$A$46,0)+2,FALSE)*'MC Usage'!N237</f>
        <v>1059.4298114530707</v>
      </c>
      <c r="O237" s="2">
        <f>HLOOKUP(O$5,'Emissions Factors'!$A$3:$AB$46,MATCH('MC Emissions'!$A237,'Emissions Factors'!$A$5:$A$46,0)+2,FALSE)*'MC Usage'!O237</f>
        <v>86.420400000000001</v>
      </c>
      <c r="P237" s="2">
        <f>HLOOKUP(P$5,'Emissions Factors'!$A$3:$AB$46,MATCH('MC Emissions'!$A237,'Emissions Factors'!$A$5:$A$46,0)+2,FALSE)*'MC Usage'!P237</f>
        <v>0</v>
      </c>
      <c r="Q237" s="2">
        <f>HLOOKUP(Q$5,'Emissions Factors'!$A$3:$AB$46,MATCH('MC Emissions'!$A237,'Emissions Factors'!$A$5:$A$46,0)+2,FALSE)*'MC Usage'!Q237</f>
        <v>0</v>
      </c>
      <c r="R237" s="2">
        <f>HLOOKUP(R$5,'Emissions Factors'!$A$3:$AB$46,MATCH('MC Emissions'!$A237,'Emissions Factors'!$A$5:$A$46,0)+2,FALSE)*'MC Usage'!R237</f>
        <v>0</v>
      </c>
      <c r="S237" s="2">
        <f>HLOOKUP(S$5,'Emissions Factors'!$A$3:$AB$46,MATCH('MC Emissions'!$A237,'Emissions Factors'!$A$5:$A$46,0)+2,FALSE)*'MC Usage'!S237</f>
        <v>4.0123222857142857E-2</v>
      </c>
      <c r="T237" s="2">
        <f>HLOOKUP(T$5,'Emissions Factors'!$A$3:$AB$46,MATCH('MC Emissions'!$A237,'Emissions Factors'!$A$5:$A$46,0)+2,FALSE)*'MC Usage'!T237</f>
        <v>0</v>
      </c>
      <c r="U237" s="2">
        <f>HLOOKUP(U$5,'Emissions Factors'!$A$3:$AB$46,MATCH('MC Emissions'!$A237,'Emissions Factors'!$A$5:$A$46,0)+2,FALSE)*'MC Usage'!U237</f>
        <v>0</v>
      </c>
      <c r="V237" s="2">
        <f>HLOOKUP(V$5,'Emissions Factors'!$A$3:$AB$46,MATCH('MC Emissions'!$A237,'Emissions Factors'!$A$5:$A$46,0)+2,FALSE)*'MC Usage'!V237</f>
        <v>0</v>
      </c>
      <c r="W237" s="2">
        <f>HLOOKUP(W$5,'Emissions Factors'!$A$3:$AB$46,MATCH('MC Emissions'!$A237,'Emissions Factors'!$A$5:$A$46,0)+2,FALSE)*'MC Usage'!W237</f>
        <v>0</v>
      </c>
      <c r="X237" s="2">
        <f>HLOOKUP(X$5,'Emissions Factors'!$A$3:$AB$46,MATCH('MC Emissions'!$A237,'Emissions Factors'!$A$5:$A$46,0)+2,FALSE)*'MC Usage'!X237</f>
        <v>0</v>
      </c>
      <c r="Y237" s="2">
        <f>HLOOKUP(Y$5,'Emissions Factors'!$A$3:$AB$46,MATCH('MC Emissions'!$A237,'Emissions Factors'!$A$5:$A$46,0)+2,FALSE)*'MC Usage'!Y237</f>
        <v>0</v>
      </c>
      <c r="Z237" s="2">
        <f>HLOOKUP(Z$5,'Emissions Factors'!$A$3:$AB$46,MATCH('MC Emissions'!$A237,'Emissions Factors'!$A$5:$A$46,0)+2,FALSE)*'MC Usage'!Z237</f>
        <v>0</v>
      </c>
      <c r="AA237" s="2">
        <f>HLOOKUP(AA$5,'Emissions Factors'!$A$3:$AB$46,MATCH('MC Emissions'!$A237,'Emissions Factors'!$A$5:$A$46,0)+2,FALSE)*'MC Usage'!AA237</f>
        <v>0</v>
      </c>
      <c r="AB237">
        <f>HLOOKUP(AB$5,'Emissions Factors'!$A$3:$AB$46,MATCH('MC Emissions'!$A237,'Emissions Factors'!$A$5:$A$46,0)+2,FALSE)*'MC Usage'!AB237</f>
        <v>0</v>
      </c>
      <c r="AC237">
        <f>-'MC Usage'!AC237</f>
        <v>0</v>
      </c>
      <c r="AD237">
        <f>HLOOKUP(AD$5,'Emissions Factors'!$A$3:$AB$46,MATCH('MC Emissions'!$A237,'Emissions Factors'!$A$5:$A$46,0)+2,FALSE)*'MC Usage'!AD237</f>
        <v>0</v>
      </c>
      <c r="AE237">
        <f>HLOOKUP(AE$5,'Emissions Factors'!$A$3:$AB$46,MATCH('MC Emissions'!$A237,'Emissions Factors'!$A$5:$A$46,0)+2,FALSE)*'MC Usage'!AE237</f>
        <v>0</v>
      </c>
      <c r="AF237" s="202">
        <f t="shared" si="15"/>
        <v>5269.2090506390705</v>
      </c>
      <c r="AG237">
        <f t="shared" si="16"/>
        <v>7674.4622440484882</v>
      </c>
      <c r="AH237">
        <v>0</v>
      </c>
      <c r="AI237">
        <f t="shared" si="13"/>
        <v>0</v>
      </c>
      <c r="AJ237">
        <f t="shared" si="14"/>
        <v>0</v>
      </c>
    </row>
    <row r="238" spans="1:36" x14ac:dyDescent="0.3">
      <c r="A238" s="33" t="s">
        <v>53</v>
      </c>
      <c r="B238" s="18">
        <f t="shared" si="17"/>
        <v>43770</v>
      </c>
      <c r="C238" s="2">
        <f>HLOOKUP(C$5,'Emissions Factors'!$A$3:$AB$46,MATCH('MC Emissions'!$A238,'Emissions Factors'!$A$5:$A$46,0)+2,FALSE)*'MC Usage'!C238</f>
        <v>7081.440085451326</v>
      </c>
      <c r="D238" s="2">
        <f>HLOOKUP(D$5,'Emissions Factors'!$A$3:$AB$46,MATCH('MC Emissions'!$A238,'Emissions Factors'!$A$5:$A$46,0)+2,FALSE)*'MC Usage'!D238</f>
        <v>1009.6688903127771</v>
      </c>
      <c r="E238" s="2">
        <f>HLOOKUP(E$5,'Emissions Factors'!$A$3:$AB$46,MATCH('MC Emissions'!$A238,'Emissions Factors'!$A$5:$A$46,0)+2,FALSE)*'MC Usage'!E238</f>
        <v>7992.0759084428391</v>
      </c>
      <c r="F238" s="2">
        <f>HLOOKUP(F$5,'Emissions Factors'!$A$3:$AB$46,MATCH('MC Emissions'!$A238,'Emissions Factors'!$A$5:$A$46,0)+2,FALSE)*'MC Usage'!F238</f>
        <v>130.48762500000001</v>
      </c>
      <c r="G238" s="2">
        <f>HLOOKUP(G$5,'Emissions Factors'!$A$3:$AB$46,MATCH('MC Emissions'!$A238,'Emissions Factors'!$A$5:$A$46,0)+2,FALSE)*'MC Usage'!G238</f>
        <v>35.040929699175123</v>
      </c>
      <c r="H238" s="2">
        <f>HLOOKUP(H$5,'Emissions Factors'!$A$3:$AB$46,MATCH('MC Emissions'!$A238,'Emissions Factors'!$A$5:$A$46,0)+2,FALSE)*'MC Usage'!H238</f>
        <v>0</v>
      </c>
      <c r="I238" s="2">
        <f>HLOOKUP(I$5,'Emissions Factors'!$A$3:$AB$46,MATCH('MC Emissions'!$A238,'Emissions Factors'!$A$5:$A$46,0)+2,FALSE)*'MC Usage'!I238</f>
        <v>91.293795953154486</v>
      </c>
      <c r="J238" s="2">
        <f>HLOOKUP(J$5,'Emissions Factors'!$A$3:$AB$46,MATCH('MC Emissions'!$A238,'Emissions Factors'!$A$5:$A$46,0)+2,FALSE)*'MC Usage'!J238</f>
        <v>33.576198437697755</v>
      </c>
      <c r="K238" s="2">
        <f>HLOOKUP(K$5,'Emissions Factors'!$A$3:$AB$46,MATCH('MC Emissions'!$A238,'Emissions Factors'!$A$5:$A$46,0)+2,FALSE)*'MC Usage'!K238</f>
        <v>953.60508147436224</v>
      </c>
      <c r="L238" s="2">
        <f>HLOOKUP(L$5,'Emissions Factors'!$A$3:$AB$46,MATCH('MC Emissions'!$A238,'Emissions Factors'!$A$5:$A$46,0)+2,FALSE)*'MC Usage'!L238</f>
        <v>19.727238262581622</v>
      </c>
      <c r="M238" s="2">
        <f>HLOOKUP(M$5,'Emissions Factors'!$A$3:$AB$46,MATCH('MC Emissions'!$A238,'Emissions Factors'!$A$5:$A$46,0)+2,FALSE)*'MC Usage'!M238</f>
        <v>8.591695862526203</v>
      </c>
      <c r="N238" s="2">
        <f>HLOOKUP(N$5,'Emissions Factors'!$A$3:$AB$46,MATCH('MC Emissions'!$A238,'Emissions Factors'!$A$5:$A$46,0)+2,FALSE)*'MC Usage'!N238</f>
        <v>1059.4298114530707</v>
      </c>
      <c r="O238" s="2">
        <f>HLOOKUP(O$5,'Emissions Factors'!$A$3:$AB$46,MATCH('MC Emissions'!$A238,'Emissions Factors'!$A$5:$A$46,0)+2,FALSE)*'MC Usage'!O238</f>
        <v>86.420400000000001</v>
      </c>
      <c r="P238" s="2">
        <f>HLOOKUP(P$5,'Emissions Factors'!$A$3:$AB$46,MATCH('MC Emissions'!$A238,'Emissions Factors'!$A$5:$A$46,0)+2,FALSE)*'MC Usage'!P238</f>
        <v>0</v>
      </c>
      <c r="Q238" s="2">
        <f>HLOOKUP(Q$5,'Emissions Factors'!$A$3:$AB$46,MATCH('MC Emissions'!$A238,'Emissions Factors'!$A$5:$A$46,0)+2,FALSE)*'MC Usage'!Q238</f>
        <v>0</v>
      </c>
      <c r="R238" s="2">
        <f>HLOOKUP(R$5,'Emissions Factors'!$A$3:$AB$46,MATCH('MC Emissions'!$A238,'Emissions Factors'!$A$5:$A$46,0)+2,FALSE)*'MC Usage'!R238</f>
        <v>0</v>
      </c>
      <c r="S238" s="2">
        <f>HLOOKUP(S$5,'Emissions Factors'!$A$3:$AB$46,MATCH('MC Emissions'!$A238,'Emissions Factors'!$A$5:$A$46,0)+2,FALSE)*'MC Usage'!S238</f>
        <v>4.0123222857142857E-2</v>
      </c>
      <c r="T238" s="2">
        <f>HLOOKUP(T$5,'Emissions Factors'!$A$3:$AB$46,MATCH('MC Emissions'!$A238,'Emissions Factors'!$A$5:$A$46,0)+2,FALSE)*'MC Usage'!T238</f>
        <v>0</v>
      </c>
      <c r="U238" s="2">
        <f>HLOOKUP(U$5,'Emissions Factors'!$A$3:$AB$46,MATCH('MC Emissions'!$A238,'Emissions Factors'!$A$5:$A$46,0)+2,FALSE)*'MC Usage'!U238</f>
        <v>0</v>
      </c>
      <c r="V238" s="2">
        <f>HLOOKUP(V$5,'Emissions Factors'!$A$3:$AB$46,MATCH('MC Emissions'!$A238,'Emissions Factors'!$A$5:$A$46,0)+2,FALSE)*'MC Usage'!V238</f>
        <v>0</v>
      </c>
      <c r="W238" s="2">
        <f>HLOOKUP(W$5,'Emissions Factors'!$A$3:$AB$46,MATCH('MC Emissions'!$A238,'Emissions Factors'!$A$5:$A$46,0)+2,FALSE)*'MC Usage'!W238</f>
        <v>0</v>
      </c>
      <c r="X238" s="2">
        <f>HLOOKUP(X$5,'Emissions Factors'!$A$3:$AB$46,MATCH('MC Emissions'!$A238,'Emissions Factors'!$A$5:$A$46,0)+2,FALSE)*'MC Usage'!X238</f>
        <v>0</v>
      </c>
      <c r="Y238" s="2">
        <f>HLOOKUP(Y$5,'Emissions Factors'!$A$3:$AB$46,MATCH('MC Emissions'!$A238,'Emissions Factors'!$A$5:$A$46,0)+2,FALSE)*'MC Usage'!Y238</f>
        <v>0</v>
      </c>
      <c r="Z238" s="2">
        <f>HLOOKUP(Z$5,'Emissions Factors'!$A$3:$AB$46,MATCH('MC Emissions'!$A238,'Emissions Factors'!$A$5:$A$46,0)+2,FALSE)*'MC Usage'!Z238</f>
        <v>0</v>
      </c>
      <c r="AA238" s="2">
        <f>HLOOKUP(AA$5,'Emissions Factors'!$A$3:$AB$46,MATCH('MC Emissions'!$A238,'Emissions Factors'!$A$5:$A$46,0)+2,FALSE)*'MC Usage'!AA238</f>
        <v>0</v>
      </c>
      <c r="AB238">
        <f>HLOOKUP(AB$5,'Emissions Factors'!$A$3:$AB$46,MATCH('MC Emissions'!$A238,'Emissions Factors'!$A$5:$A$46,0)+2,FALSE)*'MC Usage'!AB238</f>
        <v>0</v>
      </c>
      <c r="AC238">
        <f>-'MC Usage'!AC238</f>
        <v>0</v>
      </c>
      <c r="AD238">
        <f>HLOOKUP(AD$5,'Emissions Factors'!$A$3:$AB$46,MATCH('MC Emissions'!$A238,'Emissions Factors'!$A$5:$A$46,0)+2,FALSE)*'MC Usage'!AD238</f>
        <v>0</v>
      </c>
      <c r="AE238">
        <f>HLOOKUP(AE$5,'Emissions Factors'!$A$3:$AB$46,MATCH('MC Emissions'!$A238,'Emissions Factors'!$A$5:$A$46,0)+2,FALSE)*'MC Usage'!AE238</f>
        <v>0</v>
      </c>
      <c r="AF238" s="202">
        <f t="shared" si="15"/>
        <v>7081.440085451326</v>
      </c>
      <c r="AG238">
        <f t="shared" si="16"/>
        <v>7992.0759084428391</v>
      </c>
      <c r="AH238">
        <v>0</v>
      </c>
      <c r="AI238">
        <f t="shared" si="13"/>
        <v>0</v>
      </c>
      <c r="AJ238">
        <f t="shared" si="14"/>
        <v>0</v>
      </c>
    </row>
    <row r="239" spans="1:36" x14ac:dyDescent="0.3">
      <c r="A239" s="33" t="s">
        <v>53</v>
      </c>
      <c r="B239" s="18">
        <f t="shared" si="17"/>
        <v>43800</v>
      </c>
      <c r="C239" s="2">
        <f>HLOOKUP(C$5,'Emissions Factors'!$A$3:$AB$46,MATCH('MC Emissions'!$A239,'Emissions Factors'!$A$5:$A$46,0)+2,FALSE)*'MC Usage'!C239</f>
        <v>7015.896774433485</v>
      </c>
      <c r="D239" s="2">
        <f>HLOOKUP(D$5,'Emissions Factors'!$A$3:$AB$46,MATCH('MC Emissions'!$A239,'Emissions Factors'!$A$5:$A$46,0)+2,FALSE)*'MC Usage'!D239</f>
        <v>960.32155404671857</v>
      </c>
      <c r="E239" s="2">
        <f>HLOOKUP(E$5,'Emissions Factors'!$A$3:$AB$46,MATCH('MC Emissions'!$A239,'Emissions Factors'!$A$5:$A$46,0)+2,FALSE)*'MC Usage'!E239</f>
        <v>9298.5101101005948</v>
      </c>
      <c r="F239" s="2">
        <f>HLOOKUP(F$5,'Emissions Factors'!$A$3:$AB$46,MATCH('MC Emissions'!$A239,'Emissions Factors'!$A$5:$A$46,0)+2,FALSE)*'MC Usage'!F239</f>
        <v>165.77324999999999</v>
      </c>
      <c r="G239" s="2">
        <f>HLOOKUP(G$5,'Emissions Factors'!$A$3:$AB$46,MATCH('MC Emissions'!$A239,'Emissions Factors'!$A$5:$A$46,0)+2,FALSE)*'MC Usage'!G239</f>
        <v>35.040929699175123</v>
      </c>
      <c r="H239" s="2">
        <f>HLOOKUP(H$5,'Emissions Factors'!$A$3:$AB$46,MATCH('MC Emissions'!$A239,'Emissions Factors'!$A$5:$A$46,0)+2,FALSE)*'MC Usage'!H239</f>
        <v>0</v>
      </c>
      <c r="I239" s="2">
        <f>HLOOKUP(I$5,'Emissions Factors'!$A$3:$AB$46,MATCH('MC Emissions'!$A239,'Emissions Factors'!$A$5:$A$46,0)+2,FALSE)*'MC Usage'!I239</f>
        <v>81.340041292340871</v>
      </c>
      <c r="J239" s="2">
        <f>HLOOKUP(J$5,'Emissions Factors'!$A$3:$AB$46,MATCH('MC Emissions'!$A239,'Emissions Factors'!$A$5:$A$46,0)+2,FALSE)*'MC Usage'!J239</f>
        <v>31.140198551044961</v>
      </c>
      <c r="K239" s="2">
        <f>HLOOKUP(K$5,'Emissions Factors'!$A$3:$AB$46,MATCH('MC Emissions'!$A239,'Emissions Factors'!$A$5:$A$46,0)+2,FALSE)*'MC Usage'!K239</f>
        <v>953.60508147436224</v>
      </c>
      <c r="L239" s="2">
        <f>HLOOKUP(L$5,'Emissions Factors'!$A$3:$AB$46,MATCH('MC Emissions'!$A239,'Emissions Factors'!$A$5:$A$46,0)+2,FALSE)*'MC Usage'!L239</f>
        <v>19.727238262581622</v>
      </c>
      <c r="M239" s="2">
        <f>HLOOKUP(M$5,'Emissions Factors'!$A$3:$AB$46,MATCH('MC Emissions'!$A239,'Emissions Factors'!$A$5:$A$46,0)+2,FALSE)*'MC Usage'!M239</f>
        <v>8.591695862526203</v>
      </c>
      <c r="N239" s="2">
        <f>HLOOKUP(N$5,'Emissions Factors'!$A$3:$AB$46,MATCH('MC Emissions'!$A239,'Emissions Factors'!$A$5:$A$46,0)+2,FALSE)*'MC Usage'!N239</f>
        <v>1059.4298114530707</v>
      </c>
      <c r="O239" s="2">
        <f>HLOOKUP(O$5,'Emissions Factors'!$A$3:$AB$46,MATCH('MC Emissions'!$A239,'Emissions Factors'!$A$5:$A$46,0)+2,FALSE)*'MC Usage'!O239</f>
        <v>86.420400000000001</v>
      </c>
      <c r="P239" s="2">
        <f>HLOOKUP(P$5,'Emissions Factors'!$A$3:$AB$46,MATCH('MC Emissions'!$A239,'Emissions Factors'!$A$5:$A$46,0)+2,FALSE)*'MC Usage'!P239</f>
        <v>0</v>
      </c>
      <c r="Q239" s="2">
        <f>HLOOKUP(Q$5,'Emissions Factors'!$A$3:$AB$46,MATCH('MC Emissions'!$A239,'Emissions Factors'!$A$5:$A$46,0)+2,FALSE)*'MC Usage'!Q239</f>
        <v>0</v>
      </c>
      <c r="R239" s="2">
        <f>HLOOKUP(R$5,'Emissions Factors'!$A$3:$AB$46,MATCH('MC Emissions'!$A239,'Emissions Factors'!$A$5:$A$46,0)+2,FALSE)*'MC Usage'!R239</f>
        <v>0</v>
      </c>
      <c r="S239" s="2">
        <f>HLOOKUP(S$5,'Emissions Factors'!$A$3:$AB$46,MATCH('MC Emissions'!$A239,'Emissions Factors'!$A$5:$A$46,0)+2,FALSE)*'MC Usage'!S239</f>
        <v>4.0123222857142857E-2</v>
      </c>
      <c r="T239" s="2">
        <f>HLOOKUP(T$5,'Emissions Factors'!$A$3:$AB$46,MATCH('MC Emissions'!$A239,'Emissions Factors'!$A$5:$A$46,0)+2,FALSE)*'MC Usage'!T239</f>
        <v>0</v>
      </c>
      <c r="U239" s="2">
        <f>HLOOKUP(U$5,'Emissions Factors'!$A$3:$AB$46,MATCH('MC Emissions'!$A239,'Emissions Factors'!$A$5:$A$46,0)+2,FALSE)*'MC Usage'!U239</f>
        <v>0</v>
      </c>
      <c r="V239" s="2">
        <f>HLOOKUP(V$5,'Emissions Factors'!$A$3:$AB$46,MATCH('MC Emissions'!$A239,'Emissions Factors'!$A$5:$A$46,0)+2,FALSE)*'MC Usage'!V239</f>
        <v>0</v>
      </c>
      <c r="W239" s="2">
        <f>HLOOKUP(W$5,'Emissions Factors'!$A$3:$AB$46,MATCH('MC Emissions'!$A239,'Emissions Factors'!$A$5:$A$46,0)+2,FALSE)*'MC Usage'!W239</f>
        <v>0</v>
      </c>
      <c r="X239" s="2">
        <f>HLOOKUP(X$5,'Emissions Factors'!$A$3:$AB$46,MATCH('MC Emissions'!$A239,'Emissions Factors'!$A$5:$A$46,0)+2,FALSE)*'MC Usage'!X239</f>
        <v>0</v>
      </c>
      <c r="Y239" s="2">
        <f>HLOOKUP(Y$5,'Emissions Factors'!$A$3:$AB$46,MATCH('MC Emissions'!$A239,'Emissions Factors'!$A$5:$A$46,0)+2,FALSE)*'MC Usage'!Y239</f>
        <v>0</v>
      </c>
      <c r="Z239" s="2">
        <f>HLOOKUP(Z$5,'Emissions Factors'!$A$3:$AB$46,MATCH('MC Emissions'!$A239,'Emissions Factors'!$A$5:$A$46,0)+2,FALSE)*'MC Usage'!Z239</f>
        <v>0</v>
      </c>
      <c r="AA239" s="2">
        <f>HLOOKUP(AA$5,'Emissions Factors'!$A$3:$AB$46,MATCH('MC Emissions'!$A239,'Emissions Factors'!$A$5:$A$46,0)+2,FALSE)*'MC Usage'!AA239</f>
        <v>0</v>
      </c>
      <c r="AB239">
        <f>HLOOKUP(AB$5,'Emissions Factors'!$A$3:$AB$46,MATCH('MC Emissions'!$A239,'Emissions Factors'!$A$5:$A$46,0)+2,FALSE)*'MC Usage'!AB239</f>
        <v>0</v>
      </c>
      <c r="AC239">
        <f>-'MC Usage'!AC239</f>
        <v>0</v>
      </c>
      <c r="AD239">
        <f>HLOOKUP(AD$5,'Emissions Factors'!$A$3:$AB$46,MATCH('MC Emissions'!$A239,'Emissions Factors'!$A$5:$A$46,0)+2,FALSE)*'MC Usage'!AD239</f>
        <v>0</v>
      </c>
      <c r="AE239">
        <f>HLOOKUP(AE$5,'Emissions Factors'!$A$3:$AB$46,MATCH('MC Emissions'!$A239,'Emissions Factors'!$A$5:$A$46,0)+2,FALSE)*'MC Usage'!AE239</f>
        <v>0</v>
      </c>
      <c r="AF239" s="202">
        <f t="shared" si="15"/>
        <v>7015.896774433485</v>
      </c>
      <c r="AG239">
        <f t="shared" si="16"/>
        <v>9298.5101101005948</v>
      </c>
      <c r="AH239">
        <v>0</v>
      </c>
      <c r="AI239">
        <f t="shared" si="13"/>
        <v>0</v>
      </c>
      <c r="AJ239">
        <f t="shared" si="14"/>
        <v>0</v>
      </c>
    </row>
    <row r="240" spans="1:36" x14ac:dyDescent="0.3">
      <c r="A240" s="33" t="s">
        <v>53</v>
      </c>
      <c r="B240" s="18">
        <f t="shared" si="17"/>
        <v>43831</v>
      </c>
      <c r="C240" s="2">
        <f>HLOOKUP(C$5,'Emissions Factors'!$A$3:$AB$46,MATCH('MC Emissions'!$A240,'Emissions Factors'!$A$5:$A$46,0)+2,FALSE)*'MC Usage'!C240</f>
        <v>6428.7123738066421</v>
      </c>
      <c r="D240" s="2">
        <f>HLOOKUP(D$5,'Emissions Factors'!$A$3:$AB$46,MATCH('MC Emissions'!$A240,'Emissions Factors'!$A$5:$A$46,0)+2,FALSE)*'MC Usage'!D240</f>
        <v>864.17283304265936</v>
      </c>
      <c r="E240" s="2">
        <f>HLOOKUP(E$5,'Emissions Factors'!$A$3:$AB$46,MATCH('MC Emissions'!$A240,'Emissions Factors'!$A$5:$A$46,0)+2,FALSE)*'MC Usage'!E240</f>
        <v>9337.2582735222659</v>
      </c>
      <c r="F240" s="2">
        <f>HLOOKUP(F$5,'Emissions Factors'!$A$3:$AB$46,MATCH('MC Emissions'!$A240,'Emissions Factors'!$A$5:$A$46,0)+2,FALSE)*'MC Usage'!F240</f>
        <v>215.472015</v>
      </c>
      <c r="G240" s="2">
        <f>HLOOKUP(G$5,'Emissions Factors'!$A$3:$AB$46,MATCH('MC Emissions'!$A240,'Emissions Factors'!$A$5:$A$46,0)+2,FALSE)*'MC Usage'!G240</f>
        <v>35.040929699175123</v>
      </c>
      <c r="H240" s="2">
        <f>HLOOKUP(H$5,'Emissions Factors'!$A$3:$AB$46,MATCH('MC Emissions'!$A240,'Emissions Factors'!$A$5:$A$46,0)+2,FALSE)*'MC Usage'!H240</f>
        <v>0</v>
      </c>
      <c r="I240" s="2">
        <f>HLOOKUP(I$5,'Emissions Factors'!$A$3:$AB$46,MATCH('MC Emissions'!$A240,'Emissions Factors'!$A$5:$A$46,0)+2,FALSE)*'MC Usage'!I240</f>
        <v>99.716203743073663</v>
      </c>
      <c r="J240" s="2">
        <f>HLOOKUP(J$5,'Emissions Factors'!$A$3:$AB$46,MATCH('MC Emissions'!$A240,'Emissions Factors'!$A$5:$A$46,0)+2,FALSE)*'MC Usage'!J240</f>
        <v>41.564248066013398</v>
      </c>
      <c r="K240" s="2">
        <f>HLOOKUP(K$5,'Emissions Factors'!$A$3:$AB$46,MATCH('MC Emissions'!$A240,'Emissions Factors'!$A$5:$A$46,0)+2,FALSE)*'MC Usage'!K240</f>
        <v>953.60508147436224</v>
      </c>
      <c r="L240" s="2">
        <f>HLOOKUP(L$5,'Emissions Factors'!$A$3:$AB$46,MATCH('MC Emissions'!$A240,'Emissions Factors'!$A$5:$A$46,0)+2,FALSE)*'MC Usage'!L240</f>
        <v>19.727238262581622</v>
      </c>
      <c r="M240" s="2">
        <f>HLOOKUP(M$5,'Emissions Factors'!$A$3:$AB$46,MATCH('MC Emissions'!$A240,'Emissions Factors'!$A$5:$A$46,0)+2,FALSE)*'MC Usage'!M240</f>
        <v>8.591695862526203</v>
      </c>
      <c r="N240" s="2">
        <f>HLOOKUP(N$5,'Emissions Factors'!$A$3:$AB$46,MATCH('MC Emissions'!$A240,'Emissions Factors'!$A$5:$A$46,0)+2,FALSE)*'MC Usage'!N240</f>
        <v>1059.4298114530707</v>
      </c>
      <c r="O240" s="2">
        <f>HLOOKUP(O$5,'Emissions Factors'!$A$3:$AB$46,MATCH('MC Emissions'!$A240,'Emissions Factors'!$A$5:$A$46,0)+2,FALSE)*'MC Usage'!O240</f>
        <v>86.420400000000001</v>
      </c>
      <c r="P240" s="2">
        <f>HLOOKUP(P$5,'Emissions Factors'!$A$3:$AB$46,MATCH('MC Emissions'!$A240,'Emissions Factors'!$A$5:$A$46,0)+2,FALSE)*'MC Usage'!P240</f>
        <v>0</v>
      </c>
      <c r="Q240" s="2">
        <f>HLOOKUP(Q$5,'Emissions Factors'!$A$3:$AB$46,MATCH('MC Emissions'!$A240,'Emissions Factors'!$A$5:$A$46,0)+2,FALSE)*'MC Usage'!Q240</f>
        <v>0</v>
      </c>
      <c r="R240" s="2">
        <f>HLOOKUP(R$5,'Emissions Factors'!$A$3:$AB$46,MATCH('MC Emissions'!$A240,'Emissions Factors'!$A$5:$A$46,0)+2,FALSE)*'MC Usage'!R240</f>
        <v>0</v>
      </c>
      <c r="S240" s="2">
        <f>HLOOKUP(S$5,'Emissions Factors'!$A$3:$AB$46,MATCH('MC Emissions'!$A240,'Emissions Factors'!$A$5:$A$46,0)+2,FALSE)*'MC Usage'!S240</f>
        <v>4.0123222857142857E-2</v>
      </c>
      <c r="T240" s="2">
        <f>HLOOKUP(T$5,'Emissions Factors'!$A$3:$AB$46,MATCH('MC Emissions'!$A240,'Emissions Factors'!$A$5:$A$46,0)+2,FALSE)*'MC Usage'!T240</f>
        <v>0</v>
      </c>
      <c r="U240" s="2">
        <f>HLOOKUP(U$5,'Emissions Factors'!$A$3:$AB$46,MATCH('MC Emissions'!$A240,'Emissions Factors'!$A$5:$A$46,0)+2,FALSE)*'MC Usage'!U240</f>
        <v>0</v>
      </c>
      <c r="V240" s="2">
        <f>HLOOKUP(V$5,'Emissions Factors'!$A$3:$AB$46,MATCH('MC Emissions'!$A240,'Emissions Factors'!$A$5:$A$46,0)+2,FALSE)*'MC Usage'!V240</f>
        <v>0</v>
      </c>
      <c r="W240" s="2">
        <f>HLOOKUP(W$5,'Emissions Factors'!$A$3:$AB$46,MATCH('MC Emissions'!$A240,'Emissions Factors'!$A$5:$A$46,0)+2,FALSE)*'MC Usage'!W240</f>
        <v>0</v>
      </c>
      <c r="X240" s="2">
        <f>HLOOKUP(X$5,'Emissions Factors'!$A$3:$AB$46,MATCH('MC Emissions'!$A240,'Emissions Factors'!$A$5:$A$46,0)+2,FALSE)*'MC Usage'!X240</f>
        <v>0</v>
      </c>
      <c r="Y240" s="2">
        <f>HLOOKUP(Y$5,'Emissions Factors'!$A$3:$AB$46,MATCH('MC Emissions'!$A240,'Emissions Factors'!$A$5:$A$46,0)+2,FALSE)*'MC Usage'!Y240</f>
        <v>0</v>
      </c>
      <c r="Z240" s="2">
        <f>HLOOKUP(Z$5,'Emissions Factors'!$A$3:$AB$46,MATCH('MC Emissions'!$A240,'Emissions Factors'!$A$5:$A$46,0)+2,FALSE)*'MC Usage'!Z240</f>
        <v>0</v>
      </c>
      <c r="AA240" s="2">
        <f>HLOOKUP(AA$5,'Emissions Factors'!$A$3:$AB$46,MATCH('MC Emissions'!$A240,'Emissions Factors'!$A$5:$A$46,0)+2,FALSE)*'MC Usage'!AA240</f>
        <v>0</v>
      </c>
      <c r="AB240">
        <f>HLOOKUP(AB$5,'Emissions Factors'!$A$3:$AB$46,MATCH('MC Emissions'!$A240,'Emissions Factors'!$A$5:$A$46,0)+2,FALSE)*'MC Usage'!AB240</f>
        <v>0</v>
      </c>
      <c r="AC240">
        <f>-'MC Usage'!AC240</f>
        <v>0</v>
      </c>
      <c r="AD240">
        <f>HLOOKUP(AD$5,'Emissions Factors'!$A$3:$AB$46,MATCH('MC Emissions'!$A240,'Emissions Factors'!$A$5:$A$46,0)+2,FALSE)*'MC Usage'!AD240</f>
        <v>0</v>
      </c>
      <c r="AE240">
        <f>HLOOKUP(AE$5,'Emissions Factors'!$A$3:$AB$46,MATCH('MC Emissions'!$A240,'Emissions Factors'!$A$5:$A$46,0)+2,FALSE)*'MC Usage'!AE240</f>
        <v>0</v>
      </c>
      <c r="AF240" s="202">
        <f t="shared" si="15"/>
        <v>6428.7123738066421</v>
      </c>
      <c r="AG240">
        <f t="shared" si="16"/>
        <v>9337.2582735222659</v>
      </c>
      <c r="AH240">
        <v>0</v>
      </c>
      <c r="AI240">
        <f t="shared" si="13"/>
        <v>0</v>
      </c>
      <c r="AJ240">
        <f t="shared" si="14"/>
        <v>0</v>
      </c>
    </row>
    <row r="241" spans="1:36" x14ac:dyDescent="0.3">
      <c r="A241" s="33" t="s">
        <v>53</v>
      </c>
      <c r="B241" s="18">
        <f t="shared" si="17"/>
        <v>43862</v>
      </c>
      <c r="C241" s="2">
        <f>HLOOKUP(C$5,'Emissions Factors'!$A$3:$AB$46,MATCH('MC Emissions'!$A241,'Emissions Factors'!$A$5:$A$46,0)+2,FALSE)*'MC Usage'!C241</f>
        <v>6255.5466775453133</v>
      </c>
      <c r="D241" s="2">
        <f>HLOOKUP(D$5,'Emissions Factors'!$A$3:$AB$46,MATCH('MC Emissions'!$A241,'Emissions Factors'!$A$5:$A$46,0)+2,FALSE)*'MC Usage'!D241</f>
        <v>856.40963813105077</v>
      </c>
      <c r="E241" s="2">
        <f>HLOOKUP(E$5,'Emissions Factors'!$A$3:$AB$46,MATCH('MC Emissions'!$A241,'Emissions Factors'!$A$5:$A$46,0)+2,FALSE)*'MC Usage'!E241</f>
        <v>8596.1911603434401</v>
      </c>
      <c r="F241" s="2">
        <f>HLOOKUP(F$5,'Emissions Factors'!$A$3:$AB$46,MATCH('MC Emissions'!$A241,'Emissions Factors'!$A$5:$A$46,0)+2,FALSE)*'MC Usage'!F241</f>
        <v>201.15296999999998</v>
      </c>
      <c r="G241" s="2">
        <f>HLOOKUP(G$5,'Emissions Factors'!$A$3:$AB$46,MATCH('MC Emissions'!$A241,'Emissions Factors'!$A$5:$A$46,0)+2,FALSE)*'MC Usage'!G241</f>
        <v>35.040929699175123</v>
      </c>
      <c r="H241" s="2">
        <f>HLOOKUP(H$5,'Emissions Factors'!$A$3:$AB$46,MATCH('MC Emissions'!$A241,'Emissions Factors'!$A$5:$A$46,0)+2,FALSE)*'MC Usage'!H241</f>
        <v>0</v>
      </c>
      <c r="I241" s="2">
        <f>HLOOKUP(I$5,'Emissions Factors'!$A$3:$AB$46,MATCH('MC Emissions'!$A241,'Emissions Factors'!$A$5:$A$46,0)+2,FALSE)*'MC Usage'!I241</f>
        <v>93.84604073797847</v>
      </c>
      <c r="J241" s="2">
        <f>HLOOKUP(J$5,'Emissions Factors'!$A$3:$AB$46,MATCH('MC Emissions'!$A241,'Emissions Factors'!$A$5:$A$46,0)+2,FALSE)*'MC Usage'!J241</f>
        <v>30.815398566157921</v>
      </c>
      <c r="K241" s="2">
        <f>HLOOKUP(K$5,'Emissions Factors'!$A$3:$AB$46,MATCH('MC Emissions'!$A241,'Emissions Factors'!$A$5:$A$46,0)+2,FALSE)*'MC Usage'!K241</f>
        <v>953.60508147436224</v>
      </c>
      <c r="L241" s="2">
        <f>HLOOKUP(L$5,'Emissions Factors'!$A$3:$AB$46,MATCH('MC Emissions'!$A241,'Emissions Factors'!$A$5:$A$46,0)+2,FALSE)*'MC Usage'!L241</f>
        <v>19.727238262581622</v>
      </c>
      <c r="M241" s="2">
        <f>HLOOKUP(M$5,'Emissions Factors'!$A$3:$AB$46,MATCH('MC Emissions'!$A241,'Emissions Factors'!$A$5:$A$46,0)+2,FALSE)*'MC Usage'!M241</f>
        <v>8.591695862526203</v>
      </c>
      <c r="N241" s="2">
        <f>HLOOKUP(N$5,'Emissions Factors'!$A$3:$AB$46,MATCH('MC Emissions'!$A241,'Emissions Factors'!$A$5:$A$46,0)+2,FALSE)*'MC Usage'!N241</f>
        <v>1059.4298114530707</v>
      </c>
      <c r="O241" s="2">
        <f>HLOOKUP(O$5,'Emissions Factors'!$A$3:$AB$46,MATCH('MC Emissions'!$A241,'Emissions Factors'!$A$5:$A$46,0)+2,FALSE)*'MC Usage'!O241</f>
        <v>86.420400000000001</v>
      </c>
      <c r="P241" s="2">
        <f>HLOOKUP(P$5,'Emissions Factors'!$A$3:$AB$46,MATCH('MC Emissions'!$A241,'Emissions Factors'!$A$5:$A$46,0)+2,FALSE)*'MC Usage'!P241</f>
        <v>0</v>
      </c>
      <c r="Q241" s="2">
        <f>HLOOKUP(Q$5,'Emissions Factors'!$A$3:$AB$46,MATCH('MC Emissions'!$A241,'Emissions Factors'!$A$5:$A$46,0)+2,FALSE)*'MC Usage'!Q241</f>
        <v>0</v>
      </c>
      <c r="R241" s="2">
        <f>HLOOKUP(R$5,'Emissions Factors'!$A$3:$AB$46,MATCH('MC Emissions'!$A241,'Emissions Factors'!$A$5:$A$46,0)+2,FALSE)*'MC Usage'!R241</f>
        <v>0</v>
      </c>
      <c r="S241" s="2">
        <f>HLOOKUP(S$5,'Emissions Factors'!$A$3:$AB$46,MATCH('MC Emissions'!$A241,'Emissions Factors'!$A$5:$A$46,0)+2,FALSE)*'MC Usage'!S241</f>
        <v>4.0123222857142857E-2</v>
      </c>
      <c r="T241" s="2">
        <f>HLOOKUP(T$5,'Emissions Factors'!$A$3:$AB$46,MATCH('MC Emissions'!$A241,'Emissions Factors'!$A$5:$A$46,0)+2,FALSE)*'MC Usage'!T241</f>
        <v>0</v>
      </c>
      <c r="U241" s="2">
        <f>HLOOKUP(U$5,'Emissions Factors'!$A$3:$AB$46,MATCH('MC Emissions'!$A241,'Emissions Factors'!$A$5:$A$46,0)+2,FALSE)*'MC Usage'!U241</f>
        <v>0</v>
      </c>
      <c r="V241" s="2">
        <f>HLOOKUP(V$5,'Emissions Factors'!$A$3:$AB$46,MATCH('MC Emissions'!$A241,'Emissions Factors'!$A$5:$A$46,0)+2,FALSE)*'MC Usage'!V241</f>
        <v>0</v>
      </c>
      <c r="W241" s="2">
        <f>HLOOKUP(W$5,'Emissions Factors'!$A$3:$AB$46,MATCH('MC Emissions'!$A241,'Emissions Factors'!$A$5:$A$46,0)+2,FALSE)*'MC Usage'!W241</f>
        <v>0</v>
      </c>
      <c r="X241" s="2">
        <f>HLOOKUP(X$5,'Emissions Factors'!$A$3:$AB$46,MATCH('MC Emissions'!$A241,'Emissions Factors'!$A$5:$A$46,0)+2,FALSE)*'MC Usage'!X241</f>
        <v>0</v>
      </c>
      <c r="Y241" s="2">
        <f>HLOOKUP(Y$5,'Emissions Factors'!$A$3:$AB$46,MATCH('MC Emissions'!$A241,'Emissions Factors'!$A$5:$A$46,0)+2,FALSE)*'MC Usage'!Y241</f>
        <v>0</v>
      </c>
      <c r="Z241" s="2">
        <f>HLOOKUP(Z$5,'Emissions Factors'!$A$3:$AB$46,MATCH('MC Emissions'!$A241,'Emissions Factors'!$A$5:$A$46,0)+2,FALSE)*'MC Usage'!Z241</f>
        <v>0</v>
      </c>
      <c r="AA241" s="2">
        <f>HLOOKUP(AA$5,'Emissions Factors'!$A$3:$AB$46,MATCH('MC Emissions'!$A241,'Emissions Factors'!$A$5:$A$46,0)+2,FALSE)*'MC Usage'!AA241</f>
        <v>0</v>
      </c>
      <c r="AB241">
        <f>HLOOKUP(AB$5,'Emissions Factors'!$A$3:$AB$46,MATCH('MC Emissions'!$A241,'Emissions Factors'!$A$5:$A$46,0)+2,FALSE)*'MC Usage'!AB241</f>
        <v>0</v>
      </c>
      <c r="AC241">
        <f>-'MC Usage'!AC241</f>
        <v>0</v>
      </c>
      <c r="AD241">
        <f>HLOOKUP(AD$5,'Emissions Factors'!$A$3:$AB$46,MATCH('MC Emissions'!$A241,'Emissions Factors'!$A$5:$A$46,0)+2,FALSE)*'MC Usage'!AD241</f>
        <v>0</v>
      </c>
      <c r="AE241">
        <f>HLOOKUP(AE$5,'Emissions Factors'!$A$3:$AB$46,MATCH('MC Emissions'!$A241,'Emissions Factors'!$A$5:$A$46,0)+2,FALSE)*'MC Usage'!AE241</f>
        <v>0</v>
      </c>
      <c r="AF241" s="202">
        <f t="shared" si="15"/>
        <v>6255.5466775453133</v>
      </c>
      <c r="AG241">
        <f t="shared" si="16"/>
        <v>8596.1911603434401</v>
      </c>
      <c r="AH241">
        <v>0</v>
      </c>
      <c r="AI241">
        <f t="shared" si="13"/>
        <v>0</v>
      </c>
      <c r="AJ241">
        <f t="shared" si="14"/>
        <v>0</v>
      </c>
    </row>
    <row r="242" spans="1:36" x14ac:dyDescent="0.3">
      <c r="A242" s="33" t="s">
        <v>53</v>
      </c>
      <c r="B242" s="18">
        <f t="shared" si="17"/>
        <v>43891</v>
      </c>
      <c r="C242" s="2">
        <f>HLOOKUP(C$5,'Emissions Factors'!$A$3:$AB$46,MATCH('MC Emissions'!$A242,'Emissions Factors'!$A$5:$A$46,0)+2,FALSE)*'MC Usage'!C242</f>
        <v>5930.9362366522682</v>
      </c>
      <c r="D242" s="2">
        <f>HLOOKUP(D$5,'Emissions Factors'!$A$3:$AB$46,MATCH('MC Emissions'!$A242,'Emissions Factors'!$A$5:$A$46,0)+2,FALSE)*'MC Usage'!D242</f>
        <v>1254.3612818903157</v>
      </c>
      <c r="E242" s="2">
        <f>HLOOKUP(E$5,'Emissions Factors'!$A$3:$AB$46,MATCH('MC Emissions'!$A242,'Emissions Factors'!$A$5:$A$46,0)+2,FALSE)*'MC Usage'!E242</f>
        <v>7439.2645423992362</v>
      </c>
      <c r="F242" s="2">
        <f>HLOOKUP(F$5,'Emissions Factors'!$A$3:$AB$46,MATCH('MC Emissions'!$A242,'Emissions Factors'!$A$5:$A$46,0)+2,FALSE)*'MC Usage'!F242</f>
        <v>157.54270499999998</v>
      </c>
      <c r="G242" s="2">
        <f>HLOOKUP(G$5,'Emissions Factors'!$A$3:$AB$46,MATCH('MC Emissions'!$A242,'Emissions Factors'!$A$5:$A$46,0)+2,FALSE)*'MC Usage'!G242</f>
        <v>35.040929699175123</v>
      </c>
      <c r="H242" s="2">
        <f>HLOOKUP(H$5,'Emissions Factors'!$A$3:$AB$46,MATCH('MC Emissions'!$A242,'Emissions Factors'!$A$5:$A$46,0)+2,FALSE)*'MC Usage'!H242</f>
        <v>0</v>
      </c>
      <c r="I242" s="2">
        <f>HLOOKUP(I$5,'Emissions Factors'!$A$3:$AB$46,MATCH('MC Emissions'!$A242,'Emissions Factors'!$A$5:$A$46,0)+2,FALSE)*'MC Usage'!I242</f>
        <v>94.509624382032712</v>
      </c>
      <c r="J242" s="2">
        <f>HLOOKUP(J$5,'Emissions Factors'!$A$3:$AB$46,MATCH('MC Emissions'!$A242,'Emissions Factors'!$A$5:$A$46,0)+2,FALSE)*'MC Usage'!J242</f>
        <v>43.249147987614919</v>
      </c>
      <c r="K242" s="2">
        <f>HLOOKUP(K$5,'Emissions Factors'!$A$3:$AB$46,MATCH('MC Emissions'!$A242,'Emissions Factors'!$A$5:$A$46,0)+2,FALSE)*'MC Usage'!K242</f>
        <v>953.60508147436224</v>
      </c>
      <c r="L242" s="2">
        <f>HLOOKUP(L$5,'Emissions Factors'!$A$3:$AB$46,MATCH('MC Emissions'!$A242,'Emissions Factors'!$A$5:$A$46,0)+2,FALSE)*'MC Usage'!L242</f>
        <v>19.727238262581622</v>
      </c>
      <c r="M242" s="2">
        <f>HLOOKUP(M$5,'Emissions Factors'!$A$3:$AB$46,MATCH('MC Emissions'!$A242,'Emissions Factors'!$A$5:$A$46,0)+2,FALSE)*'MC Usage'!M242</f>
        <v>8.591695862526203</v>
      </c>
      <c r="N242" s="2">
        <f>HLOOKUP(N$5,'Emissions Factors'!$A$3:$AB$46,MATCH('MC Emissions'!$A242,'Emissions Factors'!$A$5:$A$46,0)+2,FALSE)*'MC Usage'!N242</f>
        <v>1059.4298114530707</v>
      </c>
      <c r="O242" s="2">
        <f>HLOOKUP(O$5,'Emissions Factors'!$A$3:$AB$46,MATCH('MC Emissions'!$A242,'Emissions Factors'!$A$5:$A$46,0)+2,FALSE)*'MC Usage'!O242</f>
        <v>86.420400000000001</v>
      </c>
      <c r="P242" s="2">
        <f>HLOOKUP(P$5,'Emissions Factors'!$A$3:$AB$46,MATCH('MC Emissions'!$A242,'Emissions Factors'!$A$5:$A$46,0)+2,FALSE)*'MC Usage'!P242</f>
        <v>0</v>
      </c>
      <c r="Q242" s="2">
        <f>HLOOKUP(Q$5,'Emissions Factors'!$A$3:$AB$46,MATCH('MC Emissions'!$A242,'Emissions Factors'!$A$5:$A$46,0)+2,FALSE)*'MC Usage'!Q242</f>
        <v>0</v>
      </c>
      <c r="R242" s="2">
        <f>HLOOKUP(R$5,'Emissions Factors'!$A$3:$AB$46,MATCH('MC Emissions'!$A242,'Emissions Factors'!$A$5:$A$46,0)+2,FALSE)*'MC Usage'!R242</f>
        <v>0</v>
      </c>
      <c r="S242" s="2">
        <f>HLOOKUP(S$5,'Emissions Factors'!$A$3:$AB$46,MATCH('MC Emissions'!$A242,'Emissions Factors'!$A$5:$A$46,0)+2,FALSE)*'MC Usage'!S242</f>
        <v>4.0123222857142857E-2</v>
      </c>
      <c r="T242" s="2">
        <f>HLOOKUP(T$5,'Emissions Factors'!$A$3:$AB$46,MATCH('MC Emissions'!$A242,'Emissions Factors'!$A$5:$A$46,0)+2,FALSE)*'MC Usage'!T242</f>
        <v>0</v>
      </c>
      <c r="U242" s="2">
        <f>HLOOKUP(U$5,'Emissions Factors'!$A$3:$AB$46,MATCH('MC Emissions'!$A242,'Emissions Factors'!$A$5:$A$46,0)+2,FALSE)*'MC Usage'!U242</f>
        <v>0</v>
      </c>
      <c r="V242" s="2">
        <f>HLOOKUP(V$5,'Emissions Factors'!$A$3:$AB$46,MATCH('MC Emissions'!$A242,'Emissions Factors'!$A$5:$A$46,0)+2,FALSE)*'MC Usage'!V242</f>
        <v>0</v>
      </c>
      <c r="W242" s="2">
        <f>HLOOKUP(W$5,'Emissions Factors'!$A$3:$AB$46,MATCH('MC Emissions'!$A242,'Emissions Factors'!$A$5:$A$46,0)+2,FALSE)*'MC Usage'!W242</f>
        <v>0</v>
      </c>
      <c r="X242" s="2">
        <f>HLOOKUP(X$5,'Emissions Factors'!$A$3:$AB$46,MATCH('MC Emissions'!$A242,'Emissions Factors'!$A$5:$A$46,0)+2,FALSE)*'MC Usage'!X242</f>
        <v>0</v>
      </c>
      <c r="Y242" s="2">
        <f>HLOOKUP(Y$5,'Emissions Factors'!$A$3:$AB$46,MATCH('MC Emissions'!$A242,'Emissions Factors'!$A$5:$A$46,0)+2,FALSE)*'MC Usage'!Y242</f>
        <v>0</v>
      </c>
      <c r="Z242" s="2">
        <f>HLOOKUP(Z$5,'Emissions Factors'!$A$3:$AB$46,MATCH('MC Emissions'!$A242,'Emissions Factors'!$A$5:$A$46,0)+2,FALSE)*'MC Usage'!Z242</f>
        <v>0</v>
      </c>
      <c r="AA242" s="2">
        <f>HLOOKUP(AA$5,'Emissions Factors'!$A$3:$AB$46,MATCH('MC Emissions'!$A242,'Emissions Factors'!$A$5:$A$46,0)+2,FALSE)*'MC Usage'!AA242</f>
        <v>0</v>
      </c>
      <c r="AB242">
        <f>HLOOKUP(AB$5,'Emissions Factors'!$A$3:$AB$46,MATCH('MC Emissions'!$A242,'Emissions Factors'!$A$5:$A$46,0)+2,FALSE)*'MC Usage'!AB242</f>
        <v>0</v>
      </c>
      <c r="AC242">
        <f>-'MC Usage'!AC242</f>
        <v>0</v>
      </c>
      <c r="AD242">
        <f>HLOOKUP(AD$5,'Emissions Factors'!$A$3:$AB$46,MATCH('MC Emissions'!$A242,'Emissions Factors'!$A$5:$A$46,0)+2,FALSE)*'MC Usage'!AD242</f>
        <v>0</v>
      </c>
      <c r="AE242">
        <f>HLOOKUP(AE$5,'Emissions Factors'!$A$3:$AB$46,MATCH('MC Emissions'!$A242,'Emissions Factors'!$A$5:$A$46,0)+2,FALSE)*'MC Usage'!AE242</f>
        <v>0</v>
      </c>
      <c r="AF242" s="202">
        <f t="shared" si="15"/>
        <v>5930.9362366522682</v>
      </c>
      <c r="AG242">
        <f t="shared" si="16"/>
        <v>7439.2645423992362</v>
      </c>
      <c r="AH242">
        <v>0</v>
      </c>
      <c r="AI242">
        <f t="shared" si="13"/>
        <v>0</v>
      </c>
      <c r="AJ242">
        <f t="shared" si="14"/>
        <v>0</v>
      </c>
    </row>
    <row r="243" spans="1:36" x14ac:dyDescent="0.3">
      <c r="A243" s="33" t="s">
        <v>53</v>
      </c>
      <c r="B243" s="18">
        <f t="shared" si="17"/>
        <v>43922</v>
      </c>
      <c r="C243" s="2">
        <f>HLOOKUP(C$5,'Emissions Factors'!$A$3:$AB$46,MATCH('MC Emissions'!$A243,'Emissions Factors'!$A$5:$A$46,0)+2,FALSE)*'MC Usage'!C243</f>
        <v>4742.5042487574383</v>
      </c>
      <c r="D243" s="2">
        <f>HLOOKUP(D$5,'Emissions Factors'!$A$3:$AB$46,MATCH('MC Emissions'!$A243,'Emissions Factors'!$A$5:$A$46,0)+2,FALSE)*'MC Usage'!D243</f>
        <v>1212.9870848498404</v>
      </c>
      <c r="E243" s="2">
        <f>HLOOKUP(E$5,'Emissions Factors'!$A$3:$AB$46,MATCH('MC Emissions'!$A243,'Emissions Factors'!$A$5:$A$46,0)+2,FALSE)*'MC Usage'!E243</f>
        <v>6312.8542105573952</v>
      </c>
      <c r="F243" s="2">
        <f>HLOOKUP(F$5,'Emissions Factors'!$A$3:$AB$46,MATCH('MC Emissions'!$A243,'Emissions Factors'!$A$5:$A$46,0)+2,FALSE)*'MC Usage'!F243</f>
        <v>97.753634999999989</v>
      </c>
      <c r="G243" s="2">
        <f>HLOOKUP(G$5,'Emissions Factors'!$A$3:$AB$46,MATCH('MC Emissions'!$A243,'Emissions Factors'!$A$5:$A$46,0)+2,FALSE)*'MC Usage'!G243</f>
        <v>35.040929699175123</v>
      </c>
      <c r="H243" s="2">
        <f>HLOOKUP(H$5,'Emissions Factors'!$A$3:$AB$46,MATCH('MC Emissions'!$A243,'Emissions Factors'!$A$5:$A$46,0)+2,FALSE)*'MC Usage'!H243</f>
        <v>0</v>
      </c>
      <c r="I243" s="2">
        <f>HLOOKUP(I$5,'Emissions Factors'!$A$3:$AB$46,MATCH('MC Emissions'!$A243,'Emissions Factors'!$A$5:$A$46,0)+2,FALSE)*'MC Usage'!I243</f>
        <v>106.33502521838392</v>
      </c>
      <c r="J243" s="2">
        <f>HLOOKUP(J$5,'Emissions Factors'!$A$3:$AB$46,MATCH('MC Emissions'!$A243,'Emissions Factors'!$A$5:$A$46,0)+2,FALSE)*'MC Usage'!J243</f>
        <v>39.138398178888316</v>
      </c>
      <c r="K243" s="2">
        <f>HLOOKUP(K$5,'Emissions Factors'!$A$3:$AB$46,MATCH('MC Emissions'!$A243,'Emissions Factors'!$A$5:$A$46,0)+2,FALSE)*'MC Usage'!K243</f>
        <v>953.60508147436224</v>
      </c>
      <c r="L243" s="2">
        <f>HLOOKUP(L$5,'Emissions Factors'!$A$3:$AB$46,MATCH('MC Emissions'!$A243,'Emissions Factors'!$A$5:$A$46,0)+2,FALSE)*'MC Usage'!L243</f>
        <v>19.727238262581622</v>
      </c>
      <c r="M243" s="2">
        <f>HLOOKUP(M$5,'Emissions Factors'!$A$3:$AB$46,MATCH('MC Emissions'!$A243,'Emissions Factors'!$A$5:$A$46,0)+2,FALSE)*'MC Usage'!M243</f>
        <v>8.591695862526203</v>
      </c>
      <c r="N243" s="2">
        <f>HLOOKUP(N$5,'Emissions Factors'!$A$3:$AB$46,MATCH('MC Emissions'!$A243,'Emissions Factors'!$A$5:$A$46,0)+2,FALSE)*'MC Usage'!N243</f>
        <v>1059.4298114530707</v>
      </c>
      <c r="O243" s="2">
        <f>HLOOKUP(O$5,'Emissions Factors'!$A$3:$AB$46,MATCH('MC Emissions'!$A243,'Emissions Factors'!$A$5:$A$46,0)+2,FALSE)*'MC Usage'!O243</f>
        <v>86.420400000000001</v>
      </c>
      <c r="P243" s="2">
        <f>HLOOKUP(P$5,'Emissions Factors'!$A$3:$AB$46,MATCH('MC Emissions'!$A243,'Emissions Factors'!$A$5:$A$46,0)+2,FALSE)*'MC Usage'!P243</f>
        <v>0</v>
      </c>
      <c r="Q243" s="2">
        <f>HLOOKUP(Q$5,'Emissions Factors'!$A$3:$AB$46,MATCH('MC Emissions'!$A243,'Emissions Factors'!$A$5:$A$46,0)+2,FALSE)*'MC Usage'!Q243</f>
        <v>0</v>
      </c>
      <c r="R243" s="2">
        <f>HLOOKUP(R$5,'Emissions Factors'!$A$3:$AB$46,MATCH('MC Emissions'!$A243,'Emissions Factors'!$A$5:$A$46,0)+2,FALSE)*'MC Usage'!R243</f>
        <v>0</v>
      </c>
      <c r="S243" s="2">
        <f>HLOOKUP(S$5,'Emissions Factors'!$A$3:$AB$46,MATCH('MC Emissions'!$A243,'Emissions Factors'!$A$5:$A$46,0)+2,FALSE)*'MC Usage'!S243</f>
        <v>4.0123222857142857E-2</v>
      </c>
      <c r="T243" s="2">
        <f>HLOOKUP(T$5,'Emissions Factors'!$A$3:$AB$46,MATCH('MC Emissions'!$A243,'Emissions Factors'!$A$5:$A$46,0)+2,FALSE)*'MC Usage'!T243</f>
        <v>0</v>
      </c>
      <c r="U243" s="2">
        <f>HLOOKUP(U$5,'Emissions Factors'!$A$3:$AB$46,MATCH('MC Emissions'!$A243,'Emissions Factors'!$A$5:$A$46,0)+2,FALSE)*'MC Usage'!U243</f>
        <v>0</v>
      </c>
      <c r="V243" s="2">
        <f>HLOOKUP(V$5,'Emissions Factors'!$A$3:$AB$46,MATCH('MC Emissions'!$A243,'Emissions Factors'!$A$5:$A$46,0)+2,FALSE)*'MC Usage'!V243</f>
        <v>0</v>
      </c>
      <c r="W243" s="2">
        <f>HLOOKUP(W$5,'Emissions Factors'!$A$3:$AB$46,MATCH('MC Emissions'!$A243,'Emissions Factors'!$A$5:$A$46,0)+2,FALSE)*'MC Usage'!W243</f>
        <v>0</v>
      </c>
      <c r="X243" s="2">
        <f>HLOOKUP(X$5,'Emissions Factors'!$A$3:$AB$46,MATCH('MC Emissions'!$A243,'Emissions Factors'!$A$5:$A$46,0)+2,FALSE)*'MC Usage'!X243</f>
        <v>0</v>
      </c>
      <c r="Y243" s="2">
        <f>HLOOKUP(Y$5,'Emissions Factors'!$A$3:$AB$46,MATCH('MC Emissions'!$A243,'Emissions Factors'!$A$5:$A$46,0)+2,FALSE)*'MC Usage'!Y243</f>
        <v>0</v>
      </c>
      <c r="Z243" s="2">
        <f>HLOOKUP(Z$5,'Emissions Factors'!$A$3:$AB$46,MATCH('MC Emissions'!$A243,'Emissions Factors'!$A$5:$A$46,0)+2,FALSE)*'MC Usage'!Z243</f>
        <v>0</v>
      </c>
      <c r="AA243" s="2">
        <f>HLOOKUP(AA$5,'Emissions Factors'!$A$3:$AB$46,MATCH('MC Emissions'!$A243,'Emissions Factors'!$A$5:$A$46,0)+2,FALSE)*'MC Usage'!AA243</f>
        <v>0</v>
      </c>
      <c r="AB243">
        <f>HLOOKUP(AB$5,'Emissions Factors'!$A$3:$AB$46,MATCH('MC Emissions'!$A243,'Emissions Factors'!$A$5:$A$46,0)+2,FALSE)*'MC Usage'!AB243</f>
        <v>0</v>
      </c>
      <c r="AC243">
        <f>-'MC Usage'!AC243</f>
        <v>0</v>
      </c>
      <c r="AD243">
        <f>HLOOKUP(AD$5,'Emissions Factors'!$A$3:$AB$46,MATCH('MC Emissions'!$A243,'Emissions Factors'!$A$5:$A$46,0)+2,FALSE)*'MC Usage'!AD243</f>
        <v>0</v>
      </c>
      <c r="AE243">
        <f>HLOOKUP(AE$5,'Emissions Factors'!$A$3:$AB$46,MATCH('MC Emissions'!$A243,'Emissions Factors'!$A$5:$A$46,0)+2,FALSE)*'MC Usage'!AE243</f>
        <v>0</v>
      </c>
      <c r="AF243" s="202">
        <f t="shared" si="15"/>
        <v>4742.5042487574383</v>
      </c>
      <c r="AG243">
        <f t="shared" si="16"/>
        <v>6312.8542105573952</v>
      </c>
      <c r="AH243">
        <v>0</v>
      </c>
      <c r="AI243">
        <f t="shared" si="13"/>
        <v>0</v>
      </c>
      <c r="AJ243">
        <f t="shared" si="14"/>
        <v>0</v>
      </c>
    </row>
    <row r="244" spans="1:36" x14ac:dyDescent="0.3">
      <c r="A244" s="33" t="s">
        <v>53</v>
      </c>
      <c r="B244" s="18">
        <f t="shared" si="17"/>
        <v>43952</v>
      </c>
      <c r="C244" s="2">
        <f>HLOOKUP(C$5,'Emissions Factors'!$A$3:$AB$46,MATCH('MC Emissions'!$A244,'Emissions Factors'!$A$5:$A$46,0)+2,FALSE)*'MC Usage'!C244</f>
        <v>5127.1983387683231</v>
      </c>
      <c r="D244" s="2">
        <f>HLOOKUP(D$5,'Emissions Factors'!$A$3:$AB$46,MATCH('MC Emissions'!$A244,'Emissions Factors'!$A$5:$A$46,0)+2,FALSE)*'MC Usage'!D244</f>
        <v>1725.3142800367441</v>
      </c>
      <c r="E244" s="2">
        <f>HLOOKUP(E$5,'Emissions Factors'!$A$3:$AB$46,MATCH('MC Emissions'!$A244,'Emissions Factors'!$A$5:$A$46,0)+2,FALSE)*'MC Usage'!E244</f>
        <v>5225.3628603600764</v>
      </c>
      <c r="F244" s="2">
        <f>HLOOKUP(F$5,'Emissions Factors'!$A$3:$AB$46,MATCH('MC Emissions'!$A244,'Emissions Factors'!$A$5:$A$46,0)+2,FALSE)*'MC Usage'!F244</f>
        <v>36.608489999999996</v>
      </c>
      <c r="G244" s="2">
        <f>HLOOKUP(G$5,'Emissions Factors'!$A$3:$AB$46,MATCH('MC Emissions'!$A244,'Emissions Factors'!$A$5:$A$46,0)+2,FALSE)*'MC Usage'!G244</f>
        <v>35.040929699175123</v>
      </c>
      <c r="H244" s="2">
        <f>HLOOKUP(H$5,'Emissions Factors'!$A$3:$AB$46,MATCH('MC Emissions'!$A244,'Emissions Factors'!$A$5:$A$46,0)+2,FALSE)*'MC Usage'!H244</f>
        <v>0</v>
      </c>
      <c r="I244" s="2">
        <f>HLOOKUP(I$5,'Emissions Factors'!$A$3:$AB$46,MATCH('MC Emissions'!$A244,'Emissions Factors'!$A$5:$A$46,0)+2,FALSE)*'MC Usage'!I244</f>
        <v>100.3032200435832</v>
      </c>
      <c r="J244" s="2">
        <f>HLOOKUP(J$5,'Emissions Factors'!$A$3:$AB$46,MATCH('MC Emissions'!$A244,'Emissions Factors'!$A$5:$A$46,0)+2,FALSE)*'MC Usage'!J244</f>
        <v>39.645898155274317</v>
      </c>
      <c r="K244" s="2">
        <f>HLOOKUP(K$5,'Emissions Factors'!$A$3:$AB$46,MATCH('MC Emissions'!$A244,'Emissions Factors'!$A$5:$A$46,0)+2,FALSE)*'MC Usage'!K244</f>
        <v>953.60508147436224</v>
      </c>
      <c r="L244" s="2">
        <f>HLOOKUP(L$5,'Emissions Factors'!$A$3:$AB$46,MATCH('MC Emissions'!$A244,'Emissions Factors'!$A$5:$A$46,0)+2,FALSE)*'MC Usage'!L244</f>
        <v>19.727238262581622</v>
      </c>
      <c r="M244" s="2">
        <f>HLOOKUP(M$5,'Emissions Factors'!$A$3:$AB$46,MATCH('MC Emissions'!$A244,'Emissions Factors'!$A$5:$A$46,0)+2,FALSE)*'MC Usage'!M244</f>
        <v>8.591695862526203</v>
      </c>
      <c r="N244" s="2">
        <f>HLOOKUP(N$5,'Emissions Factors'!$A$3:$AB$46,MATCH('MC Emissions'!$A244,'Emissions Factors'!$A$5:$A$46,0)+2,FALSE)*'MC Usage'!N244</f>
        <v>1059.4298114530707</v>
      </c>
      <c r="O244" s="2">
        <f>HLOOKUP(O$5,'Emissions Factors'!$A$3:$AB$46,MATCH('MC Emissions'!$A244,'Emissions Factors'!$A$5:$A$46,0)+2,FALSE)*'MC Usage'!O244</f>
        <v>86.420400000000001</v>
      </c>
      <c r="P244" s="2">
        <f>HLOOKUP(P$5,'Emissions Factors'!$A$3:$AB$46,MATCH('MC Emissions'!$A244,'Emissions Factors'!$A$5:$A$46,0)+2,FALSE)*'MC Usage'!P244</f>
        <v>0</v>
      </c>
      <c r="Q244" s="2">
        <f>HLOOKUP(Q$5,'Emissions Factors'!$A$3:$AB$46,MATCH('MC Emissions'!$A244,'Emissions Factors'!$A$5:$A$46,0)+2,FALSE)*'MC Usage'!Q244</f>
        <v>0</v>
      </c>
      <c r="R244" s="2">
        <f>HLOOKUP(R$5,'Emissions Factors'!$A$3:$AB$46,MATCH('MC Emissions'!$A244,'Emissions Factors'!$A$5:$A$46,0)+2,FALSE)*'MC Usage'!R244</f>
        <v>0</v>
      </c>
      <c r="S244" s="2">
        <f>HLOOKUP(S$5,'Emissions Factors'!$A$3:$AB$46,MATCH('MC Emissions'!$A244,'Emissions Factors'!$A$5:$A$46,0)+2,FALSE)*'MC Usage'!S244</f>
        <v>4.0123222857142857E-2</v>
      </c>
      <c r="T244" s="2">
        <f>HLOOKUP(T$5,'Emissions Factors'!$A$3:$AB$46,MATCH('MC Emissions'!$A244,'Emissions Factors'!$A$5:$A$46,0)+2,FALSE)*'MC Usage'!T244</f>
        <v>0</v>
      </c>
      <c r="U244" s="2">
        <f>HLOOKUP(U$5,'Emissions Factors'!$A$3:$AB$46,MATCH('MC Emissions'!$A244,'Emissions Factors'!$A$5:$A$46,0)+2,FALSE)*'MC Usage'!U244</f>
        <v>0</v>
      </c>
      <c r="V244" s="2">
        <f>HLOOKUP(V$5,'Emissions Factors'!$A$3:$AB$46,MATCH('MC Emissions'!$A244,'Emissions Factors'!$A$5:$A$46,0)+2,FALSE)*'MC Usage'!V244</f>
        <v>0</v>
      </c>
      <c r="W244" s="2">
        <f>HLOOKUP(W$5,'Emissions Factors'!$A$3:$AB$46,MATCH('MC Emissions'!$A244,'Emissions Factors'!$A$5:$A$46,0)+2,FALSE)*'MC Usage'!W244</f>
        <v>0</v>
      </c>
      <c r="X244" s="2">
        <f>HLOOKUP(X$5,'Emissions Factors'!$A$3:$AB$46,MATCH('MC Emissions'!$A244,'Emissions Factors'!$A$5:$A$46,0)+2,FALSE)*'MC Usage'!X244</f>
        <v>0</v>
      </c>
      <c r="Y244" s="2">
        <f>HLOOKUP(Y$5,'Emissions Factors'!$A$3:$AB$46,MATCH('MC Emissions'!$A244,'Emissions Factors'!$A$5:$A$46,0)+2,FALSE)*'MC Usage'!Y244</f>
        <v>0</v>
      </c>
      <c r="Z244" s="2">
        <f>HLOOKUP(Z$5,'Emissions Factors'!$A$3:$AB$46,MATCH('MC Emissions'!$A244,'Emissions Factors'!$A$5:$A$46,0)+2,FALSE)*'MC Usage'!Z244</f>
        <v>0</v>
      </c>
      <c r="AA244" s="2">
        <f>HLOOKUP(AA$5,'Emissions Factors'!$A$3:$AB$46,MATCH('MC Emissions'!$A244,'Emissions Factors'!$A$5:$A$46,0)+2,FALSE)*'MC Usage'!AA244</f>
        <v>0</v>
      </c>
      <c r="AB244">
        <f>HLOOKUP(AB$5,'Emissions Factors'!$A$3:$AB$46,MATCH('MC Emissions'!$A244,'Emissions Factors'!$A$5:$A$46,0)+2,FALSE)*'MC Usage'!AB244</f>
        <v>0</v>
      </c>
      <c r="AC244">
        <f>-'MC Usage'!AC244</f>
        <v>-6673.8861897996303</v>
      </c>
      <c r="AD244">
        <f>HLOOKUP(AD$5,'Emissions Factors'!$A$3:$AB$46,MATCH('MC Emissions'!$A244,'Emissions Factors'!$A$5:$A$46,0)+2,FALSE)*'MC Usage'!AD244</f>
        <v>0</v>
      </c>
      <c r="AE244">
        <f>HLOOKUP(AE$5,'Emissions Factors'!$A$3:$AB$46,MATCH('MC Emissions'!$A244,'Emissions Factors'!$A$5:$A$46,0)+2,FALSE)*'MC Usage'!AE244</f>
        <v>0</v>
      </c>
      <c r="AF244" s="202">
        <f t="shared" si="15"/>
        <v>5127.1983387683231</v>
      </c>
      <c r="AG244">
        <v>0</v>
      </c>
      <c r="AH244">
        <v>0</v>
      </c>
      <c r="AI244">
        <f t="shared" si="13"/>
        <v>0</v>
      </c>
      <c r="AJ244">
        <f t="shared" si="14"/>
        <v>6673.8861897996303</v>
      </c>
    </row>
    <row r="245" spans="1:36" ht="15" thickBot="1" x14ac:dyDescent="0.35">
      <c r="A245" s="34" t="s">
        <v>53</v>
      </c>
      <c r="B245" s="18">
        <f t="shared" si="17"/>
        <v>43983</v>
      </c>
      <c r="C245" s="2">
        <f>HLOOKUP(C$5,'Emissions Factors'!$A$3:$AB$46,MATCH('MC Emissions'!$A245,'Emissions Factors'!$A$5:$A$46,0)+2,FALSE)*'MC Usage'!C245</f>
        <v>6036.66824378008</v>
      </c>
      <c r="D245" s="2">
        <f>HLOOKUP(D$5,'Emissions Factors'!$A$3:$AB$46,MATCH('MC Emissions'!$A245,'Emissions Factors'!$A$5:$A$46,0)+2,FALSE)*'MC Usage'!D245</f>
        <v>3276.851781000315</v>
      </c>
      <c r="E245" s="2">
        <f>HLOOKUP(E$5,'Emissions Factors'!$A$3:$AB$46,MATCH('MC Emissions'!$A245,'Emissions Factors'!$A$5:$A$46,0)+2,FALSE)*'MC Usage'!E245</f>
        <v>4104.4667845803169</v>
      </c>
      <c r="F245" s="2">
        <f>HLOOKUP(F$5,'Emissions Factors'!$A$3:$AB$46,MATCH('MC Emissions'!$A245,'Emissions Factors'!$A$5:$A$46,0)+2,FALSE)*'MC Usage'!F245</f>
        <v>28.577204999999999</v>
      </c>
      <c r="G245" s="2">
        <f>HLOOKUP(G$5,'Emissions Factors'!$A$3:$AB$46,MATCH('MC Emissions'!$A245,'Emissions Factors'!$A$5:$A$46,0)+2,FALSE)*'MC Usage'!G245</f>
        <v>35.040929699175123</v>
      </c>
      <c r="H245" s="2">
        <f>HLOOKUP(H$5,'Emissions Factors'!$A$3:$AB$46,MATCH('MC Emissions'!$A245,'Emissions Factors'!$A$5:$A$46,0)+2,FALSE)*'MC Usage'!H245</f>
        <v>1101.5748640253425</v>
      </c>
      <c r="I245" s="2">
        <f>HLOOKUP(I$5,'Emissions Factors'!$A$3:$AB$46,MATCH('MC Emissions'!$A245,'Emissions Factors'!$A$5:$A$46,0)+2,FALSE)*'MC Usage'!I245</f>
        <v>91.089616370368546</v>
      </c>
      <c r="J245" s="2">
        <f>HLOOKUP(J$5,'Emissions Factors'!$A$3:$AB$46,MATCH('MC Emissions'!$A245,'Emissions Factors'!$A$5:$A$46,0)+2,FALSE)*'MC Usage'!J245</f>
        <v>30.998098557656878</v>
      </c>
      <c r="K245" s="2">
        <f>HLOOKUP(K$5,'Emissions Factors'!$A$3:$AB$46,MATCH('MC Emissions'!$A245,'Emissions Factors'!$A$5:$A$46,0)+2,FALSE)*'MC Usage'!K245</f>
        <v>953.60508147436224</v>
      </c>
      <c r="L245" s="2">
        <f>HLOOKUP(L$5,'Emissions Factors'!$A$3:$AB$46,MATCH('MC Emissions'!$A245,'Emissions Factors'!$A$5:$A$46,0)+2,FALSE)*'MC Usage'!L245</f>
        <v>19.727238262581622</v>
      </c>
      <c r="M245" s="2">
        <f>HLOOKUP(M$5,'Emissions Factors'!$A$3:$AB$46,MATCH('MC Emissions'!$A245,'Emissions Factors'!$A$5:$A$46,0)+2,FALSE)*'MC Usage'!M245</f>
        <v>8.591695862526203</v>
      </c>
      <c r="N245" s="2">
        <f>HLOOKUP(N$5,'Emissions Factors'!$A$3:$AB$46,MATCH('MC Emissions'!$A245,'Emissions Factors'!$A$5:$A$46,0)+2,FALSE)*'MC Usage'!N245</f>
        <v>1059.4298114530707</v>
      </c>
      <c r="O245" s="2">
        <f>HLOOKUP(O$5,'Emissions Factors'!$A$3:$AB$46,MATCH('MC Emissions'!$A245,'Emissions Factors'!$A$5:$A$46,0)+2,FALSE)*'MC Usage'!O245</f>
        <v>86.420400000000001</v>
      </c>
      <c r="P245" s="2">
        <f>HLOOKUP(P$5,'Emissions Factors'!$A$3:$AB$46,MATCH('MC Emissions'!$A245,'Emissions Factors'!$A$5:$A$46,0)+2,FALSE)*'MC Usage'!P245</f>
        <v>0</v>
      </c>
      <c r="Q245" s="2">
        <f>HLOOKUP(Q$5,'Emissions Factors'!$A$3:$AB$46,MATCH('MC Emissions'!$A245,'Emissions Factors'!$A$5:$A$46,0)+2,FALSE)*'MC Usage'!Q245</f>
        <v>0</v>
      </c>
      <c r="R245" s="2">
        <f>HLOOKUP(R$5,'Emissions Factors'!$A$3:$AB$46,MATCH('MC Emissions'!$A245,'Emissions Factors'!$A$5:$A$46,0)+2,FALSE)*'MC Usage'!R245</f>
        <v>0</v>
      </c>
      <c r="S245" s="2">
        <f>HLOOKUP(S$5,'Emissions Factors'!$A$3:$AB$46,MATCH('MC Emissions'!$A245,'Emissions Factors'!$A$5:$A$46,0)+2,FALSE)*'MC Usage'!S245</f>
        <v>4.0123222857142857E-2</v>
      </c>
      <c r="T245" s="2">
        <f>HLOOKUP(T$5,'Emissions Factors'!$A$3:$AB$46,MATCH('MC Emissions'!$A245,'Emissions Factors'!$A$5:$A$46,0)+2,FALSE)*'MC Usage'!T245</f>
        <v>0</v>
      </c>
      <c r="U245" s="2">
        <f>HLOOKUP(U$5,'Emissions Factors'!$A$3:$AB$46,MATCH('MC Emissions'!$A245,'Emissions Factors'!$A$5:$A$46,0)+2,FALSE)*'MC Usage'!U245</f>
        <v>0</v>
      </c>
      <c r="V245" s="2">
        <f>HLOOKUP(V$5,'Emissions Factors'!$A$3:$AB$46,MATCH('MC Emissions'!$A245,'Emissions Factors'!$A$5:$A$46,0)+2,FALSE)*'MC Usage'!V245</f>
        <v>0</v>
      </c>
      <c r="W245" s="2">
        <f>HLOOKUP(W$5,'Emissions Factors'!$A$3:$AB$46,MATCH('MC Emissions'!$A245,'Emissions Factors'!$A$5:$A$46,0)+2,FALSE)*'MC Usage'!W245</f>
        <v>0</v>
      </c>
      <c r="X245" s="2">
        <f>HLOOKUP(X$5,'Emissions Factors'!$A$3:$AB$46,MATCH('MC Emissions'!$A245,'Emissions Factors'!$A$5:$A$46,0)+2,FALSE)*'MC Usage'!X245</f>
        <v>0</v>
      </c>
      <c r="Y245" s="2">
        <f>HLOOKUP(Y$5,'Emissions Factors'!$A$3:$AB$46,MATCH('MC Emissions'!$A245,'Emissions Factors'!$A$5:$A$46,0)+2,FALSE)*'MC Usage'!Y245</f>
        <v>0</v>
      </c>
      <c r="Z245" s="2">
        <f>HLOOKUP(Z$5,'Emissions Factors'!$A$3:$AB$46,MATCH('MC Emissions'!$A245,'Emissions Factors'!$A$5:$A$46,0)+2,FALSE)*'MC Usage'!Z245</f>
        <v>0</v>
      </c>
      <c r="AA245" s="2">
        <f>HLOOKUP(AA$5,'Emissions Factors'!$A$3:$AB$46,MATCH('MC Emissions'!$A245,'Emissions Factors'!$A$5:$A$46,0)+2,FALSE)*'MC Usage'!AA245</f>
        <v>0</v>
      </c>
      <c r="AB245">
        <f>HLOOKUP(AB$5,'Emissions Factors'!$A$3:$AB$46,MATCH('MC Emissions'!$A245,'Emissions Factors'!$A$5:$A$46,0)+2,FALSE)*'MC Usage'!AB245</f>
        <v>0</v>
      </c>
      <c r="AC245">
        <f>-'MC Usage'!AC245</f>
        <v>-6673.8861897996303</v>
      </c>
      <c r="AD245">
        <f>HLOOKUP(AD$5,'Emissions Factors'!$A$3:$AB$46,MATCH('MC Emissions'!$A245,'Emissions Factors'!$A$5:$A$46,0)+2,FALSE)*'MC Usage'!AD245</f>
        <v>0</v>
      </c>
      <c r="AE245">
        <f>HLOOKUP(AE$5,'Emissions Factors'!$A$3:$AB$46,MATCH('MC Emissions'!$A245,'Emissions Factors'!$A$5:$A$46,0)+2,FALSE)*'MC Usage'!AE245</f>
        <v>0</v>
      </c>
      <c r="AF245" s="202">
        <f t="shared" si="15"/>
        <v>6036.66824378008</v>
      </c>
      <c r="AG245">
        <v>0</v>
      </c>
      <c r="AH245">
        <v>0</v>
      </c>
      <c r="AI245">
        <f t="shared" si="13"/>
        <v>0</v>
      </c>
      <c r="AJ245">
        <f t="shared" si="14"/>
        <v>6673.8861897996303</v>
      </c>
    </row>
    <row r="246" spans="1:36" x14ac:dyDescent="0.3">
      <c r="A246" s="29" t="s">
        <v>54</v>
      </c>
      <c r="B246" s="15">
        <f t="shared" si="17"/>
        <v>44013</v>
      </c>
      <c r="C246" s="7">
        <f>HLOOKUP(C$5,'Emissions Factors'!$A$3:$AB$46,MATCH('MC Emissions'!$A246,'Emissions Factors'!$A$5:$A$46,0)+2,FALSE)*'MC Usage'!C246</f>
        <v>0</v>
      </c>
      <c r="D246" s="7">
        <f>HLOOKUP(D$5,'Emissions Factors'!$A$3:$AB$46,MATCH('MC Emissions'!$A246,'Emissions Factors'!$A$5:$A$46,0)+2,FALSE)*'MC Usage'!D246</f>
        <v>0</v>
      </c>
      <c r="E246" s="7">
        <f>HLOOKUP(E$5,'Emissions Factors'!$A$3:$AB$46,MATCH('MC Emissions'!$A246,'Emissions Factors'!$A$5:$A$46,0)+2,FALSE)*'MC Usage'!E246</f>
        <v>0</v>
      </c>
      <c r="F246" s="7">
        <f>HLOOKUP(F$5,'Emissions Factors'!$A$3:$AB$46,MATCH('MC Emissions'!$A246,'Emissions Factors'!$A$5:$A$46,0)+2,FALSE)*'MC Usage'!F246</f>
        <v>0</v>
      </c>
      <c r="G246" s="7">
        <f>HLOOKUP(G$5,'Emissions Factors'!$A$3:$AB$46,MATCH('MC Emissions'!$A246,'Emissions Factors'!$A$5:$A$46,0)+2,FALSE)*'MC Usage'!G246</f>
        <v>0</v>
      </c>
      <c r="H246" s="7">
        <f>HLOOKUP(H$5,'Emissions Factors'!$A$3:$AB$46,MATCH('MC Emissions'!$A246,'Emissions Factors'!$A$5:$A$46,0)+2,FALSE)*'MC Usage'!H246</f>
        <v>0</v>
      </c>
      <c r="I246" s="7">
        <f>HLOOKUP(I$5,'Emissions Factors'!$A$3:$AB$46,MATCH('MC Emissions'!$A246,'Emissions Factors'!$A$5:$A$46,0)+2,FALSE)*'MC Usage'!I246</f>
        <v>0</v>
      </c>
      <c r="J246" s="7">
        <f>HLOOKUP(J$5,'Emissions Factors'!$A$3:$AB$46,MATCH('MC Emissions'!$A246,'Emissions Factors'!$A$5:$A$46,0)+2,FALSE)*'MC Usage'!J246</f>
        <v>0</v>
      </c>
      <c r="K246" s="7">
        <f>HLOOKUP(K$5,'Emissions Factors'!$A$3:$AB$46,MATCH('MC Emissions'!$A246,'Emissions Factors'!$A$5:$A$46,0)+2,FALSE)*'MC Usage'!K246</f>
        <v>0</v>
      </c>
      <c r="L246" s="7">
        <f>HLOOKUP(L$5,'Emissions Factors'!$A$3:$AB$46,MATCH('MC Emissions'!$A246,'Emissions Factors'!$A$5:$A$46,0)+2,FALSE)*'MC Usage'!L246</f>
        <v>0</v>
      </c>
      <c r="M246" s="7">
        <f>HLOOKUP(M$5,'Emissions Factors'!$A$3:$AB$46,MATCH('MC Emissions'!$A246,'Emissions Factors'!$A$5:$A$46,0)+2,FALSE)*'MC Usage'!M246</f>
        <v>0</v>
      </c>
      <c r="N246" s="7">
        <f>HLOOKUP(N$5,'Emissions Factors'!$A$3:$AB$46,MATCH('MC Emissions'!$A246,'Emissions Factors'!$A$5:$A$46,0)+2,FALSE)*'MC Usage'!N246</f>
        <v>0</v>
      </c>
      <c r="O246" s="7">
        <f>HLOOKUP(O$5,'Emissions Factors'!$A$3:$AB$46,MATCH('MC Emissions'!$A246,'Emissions Factors'!$A$5:$A$46,0)+2,FALSE)*'MC Usage'!O246</f>
        <v>0</v>
      </c>
      <c r="P246" s="7">
        <f>HLOOKUP(P$5,'Emissions Factors'!$A$3:$AB$46,MATCH('MC Emissions'!$A246,'Emissions Factors'!$A$5:$A$46,0)+2,FALSE)*'MC Usage'!P246</f>
        <v>0</v>
      </c>
      <c r="Q246" s="7">
        <f>HLOOKUP(Q$5,'Emissions Factors'!$A$3:$AB$46,MATCH('MC Emissions'!$A246,'Emissions Factors'!$A$5:$A$46,0)+2,FALSE)*'MC Usage'!Q246</f>
        <v>0</v>
      </c>
      <c r="R246" s="7">
        <f>HLOOKUP(R$5,'Emissions Factors'!$A$3:$AB$46,MATCH('MC Emissions'!$A246,'Emissions Factors'!$A$5:$A$46,0)+2,FALSE)*'MC Usage'!R246</f>
        <v>0</v>
      </c>
      <c r="S246" s="7">
        <f>HLOOKUP(S$5,'Emissions Factors'!$A$3:$AB$46,MATCH('MC Emissions'!$A246,'Emissions Factors'!$A$5:$A$46,0)+2,FALSE)*'MC Usage'!S246</f>
        <v>0</v>
      </c>
      <c r="T246" s="7">
        <f>HLOOKUP(T$5,'Emissions Factors'!$A$3:$AB$46,MATCH('MC Emissions'!$A246,'Emissions Factors'!$A$5:$A$46,0)+2,FALSE)*'MC Usage'!T246</f>
        <v>0</v>
      </c>
      <c r="U246" s="7">
        <f>HLOOKUP(U$5,'Emissions Factors'!$A$3:$AB$46,MATCH('MC Emissions'!$A246,'Emissions Factors'!$A$5:$A$46,0)+2,FALSE)*'MC Usage'!U246</f>
        <v>0</v>
      </c>
      <c r="V246" s="7">
        <f>HLOOKUP(V$5,'Emissions Factors'!$A$3:$AB$46,MATCH('MC Emissions'!$A246,'Emissions Factors'!$A$5:$A$46,0)+2,FALSE)*'MC Usage'!V246</f>
        <v>0</v>
      </c>
      <c r="W246" s="7">
        <f>HLOOKUP(W$5,'Emissions Factors'!$A$3:$AB$46,MATCH('MC Emissions'!$A246,'Emissions Factors'!$A$5:$A$46,0)+2,FALSE)*'MC Usage'!W246</f>
        <v>0</v>
      </c>
      <c r="X246" s="7">
        <f>HLOOKUP(X$5,'Emissions Factors'!$A$3:$AB$46,MATCH('MC Emissions'!$A246,'Emissions Factors'!$A$5:$A$46,0)+2,FALSE)*'MC Usage'!X246</f>
        <v>0</v>
      </c>
      <c r="Y246" s="7">
        <f>HLOOKUP(Y$5,'Emissions Factors'!$A$3:$AB$46,MATCH('MC Emissions'!$A246,'Emissions Factors'!$A$5:$A$46,0)+2,FALSE)*'MC Usage'!Y246</f>
        <v>0</v>
      </c>
      <c r="Z246" s="7">
        <f>HLOOKUP(Z$5,'Emissions Factors'!$A$3:$AB$46,MATCH('MC Emissions'!$A246,'Emissions Factors'!$A$5:$A$46,0)+2,FALSE)*'MC Usage'!Z246</f>
        <v>0</v>
      </c>
      <c r="AA246" s="7">
        <f>HLOOKUP(AA$5,'Emissions Factors'!$A$3:$AB$46,MATCH('MC Emissions'!$A246,'Emissions Factors'!$A$5:$A$46,0)+2,FALSE)*'MC Usage'!AA246</f>
        <v>0</v>
      </c>
      <c r="AB246" s="8">
        <f>HLOOKUP(AB$5,'Emissions Factors'!$A$3:$AB$46,MATCH('MC Emissions'!$A246,'Emissions Factors'!$A$5:$A$46,0)+2,FALSE)*'MC Usage'!AB246</f>
        <v>0</v>
      </c>
      <c r="AC246" s="8">
        <f>-'MC Usage'!AC246</f>
        <v>0</v>
      </c>
      <c r="AD246" s="8">
        <f>HLOOKUP(AD$5,'Emissions Factors'!$A$3:$AB$46,MATCH('MC Emissions'!$A246,'Emissions Factors'!$A$5:$A$46,0)+2,FALSE)*'MC Usage'!AD246</f>
        <v>0</v>
      </c>
      <c r="AE246" s="8">
        <f>HLOOKUP(AE$5,'Emissions Factors'!$A$3:$AB$46,MATCH('MC Emissions'!$A246,'Emissions Factors'!$A$5:$A$46,0)+2,FALSE)*'MC Usage'!AE246</f>
        <v>0</v>
      </c>
      <c r="AF246" s="202">
        <f t="shared" si="15"/>
        <v>0</v>
      </c>
      <c r="AG246">
        <f t="shared" si="16"/>
        <v>0</v>
      </c>
      <c r="AH246">
        <v>0</v>
      </c>
      <c r="AI246">
        <f t="shared" si="13"/>
        <v>0</v>
      </c>
      <c r="AJ246">
        <f t="shared" si="14"/>
        <v>0</v>
      </c>
    </row>
    <row r="247" spans="1:36" x14ac:dyDescent="0.3">
      <c r="A247" s="30" t="s">
        <v>54</v>
      </c>
      <c r="B247" s="16">
        <f t="shared" si="17"/>
        <v>44044</v>
      </c>
      <c r="C247" s="9">
        <f>HLOOKUP(C$5,'Emissions Factors'!$A$3:$AB$46,MATCH('MC Emissions'!$A247,'Emissions Factors'!$A$5:$A$46,0)+2,FALSE)*'MC Usage'!C247</f>
        <v>0</v>
      </c>
      <c r="D247" s="9">
        <f>HLOOKUP(D$5,'Emissions Factors'!$A$3:$AB$46,MATCH('MC Emissions'!$A247,'Emissions Factors'!$A$5:$A$46,0)+2,FALSE)*'MC Usage'!D247</f>
        <v>0</v>
      </c>
      <c r="E247" s="9">
        <f>HLOOKUP(E$5,'Emissions Factors'!$A$3:$AB$46,MATCH('MC Emissions'!$A247,'Emissions Factors'!$A$5:$A$46,0)+2,FALSE)*'MC Usage'!E247</f>
        <v>0</v>
      </c>
      <c r="F247" s="9">
        <f>HLOOKUP(F$5,'Emissions Factors'!$A$3:$AB$46,MATCH('MC Emissions'!$A247,'Emissions Factors'!$A$5:$A$46,0)+2,FALSE)*'MC Usage'!F247</f>
        <v>0</v>
      </c>
      <c r="G247" s="9">
        <f>HLOOKUP(G$5,'Emissions Factors'!$A$3:$AB$46,MATCH('MC Emissions'!$A247,'Emissions Factors'!$A$5:$A$46,0)+2,FALSE)*'MC Usage'!G247</f>
        <v>0</v>
      </c>
      <c r="H247" s="9">
        <f>HLOOKUP(H$5,'Emissions Factors'!$A$3:$AB$46,MATCH('MC Emissions'!$A247,'Emissions Factors'!$A$5:$A$46,0)+2,FALSE)*'MC Usage'!H247</f>
        <v>0</v>
      </c>
      <c r="I247" s="9">
        <f>HLOOKUP(I$5,'Emissions Factors'!$A$3:$AB$46,MATCH('MC Emissions'!$A247,'Emissions Factors'!$A$5:$A$46,0)+2,FALSE)*'MC Usage'!I247</f>
        <v>0</v>
      </c>
      <c r="J247" s="9">
        <f>HLOOKUP(J$5,'Emissions Factors'!$A$3:$AB$46,MATCH('MC Emissions'!$A247,'Emissions Factors'!$A$5:$A$46,0)+2,FALSE)*'MC Usage'!J247</f>
        <v>0</v>
      </c>
      <c r="K247" s="9">
        <f>HLOOKUP(K$5,'Emissions Factors'!$A$3:$AB$46,MATCH('MC Emissions'!$A247,'Emissions Factors'!$A$5:$A$46,0)+2,FALSE)*'MC Usage'!K247</f>
        <v>0</v>
      </c>
      <c r="L247" s="9">
        <f>HLOOKUP(L$5,'Emissions Factors'!$A$3:$AB$46,MATCH('MC Emissions'!$A247,'Emissions Factors'!$A$5:$A$46,0)+2,FALSE)*'MC Usage'!L247</f>
        <v>0</v>
      </c>
      <c r="M247" s="9">
        <f>HLOOKUP(M$5,'Emissions Factors'!$A$3:$AB$46,MATCH('MC Emissions'!$A247,'Emissions Factors'!$A$5:$A$46,0)+2,FALSE)*'MC Usage'!M247</f>
        <v>0</v>
      </c>
      <c r="N247" s="9">
        <f>HLOOKUP(N$5,'Emissions Factors'!$A$3:$AB$46,MATCH('MC Emissions'!$A247,'Emissions Factors'!$A$5:$A$46,0)+2,FALSE)*'MC Usage'!N247</f>
        <v>0</v>
      </c>
      <c r="O247" s="9">
        <f>HLOOKUP(O$5,'Emissions Factors'!$A$3:$AB$46,MATCH('MC Emissions'!$A247,'Emissions Factors'!$A$5:$A$46,0)+2,FALSE)*'MC Usage'!O247</f>
        <v>0</v>
      </c>
      <c r="P247" s="9">
        <f>HLOOKUP(P$5,'Emissions Factors'!$A$3:$AB$46,MATCH('MC Emissions'!$A247,'Emissions Factors'!$A$5:$A$46,0)+2,FALSE)*'MC Usage'!P247</f>
        <v>0</v>
      </c>
      <c r="Q247" s="9">
        <f>HLOOKUP(Q$5,'Emissions Factors'!$A$3:$AB$46,MATCH('MC Emissions'!$A247,'Emissions Factors'!$A$5:$A$46,0)+2,FALSE)*'MC Usage'!Q247</f>
        <v>0</v>
      </c>
      <c r="R247" s="9">
        <f>HLOOKUP(R$5,'Emissions Factors'!$A$3:$AB$46,MATCH('MC Emissions'!$A247,'Emissions Factors'!$A$5:$A$46,0)+2,FALSE)*'MC Usage'!R247</f>
        <v>0</v>
      </c>
      <c r="S247" s="9">
        <f>HLOOKUP(S$5,'Emissions Factors'!$A$3:$AB$46,MATCH('MC Emissions'!$A247,'Emissions Factors'!$A$5:$A$46,0)+2,FALSE)*'MC Usage'!S247</f>
        <v>0</v>
      </c>
      <c r="T247" s="9">
        <f>HLOOKUP(T$5,'Emissions Factors'!$A$3:$AB$46,MATCH('MC Emissions'!$A247,'Emissions Factors'!$A$5:$A$46,0)+2,FALSE)*'MC Usage'!T247</f>
        <v>0</v>
      </c>
      <c r="U247" s="9">
        <f>HLOOKUP(U$5,'Emissions Factors'!$A$3:$AB$46,MATCH('MC Emissions'!$A247,'Emissions Factors'!$A$5:$A$46,0)+2,FALSE)*'MC Usage'!U247</f>
        <v>0</v>
      </c>
      <c r="V247" s="9">
        <f>HLOOKUP(V$5,'Emissions Factors'!$A$3:$AB$46,MATCH('MC Emissions'!$A247,'Emissions Factors'!$A$5:$A$46,0)+2,FALSE)*'MC Usage'!V247</f>
        <v>0</v>
      </c>
      <c r="W247" s="9">
        <f>HLOOKUP(W$5,'Emissions Factors'!$A$3:$AB$46,MATCH('MC Emissions'!$A247,'Emissions Factors'!$A$5:$A$46,0)+2,FALSE)*'MC Usage'!W247</f>
        <v>0</v>
      </c>
      <c r="X247" s="9">
        <f>HLOOKUP(X$5,'Emissions Factors'!$A$3:$AB$46,MATCH('MC Emissions'!$A247,'Emissions Factors'!$A$5:$A$46,0)+2,FALSE)*'MC Usage'!X247</f>
        <v>0</v>
      </c>
      <c r="Y247" s="9">
        <f>HLOOKUP(Y$5,'Emissions Factors'!$A$3:$AB$46,MATCH('MC Emissions'!$A247,'Emissions Factors'!$A$5:$A$46,0)+2,FALSE)*'MC Usage'!Y247</f>
        <v>0</v>
      </c>
      <c r="Z247" s="9">
        <f>HLOOKUP(Z$5,'Emissions Factors'!$A$3:$AB$46,MATCH('MC Emissions'!$A247,'Emissions Factors'!$A$5:$A$46,0)+2,FALSE)*'MC Usage'!Z247</f>
        <v>0</v>
      </c>
      <c r="AA247" s="9">
        <f>HLOOKUP(AA$5,'Emissions Factors'!$A$3:$AB$46,MATCH('MC Emissions'!$A247,'Emissions Factors'!$A$5:$A$46,0)+2,FALSE)*'MC Usage'!AA247</f>
        <v>0</v>
      </c>
      <c r="AB247" s="10">
        <f>HLOOKUP(AB$5,'Emissions Factors'!$A$3:$AB$46,MATCH('MC Emissions'!$A247,'Emissions Factors'!$A$5:$A$46,0)+2,FALSE)*'MC Usage'!AB247</f>
        <v>0</v>
      </c>
      <c r="AC247" s="10">
        <f>-'MC Usage'!AC247</f>
        <v>0</v>
      </c>
      <c r="AD247" s="10">
        <f>HLOOKUP(AD$5,'Emissions Factors'!$A$3:$AB$46,MATCH('MC Emissions'!$A247,'Emissions Factors'!$A$5:$A$46,0)+2,FALSE)*'MC Usage'!AD247</f>
        <v>0</v>
      </c>
      <c r="AE247" s="10">
        <f>HLOOKUP(AE$5,'Emissions Factors'!$A$3:$AB$46,MATCH('MC Emissions'!$A247,'Emissions Factors'!$A$5:$A$46,0)+2,FALSE)*'MC Usage'!AE247</f>
        <v>0</v>
      </c>
      <c r="AF247" s="202">
        <f t="shared" si="15"/>
        <v>0</v>
      </c>
      <c r="AG247">
        <f t="shared" si="16"/>
        <v>0</v>
      </c>
      <c r="AH247">
        <v>0</v>
      </c>
      <c r="AI247">
        <f t="shared" si="13"/>
        <v>0</v>
      </c>
      <c r="AJ247">
        <f t="shared" si="14"/>
        <v>0</v>
      </c>
    </row>
    <row r="248" spans="1:36" x14ac:dyDescent="0.3">
      <c r="A248" s="30" t="s">
        <v>54</v>
      </c>
      <c r="B248" s="16">
        <f t="shared" si="17"/>
        <v>44075</v>
      </c>
      <c r="C248" s="9">
        <f>HLOOKUP(C$5,'Emissions Factors'!$A$3:$AB$46,MATCH('MC Emissions'!$A248,'Emissions Factors'!$A$5:$A$46,0)+2,FALSE)*'MC Usage'!C248</f>
        <v>0</v>
      </c>
      <c r="D248" s="9">
        <f>HLOOKUP(D$5,'Emissions Factors'!$A$3:$AB$46,MATCH('MC Emissions'!$A248,'Emissions Factors'!$A$5:$A$46,0)+2,FALSE)*'MC Usage'!D248</f>
        <v>0</v>
      </c>
      <c r="E248" s="9">
        <f>HLOOKUP(E$5,'Emissions Factors'!$A$3:$AB$46,MATCH('MC Emissions'!$A248,'Emissions Factors'!$A$5:$A$46,0)+2,FALSE)*'MC Usage'!E248</f>
        <v>0</v>
      </c>
      <c r="F248" s="9">
        <f>HLOOKUP(F$5,'Emissions Factors'!$A$3:$AB$46,MATCH('MC Emissions'!$A248,'Emissions Factors'!$A$5:$A$46,0)+2,FALSE)*'MC Usage'!F248</f>
        <v>0</v>
      </c>
      <c r="G248" s="9">
        <f>HLOOKUP(G$5,'Emissions Factors'!$A$3:$AB$46,MATCH('MC Emissions'!$A248,'Emissions Factors'!$A$5:$A$46,0)+2,FALSE)*'MC Usage'!G248</f>
        <v>0</v>
      </c>
      <c r="H248" s="9">
        <f>HLOOKUP(H$5,'Emissions Factors'!$A$3:$AB$46,MATCH('MC Emissions'!$A248,'Emissions Factors'!$A$5:$A$46,0)+2,FALSE)*'MC Usage'!H248</f>
        <v>0</v>
      </c>
      <c r="I248" s="9">
        <f>HLOOKUP(I$5,'Emissions Factors'!$A$3:$AB$46,MATCH('MC Emissions'!$A248,'Emissions Factors'!$A$5:$A$46,0)+2,FALSE)*'MC Usage'!I248</f>
        <v>0</v>
      </c>
      <c r="J248" s="9">
        <f>HLOOKUP(J$5,'Emissions Factors'!$A$3:$AB$46,MATCH('MC Emissions'!$A248,'Emissions Factors'!$A$5:$A$46,0)+2,FALSE)*'MC Usage'!J248</f>
        <v>0</v>
      </c>
      <c r="K248" s="9">
        <f>HLOOKUP(K$5,'Emissions Factors'!$A$3:$AB$46,MATCH('MC Emissions'!$A248,'Emissions Factors'!$A$5:$A$46,0)+2,FALSE)*'MC Usage'!K248</f>
        <v>0</v>
      </c>
      <c r="L248" s="9">
        <f>HLOOKUP(L$5,'Emissions Factors'!$A$3:$AB$46,MATCH('MC Emissions'!$A248,'Emissions Factors'!$A$5:$A$46,0)+2,FALSE)*'MC Usage'!L248</f>
        <v>0</v>
      </c>
      <c r="M248" s="9">
        <f>HLOOKUP(M$5,'Emissions Factors'!$A$3:$AB$46,MATCH('MC Emissions'!$A248,'Emissions Factors'!$A$5:$A$46,0)+2,FALSE)*'MC Usage'!M248</f>
        <v>0</v>
      </c>
      <c r="N248" s="9">
        <f>HLOOKUP(N$5,'Emissions Factors'!$A$3:$AB$46,MATCH('MC Emissions'!$A248,'Emissions Factors'!$A$5:$A$46,0)+2,FALSE)*'MC Usage'!N248</f>
        <v>0</v>
      </c>
      <c r="O248" s="9">
        <f>HLOOKUP(O$5,'Emissions Factors'!$A$3:$AB$46,MATCH('MC Emissions'!$A248,'Emissions Factors'!$A$5:$A$46,0)+2,FALSE)*'MC Usage'!O248</f>
        <v>0</v>
      </c>
      <c r="P248" s="9">
        <f>HLOOKUP(P$5,'Emissions Factors'!$A$3:$AB$46,MATCH('MC Emissions'!$A248,'Emissions Factors'!$A$5:$A$46,0)+2,FALSE)*'MC Usage'!P248</f>
        <v>0</v>
      </c>
      <c r="Q248" s="9">
        <f>HLOOKUP(Q$5,'Emissions Factors'!$A$3:$AB$46,MATCH('MC Emissions'!$A248,'Emissions Factors'!$A$5:$A$46,0)+2,FALSE)*'MC Usage'!Q248</f>
        <v>0</v>
      </c>
      <c r="R248" s="9">
        <f>HLOOKUP(R$5,'Emissions Factors'!$A$3:$AB$46,MATCH('MC Emissions'!$A248,'Emissions Factors'!$A$5:$A$46,0)+2,FALSE)*'MC Usage'!R248</f>
        <v>0</v>
      </c>
      <c r="S248" s="9">
        <f>HLOOKUP(S$5,'Emissions Factors'!$A$3:$AB$46,MATCH('MC Emissions'!$A248,'Emissions Factors'!$A$5:$A$46,0)+2,FALSE)*'MC Usage'!S248</f>
        <v>0</v>
      </c>
      <c r="T248" s="9">
        <f>HLOOKUP(T$5,'Emissions Factors'!$A$3:$AB$46,MATCH('MC Emissions'!$A248,'Emissions Factors'!$A$5:$A$46,0)+2,FALSE)*'MC Usage'!T248</f>
        <v>0</v>
      </c>
      <c r="U248" s="9">
        <f>HLOOKUP(U$5,'Emissions Factors'!$A$3:$AB$46,MATCH('MC Emissions'!$A248,'Emissions Factors'!$A$5:$A$46,0)+2,FALSE)*'MC Usage'!U248</f>
        <v>0</v>
      </c>
      <c r="V248" s="9">
        <f>HLOOKUP(V$5,'Emissions Factors'!$A$3:$AB$46,MATCH('MC Emissions'!$A248,'Emissions Factors'!$A$5:$A$46,0)+2,FALSE)*'MC Usage'!V248</f>
        <v>0</v>
      </c>
      <c r="W248" s="9">
        <f>HLOOKUP(W$5,'Emissions Factors'!$A$3:$AB$46,MATCH('MC Emissions'!$A248,'Emissions Factors'!$A$5:$A$46,0)+2,FALSE)*'MC Usage'!W248</f>
        <v>0</v>
      </c>
      <c r="X248" s="9">
        <f>HLOOKUP(X$5,'Emissions Factors'!$A$3:$AB$46,MATCH('MC Emissions'!$A248,'Emissions Factors'!$A$5:$A$46,0)+2,FALSE)*'MC Usage'!X248</f>
        <v>0</v>
      </c>
      <c r="Y248" s="9">
        <f>HLOOKUP(Y$5,'Emissions Factors'!$A$3:$AB$46,MATCH('MC Emissions'!$A248,'Emissions Factors'!$A$5:$A$46,0)+2,FALSE)*'MC Usage'!Y248</f>
        <v>0</v>
      </c>
      <c r="Z248" s="9">
        <f>HLOOKUP(Z$5,'Emissions Factors'!$A$3:$AB$46,MATCH('MC Emissions'!$A248,'Emissions Factors'!$A$5:$A$46,0)+2,FALSE)*'MC Usage'!Z248</f>
        <v>0</v>
      </c>
      <c r="AA248" s="9">
        <f>HLOOKUP(AA$5,'Emissions Factors'!$A$3:$AB$46,MATCH('MC Emissions'!$A248,'Emissions Factors'!$A$5:$A$46,0)+2,FALSE)*'MC Usage'!AA248</f>
        <v>0</v>
      </c>
      <c r="AB248" s="10">
        <f>HLOOKUP(AB$5,'Emissions Factors'!$A$3:$AB$46,MATCH('MC Emissions'!$A248,'Emissions Factors'!$A$5:$A$46,0)+2,FALSE)*'MC Usage'!AB248</f>
        <v>0</v>
      </c>
      <c r="AC248" s="10">
        <f>-'MC Usage'!AC248</f>
        <v>0</v>
      </c>
      <c r="AD248" s="10">
        <f>HLOOKUP(AD$5,'Emissions Factors'!$A$3:$AB$46,MATCH('MC Emissions'!$A248,'Emissions Factors'!$A$5:$A$46,0)+2,FALSE)*'MC Usage'!AD248</f>
        <v>0</v>
      </c>
      <c r="AE248" s="10">
        <f>HLOOKUP(AE$5,'Emissions Factors'!$A$3:$AB$46,MATCH('MC Emissions'!$A248,'Emissions Factors'!$A$5:$A$46,0)+2,FALSE)*'MC Usage'!AE248</f>
        <v>0</v>
      </c>
      <c r="AF248" s="202">
        <f t="shared" si="15"/>
        <v>0</v>
      </c>
      <c r="AG248">
        <f t="shared" si="16"/>
        <v>0</v>
      </c>
      <c r="AH248">
        <v>0</v>
      </c>
      <c r="AI248">
        <f t="shared" si="13"/>
        <v>0</v>
      </c>
      <c r="AJ248">
        <f t="shared" si="14"/>
        <v>0</v>
      </c>
    </row>
    <row r="249" spans="1:36" x14ac:dyDescent="0.3">
      <c r="A249" s="30" t="s">
        <v>54</v>
      </c>
      <c r="B249" s="16">
        <f t="shared" si="17"/>
        <v>44105</v>
      </c>
      <c r="C249" s="9">
        <f>HLOOKUP(C$5,'Emissions Factors'!$A$3:$AB$46,MATCH('MC Emissions'!$A249,'Emissions Factors'!$A$5:$A$46,0)+2,FALSE)*'MC Usage'!C249</f>
        <v>0</v>
      </c>
      <c r="D249" s="9">
        <f>HLOOKUP(D$5,'Emissions Factors'!$A$3:$AB$46,MATCH('MC Emissions'!$A249,'Emissions Factors'!$A$5:$A$46,0)+2,FALSE)*'MC Usage'!D249</f>
        <v>0</v>
      </c>
      <c r="E249" s="9">
        <f>HLOOKUP(E$5,'Emissions Factors'!$A$3:$AB$46,MATCH('MC Emissions'!$A249,'Emissions Factors'!$A$5:$A$46,0)+2,FALSE)*'MC Usage'!E249</f>
        <v>0</v>
      </c>
      <c r="F249" s="9">
        <f>HLOOKUP(F$5,'Emissions Factors'!$A$3:$AB$46,MATCH('MC Emissions'!$A249,'Emissions Factors'!$A$5:$A$46,0)+2,FALSE)*'MC Usage'!F249</f>
        <v>0</v>
      </c>
      <c r="G249" s="9">
        <f>HLOOKUP(G$5,'Emissions Factors'!$A$3:$AB$46,MATCH('MC Emissions'!$A249,'Emissions Factors'!$A$5:$A$46,0)+2,FALSE)*'MC Usage'!G249</f>
        <v>0</v>
      </c>
      <c r="H249" s="9">
        <f>HLOOKUP(H$5,'Emissions Factors'!$A$3:$AB$46,MATCH('MC Emissions'!$A249,'Emissions Factors'!$A$5:$A$46,0)+2,FALSE)*'MC Usage'!H249</f>
        <v>0</v>
      </c>
      <c r="I249" s="9">
        <f>HLOOKUP(I$5,'Emissions Factors'!$A$3:$AB$46,MATCH('MC Emissions'!$A249,'Emissions Factors'!$A$5:$A$46,0)+2,FALSE)*'MC Usage'!I249</f>
        <v>0</v>
      </c>
      <c r="J249" s="9">
        <f>HLOOKUP(J$5,'Emissions Factors'!$A$3:$AB$46,MATCH('MC Emissions'!$A249,'Emissions Factors'!$A$5:$A$46,0)+2,FALSE)*'MC Usage'!J249</f>
        <v>0</v>
      </c>
      <c r="K249" s="9">
        <f>HLOOKUP(K$5,'Emissions Factors'!$A$3:$AB$46,MATCH('MC Emissions'!$A249,'Emissions Factors'!$A$5:$A$46,0)+2,FALSE)*'MC Usage'!K249</f>
        <v>0</v>
      </c>
      <c r="L249" s="9">
        <f>HLOOKUP(L$5,'Emissions Factors'!$A$3:$AB$46,MATCH('MC Emissions'!$A249,'Emissions Factors'!$A$5:$A$46,0)+2,FALSE)*'MC Usage'!L249</f>
        <v>0</v>
      </c>
      <c r="M249" s="9">
        <f>HLOOKUP(M$5,'Emissions Factors'!$A$3:$AB$46,MATCH('MC Emissions'!$A249,'Emissions Factors'!$A$5:$A$46,0)+2,FALSE)*'MC Usage'!M249</f>
        <v>0</v>
      </c>
      <c r="N249" s="9">
        <f>HLOOKUP(N$5,'Emissions Factors'!$A$3:$AB$46,MATCH('MC Emissions'!$A249,'Emissions Factors'!$A$5:$A$46,0)+2,FALSE)*'MC Usage'!N249</f>
        <v>0</v>
      </c>
      <c r="O249" s="9">
        <f>HLOOKUP(O$5,'Emissions Factors'!$A$3:$AB$46,MATCH('MC Emissions'!$A249,'Emissions Factors'!$A$5:$A$46,0)+2,FALSE)*'MC Usage'!O249</f>
        <v>0</v>
      </c>
      <c r="P249" s="9">
        <f>HLOOKUP(P$5,'Emissions Factors'!$A$3:$AB$46,MATCH('MC Emissions'!$A249,'Emissions Factors'!$A$5:$A$46,0)+2,FALSE)*'MC Usage'!P249</f>
        <v>0</v>
      </c>
      <c r="Q249" s="9">
        <f>HLOOKUP(Q$5,'Emissions Factors'!$A$3:$AB$46,MATCH('MC Emissions'!$A249,'Emissions Factors'!$A$5:$A$46,0)+2,FALSE)*'MC Usage'!Q249</f>
        <v>0</v>
      </c>
      <c r="R249" s="9">
        <f>HLOOKUP(R$5,'Emissions Factors'!$A$3:$AB$46,MATCH('MC Emissions'!$A249,'Emissions Factors'!$A$5:$A$46,0)+2,FALSE)*'MC Usage'!R249</f>
        <v>0</v>
      </c>
      <c r="S249" s="9">
        <f>HLOOKUP(S$5,'Emissions Factors'!$A$3:$AB$46,MATCH('MC Emissions'!$A249,'Emissions Factors'!$A$5:$A$46,0)+2,FALSE)*'MC Usage'!S249</f>
        <v>0</v>
      </c>
      <c r="T249" s="9">
        <f>HLOOKUP(T$5,'Emissions Factors'!$A$3:$AB$46,MATCH('MC Emissions'!$A249,'Emissions Factors'!$A$5:$A$46,0)+2,FALSE)*'MC Usage'!T249</f>
        <v>0</v>
      </c>
      <c r="U249" s="9">
        <f>HLOOKUP(U$5,'Emissions Factors'!$A$3:$AB$46,MATCH('MC Emissions'!$A249,'Emissions Factors'!$A$5:$A$46,0)+2,FALSE)*'MC Usage'!U249</f>
        <v>0</v>
      </c>
      <c r="V249" s="9">
        <f>HLOOKUP(V$5,'Emissions Factors'!$A$3:$AB$46,MATCH('MC Emissions'!$A249,'Emissions Factors'!$A$5:$A$46,0)+2,FALSE)*'MC Usage'!V249</f>
        <v>0</v>
      </c>
      <c r="W249" s="9">
        <f>HLOOKUP(W$5,'Emissions Factors'!$A$3:$AB$46,MATCH('MC Emissions'!$A249,'Emissions Factors'!$A$5:$A$46,0)+2,FALSE)*'MC Usage'!W249</f>
        <v>0</v>
      </c>
      <c r="X249" s="9">
        <f>HLOOKUP(X$5,'Emissions Factors'!$A$3:$AB$46,MATCH('MC Emissions'!$A249,'Emissions Factors'!$A$5:$A$46,0)+2,FALSE)*'MC Usage'!X249</f>
        <v>0</v>
      </c>
      <c r="Y249" s="9">
        <f>HLOOKUP(Y$5,'Emissions Factors'!$A$3:$AB$46,MATCH('MC Emissions'!$A249,'Emissions Factors'!$A$5:$A$46,0)+2,FALSE)*'MC Usage'!Y249</f>
        <v>0</v>
      </c>
      <c r="Z249" s="9">
        <f>HLOOKUP(Z$5,'Emissions Factors'!$A$3:$AB$46,MATCH('MC Emissions'!$A249,'Emissions Factors'!$A$5:$A$46,0)+2,FALSE)*'MC Usage'!Z249</f>
        <v>0</v>
      </c>
      <c r="AA249" s="9">
        <f>HLOOKUP(AA$5,'Emissions Factors'!$A$3:$AB$46,MATCH('MC Emissions'!$A249,'Emissions Factors'!$A$5:$A$46,0)+2,FALSE)*'MC Usage'!AA249</f>
        <v>0</v>
      </c>
      <c r="AB249" s="10">
        <f>HLOOKUP(AB$5,'Emissions Factors'!$A$3:$AB$46,MATCH('MC Emissions'!$A249,'Emissions Factors'!$A$5:$A$46,0)+2,FALSE)*'MC Usage'!AB249</f>
        <v>0</v>
      </c>
      <c r="AC249" s="10">
        <f>-'MC Usage'!AC249</f>
        <v>0</v>
      </c>
      <c r="AD249" s="10">
        <f>HLOOKUP(AD$5,'Emissions Factors'!$A$3:$AB$46,MATCH('MC Emissions'!$A249,'Emissions Factors'!$A$5:$A$46,0)+2,FALSE)*'MC Usage'!AD249</f>
        <v>0</v>
      </c>
      <c r="AE249" s="10">
        <f>HLOOKUP(AE$5,'Emissions Factors'!$A$3:$AB$46,MATCH('MC Emissions'!$A249,'Emissions Factors'!$A$5:$A$46,0)+2,FALSE)*'MC Usage'!AE249</f>
        <v>0</v>
      </c>
      <c r="AF249" s="202">
        <f t="shared" si="15"/>
        <v>0</v>
      </c>
      <c r="AG249">
        <f t="shared" si="16"/>
        <v>0</v>
      </c>
      <c r="AH249">
        <v>0</v>
      </c>
      <c r="AI249">
        <f t="shared" si="13"/>
        <v>0</v>
      </c>
      <c r="AJ249">
        <f t="shared" si="14"/>
        <v>0</v>
      </c>
    </row>
    <row r="250" spans="1:36" x14ac:dyDescent="0.3">
      <c r="A250" s="30" t="s">
        <v>54</v>
      </c>
      <c r="B250" s="16">
        <f t="shared" si="17"/>
        <v>44136</v>
      </c>
      <c r="C250" s="9">
        <f>HLOOKUP(C$5,'Emissions Factors'!$A$3:$AB$46,MATCH('MC Emissions'!$A250,'Emissions Factors'!$A$5:$A$46,0)+2,FALSE)*'MC Usage'!C250</f>
        <v>0</v>
      </c>
      <c r="D250" s="9">
        <f>HLOOKUP(D$5,'Emissions Factors'!$A$3:$AB$46,MATCH('MC Emissions'!$A250,'Emissions Factors'!$A$5:$A$46,0)+2,FALSE)*'MC Usage'!D250</f>
        <v>0</v>
      </c>
      <c r="E250" s="9">
        <f>HLOOKUP(E$5,'Emissions Factors'!$A$3:$AB$46,MATCH('MC Emissions'!$A250,'Emissions Factors'!$A$5:$A$46,0)+2,FALSE)*'MC Usage'!E250</f>
        <v>0</v>
      </c>
      <c r="F250" s="9">
        <f>HLOOKUP(F$5,'Emissions Factors'!$A$3:$AB$46,MATCH('MC Emissions'!$A250,'Emissions Factors'!$A$5:$A$46,0)+2,FALSE)*'MC Usage'!F250</f>
        <v>0</v>
      </c>
      <c r="G250" s="9">
        <f>HLOOKUP(G$5,'Emissions Factors'!$A$3:$AB$46,MATCH('MC Emissions'!$A250,'Emissions Factors'!$A$5:$A$46,0)+2,FALSE)*'MC Usage'!G250</f>
        <v>0</v>
      </c>
      <c r="H250" s="9">
        <f>HLOOKUP(H$5,'Emissions Factors'!$A$3:$AB$46,MATCH('MC Emissions'!$A250,'Emissions Factors'!$A$5:$A$46,0)+2,FALSE)*'MC Usage'!H250</f>
        <v>0</v>
      </c>
      <c r="I250" s="9">
        <f>HLOOKUP(I$5,'Emissions Factors'!$A$3:$AB$46,MATCH('MC Emissions'!$A250,'Emissions Factors'!$A$5:$A$46,0)+2,FALSE)*'MC Usage'!I250</f>
        <v>0</v>
      </c>
      <c r="J250" s="9">
        <f>HLOOKUP(J$5,'Emissions Factors'!$A$3:$AB$46,MATCH('MC Emissions'!$A250,'Emissions Factors'!$A$5:$A$46,0)+2,FALSE)*'MC Usage'!J250</f>
        <v>0</v>
      </c>
      <c r="K250" s="9">
        <f>HLOOKUP(K$5,'Emissions Factors'!$A$3:$AB$46,MATCH('MC Emissions'!$A250,'Emissions Factors'!$A$5:$A$46,0)+2,FALSE)*'MC Usage'!K250</f>
        <v>0</v>
      </c>
      <c r="L250" s="9">
        <f>HLOOKUP(L$5,'Emissions Factors'!$A$3:$AB$46,MATCH('MC Emissions'!$A250,'Emissions Factors'!$A$5:$A$46,0)+2,FALSE)*'MC Usage'!L250</f>
        <v>0</v>
      </c>
      <c r="M250" s="9">
        <f>HLOOKUP(M$5,'Emissions Factors'!$A$3:$AB$46,MATCH('MC Emissions'!$A250,'Emissions Factors'!$A$5:$A$46,0)+2,FALSE)*'MC Usage'!M250</f>
        <v>0</v>
      </c>
      <c r="N250" s="9">
        <f>HLOOKUP(N$5,'Emissions Factors'!$A$3:$AB$46,MATCH('MC Emissions'!$A250,'Emissions Factors'!$A$5:$A$46,0)+2,FALSE)*'MC Usage'!N250</f>
        <v>0</v>
      </c>
      <c r="O250" s="9">
        <f>HLOOKUP(O$5,'Emissions Factors'!$A$3:$AB$46,MATCH('MC Emissions'!$A250,'Emissions Factors'!$A$5:$A$46,0)+2,FALSE)*'MC Usage'!O250</f>
        <v>0</v>
      </c>
      <c r="P250" s="9">
        <f>HLOOKUP(P$5,'Emissions Factors'!$A$3:$AB$46,MATCH('MC Emissions'!$A250,'Emissions Factors'!$A$5:$A$46,0)+2,FALSE)*'MC Usage'!P250</f>
        <v>0</v>
      </c>
      <c r="Q250" s="9">
        <f>HLOOKUP(Q$5,'Emissions Factors'!$A$3:$AB$46,MATCH('MC Emissions'!$A250,'Emissions Factors'!$A$5:$A$46,0)+2,FALSE)*'MC Usage'!Q250</f>
        <v>0</v>
      </c>
      <c r="R250" s="9">
        <f>HLOOKUP(R$5,'Emissions Factors'!$A$3:$AB$46,MATCH('MC Emissions'!$A250,'Emissions Factors'!$A$5:$A$46,0)+2,FALSE)*'MC Usage'!R250</f>
        <v>0</v>
      </c>
      <c r="S250" s="9">
        <f>HLOOKUP(S$5,'Emissions Factors'!$A$3:$AB$46,MATCH('MC Emissions'!$A250,'Emissions Factors'!$A$5:$A$46,0)+2,FALSE)*'MC Usage'!S250</f>
        <v>0</v>
      </c>
      <c r="T250" s="9">
        <f>HLOOKUP(T$5,'Emissions Factors'!$A$3:$AB$46,MATCH('MC Emissions'!$A250,'Emissions Factors'!$A$5:$A$46,0)+2,FALSE)*'MC Usage'!T250</f>
        <v>0</v>
      </c>
      <c r="U250" s="9">
        <f>HLOOKUP(U$5,'Emissions Factors'!$A$3:$AB$46,MATCH('MC Emissions'!$A250,'Emissions Factors'!$A$5:$A$46,0)+2,FALSE)*'MC Usage'!U250</f>
        <v>0</v>
      </c>
      <c r="V250" s="9">
        <f>HLOOKUP(V$5,'Emissions Factors'!$A$3:$AB$46,MATCH('MC Emissions'!$A250,'Emissions Factors'!$A$5:$A$46,0)+2,FALSE)*'MC Usage'!V250</f>
        <v>0</v>
      </c>
      <c r="W250" s="9">
        <f>HLOOKUP(W$5,'Emissions Factors'!$A$3:$AB$46,MATCH('MC Emissions'!$A250,'Emissions Factors'!$A$5:$A$46,0)+2,FALSE)*'MC Usage'!W250</f>
        <v>0</v>
      </c>
      <c r="X250" s="9">
        <f>HLOOKUP(X$5,'Emissions Factors'!$A$3:$AB$46,MATCH('MC Emissions'!$A250,'Emissions Factors'!$A$5:$A$46,0)+2,FALSE)*'MC Usage'!X250</f>
        <v>0</v>
      </c>
      <c r="Y250" s="9">
        <f>HLOOKUP(Y$5,'Emissions Factors'!$A$3:$AB$46,MATCH('MC Emissions'!$A250,'Emissions Factors'!$A$5:$A$46,0)+2,FALSE)*'MC Usage'!Y250</f>
        <v>0</v>
      </c>
      <c r="Z250" s="9">
        <f>HLOOKUP(Z$5,'Emissions Factors'!$A$3:$AB$46,MATCH('MC Emissions'!$A250,'Emissions Factors'!$A$5:$A$46,0)+2,FALSE)*'MC Usage'!Z250</f>
        <v>0</v>
      </c>
      <c r="AA250" s="9">
        <f>HLOOKUP(AA$5,'Emissions Factors'!$A$3:$AB$46,MATCH('MC Emissions'!$A250,'Emissions Factors'!$A$5:$A$46,0)+2,FALSE)*'MC Usage'!AA250</f>
        <v>0</v>
      </c>
      <c r="AB250" s="10">
        <f>HLOOKUP(AB$5,'Emissions Factors'!$A$3:$AB$46,MATCH('MC Emissions'!$A250,'Emissions Factors'!$A$5:$A$46,0)+2,FALSE)*'MC Usage'!AB250</f>
        <v>0</v>
      </c>
      <c r="AC250" s="10">
        <f>-'MC Usage'!AC250</f>
        <v>0</v>
      </c>
      <c r="AD250" s="10">
        <f>HLOOKUP(AD$5,'Emissions Factors'!$A$3:$AB$46,MATCH('MC Emissions'!$A250,'Emissions Factors'!$A$5:$A$46,0)+2,FALSE)*'MC Usage'!AD250</f>
        <v>0</v>
      </c>
      <c r="AE250" s="10">
        <f>HLOOKUP(AE$5,'Emissions Factors'!$A$3:$AB$46,MATCH('MC Emissions'!$A250,'Emissions Factors'!$A$5:$A$46,0)+2,FALSE)*'MC Usage'!AE250</f>
        <v>0</v>
      </c>
      <c r="AF250" s="202">
        <f t="shared" si="15"/>
        <v>0</v>
      </c>
      <c r="AG250">
        <f t="shared" si="16"/>
        <v>0</v>
      </c>
      <c r="AH250">
        <v>0</v>
      </c>
      <c r="AI250">
        <f t="shared" si="13"/>
        <v>0</v>
      </c>
      <c r="AJ250">
        <f t="shared" si="14"/>
        <v>0</v>
      </c>
    </row>
    <row r="251" spans="1:36" x14ac:dyDescent="0.3">
      <c r="A251" s="30" t="s">
        <v>54</v>
      </c>
      <c r="B251" s="16">
        <f t="shared" si="17"/>
        <v>44166</v>
      </c>
      <c r="C251" s="9">
        <f>HLOOKUP(C$5,'Emissions Factors'!$A$3:$AB$46,MATCH('MC Emissions'!$A251,'Emissions Factors'!$A$5:$A$46,0)+2,FALSE)*'MC Usage'!C251</f>
        <v>0</v>
      </c>
      <c r="D251" s="9">
        <f>HLOOKUP(D$5,'Emissions Factors'!$A$3:$AB$46,MATCH('MC Emissions'!$A251,'Emissions Factors'!$A$5:$A$46,0)+2,FALSE)*'MC Usage'!D251</f>
        <v>0</v>
      </c>
      <c r="E251" s="9">
        <f>HLOOKUP(E$5,'Emissions Factors'!$A$3:$AB$46,MATCH('MC Emissions'!$A251,'Emissions Factors'!$A$5:$A$46,0)+2,FALSE)*'MC Usage'!E251</f>
        <v>0</v>
      </c>
      <c r="F251" s="9">
        <f>HLOOKUP(F$5,'Emissions Factors'!$A$3:$AB$46,MATCH('MC Emissions'!$A251,'Emissions Factors'!$A$5:$A$46,0)+2,FALSE)*'MC Usage'!F251</f>
        <v>0</v>
      </c>
      <c r="G251" s="9">
        <f>HLOOKUP(G$5,'Emissions Factors'!$A$3:$AB$46,MATCH('MC Emissions'!$A251,'Emissions Factors'!$A$5:$A$46,0)+2,FALSE)*'MC Usage'!G251</f>
        <v>0</v>
      </c>
      <c r="H251" s="9">
        <f>HLOOKUP(H$5,'Emissions Factors'!$A$3:$AB$46,MATCH('MC Emissions'!$A251,'Emissions Factors'!$A$5:$A$46,0)+2,FALSE)*'MC Usage'!H251</f>
        <v>0</v>
      </c>
      <c r="I251" s="9">
        <f>HLOOKUP(I$5,'Emissions Factors'!$A$3:$AB$46,MATCH('MC Emissions'!$A251,'Emissions Factors'!$A$5:$A$46,0)+2,FALSE)*'MC Usage'!I251</f>
        <v>0</v>
      </c>
      <c r="J251" s="9">
        <f>HLOOKUP(J$5,'Emissions Factors'!$A$3:$AB$46,MATCH('MC Emissions'!$A251,'Emissions Factors'!$A$5:$A$46,0)+2,FALSE)*'MC Usage'!J251</f>
        <v>0</v>
      </c>
      <c r="K251" s="9">
        <f>HLOOKUP(K$5,'Emissions Factors'!$A$3:$AB$46,MATCH('MC Emissions'!$A251,'Emissions Factors'!$A$5:$A$46,0)+2,FALSE)*'MC Usage'!K251</f>
        <v>0</v>
      </c>
      <c r="L251" s="9">
        <f>HLOOKUP(L$5,'Emissions Factors'!$A$3:$AB$46,MATCH('MC Emissions'!$A251,'Emissions Factors'!$A$5:$A$46,0)+2,FALSE)*'MC Usage'!L251</f>
        <v>0</v>
      </c>
      <c r="M251" s="9">
        <f>HLOOKUP(M$5,'Emissions Factors'!$A$3:$AB$46,MATCH('MC Emissions'!$A251,'Emissions Factors'!$A$5:$A$46,0)+2,FALSE)*'MC Usage'!M251</f>
        <v>0</v>
      </c>
      <c r="N251" s="9">
        <f>HLOOKUP(N$5,'Emissions Factors'!$A$3:$AB$46,MATCH('MC Emissions'!$A251,'Emissions Factors'!$A$5:$A$46,0)+2,FALSE)*'MC Usage'!N251</f>
        <v>0</v>
      </c>
      <c r="O251" s="9">
        <f>HLOOKUP(O$5,'Emissions Factors'!$A$3:$AB$46,MATCH('MC Emissions'!$A251,'Emissions Factors'!$A$5:$A$46,0)+2,FALSE)*'MC Usage'!O251</f>
        <v>0</v>
      </c>
      <c r="P251" s="9">
        <f>HLOOKUP(P$5,'Emissions Factors'!$A$3:$AB$46,MATCH('MC Emissions'!$A251,'Emissions Factors'!$A$5:$A$46,0)+2,FALSE)*'MC Usage'!P251</f>
        <v>0</v>
      </c>
      <c r="Q251" s="9">
        <f>HLOOKUP(Q$5,'Emissions Factors'!$A$3:$AB$46,MATCH('MC Emissions'!$A251,'Emissions Factors'!$A$5:$A$46,0)+2,FALSE)*'MC Usage'!Q251</f>
        <v>0</v>
      </c>
      <c r="R251" s="9">
        <f>HLOOKUP(R$5,'Emissions Factors'!$A$3:$AB$46,MATCH('MC Emissions'!$A251,'Emissions Factors'!$A$5:$A$46,0)+2,FALSE)*'MC Usage'!R251</f>
        <v>0</v>
      </c>
      <c r="S251" s="9">
        <f>HLOOKUP(S$5,'Emissions Factors'!$A$3:$AB$46,MATCH('MC Emissions'!$A251,'Emissions Factors'!$A$5:$A$46,0)+2,FALSE)*'MC Usage'!S251</f>
        <v>0</v>
      </c>
      <c r="T251" s="9">
        <f>HLOOKUP(T$5,'Emissions Factors'!$A$3:$AB$46,MATCH('MC Emissions'!$A251,'Emissions Factors'!$A$5:$A$46,0)+2,FALSE)*'MC Usage'!T251</f>
        <v>0</v>
      </c>
      <c r="U251" s="9">
        <f>HLOOKUP(U$5,'Emissions Factors'!$A$3:$AB$46,MATCH('MC Emissions'!$A251,'Emissions Factors'!$A$5:$A$46,0)+2,FALSE)*'MC Usage'!U251</f>
        <v>0</v>
      </c>
      <c r="V251" s="9">
        <f>HLOOKUP(V$5,'Emissions Factors'!$A$3:$AB$46,MATCH('MC Emissions'!$A251,'Emissions Factors'!$A$5:$A$46,0)+2,FALSE)*'MC Usage'!V251</f>
        <v>0</v>
      </c>
      <c r="W251" s="9">
        <f>HLOOKUP(W$5,'Emissions Factors'!$A$3:$AB$46,MATCH('MC Emissions'!$A251,'Emissions Factors'!$A$5:$A$46,0)+2,FALSE)*'MC Usage'!W251</f>
        <v>0</v>
      </c>
      <c r="X251" s="9">
        <f>HLOOKUP(X$5,'Emissions Factors'!$A$3:$AB$46,MATCH('MC Emissions'!$A251,'Emissions Factors'!$A$5:$A$46,0)+2,FALSE)*'MC Usage'!X251</f>
        <v>0</v>
      </c>
      <c r="Y251" s="9">
        <f>HLOOKUP(Y$5,'Emissions Factors'!$A$3:$AB$46,MATCH('MC Emissions'!$A251,'Emissions Factors'!$A$5:$A$46,0)+2,FALSE)*'MC Usage'!Y251</f>
        <v>0</v>
      </c>
      <c r="Z251" s="9">
        <f>HLOOKUP(Z$5,'Emissions Factors'!$A$3:$AB$46,MATCH('MC Emissions'!$A251,'Emissions Factors'!$A$5:$A$46,0)+2,FALSE)*'MC Usage'!Z251</f>
        <v>0</v>
      </c>
      <c r="AA251" s="9">
        <f>HLOOKUP(AA$5,'Emissions Factors'!$A$3:$AB$46,MATCH('MC Emissions'!$A251,'Emissions Factors'!$A$5:$A$46,0)+2,FALSE)*'MC Usage'!AA251</f>
        <v>0</v>
      </c>
      <c r="AB251" s="10">
        <f>HLOOKUP(AB$5,'Emissions Factors'!$A$3:$AB$46,MATCH('MC Emissions'!$A251,'Emissions Factors'!$A$5:$A$46,0)+2,FALSE)*'MC Usage'!AB251</f>
        <v>0</v>
      </c>
      <c r="AC251" s="10">
        <f>-'MC Usage'!AC251</f>
        <v>0</v>
      </c>
      <c r="AD251" s="10">
        <f>HLOOKUP(AD$5,'Emissions Factors'!$A$3:$AB$46,MATCH('MC Emissions'!$A251,'Emissions Factors'!$A$5:$A$46,0)+2,FALSE)*'MC Usage'!AD251</f>
        <v>0</v>
      </c>
      <c r="AE251" s="10">
        <f>HLOOKUP(AE$5,'Emissions Factors'!$A$3:$AB$46,MATCH('MC Emissions'!$A251,'Emissions Factors'!$A$5:$A$46,0)+2,FALSE)*'MC Usage'!AE251</f>
        <v>0</v>
      </c>
      <c r="AF251" s="202">
        <f t="shared" si="15"/>
        <v>0</v>
      </c>
      <c r="AG251">
        <f t="shared" si="16"/>
        <v>0</v>
      </c>
      <c r="AH251">
        <v>0</v>
      </c>
      <c r="AI251">
        <f t="shared" si="13"/>
        <v>0</v>
      </c>
      <c r="AJ251">
        <f t="shared" si="14"/>
        <v>0</v>
      </c>
    </row>
    <row r="252" spans="1:36" x14ac:dyDescent="0.3">
      <c r="A252" s="30" t="s">
        <v>54</v>
      </c>
      <c r="B252" s="16">
        <f t="shared" si="17"/>
        <v>44197</v>
      </c>
      <c r="C252" s="9">
        <f>HLOOKUP(C$5,'Emissions Factors'!$A$3:$AB$46,MATCH('MC Emissions'!$A252,'Emissions Factors'!$A$5:$A$46,0)+2,FALSE)*'MC Usage'!C252</f>
        <v>0</v>
      </c>
      <c r="D252" s="9">
        <f>HLOOKUP(D$5,'Emissions Factors'!$A$3:$AB$46,MATCH('MC Emissions'!$A252,'Emissions Factors'!$A$5:$A$46,0)+2,FALSE)*'MC Usage'!D252</f>
        <v>0</v>
      </c>
      <c r="E252" s="9">
        <f>HLOOKUP(E$5,'Emissions Factors'!$A$3:$AB$46,MATCH('MC Emissions'!$A252,'Emissions Factors'!$A$5:$A$46,0)+2,FALSE)*'MC Usage'!E252</f>
        <v>0</v>
      </c>
      <c r="F252" s="9">
        <f>HLOOKUP(F$5,'Emissions Factors'!$A$3:$AB$46,MATCH('MC Emissions'!$A252,'Emissions Factors'!$A$5:$A$46,0)+2,FALSE)*'MC Usage'!F252</f>
        <v>0</v>
      </c>
      <c r="G252" s="9">
        <f>HLOOKUP(G$5,'Emissions Factors'!$A$3:$AB$46,MATCH('MC Emissions'!$A252,'Emissions Factors'!$A$5:$A$46,0)+2,FALSE)*'MC Usage'!G252</f>
        <v>0</v>
      </c>
      <c r="H252" s="9">
        <f>HLOOKUP(H$5,'Emissions Factors'!$A$3:$AB$46,MATCH('MC Emissions'!$A252,'Emissions Factors'!$A$5:$A$46,0)+2,FALSE)*'MC Usage'!H252</f>
        <v>0</v>
      </c>
      <c r="I252" s="9">
        <f>HLOOKUP(I$5,'Emissions Factors'!$A$3:$AB$46,MATCH('MC Emissions'!$A252,'Emissions Factors'!$A$5:$A$46,0)+2,FALSE)*'MC Usage'!I252</f>
        <v>0</v>
      </c>
      <c r="J252" s="9">
        <f>HLOOKUP(J$5,'Emissions Factors'!$A$3:$AB$46,MATCH('MC Emissions'!$A252,'Emissions Factors'!$A$5:$A$46,0)+2,FALSE)*'MC Usage'!J252</f>
        <v>0</v>
      </c>
      <c r="K252" s="9">
        <f>HLOOKUP(K$5,'Emissions Factors'!$A$3:$AB$46,MATCH('MC Emissions'!$A252,'Emissions Factors'!$A$5:$A$46,0)+2,FALSE)*'MC Usage'!K252</f>
        <v>0</v>
      </c>
      <c r="L252" s="9">
        <f>HLOOKUP(L$5,'Emissions Factors'!$A$3:$AB$46,MATCH('MC Emissions'!$A252,'Emissions Factors'!$A$5:$A$46,0)+2,FALSE)*'MC Usage'!L252</f>
        <v>0</v>
      </c>
      <c r="M252" s="9">
        <f>HLOOKUP(M$5,'Emissions Factors'!$A$3:$AB$46,MATCH('MC Emissions'!$A252,'Emissions Factors'!$A$5:$A$46,0)+2,FALSE)*'MC Usage'!M252</f>
        <v>0</v>
      </c>
      <c r="N252" s="9">
        <f>HLOOKUP(N$5,'Emissions Factors'!$A$3:$AB$46,MATCH('MC Emissions'!$A252,'Emissions Factors'!$A$5:$A$46,0)+2,FALSE)*'MC Usage'!N252</f>
        <v>0</v>
      </c>
      <c r="O252" s="9">
        <f>HLOOKUP(O$5,'Emissions Factors'!$A$3:$AB$46,MATCH('MC Emissions'!$A252,'Emissions Factors'!$A$5:$A$46,0)+2,FALSE)*'MC Usage'!O252</f>
        <v>0</v>
      </c>
      <c r="P252" s="9">
        <f>HLOOKUP(P$5,'Emissions Factors'!$A$3:$AB$46,MATCH('MC Emissions'!$A252,'Emissions Factors'!$A$5:$A$46,0)+2,FALSE)*'MC Usage'!P252</f>
        <v>0</v>
      </c>
      <c r="Q252" s="9">
        <f>HLOOKUP(Q$5,'Emissions Factors'!$A$3:$AB$46,MATCH('MC Emissions'!$A252,'Emissions Factors'!$A$5:$A$46,0)+2,FALSE)*'MC Usage'!Q252</f>
        <v>0</v>
      </c>
      <c r="R252" s="9">
        <f>HLOOKUP(R$5,'Emissions Factors'!$A$3:$AB$46,MATCH('MC Emissions'!$A252,'Emissions Factors'!$A$5:$A$46,0)+2,FALSE)*'MC Usage'!R252</f>
        <v>0</v>
      </c>
      <c r="S252" s="9">
        <f>HLOOKUP(S$5,'Emissions Factors'!$A$3:$AB$46,MATCH('MC Emissions'!$A252,'Emissions Factors'!$A$5:$A$46,0)+2,FALSE)*'MC Usage'!S252</f>
        <v>0</v>
      </c>
      <c r="T252" s="9">
        <f>HLOOKUP(T$5,'Emissions Factors'!$A$3:$AB$46,MATCH('MC Emissions'!$A252,'Emissions Factors'!$A$5:$A$46,0)+2,FALSE)*'MC Usage'!T252</f>
        <v>0</v>
      </c>
      <c r="U252" s="9">
        <f>HLOOKUP(U$5,'Emissions Factors'!$A$3:$AB$46,MATCH('MC Emissions'!$A252,'Emissions Factors'!$A$5:$A$46,0)+2,FALSE)*'MC Usage'!U252</f>
        <v>0</v>
      </c>
      <c r="V252" s="9">
        <f>HLOOKUP(V$5,'Emissions Factors'!$A$3:$AB$46,MATCH('MC Emissions'!$A252,'Emissions Factors'!$A$5:$A$46,0)+2,FALSE)*'MC Usage'!V252</f>
        <v>0</v>
      </c>
      <c r="W252" s="9">
        <f>HLOOKUP(W$5,'Emissions Factors'!$A$3:$AB$46,MATCH('MC Emissions'!$A252,'Emissions Factors'!$A$5:$A$46,0)+2,FALSE)*'MC Usage'!W252</f>
        <v>0</v>
      </c>
      <c r="X252" s="9">
        <f>HLOOKUP(X$5,'Emissions Factors'!$A$3:$AB$46,MATCH('MC Emissions'!$A252,'Emissions Factors'!$A$5:$A$46,0)+2,FALSE)*'MC Usage'!X252</f>
        <v>0</v>
      </c>
      <c r="Y252" s="9">
        <f>HLOOKUP(Y$5,'Emissions Factors'!$A$3:$AB$46,MATCH('MC Emissions'!$A252,'Emissions Factors'!$A$5:$A$46,0)+2,FALSE)*'MC Usage'!Y252</f>
        <v>0</v>
      </c>
      <c r="Z252" s="9">
        <f>HLOOKUP(Z$5,'Emissions Factors'!$A$3:$AB$46,MATCH('MC Emissions'!$A252,'Emissions Factors'!$A$5:$A$46,0)+2,FALSE)*'MC Usage'!Z252</f>
        <v>0</v>
      </c>
      <c r="AA252" s="9">
        <f>HLOOKUP(AA$5,'Emissions Factors'!$A$3:$AB$46,MATCH('MC Emissions'!$A252,'Emissions Factors'!$A$5:$A$46,0)+2,FALSE)*'MC Usage'!AA252</f>
        <v>0</v>
      </c>
      <c r="AB252" s="10">
        <f>HLOOKUP(AB$5,'Emissions Factors'!$A$3:$AB$46,MATCH('MC Emissions'!$A252,'Emissions Factors'!$A$5:$A$46,0)+2,FALSE)*'MC Usage'!AB252</f>
        <v>0</v>
      </c>
      <c r="AC252" s="10">
        <f>-'MC Usage'!AC252</f>
        <v>0</v>
      </c>
      <c r="AD252" s="10">
        <f>HLOOKUP(AD$5,'Emissions Factors'!$A$3:$AB$46,MATCH('MC Emissions'!$A252,'Emissions Factors'!$A$5:$A$46,0)+2,FALSE)*'MC Usage'!AD252</f>
        <v>0</v>
      </c>
      <c r="AE252" s="10">
        <f>HLOOKUP(AE$5,'Emissions Factors'!$A$3:$AB$46,MATCH('MC Emissions'!$A252,'Emissions Factors'!$A$5:$A$46,0)+2,FALSE)*'MC Usage'!AE252</f>
        <v>0</v>
      </c>
      <c r="AF252" s="202">
        <f t="shared" si="15"/>
        <v>0</v>
      </c>
      <c r="AG252">
        <f t="shared" si="16"/>
        <v>0</v>
      </c>
      <c r="AH252">
        <v>0</v>
      </c>
      <c r="AI252">
        <f t="shared" si="13"/>
        <v>0</v>
      </c>
      <c r="AJ252">
        <f t="shared" si="14"/>
        <v>0</v>
      </c>
    </row>
    <row r="253" spans="1:36" x14ac:dyDescent="0.3">
      <c r="A253" s="30" t="s">
        <v>54</v>
      </c>
      <c r="B253" s="16">
        <f t="shared" si="17"/>
        <v>44228</v>
      </c>
      <c r="C253" s="9">
        <f>HLOOKUP(C$5,'Emissions Factors'!$A$3:$AB$46,MATCH('MC Emissions'!$A253,'Emissions Factors'!$A$5:$A$46,0)+2,FALSE)*'MC Usage'!C253</f>
        <v>0</v>
      </c>
      <c r="D253" s="9">
        <f>HLOOKUP(D$5,'Emissions Factors'!$A$3:$AB$46,MATCH('MC Emissions'!$A253,'Emissions Factors'!$A$5:$A$46,0)+2,FALSE)*'MC Usage'!D253</f>
        <v>0</v>
      </c>
      <c r="E253" s="9">
        <f>HLOOKUP(E$5,'Emissions Factors'!$A$3:$AB$46,MATCH('MC Emissions'!$A253,'Emissions Factors'!$A$5:$A$46,0)+2,FALSE)*'MC Usage'!E253</f>
        <v>0</v>
      </c>
      <c r="F253" s="9">
        <f>HLOOKUP(F$5,'Emissions Factors'!$A$3:$AB$46,MATCH('MC Emissions'!$A253,'Emissions Factors'!$A$5:$A$46,0)+2,FALSE)*'MC Usage'!F253</f>
        <v>0</v>
      </c>
      <c r="G253" s="9">
        <f>HLOOKUP(G$5,'Emissions Factors'!$A$3:$AB$46,MATCH('MC Emissions'!$A253,'Emissions Factors'!$A$5:$A$46,0)+2,FALSE)*'MC Usage'!G253</f>
        <v>0</v>
      </c>
      <c r="H253" s="9">
        <f>HLOOKUP(H$5,'Emissions Factors'!$A$3:$AB$46,MATCH('MC Emissions'!$A253,'Emissions Factors'!$A$5:$A$46,0)+2,FALSE)*'MC Usage'!H253</f>
        <v>0</v>
      </c>
      <c r="I253" s="9">
        <f>HLOOKUP(I$5,'Emissions Factors'!$A$3:$AB$46,MATCH('MC Emissions'!$A253,'Emissions Factors'!$A$5:$A$46,0)+2,FALSE)*'MC Usage'!I253</f>
        <v>0</v>
      </c>
      <c r="J253" s="9">
        <f>HLOOKUP(J$5,'Emissions Factors'!$A$3:$AB$46,MATCH('MC Emissions'!$A253,'Emissions Factors'!$A$5:$A$46,0)+2,FALSE)*'MC Usage'!J253</f>
        <v>0</v>
      </c>
      <c r="K253" s="9">
        <f>HLOOKUP(K$5,'Emissions Factors'!$A$3:$AB$46,MATCH('MC Emissions'!$A253,'Emissions Factors'!$A$5:$A$46,0)+2,FALSE)*'MC Usage'!K253</f>
        <v>0</v>
      </c>
      <c r="L253" s="9">
        <f>HLOOKUP(L$5,'Emissions Factors'!$A$3:$AB$46,MATCH('MC Emissions'!$A253,'Emissions Factors'!$A$5:$A$46,0)+2,FALSE)*'MC Usage'!L253</f>
        <v>0</v>
      </c>
      <c r="M253" s="9">
        <f>HLOOKUP(M$5,'Emissions Factors'!$A$3:$AB$46,MATCH('MC Emissions'!$A253,'Emissions Factors'!$A$5:$A$46,0)+2,FALSE)*'MC Usage'!M253</f>
        <v>0</v>
      </c>
      <c r="N253" s="9">
        <f>HLOOKUP(N$5,'Emissions Factors'!$A$3:$AB$46,MATCH('MC Emissions'!$A253,'Emissions Factors'!$A$5:$A$46,0)+2,FALSE)*'MC Usage'!N253</f>
        <v>0</v>
      </c>
      <c r="O253" s="9">
        <f>HLOOKUP(O$5,'Emissions Factors'!$A$3:$AB$46,MATCH('MC Emissions'!$A253,'Emissions Factors'!$A$5:$A$46,0)+2,FALSE)*'MC Usage'!O253</f>
        <v>0</v>
      </c>
      <c r="P253" s="9">
        <f>HLOOKUP(P$5,'Emissions Factors'!$A$3:$AB$46,MATCH('MC Emissions'!$A253,'Emissions Factors'!$A$5:$A$46,0)+2,FALSE)*'MC Usage'!P253</f>
        <v>0</v>
      </c>
      <c r="Q253" s="9">
        <f>HLOOKUP(Q$5,'Emissions Factors'!$A$3:$AB$46,MATCH('MC Emissions'!$A253,'Emissions Factors'!$A$5:$A$46,0)+2,FALSE)*'MC Usage'!Q253</f>
        <v>0</v>
      </c>
      <c r="R253" s="9">
        <f>HLOOKUP(R$5,'Emissions Factors'!$A$3:$AB$46,MATCH('MC Emissions'!$A253,'Emissions Factors'!$A$5:$A$46,0)+2,FALSE)*'MC Usage'!R253</f>
        <v>0</v>
      </c>
      <c r="S253" s="9">
        <f>HLOOKUP(S$5,'Emissions Factors'!$A$3:$AB$46,MATCH('MC Emissions'!$A253,'Emissions Factors'!$A$5:$A$46,0)+2,FALSE)*'MC Usage'!S253</f>
        <v>0</v>
      </c>
      <c r="T253" s="9">
        <f>HLOOKUP(T$5,'Emissions Factors'!$A$3:$AB$46,MATCH('MC Emissions'!$A253,'Emissions Factors'!$A$5:$A$46,0)+2,FALSE)*'MC Usage'!T253</f>
        <v>0</v>
      </c>
      <c r="U253" s="9">
        <f>HLOOKUP(U$5,'Emissions Factors'!$A$3:$AB$46,MATCH('MC Emissions'!$A253,'Emissions Factors'!$A$5:$A$46,0)+2,FALSE)*'MC Usage'!U253</f>
        <v>0</v>
      </c>
      <c r="V253" s="9">
        <f>HLOOKUP(V$5,'Emissions Factors'!$A$3:$AB$46,MATCH('MC Emissions'!$A253,'Emissions Factors'!$A$5:$A$46,0)+2,FALSE)*'MC Usage'!V253</f>
        <v>0</v>
      </c>
      <c r="W253" s="9">
        <f>HLOOKUP(W$5,'Emissions Factors'!$A$3:$AB$46,MATCH('MC Emissions'!$A253,'Emissions Factors'!$A$5:$A$46,0)+2,FALSE)*'MC Usage'!W253</f>
        <v>0</v>
      </c>
      <c r="X253" s="9">
        <f>HLOOKUP(X$5,'Emissions Factors'!$A$3:$AB$46,MATCH('MC Emissions'!$A253,'Emissions Factors'!$A$5:$A$46,0)+2,FALSE)*'MC Usage'!X253</f>
        <v>0</v>
      </c>
      <c r="Y253" s="9">
        <f>HLOOKUP(Y$5,'Emissions Factors'!$A$3:$AB$46,MATCH('MC Emissions'!$A253,'Emissions Factors'!$A$5:$A$46,0)+2,FALSE)*'MC Usage'!Y253</f>
        <v>0</v>
      </c>
      <c r="Z253" s="9">
        <f>HLOOKUP(Z$5,'Emissions Factors'!$A$3:$AB$46,MATCH('MC Emissions'!$A253,'Emissions Factors'!$A$5:$A$46,0)+2,FALSE)*'MC Usage'!Z253</f>
        <v>0</v>
      </c>
      <c r="AA253" s="9">
        <f>HLOOKUP(AA$5,'Emissions Factors'!$A$3:$AB$46,MATCH('MC Emissions'!$A253,'Emissions Factors'!$A$5:$A$46,0)+2,FALSE)*'MC Usage'!AA253</f>
        <v>0</v>
      </c>
      <c r="AB253" s="10">
        <f>HLOOKUP(AB$5,'Emissions Factors'!$A$3:$AB$46,MATCH('MC Emissions'!$A253,'Emissions Factors'!$A$5:$A$46,0)+2,FALSE)*'MC Usage'!AB253</f>
        <v>0</v>
      </c>
      <c r="AC253" s="10">
        <f>-'MC Usage'!AC253</f>
        <v>0</v>
      </c>
      <c r="AD253" s="10">
        <f>HLOOKUP(AD$5,'Emissions Factors'!$A$3:$AB$46,MATCH('MC Emissions'!$A253,'Emissions Factors'!$A$5:$A$46,0)+2,FALSE)*'MC Usage'!AD253</f>
        <v>0</v>
      </c>
      <c r="AE253" s="10">
        <f>HLOOKUP(AE$5,'Emissions Factors'!$A$3:$AB$46,MATCH('MC Emissions'!$A253,'Emissions Factors'!$A$5:$A$46,0)+2,FALSE)*'MC Usage'!AE253</f>
        <v>0</v>
      </c>
      <c r="AF253" s="202">
        <f t="shared" si="15"/>
        <v>0</v>
      </c>
      <c r="AG253">
        <f t="shared" si="16"/>
        <v>0</v>
      </c>
      <c r="AH253">
        <v>0</v>
      </c>
      <c r="AI253">
        <f t="shared" si="13"/>
        <v>0</v>
      </c>
      <c r="AJ253">
        <f t="shared" si="14"/>
        <v>0</v>
      </c>
    </row>
    <row r="254" spans="1:36" x14ac:dyDescent="0.3">
      <c r="A254" s="30" t="s">
        <v>54</v>
      </c>
      <c r="B254" s="16">
        <f t="shared" si="17"/>
        <v>44256</v>
      </c>
      <c r="C254" s="9">
        <f>HLOOKUP(C$5,'Emissions Factors'!$A$3:$AB$46,MATCH('MC Emissions'!$A254,'Emissions Factors'!$A$5:$A$46,0)+2,FALSE)*'MC Usage'!C254</f>
        <v>0</v>
      </c>
      <c r="D254" s="9">
        <f>HLOOKUP(D$5,'Emissions Factors'!$A$3:$AB$46,MATCH('MC Emissions'!$A254,'Emissions Factors'!$A$5:$A$46,0)+2,FALSE)*'MC Usage'!D254</f>
        <v>0</v>
      </c>
      <c r="E254" s="9">
        <f>HLOOKUP(E$5,'Emissions Factors'!$A$3:$AB$46,MATCH('MC Emissions'!$A254,'Emissions Factors'!$A$5:$A$46,0)+2,FALSE)*'MC Usage'!E254</f>
        <v>0</v>
      </c>
      <c r="F254" s="9">
        <f>HLOOKUP(F$5,'Emissions Factors'!$A$3:$AB$46,MATCH('MC Emissions'!$A254,'Emissions Factors'!$A$5:$A$46,0)+2,FALSE)*'MC Usage'!F254</f>
        <v>0</v>
      </c>
      <c r="G254" s="9">
        <f>HLOOKUP(G$5,'Emissions Factors'!$A$3:$AB$46,MATCH('MC Emissions'!$A254,'Emissions Factors'!$A$5:$A$46,0)+2,FALSE)*'MC Usage'!G254</f>
        <v>0</v>
      </c>
      <c r="H254" s="9">
        <f>HLOOKUP(H$5,'Emissions Factors'!$A$3:$AB$46,MATCH('MC Emissions'!$A254,'Emissions Factors'!$A$5:$A$46,0)+2,FALSE)*'MC Usage'!H254</f>
        <v>0</v>
      </c>
      <c r="I254" s="9">
        <f>HLOOKUP(I$5,'Emissions Factors'!$A$3:$AB$46,MATCH('MC Emissions'!$A254,'Emissions Factors'!$A$5:$A$46,0)+2,FALSE)*'MC Usage'!I254</f>
        <v>0</v>
      </c>
      <c r="J254" s="9">
        <f>HLOOKUP(J$5,'Emissions Factors'!$A$3:$AB$46,MATCH('MC Emissions'!$A254,'Emissions Factors'!$A$5:$A$46,0)+2,FALSE)*'MC Usage'!J254</f>
        <v>0</v>
      </c>
      <c r="K254" s="9">
        <f>HLOOKUP(K$5,'Emissions Factors'!$A$3:$AB$46,MATCH('MC Emissions'!$A254,'Emissions Factors'!$A$5:$A$46,0)+2,FALSE)*'MC Usage'!K254</f>
        <v>0</v>
      </c>
      <c r="L254" s="9">
        <f>HLOOKUP(L$5,'Emissions Factors'!$A$3:$AB$46,MATCH('MC Emissions'!$A254,'Emissions Factors'!$A$5:$A$46,0)+2,FALSE)*'MC Usage'!L254</f>
        <v>0</v>
      </c>
      <c r="M254" s="9">
        <f>HLOOKUP(M$5,'Emissions Factors'!$A$3:$AB$46,MATCH('MC Emissions'!$A254,'Emissions Factors'!$A$5:$A$46,0)+2,FALSE)*'MC Usage'!M254</f>
        <v>0</v>
      </c>
      <c r="N254" s="9">
        <f>HLOOKUP(N$5,'Emissions Factors'!$A$3:$AB$46,MATCH('MC Emissions'!$A254,'Emissions Factors'!$A$5:$A$46,0)+2,FALSE)*'MC Usage'!N254</f>
        <v>0</v>
      </c>
      <c r="O254" s="9">
        <f>HLOOKUP(O$5,'Emissions Factors'!$A$3:$AB$46,MATCH('MC Emissions'!$A254,'Emissions Factors'!$A$5:$A$46,0)+2,FALSE)*'MC Usage'!O254</f>
        <v>0</v>
      </c>
      <c r="P254" s="9">
        <f>HLOOKUP(P$5,'Emissions Factors'!$A$3:$AB$46,MATCH('MC Emissions'!$A254,'Emissions Factors'!$A$5:$A$46,0)+2,FALSE)*'MC Usage'!P254</f>
        <v>0</v>
      </c>
      <c r="Q254" s="9">
        <f>HLOOKUP(Q$5,'Emissions Factors'!$A$3:$AB$46,MATCH('MC Emissions'!$A254,'Emissions Factors'!$A$5:$A$46,0)+2,FALSE)*'MC Usage'!Q254</f>
        <v>0</v>
      </c>
      <c r="R254" s="9">
        <f>HLOOKUP(R$5,'Emissions Factors'!$A$3:$AB$46,MATCH('MC Emissions'!$A254,'Emissions Factors'!$A$5:$A$46,0)+2,FALSE)*'MC Usage'!R254</f>
        <v>0</v>
      </c>
      <c r="S254" s="9">
        <f>HLOOKUP(S$5,'Emissions Factors'!$A$3:$AB$46,MATCH('MC Emissions'!$A254,'Emissions Factors'!$A$5:$A$46,0)+2,FALSE)*'MC Usage'!S254</f>
        <v>0</v>
      </c>
      <c r="T254" s="9">
        <f>HLOOKUP(T$5,'Emissions Factors'!$A$3:$AB$46,MATCH('MC Emissions'!$A254,'Emissions Factors'!$A$5:$A$46,0)+2,FALSE)*'MC Usage'!T254</f>
        <v>0</v>
      </c>
      <c r="U254" s="9">
        <f>HLOOKUP(U$5,'Emissions Factors'!$A$3:$AB$46,MATCH('MC Emissions'!$A254,'Emissions Factors'!$A$5:$A$46,0)+2,FALSE)*'MC Usage'!U254</f>
        <v>0</v>
      </c>
      <c r="V254" s="9">
        <f>HLOOKUP(V$5,'Emissions Factors'!$A$3:$AB$46,MATCH('MC Emissions'!$A254,'Emissions Factors'!$A$5:$A$46,0)+2,FALSE)*'MC Usage'!V254</f>
        <v>0</v>
      </c>
      <c r="W254" s="9">
        <f>HLOOKUP(W$5,'Emissions Factors'!$A$3:$AB$46,MATCH('MC Emissions'!$A254,'Emissions Factors'!$A$5:$A$46,0)+2,FALSE)*'MC Usage'!W254</f>
        <v>0</v>
      </c>
      <c r="X254" s="9">
        <f>HLOOKUP(X$5,'Emissions Factors'!$A$3:$AB$46,MATCH('MC Emissions'!$A254,'Emissions Factors'!$A$5:$A$46,0)+2,FALSE)*'MC Usage'!X254</f>
        <v>0</v>
      </c>
      <c r="Y254" s="9">
        <f>HLOOKUP(Y$5,'Emissions Factors'!$A$3:$AB$46,MATCH('MC Emissions'!$A254,'Emissions Factors'!$A$5:$A$46,0)+2,FALSE)*'MC Usage'!Y254</f>
        <v>0</v>
      </c>
      <c r="Z254" s="9">
        <f>HLOOKUP(Z$5,'Emissions Factors'!$A$3:$AB$46,MATCH('MC Emissions'!$A254,'Emissions Factors'!$A$5:$A$46,0)+2,FALSE)*'MC Usage'!Z254</f>
        <v>0</v>
      </c>
      <c r="AA254" s="9">
        <f>HLOOKUP(AA$5,'Emissions Factors'!$A$3:$AB$46,MATCH('MC Emissions'!$A254,'Emissions Factors'!$A$5:$A$46,0)+2,FALSE)*'MC Usage'!AA254</f>
        <v>0</v>
      </c>
      <c r="AB254" s="10">
        <f>HLOOKUP(AB$5,'Emissions Factors'!$A$3:$AB$46,MATCH('MC Emissions'!$A254,'Emissions Factors'!$A$5:$A$46,0)+2,FALSE)*'MC Usage'!AB254</f>
        <v>0</v>
      </c>
      <c r="AC254" s="10">
        <f>-'MC Usage'!AC254</f>
        <v>0</v>
      </c>
      <c r="AD254" s="10">
        <f>HLOOKUP(AD$5,'Emissions Factors'!$A$3:$AB$46,MATCH('MC Emissions'!$A254,'Emissions Factors'!$A$5:$A$46,0)+2,FALSE)*'MC Usage'!AD254</f>
        <v>0</v>
      </c>
      <c r="AE254" s="10">
        <f>HLOOKUP(AE$5,'Emissions Factors'!$A$3:$AB$46,MATCH('MC Emissions'!$A254,'Emissions Factors'!$A$5:$A$46,0)+2,FALSE)*'MC Usage'!AE254</f>
        <v>0</v>
      </c>
      <c r="AF254" s="202">
        <f t="shared" si="15"/>
        <v>0</v>
      </c>
      <c r="AG254">
        <f t="shared" si="16"/>
        <v>0</v>
      </c>
      <c r="AH254">
        <v>0</v>
      </c>
      <c r="AI254">
        <f t="shared" si="13"/>
        <v>0</v>
      </c>
      <c r="AJ254">
        <f t="shared" si="14"/>
        <v>0</v>
      </c>
    </row>
    <row r="255" spans="1:36" x14ac:dyDescent="0.3">
      <c r="A255" s="30" t="s">
        <v>54</v>
      </c>
      <c r="B255" s="16">
        <f t="shared" si="17"/>
        <v>44287</v>
      </c>
      <c r="C255" s="9">
        <f>HLOOKUP(C$5,'Emissions Factors'!$A$3:$AB$46,MATCH('MC Emissions'!$A255,'Emissions Factors'!$A$5:$A$46,0)+2,FALSE)*'MC Usage'!C255</f>
        <v>0</v>
      </c>
      <c r="D255" s="9">
        <f>HLOOKUP(D$5,'Emissions Factors'!$A$3:$AB$46,MATCH('MC Emissions'!$A255,'Emissions Factors'!$A$5:$A$46,0)+2,FALSE)*'MC Usage'!D255</f>
        <v>0</v>
      </c>
      <c r="E255" s="9">
        <f>HLOOKUP(E$5,'Emissions Factors'!$A$3:$AB$46,MATCH('MC Emissions'!$A255,'Emissions Factors'!$A$5:$A$46,0)+2,FALSE)*'MC Usage'!E255</f>
        <v>0</v>
      </c>
      <c r="F255" s="9">
        <f>HLOOKUP(F$5,'Emissions Factors'!$A$3:$AB$46,MATCH('MC Emissions'!$A255,'Emissions Factors'!$A$5:$A$46,0)+2,FALSE)*'MC Usage'!F255</f>
        <v>0</v>
      </c>
      <c r="G255" s="9">
        <f>HLOOKUP(G$5,'Emissions Factors'!$A$3:$AB$46,MATCH('MC Emissions'!$A255,'Emissions Factors'!$A$5:$A$46,0)+2,FALSE)*'MC Usage'!G255</f>
        <v>0</v>
      </c>
      <c r="H255" s="9">
        <f>HLOOKUP(H$5,'Emissions Factors'!$A$3:$AB$46,MATCH('MC Emissions'!$A255,'Emissions Factors'!$A$5:$A$46,0)+2,FALSE)*'MC Usage'!H255</f>
        <v>0</v>
      </c>
      <c r="I255" s="9">
        <f>HLOOKUP(I$5,'Emissions Factors'!$A$3:$AB$46,MATCH('MC Emissions'!$A255,'Emissions Factors'!$A$5:$A$46,0)+2,FALSE)*'MC Usage'!I255</f>
        <v>0</v>
      </c>
      <c r="J255" s="9">
        <f>HLOOKUP(J$5,'Emissions Factors'!$A$3:$AB$46,MATCH('MC Emissions'!$A255,'Emissions Factors'!$A$5:$A$46,0)+2,FALSE)*'MC Usage'!J255</f>
        <v>0</v>
      </c>
      <c r="K255" s="9">
        <f>HLOOKUP(K$5,'Emissions Factors'!$A$3:$AB$46,MATCH('MC Emissions'!$A255,'Emissions Factors'!$A$5:$A$46,0)+2,FALSE)*'MC Usage'!K255</f>
        <v>0</v>
      </c>
      <c r="L255" s="9">
        <f>HLOOKUP(L$5,'Emissions Factors'!$A$3:$AB$46,MATCH('MC Emissions'!$A255,'Emissions Factors'!$A$5:$A$46,0)+2,FALSE)*'MC Usage'!L255</f>
        <v>0</v>
      </c>
      <c r="M255" s="9">
        <f>HLOOKUP(M$5,'Emissions Factors'!$A$3:$AB$46,MATCH('MC Emissions'!$A255,'Emissions Factors'!$A$5:$A$46,0)+2,FALSE)*'MC Usage'!M255</f>
        <v>0</v>
      </c>
      <c r="N255" s="9">
        <f>HLOOKUP(N$5,'Emissions Factors'!$A$3:$AB$46,MATCH('MC Emissions'!$A255,'Emissions Factors'!$A$5:$A$46,0)+2,FALSE)*'MC Usage'!N255</f>
        <v>0</v>
      </c>
      <c r="O255" s="9">
        <f>HLOOKUP(O$5,'Emissions Factors'!$A$3:$AB$46,MATCH('MC Emissions'!$A255,'Emissions Factors'!$A$5:$A$46,0)+2,FALSE)*'MC Usage'!O255</f>
        <v>0</v>
      </c>
      <c r="P255" s="9">
        <f>HLOOKUP(P$5,'Emissions Factors'!$A$3:$AB$46,MATCH('MC Emissions'!$A255,'Emissions Factors'!$A$5:$A$46,0)+2,FALSE)*'MC Usage'!P255</f>
        <v>0</v>
      </c>
      <c r="Q255" s="9">
        <f>HLOOKUP(Q$5,'Emissions Factors'!$A$3:$AB$46,MATCH('MC Emissions'!$A255,'Emissions Factors'!$A$5:$A$46,0)+2,FALSE)*'MC Usage'!Q255</f>
        <v>0</v>
      </c>
      <c r="R255" s="9">
        <f>HLOOKUP(R$5,'Emissions Factors'!$A$3:$AB$46,MATCH('MC Emissions'!$A255,'Emissions Factors'!$A$5:$A$46,0)+2,FALSE)*'MC Usage'!R255</f>
        <v>0</v>
      </c>
      <c r="S255" s="9">
        <f>HLOOKUP(S$5,'Emissions Factors'!$A$3:$AB$46,MATCH('MC Emissions'!$A255,'Emissions Factors'!$A$5:$A$46,0)+2,FALSE)*'MC Usage'!S255</f>
        <v>0</v>
      </c>
      <c r="T255" s="9">
        <f>HLOOKUP(T$5,'Emissions Factors'!$A$3:$AB$46,MATCH('MC Emissions'!$A255,'Emissions Factors'!$A$5:$A$46,0)+2,FALSE)*'MC Usage'!T255</f>
        <v>0</v>
      </c>
      <c r="U255" s="9">
        <f>HLOOKUP(U$5,'Emissions Factors'!$A$3:$AB$46,MATCH('MC Emissions'!$A255,'Emissions Factors'!$A$5:$A$46,0)+2,FALSE)*'MC Usage'!U255</f>
        <v>0</v>
      </c>
      <c r="V255" s="9">
        <f>HLOOKUP(V$5,'Emissions Factors'!$A$3:$AB$46,MATCH('MC Emissions'!$A255,'Emissions Factors'!$A$5:$A$46,0)+2,FALSE)*'MC Usage'!V255</f>
        <v>0</v>
      </c>
      <c r="W255" s="9">
        <f>HLOOKUP(W$5,'Emissions Factors'!$A$3:$AB$46,MATCH('MC Emissions'!$A255,'Emissions Factors'!$A$5:$A$46,0)+2,FALSE)*'MC Usage'!W255</f>
        <v>0</v>
      </c>
      <c r="X255" s="9">
        <f>HLOOKUP(X$5,'Emissions Factors'!$A$3:$AB$46,MATCH('MC Emissions'!$A255,'Emissions Factors'!$A$5:$A$46,0)+2,FALSE)*'MC Usage'!X255</f>
        <v>0</v>
      </c>
      <c r="Y255" s="9">
        <f>HLOOKUP(Y$5,'Emissions Factors'!$A$3:$AB$46,MATCH('MC Emissions'!$A255,'Emissions Factors'!$A$5:$A$46,0)+2,FALSE)*'MC Usage'!Y255</f>
        <v>0</v>
      </c>
      <c r="Z255" s="9">
        <f>HLOOKUP(Z$5,'Emissions Factors'!$A$3:$AB$46,MATCH('MC Emissions'!$A255,'Emissions Factors'!$A$5:$A$46,0)+2,FALSE)*'MC Usage'!Z255</f>
        <v>0</v>
      </c>
      <c r="AA255" s="9">
        <f>HLOOKUP(AA$5,'Emissions Factors'!$A$3:$AB$46,MATCH('MC Emissions'!$A255,'Emissions Factors'!$A$5:$A$46,0)+2,FALSE)*'MC Usage'!AA255</f>
        <v>0</v>
      </c>
      <c r="AB255" s="10">
        <f>HLOOKUP(AB$5,'Emissions Factors'!$A$3:$AB$46,MATCH('MC Emissions'!$A255,'Emissions Factors'!$A$5:$A$46,0)+2,FALSE)*'MC Usage'!AB255</f>
        <v>0</v>
      </c>
      <c r="AC255" s="10">
        <f>-'MC Usage'!AC255</f>
        <v>0</v>
      </c>
      <c r="AD255" s="10">
        <f>HLOOKUP(AD$5,'Emissions Factors'!$A$3:$AB$46,MATCH('MC Emissions'!$A255,'Emissions Factors'!$A$5:$A$46,0)+2,FALSE)*'MC Usage'!AD255</f>
        <v>0</v>
      </c>
      <c r="AE255" s="10">
        <f>HLOOKUP(AE$5,'Emissions Factors'!$A$3:$AB$46,MATCH('MC Emissions'!$A255,'Emissions Factors'!$A$5:$A$46,0)+2,FALSE)*'MC Usage'!AE255</f>
        <v>0</v>
      </c>
      <c r="AF255" s="202">
        <f t="shared" si="15"/>
        <v>0</v>
      </c>
      <c r="AG255">
        <f t="shared" si="16"/>
        <v>0</v>
      </c>
      <c r="AH255">
        <v>0</v>
      </c>
      <c r="AI255">
        <f t="shared" si="13"/>
        <v>0</v>
      </c>
      <c r="AJ255">
        <f t="shared" si="14"/>
        <v>0</v>
      </c>
    </row>
    <row r="256" spans="1:36" x14ac:dyDescent="0.3">
      <c r="A256" s="30" t="s">
        <v>54</v>
      </c>
      <c r="B256" s="16">
        <f t="shared" si="17"/>
        <v>44317</v>
      </c>
      <c r="C256" s="9">
        <f>HLOOKUP(C$5,'Emissions Factors'!$A$3:$AB$46,MATCH('MC Emissions'!$A256,'Emissions Factors'!$A$5:$A$46,0)+2,FALSE)*'MC Usage'!C256</f>
        <v>0</v>
      </c>
      <c r="D256" s="9">
        <f>HLOOKUP(D$5,'Emissions Factors'!$A$3:$AB$46,MATCH('MC Emissions'!$A256,'Emissions Factors'!$A$5:$A$46,0)+2,FALSE)*'MC Usage'!D256</f>
        <v>0</v>
      </c>
      <c r="E256" s="9">
        <f>HLOOKUP(E$5,'Emissions Factors'!$A$3:$AB$46,MATCH('MC Emissions'!$A256,'Emissions Factors'!$A$5:$A$46,0)+2,FALSE)*'MC Usage'!E256</f>
        <v>0</v>
      </c>
      <c r="F256" s="9">
        <f>HLOOKUP(F$5,'Emissions Factors'!$A$3:$AB$46,MATCH('MC Emissions'!$A256,'Emissions Factors'!$A$5:$A$46,0)+2,FALSE)*'MC Usage'!F256</f>
        <v>0</v>
      </c>
      <c r="G256" s="9">
        <f>HLOOKUP(G$5,'Emissions Factors'!$A$3:$AB$46,MATCH('MC Emissions'!$A256,'Emissions Factors'!$A$5:$A$46,0)+2,FALSE)*'MC Usage'!G256</f>
        <v>0</v>
      </c>
      <c r="H256" s="9">
        <f>HLOOKUP(H$5,'Emissions Factors'!$A$3:$AB$46,MATCH('MC Emissions'!$A256,'Emissions Factors'!$A$5:$A$46,0)+2,FALSE)*'MC Usage'!H256</f>
        <v>0</v>
      </c>
      <c r="I256" s="9">
        <f>HLOOKUP(I$5,'Emissions Factors'!$A$3:$AB$46,MATCH('MC Emissions'!$A256,'Emissions Factors'!$A$5:$A$46,0)+2,FALSE)*'MC Usage'!I256</f>
        <v>0</v>
      </c>
      <c r="J256" s="9">
        <f>HLOOKUP(J$5,'Emissions Factors'!$A$3:$AB$46,MATCH('MC Emissions'!$A256,'Emissions Factors'!$A$5:$A$46,0)+2,FALSE)*'MC Usage'!J256</f>
        <v>0</v>
      </c>
      <c r="K256" s="9">
        <f>HLOOKUP(K$5,'Emissions Factors'!$A$3:$AB$46,MATCH('MC Emissions'!$A256,'Emissions Factors'!$A$5:$A$46,0)+2,FALSE)*'MC Usage'!K256</f>
        <v>0</v>
      </c>
      <c r="L256" s="9">
        <f>HLOOKUP(L$5,'Emissions Factors'!$A$3:$AB$46,MATCH('MC Emissions'!$A256,'Emissions Factors'!$A$5:$A$46,0)+2,FALSE)*'MC Usage'!L256</f>
        <v>0</v>
      </c>
      <c r="M256" s="9">
        <f>HLOOKUP(M$5,'Emissions Factors'!$A$3:$AB$46,MATCH('MC Emissions'!$A256,'Emissions Factors'!$A$5:$A$46,0)+2,FALSE)*'MC Usage'!M256</f>
        <v>0</v>
      </c>
      <c r="N256" s="9">
        <f>HLOOKUP(N$5,'Emissions Factors'!$A$3:$AB$46,MATCH('MC Emissions'!$A256,'Emissions Factors'!$A$5:$A$46,0)+2,FALSE)*'MC Usage'!N256</f>
        <v>0</v>
      </c>
      <c r="O256" s="9">
        <f>HLOOKUP(O$5,'Emissions Factors'!$A$3:$AB$46,MATCH('MC Emissions'!$A256,'Emissions Factors'!$A$5:$A$46,0)+2,FALSE)*'MC Usage'!O256</f>
        <v>0</v>
      </c>
      <c r="P256" s="9">
        <f>HLOOKUP(P$5,'Emissions Factors'!$A$3:$AB$46,MATCH('MC Emissions'!$A256,'Emissions Factors'!$A$5:$A$46,0)+2,FALSE)*'MC Usage'!P256</f>
        <v>0</v>
      </c>
      <c r="Q256" s="9">
        <f>HLOOKUP(Q$5,'Emissions Factors'!$A$3:$AB$46,MATCH('MC Emissions'!$A256,'Emissions Factors'!$A$5:$A$46,0)+2,FALSE)*'MC Usage'!Q256</f>
        <v>0</v>
      </c>
      <c r="R256" s="9">
        <f>HLOOKUP(R$5,'Emissions Factors'!$A$3:$AB$46,MATCH('MC Emissions'!$A256,'Emissions Factors'!$A$5:$A$46,0)+2,FALSE)*'MC Usage'!R256</f>
        <v>0</v>
      </c>
      <c r="S256" s="9">
        <f>HLOOKUP(S$5,'Emissions Factors'!$A$3:$AB$46,MATCH('MC Emissions'!$A256,'Emissions Factors'!$A$5:$A$46,0)+2,FALSE)*'MC Usage'!S256</f>
        <v>0</v>
      </c>
      <c r="T256" s="9">
        <f>HLOOKUP(T$5,'Emissions Factors'!$A$3:$AB$46,MATCH('MC Emissions'!$A256,'Emissions Factors'!$A$5:$A$46,0)+2,FALSE)*'MC Usage'!T256</f>
        <v>0</v>
      </c>
      <c r="U256" s="9">
        <f>HLOOKUP(U$5,'Emissions Factors'!$A$3:$AB$46,MATCH('MC Emissions'!$A256,'Emissions Factors'!$A$5:$A$46,0)+2,FALSE)*'MC Usage'!U256</f>
        <v>0</v>
      </c>
      <c r="V256" s="9">
        <f>HLOOKUP(V$5,'Emissions Factors'!$A$3:$AB$46,MATCH('MC Emissions'!$A256,'Emissions Factors'!$A$5:$A$46,0)+2,FALSE)*'MC Usage'!V256</f>
        <v>0</v>
      </c>
      <c r="W256" s="9">
        <f>HLOOKUP(W$5,'Emissions Factors'!$A$3:$AB$46,MATCH('MC Emissions'!$A256,'Emissions Factors'!$A$5:$A$46,0)+2,FALSE)*'MC Usage'!W256</f>
        <v>0</v>
      </c>
      <c r="X256" s="9">
        <f>HLOOKUP(X$5,'Emissions Factors'!$A$3:$AB$46,MATCH('MC Emissions'!$A256,'Emissions Factors'!$A$5:$A$46,0)+2,FALSE)*'MC Usage'!X256</f>
        <v>0</v>
      </c>
      <c r="Y256" s="9">
        <f>HLOOKUP(Y$5,'Emissions Factors'!$A$3:$AB$46,MATCH('MC Emissions'!$A256,'Emissions Factors'!$A$5:$A$46,0)+2,FALSE)*'MC Usage'!Y256</f>
        <v>0</v>
      </c>
      <c r="Z256" s="9">
        <f>HLOOKUP(Z$5,'Emissions Factors'!$A$3:$AB$46,MATCH('MC Emissions'!$A256,'Emissions Factors'!$A$5:$A$46,0)+2,FALSE)*'MC Usage'!Z256</f>
        <v>0</v>
      </c>
      <c r="AA256" s="9">
        <f>HLOOKUP(AA$5,'Emissions Factors'!$A$3:$AB$46,MATCH('MC Emissions'!$A256,'Emissions Factors'!$A$5:$A$46,0)+2,FALSE)*'MC Usage'!AA256</f>
        <v>0</v>
      </c>
      <c r="AB256" s="10">
        <f>HLOOKUP(AB$5,'Emissions Factors'!$A$3:$AB$46,MATCH('MC Emissions'!$A256,'Emissions Factors'!$A$5:$A$46,0)+2,FALSE)*'MC Usage'!AB256</f>
        <v>0</v>
      </c>
      <c r="AC256" s="10">
        <f>-'MC Usage'!AC256</f>
        <v>0</v>
      </c>
      <c r="AD256" s="10">
        <f>HLOOKUP(AD$5,'Emissions Factors'!$A$3:$AB$46,MATCH('MC Emissions'!$A256,'Emissions Factors'!$A$5:$A$46,0)+2,FALSE)*'MC Usage'!AD256</f>
        <v>0</v>
      </c>
      <c r="AE256" s="10">
        <f>HLOOKUP(AE$5,'Emissions Factors'!$A$3:$AB$46,MATCH('MC Emissions'!$A256,'Emissions Factors'!$A$5:$A$46,0)+2,FALSE)*'MC Usage'!AE256</f>
        <v>0</v>
      </c>
      <c r="AF256" s="202">
        <f t="shared" si="15"/>
        <v>0</v>
      </c>
      <c r="AG256">
        <f t="shared" si="16"/>
        <v>0</v>
      </c>
      <c r="AH256">
        <v>0</v>
      </c>
      <c r="AI256">
        <f t="shared" si="13"/>
        <v>0</v>
      </c>
      <c r="AJ256">
        <f t="shared" si="14"/>
        <v>0</v>
      </c>
    </row>
    <row r="257" spans="1:36" ht="15" thickBot="1" x14ac:dyDescent="0.35">
      <c r="A257" s="31" t="s">
        <v>54</v>
      </c>
      <c r="B257" s="17">
        <f t="shared" si="17"/>
        <v>44348</v>
      </c>
      <c r="C257" s="11">
        <f>HLOOKUP(C$5,'Emissions Factors'!$A$3:$AB$46,MATCH('MC Emissions'!$A257,'Emissions Factors'!$A$5:$A$46,0)+2,FALSE)*'MC Usage'!C257</f>
        <v>0</v>
      </c>
      <c r="D257" s="11">
        <f>HLOOKUP(D$5,'Emissions Factors'!$A$3:$AB$46,MATCH('MC Emissions'!$A257,'Emissions Factors'!$A$5:$A$46,0)+2,FALSE)*'MC Usage'!D257</f>
        <v>0</v>
      </c>
      <c r="E257" s="11">
        <f>HLOOKUP(E$5,'Emissions Factors'!$A$3:$AB$46,MATCH('MC Emissions'!$A257,'Emissions Factors'!$A$5:$A$46,0)+2,FALSE)*'MC Usage'!E257</f>
        <v>0</v>
      </c>
      <c r="F257" s="11">
        <f>HLOOKUP(F$5,'Emissions Factors'!$A$3:$AB$46,MATCH('MC Emissions'!$A257,'Emissions Factors'!$A$5:$A$46,0)+2,FALSE)*'MC Usage'!F257</f>
        <v>0</v>
      </c>
      <c r="G257" s="11">
        <f>HLOOKUP(G$5,'Emissions Factors'!$A$3:$AB$46,MATCH('MC Emissions'!$A257,'Emissions Factors'!$A$5:$A$46,0)+2,FALSE)*'MC Usage'!G257</f>
        <v>0</v>
      </c>
      <c r="H257" s="11">
        <f>HLOOKUP(H$5,'Emissions Factors'!$A$3:$AB$46,MATCH('MC Emissions'!$A257,'Emissions Factors'!$A$5:$A$46,0)+2,FALSE)*'MC Usage'!H257</f>
        <v>0</v>
      </c>
      <c r="I257" s="11">
        <f>HLOOKUP(I$5,'Emissions Factors'!$A$3:$AB$46,MATCH('MC Emissions'!$A257,'Emissions Factors'!$A$5:$A$46,0)+2,FALSE)*'MC Usage'!I257</f>
        <v>0</v>
      </c>
      <c r="J257" s="11">
        <f>HLOOKUP(J$5,'Emissions Factors'!$A$3:$AB$46,MATCH('MC Emissions'!$A257,'Emissions Factors'!$A$5:$A$46,0)+2,FALSE)*'MC Usage'!J257</f>
        <v>0</v>
      </c>
      <c r="K257" s="11">
        <f>HLOOKUP(K$5,'Emissions Factors'!$A$3:$AB$46,MATCH('MC Emissions'!$A257,'Emissions Factors'!$A$5:$A$46,0)+2,FALSE)*'MC Usage'!K257</f>
        <v>0</v>
      </c>
      <c r="L257" s="11">
        <f>HLOOKUP(L$5,'Emissions Factors'!$A$3:$AB$46,MATCH('MC Emissions'!$A257,'Emissions Factors'!$A$5:$A$46,0)+2,FALSE)*'MC Usage'!L257</f>
        <v>0</v>
      </c>
      <c r="M257" s="11">
        <f>HLOOKUP(M$5,'Emissions Factors'!$A$3:$AB$46,MATCH('MC Emissions'!$A257,'Emissions Factors'!$A$5:$A$46,0)+2,FALSE)*'MC Usage'!M257</f>
        <v>0</v>
      </c>
      <c r="N257" s="11">
        <f>HLOOKUP(N$5,'Emissions Factors'!$A$3:$AB$46,MATCH('MC Emissions'!$A257,'Emissions Factors'!$A$5:$A$46,0)+2,FALSE)*'MC Usage'!N257</f>
        <v>0</v>
      </c>
      <c r="O257" s="11">
        <f>HLOOKUP(O$5,'Emissions Factors'!$A$3:$AB$46,MATCH('MC Emissions'!$A257,'Emissions Factors'!$A$5:$A$46,0)+2,FALSE)*'MC Usage'!O257</f>
        <v>0</v>
      </c>
      <c r="P257" s="11">
        <f>HLOOKUP(P$5,'Emissions Factors'!$A$3:$AB$46,MATCH('MC Emissions'!$A257,'Emissions Factors'!$A$5:$A$46,0)+2,FALSE)*'MC Usage'!P257</f>
        <v>0</v>
      </c>
      <c r="Q257" s="11">
        <f>HLOOKUP(Q$5,'Emissions Factors'!$A$3:$AB$46,MATCH('MC Emissions'!$A257,'Emissions Factors'!$A$5:$A$46,0)+2,FALSE)*'MC Usage'!Q257</f>
        <v>0</v>
      </c>
      <c r="R257" s="11">
        <f>HLOOKUP(R$5,'Emissions Factors'!$A$3:$AB$46,MATCH('MC Emissions'!$A257,'Emissions Factors'!$A$5:$A$46,0)+2,FALSE)*'MC Usage'!R257</f>
        <v>0</v>
      </c>
      <c r="S257" s="11">
        <f>HLOOKUP(S$5,'Emissions Factors'!$A$3:$AB$46,MATCH('MC Emissions'!$A257,'Emissions Factors'!$A$5:$A$46,0)+2,FALSE)*'MC Usage'!S257</f>
        <v>0</v>
      </c>
      <c r="T257" s="11">
        <f>HLOOKUP(T$5,'Emissions Factors'!$A$3:$AB$46,MATCH('MC Emissions'!$A257,'Emissions Factors'!$A$5:$A$46,0)+2,FALSE)*'MC Usage'!T257</f>
        <v>0</v>
      </c>
      <c r="U257" s="11">
        <f>HLOOKUP(U$5,'Emissions Factors'!$A$3:$AB$46,MATCH('MC Emissions'!$A257,'Emissions Factors'!$A$5:$A$46,0)+2,FALSE)*'MC Usage'!U257</f>
        <v>0</v>
      </c>
      <c r="V257" s="11">
        <f>HLOOKUP(V$5,'Emissions Factors'!$A$3:$AB$46,MATCH('MC Emissions'!$A257,'Emissions Factors'!$A$5:$A$46,0)+2,FALSE)*'MC Usage'!V257</f>
        <v>0</v>
      </c>
      <c r="W257" s="11">
        <f>HLOOKUP(W$5,'Emissions Factors'!$A$3:$AB$46,MATCH('MC Emissions'!$A257,'Emissions Factors'!$A$5:$A$46,0)+2,FALSE)*'MC Usage'!W257</f>
        <v>0</v>
      </c>
      <c r="X257" s="11">
        <f>HLOOKUP(X$5,'Emissions Factors'!$A$3:$AB$46,MATCH('MC Emissions'!$A257,'Emissions Factors'!$A$5:$A$46,0)+2,FALSE)*'MC Usage'!X257</f>
        <v>0</v>
      </c>
      <c r="Y257" s="11">
        <f>HLOOKUP(Y$5,'Emissions Factors'!$A$3:$AB$46,MATCH('MC Emissions'!$A257,'Emissions Factors'!$A$5:$A$46,0)+2,FALSE)*'MC Usage'!Y257</f>
        <v>0</v>
      </c>
      <c r="Z257" s="11">
        <f>HLOOKUP(Z$5,'Emissions Factors'!$A$3:$AB$46,MATCH('MC Emissions'!$A257,'Emissions Factors'!$A$5:$A$46,0)+2,FALSE)*'MC Usage'!Z257</f>
        <v>0</v>
      </c>
      <c r="AA257" s="11">
        <f>HLOOKUP(AA$5,'Emissions Factors'!$A$3:$AB$46,MATCH('MC Emissions'!$A257,'Emissions Factors'!$A$5:$A$46,0)+2,FALSE)*'MC Usage'!AA257</f>
        <v>0</v>
      </c>
      <c r="AB257" s="12">
        <f>HLOOKUP(AB$5,'Emissions Factors'!$A$3:$AB$46,MATCH('MC Emissions'!$A257,'Emissions Factors'!$A$5:$A$46,0)+2,FALSE)*'MC Usage'!AB257</f>
        <v>0</v>
      </c>
      <c r="AC257" s="12">
        <f>-'MC Usage'!AC257</f>
        <v>0</v>
      </c>
      <c r="AD257" s="12">
        <f>HLOOKUP(AD$5,'Emissions Factors'!$A$3:$AB$46,MATCH('MC Emissions'!$A257,'Emissions Factors'!$A$5:$A$46,0)+2,FALSE)*'MC Usage'!AD257</f>
        <v>0</v>
      </c>
      <c r="AE257" s="12">
        <f>HLOOKUP(AE$5,'Emissions Factors'!$A$3:$AB$46,MATCH('MC Emissions'!$A257,'Emissions Factors'!$A$5:$A$46,0)+2,FALSE)*'MC Usage'!AE257</f>
        <v>0</v>
      </c>
      <c r="AF257" s="202">
        <f t="shared" si="15"/>
        <v>0</v>
      </c>
      <c r="AG257">
        <f t="shared" si="16"/>
        <v>0</v>
      </c>
      <c r="AH257">
        <v>0</v>
      </c>
      <c r="AI257">
        <f t="shared" si="13"/>
        <v>0</v>
      </c>
      <c r="AJ257">
        <f t="shared" si="14"/>
        <v>0</v>
      </c>
    </row>
    <row r="258" spans="1:36" x14ac:dyDescent="0.3">
      <c r="A258" s="32" t="s">
        <v>55</v>
      </c>
      <c r="B258" s="18">
        <f t="shared" si="17"/>
        <v>44378</v>
      </c>
      <c r="C258" s="2">
        <f>HLOOKUP(C$5,'Emissions Factors'!$A$3:$AB$46,MATCH('MC Emissions'!$A258,'Emissions Factors'!$A$5:$A$46,0)+2,FALSE)*'MC Usage'!C258</f>
        <v>0</v>
      </c>
      <c r="D258" s="2">
        <f>HLOOKUP(D$5,'Emissions Factors'!$A$3:$AB$46,MATCH('MC Emissions'!$A258,'Emissions Factors'!$A$5:$A$46,0)+2,FALSE)*'MC Usage'!D258</f>
        <v>0</v>
      </c>
      <c r="E258" s="2">
        <f>HLOOKUP(E$5,'Emissions Factors'!$A$3:$AB$46,MATCH('MC Emissions'!$A258,'Emissions Factors'!$A$5:$A$46,0)+2,FALSE)*'MC Usage'!E258</f>
        <v>0</v>
      </c>
      <c r="F258" s="2">
        <f>HLOOKUP(F$5,'Emissions Factors'!$A$3:$AB$46,MATCH('MC Emissions'!$A258,'Emissions Factors'!$A$5:$A$46,0)+2,FALSE)*'MC Usage'!F258</f>
        <v>0</v>
      </c>
      <c r="G258" s="2">
        <f>HLOOKUP(G$5,'Emissions Factors'!$A$3:$AB$46,MATCH('MC Emissions'!$A258,'Emissions Factors'!$A$5:$A$46,0)+2,FALSE)*'MC Usage'!G258</f>
        <v>0</v>
      </c>
      <c r="H258" s="2">
        <f>HLOOKUP(H$5,'Emissions Factors'!$A$3:$AB$46,MATCH('MC Emissions'!$A258,'Emissions Factors'!$A$5:$A$46,0)+2,FALSE)*'MC Usage'!H258</f>
        <v>0</v>
      </c>
      <c r="I258" s="2">
        <f>HLOOKUP(I$5,'Emissions Factors'!$A$3:$AB$46,MATCH('MC Emissions'!$A258,'Emissions Factors'!$A$5:$A$46,0)+2,FALSE)*'MC Usage'!I258</f>
        <v>0</v>
      </c>
      <c r="J258" s="2">
        <f>HLOOKUP(J$5,'Emissions Factors'!$A$3:$AB$46,MATCH('MC Emissions'!$A258,'Emissions Factors'!$A$5:$A$46,0)+2,FALSE)*'MC Usage'!J258</f>
        <v>0</v>
      </c>
      <c r="K258" s="2">
        <f>HLOOKUP(K$5,'Emissions Factors'!$A$3:$AB$46,MATCH('MC Emissions'!$A258,'Emissions Factors'!$A$5:$A$46,0)+2,FALSE)*'MC Usage'!K258</f>
        <v>0</v>
      </c>
      <c r="L258" s="2">
        <f>HLOOKUP(L$5,'Emissions Factors'!$A$3:$AB$46,MATCH('MC Emissions'!$A258,'Emissions Factors'!$A$5:$A$46,0)+2,FALSE)*'MC Usage'!L258</f>
        <v>0</v>
      </c>
      <c r="M258" s="2">
        <f>HLOOKUP(M$5,'Emissions Factors'!$A$3:$AB$46,MATCH('MC Emissions'!$A258,'Emissions Factors'!$A$5:$A$46,0)+2,FALSE)*'MC Usage'!M258</f>
        <v>0</v>
      </c>
      <c r="N258" s="2">
        <f>HLOOKUP(N$5,'Emissions Factors'!$A$3:$AB$46,MATCH('MC Emissions'!$A258,'Emissions Factors'!$A$5:$A$46,0)+2,FALSE)*'MC Usage'!N258</f>
        <v>0</v>
      </c>
      <c r="O258" s="2">
        <f>HLOOKUP(O$5,'Emissions Factors'!$A$3:$AB$46,MATCH('MC Emissions'!$A258,'Emissions Factors'!$A$5:$A$46,0)+2,FALSE)*'MC Usage'!O258</f>
        <v>0</v>
      </c>
      <c r="P258" s="2">
        <f>HLOOKUP(P$5,'Emissions Factors'!$A$3:$AB$46,MATCH('MC Emissions'!$A258,'Emissions Factors'!$A$5:$A$46,0)+2,FALSE)*'MC Usage'!P258</f>
        <v>0</v>
      </c>
      <c r="Q258" s="2">
        <f>HLOOKUP(Q$5,'Emissions Factors'!$A$3:$AB$46,MATCH('MC Emissions'!$A258,'Emissions Factors'!$A$5:$A$46,0)+2,FALSE)*'MC Usage'!Q258</f>
        <v>0</v>
      </c>
      <c r="R258" s="2">
        <f>HLOOKUP(R$5,'Emissions Factors'!$A$3:$AB$46,MATCH('MC Emissions'!$A258,'Emissions Factors'!$A$5:$A$46,0)+2,FALSE)*'MC Usage'!R258</f>
        <v>0</v>
      </c>
      <c r="S258" s="2">
        <f>HLOOKUP(S$5,'Emissions Factors'!$A$3:$AB$46,MATCH('MC Emissions'!$A258,'Emissions Factors'!$A$5:$A$46,0)+2,FALSE)*'MC Usage'!S258</f>
        <v>0</v>
      </c>
      <c r="T258" s="2">
        <f>HLOOKUP(T$5,'Emissions Factors'!$A$3:$AB$46,MATCH('MC Emissions'!$A258,'Emissions Factors'!$A$5:$A$46,0)+2,FALSE)*'MC Usage'!T258</f>
        <v>0</v>
      </c>
      <c r="U258" s="2">
        <f>HLOOKUP(U$5,'Emissions Factors'!$A$3:$AB$46,MATCH('MC Emissions'!$A258,'Emissions Factors'!$A$5:$A$46,0)+2,FALSE)*'MC Usage'!U258</f>
        <v>0</v>
      </c>
      <c r="V258" s="2">
        <f>HLOOKUP(V$5,'Emissions Factors'!$A$3:$AB$46,MATCH('MC Emissions'!$A258,'Emissions Factors'!$A$5:$A$46,0)+2,FALSE)*'MC Usage'!V258</f>
        <v>0</v>
      </c>
      <c r="W258" s="2">
        <f>HLOOKUP(W$5,'Emissions Factors'!$A$3:$AB$46,MATCH('MC Emissions'!$A258,'Emissions Factors'!$A$5:$A$46,0)+2,FALSE)*'MC Usage'!W258</f>
        <v>0</v>
      </c>
      <c r="X258" s="2">
        <f>HLOOKUP(X$5,'Emissions Factors'!$A$3:$AB$46,MATCH('MC Emissions'!$A258,'Emissions Factors'!$A$5:$A$46,0)+2,FALSE)*'MC Usage'!X258</f>
        <v>0</v>
      </c>
      <c r="Y258" s="2">
        <f>HLOOKUP(Y$5,'Emissions Factors'!$A$3:$AB$46,MATCH('MC Emissions'!$A258,'Emissions Factors'!$A$5:$A$46,0)+2,FALSE)*'MC Usage'!Y258</f>
        <v>0</v>
      </c>
      <c r="Z258" s="2">
        <f>HLOOKUP(Z$5,'Emissions Factors'!$A$3:$AB$46,MATCH('MC Emissions'!$A258,'Emissions Factors'!$A$5:$A$46,0)+2,FALSE)*'MC Usage'!Z258</f>
        <v>0</v>
      </c>
      <c r="AA258" s="2">
        <f>HLOOKUP(AA$5,'Emissions Factors'!$A$3:$AB$46,MATCH('MC Emissions'!$A258,'Emissions Factors'!$A$5:$A$46,0)+2,FALSE)*'MC Usage'!AA258</f>
        <v>0</v>
      </c>
      <c r="AB258">
        <f>HLOOKUP(AB$5,'Emissions Factors'!$A$3:$AB$46,MATCH('MC Emissions'!$A258,'Emissions Factors'!$A$5:$A$46,0)+2,FALSE)*'MC Usage'!AB258</f>
        <v>0</v>
      </c>
      <c r="AC258">
        <f>-'MC Usage'!AC258</f>
        <v>0</v>
      </c>
      <c r="AD258">
        <f>HLOOKUP(AD$5,'Emissions Factors'!$A$3:$AB$46,MATCH('MC Emissions'!$A258,'Emissions Factors'!$A$5:$A$46,0)+2,FALSE)*'MC Usage'!AD258</f>
        <v>0</v>
      </c>
      <c r="AE258">
        <f>HLOOKUP(AE$5,'Emissions Factors'!$A$3:$AB$46,MATCH('MC Emissions'!$A258,'Emissions Factors'!$A$5:$A$46,0)+2,FALSE)*'MC Usage'!AE258</f>
        <v>0</v>
      </c>
      <c r="AF258" s="202">
        <f t="shared" si="15"/>
        <v>0</v>
      </c>
      <c r="AG258">
        <f t="shared" si="16"/>
        <v>0</v>
      </c>
      <c r="AH258">
        <v>0</v>
      </c>
      <c r="AI258">
        <f t="shared" si="13"/>
        <v>0</v>
      </c>
      <c r="AJ258">
        <f t="shared" si="14"/>
        <v>0</v>
      </c>
    </row>
    <row r="259" spans="1:36" x14ac:dyDescent="0.3">
      <c r="A259" s="33" t="s">
        <v>55</v>
      </c>
      <c r="B259" s="18">
        <f t="shared" si="17"/>
        <v>44409</v>
      </c>
      <c r="C259" s="2">
        <f>HLOOKUP(C$5,'Emissions Factors'!$A$3:$AB$46,MATCH('MC Emissions'!$A259,'Emissions Factors'!$A$5:$A$46,0)+2,FALSE)*'MC Usage'!C259</f>
        <v>0</v>
      </c>
      <c r="D259" s="2">
        <f>HLOOKUP(D$5,'Emissions Factors'!$A$3:$AB$46,MATCH('MC Emissions'!$A259,'Emissions Factors'!$A$5:$A$46,0)+2,FALSE)*'MC Usage'!D259</f>
        <v>0</v>
      </c>
      <c r="E259" s="2">
        <f>HLOOKUP(E$5,'Emissions Factors'!$A$3:$AB$46,MATCH('MC Emissions'!$A259,'Emissions Factors'!$A$5:$A$46,0)+2,FALSE)*'MC Usage'!E259</f>
        <v>0</v>
      </c>
      <c r="F259" s="2">
        <f>HLOOKUP(F$5,'Emissions Factors'!$A$3:$AB$46,MATCH('MC Emissions'!$A259,'Emissions Factors'!$A$5:$A$46,0)+2,FALSE)*'MC Usage'!F259</f>
        <v>0</v>
      </c>
      <c r="G259" s="2">
        <f>HLOOKUP(G$5,'Emissions Factors'!$A$3:$AB$46,MATCH('MC Emissions'!$A259,'Emissions Factors'!$A$5:$A$46,0)+2,FALSE)*'MC Usage'!G259</f>
        <v>0</v>
      </c>
      <c r="H259" s="2">
        <f>HLOOKUP(H$5,'Emissions Factors'!$A$3:$AB$46,MATCH('MC Emissions'!$A259,'Emissions Factors'!$A$5:$A$46,0)+2,FALSE)*'MC Usage'!H259</f>
        <v>0</v>
      </c>
      <c r="I259" s="2">
        <f>HLOOKUP(I$5,'Emissions Factors'!$A$3:$AB$46,MATCH('MC Emissions'!$A259,'Emissions Factors'!$A$5:$A$46,0)+2,FALSE)*'MC Usage'!I259</f>
        <v>0</v>
      </c>
      <c r="J259" s="2">
        <f>HLOOKUP(J$5,'Emissions Factors'!$A$3:$AB$46,MATCH('MC Emissions'!$A259,'Emissions Factors'!$A$5:$A$46,0)+2,FALSE)*'MC Usage'!J259</f>
        <v>0</v>
      </c>
      <c r="K259" s="2">
        <f>HLOOKUP(K$5,'Emissions Factors'!$A$3:$AB$46,MATCH('MC Emissions'!$A259,'Emissions Factors'!$A$5:$A$46,0)+2,FALSE)*'MC Usage'!K259</f>
        <v>0</v>
      </c>
      <c r="L259" s="2">
        <f>HLOOKUP(L$5,'Emissions Factors'!$A$3:$AB$46,MATCH('MC Emissions'!$A259,'Emissions Factors'!$A$5:$A$46,0)+2,FALSE)*'MC Usage'!L259</f>
        <v>0</v>
      </c>
      <c r="M259" s="2">
        <f>HLOOKUP(M$5,'Emissions Factors'!$A$3:$AB$46,MATCH('MC Emissions'!$A259,'Emissions Factors'!$A$5:$A$46,0)+2,FALSE)*'MC Usage'!M259</f>
        <v>0</v>
      </c>
      <c r="N259" s="2">
        <f>HLOOKUP(N$5,'Emissions Factors'!$A$3:$AB$46,MATCH('MC Emissions'!$A259,'Emissions Factors'!$A$5:$A$46,0)+2,FALSE)*'MC Usage'!N259</f>
        <v>0</v>
      </c>
      <c r="O259" s="2">
        <f>HLOOKUP(O$5,'Emissions Factors'!$A$3:$AB$46,MATCH('MC Emissions'!$A259,'Emissions Factors'!$A$5:$A$46,0)+2,FALSE)*'MC Usage'!O259</f>
        <v>0</v>
      </c>
      <c r="P259" s="2">
        <f>HLOOKUP(P$5,'Emissions Factors'!$A$3:$AB$46,MATCH('MC Emissions'!$A259,'Emissions Factors'!$A$5:$A$46,0)+2,FALSE)*'MC Usage'!P259</f>
        <v>0</v>
      </c>
      <c r="Q259" s="2">
        <f>HLOOKUP(Q$5,'Emissions Factors'!$A$3:$AB$46,MATCH('MC Emissions'!$A259,'Emissions Factors'!$A$5:$A$46,0)+2,FALSE)*'MC Usage'!Q259</f>
        <v>0</v>
      </c>
      <c r="R259" s="2">
        <f>HLOOKUP(R$5,'Emissions Factors'!$A$3:$AB$46,MATCH('MC Emissions'!$A259,'Emissions Factors'!$A$5:$A$46,0)+2,FALSE)*'MC Usage'!R259</f>
        <v>0</v>
      </c>
      <c r="S259" s="2">
        <f>HLOOKUP(S$5,'Emissions Factors'!$A$3:$AB$46,MATCH('MC Emissions'!$A259,'Emissions Factors'!$A$5:$A$46,0)+2,FALSE)*'MC Usage'!S259</f>
        <v>0</v>
      </c>
      <c r="T259" s="2">
        <f>HLOOKUP(T$5,'Emissions Factors'!$A$3:$AB$46,MATCH('MC Emissions'!$A259,'Emissions Factors'!$A$5:$A$46,0)+2,FALSE)*'MC Usage'!T259</f>
        <v>0</v>
      </c>
      <c r="U259" s="2">
        <f>HLOOKUP(U$5,'Emissions Factors'!$A$3:$AB$46,MATCH('MC Emissions'!$A259,'Emissions Factors'!$A$5:$A$46,0)+2,FALSE)*'MC Usage'!U259</f>
        <v>0</v>
      </c>
      <c r="V259" s="2">
        <f>HLOOKUP(V$5,'Emissions Factors'!$A$3:$AB$46,MATCH('MC Emissions'!$A259,'Emissions Factors'!$A$5:$A$46,0)+2,FALSE)*'MC Usage'!V259</f>
        <v>0</v>
      </c>
      <c r="W259" s="2">
        <f>HLOOKUP(W$5,'Emissions Factors'!$A$3:$AB$46,MATCH('MC Emissions'!$A259,'Emissions Factors'!$A$5:$A$46,0)+2,FALSE)*'MC Usage'!W259</f>
        <v>0</v>
      </c>
      <c r="X259" s="2">
        <f>HLOOKUP(X$5,'Emissions Factors'!$A$3:$AB$46,MATCH('MC Emissions'!$A259,'Emissions Factors'!$A$5:$A$46,0)+2,FALSE)*'MC Usage'!X259</f>
        <v>0</v>
      </c>
      <c r="Y259" s="2">
        <f>HLOOKUP(Y$5,'Emissions Factors'!$A$3:$AB$46,MATCH('MC Emissions'!$A259,'Emissions Factors'!$A$5:$A$46,0)+2,FALSE)*'MC Usage'!Y259</f>
        <v>0</v>
      </c>
      <c r="Z259" s="2">
        <f>HLOOKUP(Z$5,'Emissions Factors'!$A$3:$AB$46,MATCH('MC Emissions'!$A259,'Emissions Factors'!$A$5:$A$46,0)+2,FALSE)*'MC Usage'!Z259</f>
        <v>0</v>
      </c>
      <c r="AA259" s="2">
        <f>HLOOKUP(AA$5,'Emissions Factors'!$A$3:$AB$46,MATCH('MC Emissions'!$A259,'Emissions Factors'!$A$5:$A$46,0)+2,FALSE)*'MC Usage'!AA259</f>
        <v>0</v>
      </c>
      <c r="AB259">
        <f>HLOOKUP(AB$5,'Emissions Factors'!$A$3:$AB$46,MATCH('MC Emissions'!$A259,'Emissions Factors'!$A$5:$A$46,0)+2,FALSE)*'MC Usage'!AB259</f>
        <v>0</v>
      </c>
      <c r="AC259">
        <f>-'MC Usage'!AC259</f>
        <v>0</v>
      </c>
      <c r="AD259">
        <f>HLOOKUP(AD$5,'Emissions Factors'!$A$3:$AB$46,MATCH('MC Emissions'!$A259,'Emissions Factors'!$A$5:$A$46,0)+2,FALSE)*'MC Usage'!AD259</f>
        <v>0</v>
      </c>
      <c r="AE259">
        <f>HLOOKUP(AE$5,'Emissions Factors'!$A$3:$AB$46,MATCH('MC Emissions'!$A259,'Emissions Factors'!$A$5:$A$46,0)+2,FALSE)*'MC Usage'!AE259</f>
        <v>0</v>
      </c>
      <c r="AF259" s="202">
        <f t="shared" si="15"/>
        <v>0</v>
      </c>
      <c r="AG259">
        <f t="shared" si="16"/>
        <v>0</v>
      </c>
      <c r="AH259">
        <v>0</v>
      </c>
      <c r="AI259">
        <f t="shared" ref="AI259:AI322" si="18">-AD259</f>
        <v>0</v>
      </c>
      <c r="AJ259">
        <f t="shared" ref="AJ259:AJ322" si="19">-AC259</f>
        <v>0</v>
      </c>
    </row>
    <row r="260" spans="1:36" x14ac:dyDescent="0.3">
      <c r="A260" s="33" t="s">
        <v>55</v>
      </c>
      <c r="B260" s="18">
        <f t="shared" si="17"/>
        <v>44440</v>
      </c>
      <c r="C260" s="2">
        <f>HLOOKUP(C$5,'Emissions Factors'!$A$3:$AB$46,MATCH('MC Emissions'!$A260,'Emissions Factors'!$A$5:$A$46,0)+2,FALSE)*'MC Usage'!C260</f>
        <v>0</v>
      </c>
      <c r="D260" s="2">
        <f>HLOOKUP(D$5,'Emissions Factors'!$A$3:$AB$46,MATCH('MC Emissions'!$A260,'Emissions Factors'!$A$5:$A$46,0)+2,FALSE)*'MC Usage'!D260</f>
        <v>0</v>
      </c>
      <c r="E260" s="2">
        <f>HLOOKUP(E$5,'Emissions Factors'!$A$3:$AB$46,MATCH('MC Emissions'!$A260,'Emissions Factors'!$A$5:$A$46,0)+2,FALSE)*'MC Usage'!E260</f>
        <v>0</v>
      </c>
      <c r="F260" s="2">
        <f>HLOOKUP(F$5,'Emissions Factors'!$A$3:$AB$46,MATCH('MC Emissions'!$A260,'Emissions Factors'!$A$5:$A$46,0)+2,FALSE)*'MC Usage'!F260</f>
        <v>0</v>
      </c>
      <c r="G260" s="2">
        <f>HLOOKUP(G$5,'Emissions Factors'!$A$3:$AB$46,MATCH('MC Emissions'!$A260,'Emissions Factors'!$A$5:$A$46,0)+2,FALSE)*'MC Usage'!G260</f>
        <v>0</v>
      </c>
      <c r="H260" s="2">
        <f>HLOOKUP(H$5,'Emissions Factors'!$A$3:$AB$46,MATCH('MC Emissions'!$A260,'Emissions Factors'!$A$5:$A$46,0)+2,FALSE)*'MC Usage'!H260</f>
        <v>0</v>
      </c>
      <c r="I260" s="2">
        <f>HLOOKUP(I$5,'Emissions Factors'!$A$3:$AB$46,MATCH('MC Emissions'!$A260,'Emissions Factors'!$A$5:$A$46,0)+2,FALSE)*'MC Usage'!I260</f>
        <v>0</v>
      </c>
      <c r="J260" s="2">
        <f>HLOOKUP(J$5,'Emissions Factors'!$A$3:$AB$46,MATCH('MC Emissions'!$A260,'Emissions Factors'!$A$5:$A$46,0)+2,FALSE)*'MC Usage'!J260</f>
        <v>0</v>
      </c>
      <c r="K260" s="2">
        <f>HLOOKUP(K$5,'Emissions Factors'!$A$3:$AB$46,MATCH('MC Emissions'!$A260,'Emissions Factors'!$A$5:$A$46,0)+2,FALSE)*'MC Usage'!K260</f>
        <v>0</v>
      </c>
      <c r="L260" s="2">
        <f>HLOOKUP(L$5,'Emissions Factors'!$A$3:$AB$46,MATCH('MC Emissions'!$A260,'Emissions Factors'!$A$5:$A$46,0)+2,FALSE)*'MC Usage'!L260</f>
        <v>0</v>
      </c>
      <c r="M260" s="2">
        <f>HLOOKUP(M$5,'Emissions Factors'!$A$3:$AB$46,MATCH('MC Emissions'!$A260,'Emissions Factors'!$A$5:$A$46,0)+2,FALSE)*'MC Usage'!M260</f>
        <v>0</v>
      </c>
      <c r="N260" s="2">
        <f>HLOOKUP(N$5,'Emissions Factors'!$A$3:$AB$46,MATCH('MC Emissions'!$A260,'Emissions Factors'!$A$5:$A$46,0)+2,FALSE)*'MC Usage'!N260</f>
        <v>0</v>
      </c>
      <c r="O260" s="2">
        <f>HLOOKUP(O$5,'Emissions Factors'!$A$3:$AB$46,MATCH('MC Emissions'!$A260,'Emissions Factors'!$A$5:$A$46,0)+2,FALSE)*'MC Usage'!O260</f>
        <v>0</v>
      </c>
      <c r="P260" s="2">
        <f>HLOOKUP(P$5,'Emissions Factors'!$A$3:$AB$46,MATCH('MC Emissions'!$A260,'Emissions Factors'!$A$5:$A$46,0)+2,FALSE)*'MC Usage'!P260</f>
        <v>0</v>
      </c>
      <c r="Q260" s="2">
        <f>HLOOKUP(Q$5,'Emissions Factors'!$A$3:$AB$46,MATCH('MC Emissions'!$A260,'Emissions Factors'!$A$5:$A$46,0)+2,FALSE)*'MC Usage'!Q260</f>
        <v>0</v>
      </c>
      <c r="R260" s="2">
        <f>HLOOKUP(R$5,'Emissions Factors'!$A$3:$AB$46,MATCH('MC Emissions'!$A260,'Emissions Factors'!$A$5:$A$46,0)+2,FALSE)*'MC Usage'!R260</f>
        <v>0</v>
      </c>
      <c r="S260" s="2">
        <f>HLOOKUP(S$5,'Emissions Factors'!$A$3:$AB$46,MATCH('MC Emissions'!$A260,'Emissions Factors'!$A$5:$A$46,0)+2,FALSE)*'MC Usage'!S260</f>
        <v>0</v>
      </c>
      <c r="T260" s="2">
        <f>HLOOKUP(T$5,'Emissions Factors'!$A$3:$AB$46,MATCH('MC Emissions'!$A260,'Emissions Factors'!$A$5:$A$46,0)+2,FALSE)*'MC Usage'!T260</f>
        <v>0</v>
      </c>
      <c r="U260" s="2">
        <f>HLOOKUP(U$5,'Emissions Factors'!$A$3:$AB$46,MATCH('MC Emissions'!$A260,'Emissions Factors'!$A$5:$A$46,0)+2,FALSE)*'MC Usage'!U260</f>
        <v>0</v>
      </c>
      <c r="V260" s="2">
        <f>HLOOKUP(V$5,'Emissions Factors'!$A$3:$AB$46,MATCH('MC Emissions'!$A260,'Emissions Factors'!$A$5:$A$46,0)+2,FALSE)*'MC Usage'!V260</f>
        <v>0</v>
      </c>
      <c r="W260" s="2">
        <f>HLOOKUP(W$5,'Emissions Factors'!$A$3:$AB$46,MATCH('MC Emissions'!$A260,'Emissions Factors'!$A$5:$A$46,0)+2,FALSE)*'MC Usage'!W260</f>
        <v>0</v>
      </c>
      <c r="X260" s="2">
        <f>HLOOKUP(X$5,'Emissions Factors'!$A$3:$AB$46,MATCH('MC Emissions'!$A260,'Emissions Factors'!$A$5:$A$46,0)+2,FALSE)*'MC Usage'!X260</f>
        <v>0</v>
      </c>
      <c r="Y260" s="2">
        <f>HLOOKUP(Y$5,'Emissions Factors'!$A$3:$AB$46,MATCH('MC Emissions'!$A260,'Emissions Factors'!$A$5:$A$46,0)+2,FALSE)*'MC Usage'!Y260</f>
        <v>0</v>
      </c>
      <c r="Z260" s="2">
        <f>HLOOKUP(Z$5,'Emissions Factors'!$A$3:$AB$46,MATCH('MC Emissions'!$A260,'Emissions Factors'!$A$5:$A$46,0)+2,FALSE)*'MC Usage'!Z260</f>
        <v>0</v>
      </c>
      <c r="AA260" s="2">
        <f>HLOOKUP(AA$5,'Emissions Factors'!$A$3:$AB$46,MATCH('MC Emissions'!$A260,'Emissions Factors'!$A$5:$A$46,0)+2,FALSE)*'MC Usage'!AA260</f>
        <v>0</v>
      </c>
      <c r="AB260">
        <f>HLOOKUP(AB$5,'Emissions Factors'!$A$3:$AB$46,MATCH('MC Emissions'!$A260,'Emissions Factors'!$A$5:$A$46,0)+2,FALSE)*'MC Usage'!AB260</f>
        <v>0</v>
      </c>
      <c r="AC260">
        <f>-'MC Usage'!AC260</f>
        <v>0</v>
      </c>
      <c r="AD260">
        <f>HLOOKUP(AD$5,'Emissions Factors'!$A$3:$AB$46,MATCH('MC Emissions'!$A260,'Emissions Factors'!$A$5:$A$46,0)+2,FALSE)*'MC Usage'!AD260</f>
        <v>0</v>
      </c>
      <c r="AE260">
        <f>HLOOKUP(AE$5,'Emissions Factors'!$A$3:$AB$46,MATCH('MC Emissions'!$A260,'Emissions Factors'!$A$5:$A$46,0)+2,FALSE)*'MC Usage'!AE260</f>
        <v>0</v>
      </c>
      <c r="AF260" s="202">
        <f t="shared" si="15"/>
        <v>0</v>
      </c>
      <c r="AG260">
        <f t="shared" si="16"/>
        <v>0</v>
      </c>
      <c r="AH260">
        <v>0</v>
      </c>
      <c r="AI260">
        <f t="shared" si="18"/>
        <v>0</v>
      </c>
      <c r="AJ260">
        <f t="shared" si="19"/>
        <v>0</v>
      </c>
    </row>
    <row r="261" spans="1:36" x14ac:dyDescent="0.3">
      <c r="A261" s="33" t="s">
        <v>55</v>
      </c>
      <c r="B261" s="18">
        <f t="shared" si="17"/>
        <v>44470</v>
      </c>
      <c r="C261" s="2">
        <f>HLOOKUP(C$5,'Emissions Factors'!$A$3:$AB$46,MATCH('MC Emissions'!$A261,'Emissions Factors'!$A$5:$A$46,0)+2,FALSE)*'MC Usage'!C261</f>
        <v>0</v>
      </c>
      <c r="D261" s="2">
        <f>HLOOKUP(D$5,'Emissions Factors'!$A$3:$AB$46,MATCH('MC Emissions'!$A261,'Emissions Factors'!$A$5:$A$46,0)+2,FALSE)*'MC Usage'!D261</f>
        <v>0</v>
      </c>
      <c r="E261" s="2">
        <f>HLOOKUP(E$5,'Emissions Factors'!$A$3:$AB$46,MATCH('MC Emissions'!$A261,'Emissions Factors'!$A$5:$A$46,0)+2,FALSE)*'MC Usage'!E261</f>
        <v>0</v>
      </c>
      <c r="F261" s="2">
        <f>HLOOKUP(F$5,'Emissions Factors'!$A$3:$AB$46,MATCH('MC Emissions'!$A261,'Emissions Factors'!$A$5:$A$46,0)+2,FALSE)*'MC Usage'!F261</f>
        <v>0</v>
      </c>
      <c r="G261" s="2">
        <f>HLOOKUP(G$5,'Emissions Factors'!$A$3:$AB$46,MATCH('MC Emissions'!$A261,'Emissions Factors'!$A$5:$A$46,0)+2,FALSE)*'MC Usage'!G261</f>
        <v>0</v>
      </c>
      <c r="H261" s="2">
        <f>HLOOKUP(H$5,'Emissions Factors'!$A$3:$AB$46,MATCH('MC Emissions'!$A261,'Emissions Factors'!$A$5:$A$46,0)+2,FALSE)*'MC Usage'!H261</f>
        <v>0</v>
      </c>
      <c r="I261" s="2">
        <f>HLOOKUP(I$5,'Emissions Factors'!$A$3:$AB$46,MATCH('MC Emissions'!$A261,'Emissions Factors'!$A$5:$A$46,0)+2,FALSE)*'MC Usage'!I261</f>
        <v>0</v>
      </c>
      <c r="J261" s="2">
        <f>HLOOKUP(J$5,'Emissions Factors'!$A$3:$AB$46,MATCH('MC Emissions'!$A261,'Emissions Factors'!$A$5:$A$46,0)+2,FALSE)*'MC Usage'!J261</f>
        <v>0</v>
      </c>
      <c r="K261" s="2">
        <f>HLOOKUP(K$5,'Emissions Factors'!$A$3:$AB$46,MATCH('MC Emissions'!$A261,'Emissions Factors'!$A$5:$A$46,0)+2,FALSE)*'MC Usage'!K261</f>
        <v>0</v>
      </c>
      <c r="L261" s="2">
        <f>HLOOKUP(L$5,'Emissions Factors'!$A$3:$AB$46,MATCH('MC Emissions'!$A261,'Emissions Factors'!$A$5:$A$46,0)+2,FALSE)*'MC Usage'!L261</f>
        <v>0</v>
      </c>
      <c r="M261" s="2">
        <f>HLOOKUP(M$5,'Emissions Factors'!$A$3:$AB$46,MATCH('MC Emissions'!$A261,'Emissions Factors'!$A$5:$A$46,0)+2,FALSE)*'MC Usage'!M261</f>
        <v>0</v>
      </c>
      <c r="N261" s="2">
        <f>HLOOKUP(N$5,'Emissions Factors'!$A$3:$AB$46,MATCH('MC Emissions'!$A261,'Emissions Factors'!$A$5:$A$46,0)+2,FALSE)*'MC Usage'!N261</f>
        <v>0</v>
      </c>
      <c r="O261" s="2">
        <f>HLOOKUP(O$5,'Emissions Factors'!$A$3:$AB$46,MATCH('MC Emissions'!$A261,'Emissions Factors'!$A$5:$A$46,0)+2,FALSE)*'MC Usage'!O261</f>
        <v>0</v>
      </c>
      <c r="P261" s="2">
        <f>HLOOKUP(P$5,'Emissions Factors'!$A$3:$AB$46,MATCH('MC Emissions'!$A261,'Emissions Factors'!$A$5:$A$46,0)+2,FALSE)*'MC Usage'!P261</f>
        <v>0</v>
      </c>
      <c r="Q261" s="2">
        <f>HLOOKUP(Q$5,'Emissions Factors'!$A$3:$AB$46,MATCH('MC Emissions'!$A261,'Emissions Factors'!$A$5:$A$46,0)+2,FALSE)*'MC Usage'!Q261</f>
        <v>0</v>
      </c>
      <c r="R261" s="2">
        <f>HLOOKUP(R$5,'Emissions Factors'!$A$3:$AB$46,MATCH('MC Emissions'!$A261,'Emissions Factors'!$A$5:$A$46,0)+2,FALSE)*'MC Usage'!R261</f>
        <v>0</v>
      </c>
      <c r="S261" s="2">
        <f>HLOOKUP(S$5,'Emissions Factors'!$A$3:$AB$46,MATCH('MC Emissions'!$A261,'Emissions Factors'!$A$5:$A$46,0)+2,FALSE)*'MC Usage'!S261</f>
        <v>0</v>
      </c>
      <c r="T261" s="2">
        <f>HLOOKUP(T$5,'Emissions Factors'!$A$3:$AB$46,MATCH('MC Emissions'!$A261,'Emissions Factors'!$A$5:$A$46,0)+2,FALSE)*'MC Usage'!T261</f>
        <v>0</v>
      </c>
      <c r="U261" s="2">
        <f>HLOOKUP(U$5,'Emissions Factors'!$A$3:$AB$46,MATCH('MC Emissions'!$A261,'Emissions Factors'!$A$5:$A$46,0)+2,FALSE)*'MC Usage'!U261</f>
        <v>0</v>
      </c>
      <c r="V261" s="2">
        <f>HLOOKUP(V$5,'Emissions Factors'!$A$3:$AB$46,MATCH('MC Emissions'!$A261,'Emissions Factors'!$A$5:$A$46,0)+2,FALSE)*'MC Usage'!V261</f>
        <v>0</v>
      </c>
      <c r="W261" s="2">
        <f>HLOOKUP(W$5,'Emissions Factors'!$A$3:$AB$46,MATCH('MC Emissions'!$A261,'Emissions Factors'!$A$5:$A$46,0)+2,FALSE)*'MC Usage'!W261</f>
        <v>0</v>
      </c>
      <c r="X261" s="2">
        <f>HLOOKUP(X$5,'Emissions Factors'!$A$3:$AB$46,MATCH('MC Emissions'!$A261,'Emissions Factors'!$A$5:$A$46,0)+2,FALSE)*'MC Usage'!X261</f>
        <v>0</v>
      </c>
      <c r="Y261" s="2">
        <f>HLOOKUP(Y$5,'Emissions Factors'!$A$3:$AB$46,MATCH('MC Emissions'!$A261,'Emissions Factors'!$A$5:$A$46,0)+2,FALSE)*'MC Usage'!Y261</f>
        <v>0</v>
      </c>
      <c r="Z261" s="2">
        <f>HLOOKUP(Z$5,'Emissions Factors'!$A$3:$AB$46,MATCH('MC Emissions'!$A261,'Emissions Factors'!$A$5:$A$46,0)+2,FALSE)*'MC Usage'!Z261</f>
        <v>0</v>
      </c>
      <c r="AA261" s="2">
        <f>HLOOKUP(AA$5,'Emissions Factors'!$A$3:$AB$46,MATCH('MC Emissions'!$A261,'Emissions Factors'!$A$5:$A$46,0)+2,FALSE)*'MC Usage'!AA261</f>
        <v>0</v>
      </c>
      <c r="AB261">
        <f>HLOOKUP(AB$5,'Emissions Factors'!$A$3:$AB$46,MATCH('MC Emissions'!$A261,'Emissions Factors'!$A$5:$A$46,0)+2,FALSE)*'MC Usage'!AB261</f>
        <v>0</v>
      </c>
      <c r="AC261">
        <f>-'MC Usage'!AC261</f>
        <v>0</v>
      </c>
      <c r="AD261">
        <f>HLOOKUP(AD$5,'Emissions Factors'!$A$3:$AB$46,MATCH('MC Emissions'!$A261,'Emissions Factors'!$A$5:$A$46,0)+2,FALSE)*'MC Usage'!AD261</f>
        <v>0</v>
      </c>
      <c r="AE261">
        <f>HLOOKUP(AE$5,'Emissions Factors'!$A$3:$AB$46,MATCH('MC Emissions'!$A261,'Emissions Factors'!$A$5:$A$46,0)+2,FALSE)*'MC Usage'!AE261</f>
        <v>0</v>
      </c>
      <c r="AF261" s="202">
        <f t="shared" si="15"/>
        <v>0</v>
      </c>
      <c r="AG261">
        <f t="shared" si="16"/>
        <v>0</v>
      </c>
      <c r="AH261">
        <v>0</v>
      </c>
      <c r="AI261">
        <f t="shared" si="18"/>
        <v>0</v>
      </c>
      <c r="AJ261">
        <f t="shared" si="19"/>
        <v>0</v>
      </c>
    </row>
    <row r="262" spans="1:36" x14ac:dyDescent="0.3">
      <c r="A262" s="33" t="s">
        <v>55</v>
      </c>
      <c r="B262" s="18">
        <f t="shared" si="17"/>
        <v>44501</v>
      </c>
      <c r="C262" s="2">
        <f>HLOOKUP(C$5,'Emissions Factors'!$A$3:$AB$46,MATCH('MC Emissions'!$A262,'Emissions Factors'!$A$5:$A$46,0)+2,FALSE)*'MC Usage'!C262</f>
        <v>0</v>
      </c>
      <c r="D262" s="2">
        <f>HLOOKUP(D$5,'Emissions Factors'!$A$3:$AB$46,MATCH('MC Emissions'!$A262,'Emissions Factors'!$A$5:$A$46,0)+2,FALSE)*'MC Usage'!D262</f>
        <v>0</v>
      </c>
      <c r="E262" s="2">
        <f>HLOOKUP(E$5,'Emissions Factors'!$A$3:$AB$46,MATCH('MC Emissions'!$A262,'Emissions Factors'!$A$5:$A$46,0)+2,FALSE)*'MC Usage'!E262</f>
        <v>0</v>
      </c>
      <c r="F262" s="2">
        <f>HLOOKUP(F$5,'Emissions Factors'!$A$3:$AB$46,MATCH('MC Emissions'!$A262,'Emissions Factors'!$A$5:$A$46,0)+2,FALSE)*'MC Usage'!F262</f>
        <v>0</v>
      </c>
      <c r="G262" s="2">
        <f>HLOOKUP(G$5,'Emissions Factors'!$A$3:$AB$46,MATCH('MC Emissions'!$A262,'Emissions Factors'!$A$5:$A$46,0)+2,FALSE)*'MC Usage'!G262</f>
        <v>0</v>
      </c>
      <c r="H262" s="2">
        <f>HLOOKUP(H$5,'Emissions Factors'!$A$3:$AB$46,MATCH('MC Emissions'!$A262,'Emissions Factors'!$A$5:$A$46,0)+2,FALSE)*'MC Usage'!H262</f>
        <v>0</v>
      </c>
      <c r="I262" s="2">
        <f>HLOOKUP(I$5,'Emissions Factors'!$A$3:$AB$46,MATCH('MC Emissions'!$A262,'Emissions Factors'!$A$5:$A$46,0)+2,FALSE)*'MC Usage'!I262</f>
        <v>0</v>
      </c>
      <c r="J262" s="2">
        <f>HLOOKUP(J$5,'Emissions Factors'!$A$3:$AB$46,MATCH('MC Emissions'!$A262,'Emissions Factors'!$A$5:$A$46,0)+2,FALSE)*'MC Usage'!J262</f>
        <v>0</v>
      </c>
      <c r="K262" s="2">
        <f>HLOOKUP(K$5,'Emissions Factors'!$A$3:$AB$46,MATCH('MC Emissions'!$A262,'Emissions Factors'!$A$5:$A$46,0)+2,FALSE)*'MC Usage'!K262</f>
        <v>0</v>
      </c>
      <c r="L262" s="2">
        <f>HLOOKUP(L$5,'Emissions Factors'!$A$3:$AB$46,MATCH('MC Emissions'!$A262,'Emissions Factors'!$A$5:$A$46,0)+2,FALSE)*'MC Usage'!L262</f>
        <v>0</v>
      </c>
      <c r="M262" s="2">
        <f>HLOOKUP(M$5,'Emissions Factors'!$A$3:$AB$46,MATCH('MC Emissions'!$A262,'Emissions Factors'!$A$5:$A$46,0)+2,FALSE)*'MC Usage'!M262</f>
        <v>0</v>
      </c>
      <c r="N262" s="2">
        <f>HLOOKUP(N$5,'Emissions Factors'!$A$3:$AB$46,MATCH('MC Emissions'!$A262,'Emissions Factors'!$A$5:$A$46,0)+2,FALSE)*'MC Usage'!N262</f>
        <v>0</v>
      </c>
      <c r="O262" s="2">
        <f>HLOOKUP(O$5,'Emissions Factors'!$A$3:$AB$46,MATCH('MC Emissions'!$A262,'Emissions Factors'!$A$5:$A$46,0)+2,FALSE)*'MC Usage'!O262</f>
        <v>0</v>
      </c>
      <c r="P262" s="2">
        <f>HLOOKUP(P$5,'Emissions Factors'!$A$3:$AB$46,MATCH('MC Emissions'!$A262,'Emissions Factors'!$A$5:$A$46,0)+2,FALSE)*'MC Usage'!P262</f>
        <v>0</v>
      </c>
      <c r="Q262" s="2">
        <f>HLOOKUP(Q$5,'Emissions Factors'!$A$3:$AB$46,MATCH('MC Emissions'!$A262,'Emissions Factors'!$A$5:$A$46,0)+2,FALSE)*'MC Usage'!Q262</f>
        <v>0</v>
      </c>
      <c r="R262" s="2">
        <f>HLOOKUP(R$5,'Emissions Factors'!$A$3:$AB$46,MATCH('MC Emissions'!$A262,'Emissions Factors'!$A$5:$A$46,0)+2,FALSE)*'MC Usage'!R262</f>
        <v>0</v>
      </c>
      <c r="S262" s="2">
        <f>HLOOKUP(S$5,'Emissions Factors'!$A$3:$AB$46,MATCH('MC Emissions'!$A262,'Emissions Factors'!$A$5:$A$46,0)+2,FALSE)*'MC Usage'!S262</f>
        <v>0</v>
      </c>
      <c r="T262" s="2">
        <f>HLOOKUP(T$5,'Emissions Factors'!$A$3:$AB$46,MATCH('MC Emissions'!$A262,'Emissions Factors'!$A$5:$A$46,0)+2,FALSE)*'MC Usage'!T262</f>
        <v>0</v>
      </c>
      <c r="U262" s="2">
        <f>HLOOKUP(U$5,'Emissions Factors'!$A$3:$AB$46,MATCH('MC Emissions'!$A262,'Emissions Factors'!$A$5:$A$46,0)+2,FALSE)*'MC Usage'!U262</f>
        <v>0</v>
      </c>
      <c r="V262" s="2">
        <f>HLOOKUP(V$5,'Emissions Factors'!$A$3:$AB$46,MATCH('MC Emissions'!$A262,'Emissions Factors'!$A$5:$A$46,0)+2,FALSE)*'MC Usage'!V262</f>
        <v>0</v>
      </c>
      <c r="W262" s="2">
        <f>HLOOKUP(W$5,'Emissions Factors'!$A$3:$AB$46,MATCH('MC Emissions'!$A262,'Emissions Factors'!$A$5:$A$46,0)+2,FALSE)*'MC Usage'!W262</f>
        <v>0</v>
      </c>
      <c r="X262" s="2">
        <f>HLOOKUP(X$5,'Emissions Factors'!$A$3:$AB$46,MATCH('MC Emissions'!$A262,'Emissions Factors'!$A$5:$A$46,0)+2,FALSE)*'MC Usage'!X262</f>
        <v>0</v>
      </c>
      <c r="Y262" s="2">
        <f>HLOOKUP(Y$5,'Emissions Factors'!$A$3:$AB$46,MATCH('MC Emissions'!$A262,'Emissions Factors'!$A$5:$A$46,0)+2,FALSE)*'MC Usage'!Y262</f>
        <v>0</v>
      </c>
      <c r="Z262" s="2">
        <f>HLOOKUP(Z$5,'Emissions Factors'!$A$3:$AB$46,MATCH('MC Emissions'!$A262,'Emissions Factors'!$A$5:$A$46,0)+2,FALSE)*'MC Usage'!Z262</f>
        <v>0</v>
      </c>
      <c r="AA262" s="2">
        <f>HLOOKUP(AA$5,'Emissions Factors'!$A$3:$AB$46,MATCH('MC Emissions'!$A262,'Emissions Factors'!$A$5:$A$46,0)+2,FALSE)*'MC Usage'!AA262</f>
        <v>0</v>
      </c>
      <c r="AB262">
        <f>HLOOKUP(AB$5,'Emissions Factors'!$A$3:$AB$46,MATCH('MC Emissions'!$A262,'Emissions Factors'!$A$5:$A$46,0)+2,FALSE)*'MC Usage'!AB262</f>
        <v>0</v>
      </c>
      <c r="AC262">
        <f>-'MC Usage'!AC262</f>
        <v>0</v>
      </c>
      <c r="AD262">
        <f>HLOOKUP(AD$5,'Emissions Factors'!$A$3:$AB$46,MATCH('MC Emissions'!$A262,'Emissions Factors'!$A$5:$A$46,0)+2,FALSE)*'MC Usage'!AD262</f>
        <v>0</v>
      </c>
      <c r="AE262">
        <f>HLOOKUP(AE$5,'Emissions Factors'!$A$3:$AB$46,MATCH('MC Emissions'!$A262,'Emissions Factors'!$A$5:$A$46,0)+2,FALSE)*'MC Usage'!AE262</f>
        <v>0</v>
      </c>
      <c r="AF262" s="202">
        <f t="shared" si="15"/>
        <v>0</v>
      </c>
      <c r="AG262">
        <f t="shared" si="16"/>
        <v>0</v>
      </c>
      <c r="AH262">
        <v>0</v>
      </c>
      <c r="AI262">
        <f t="shared" si="18"/>
        <v>0</v>
      </c>
      <c r="AJ262">
        <f t="shared" si="19"/>
        <v>0</v>
      </c>
    </row>
    <row r="263" spans="1:36" x14ac:dyDescent="0.3">
      <c r="A263" s="33" t="s">
        <v>55</v>
      </c>
      <c r="B263" s="18">
        <f t="shared" si="17"/>
        <v>44531</v>
      </c>
      <c r="C263" s="2">
        <f>HLOOKUP(C$5,'Emissions Factors'!$A$3:$AB$46,MATCH('MC Emissions'!$A263,'Emissions Factors'!$A$5:$A$46,0)+2,FALSE)*'MC Usage'!C263</f>
        <v>0</v>
      </c>
      <c r="D263" s="2">
        <f>HLOOKUP(D$5,'Emissions Factors'!$A$3:$AB$46,MATCH('MC Emissions'!$A263,'Emissions Factors'!$A$5:$A$46,0)+2,FALSE)*'MC Usage'!D263</f>
        <v>0</v>
      </c>
      <c r="E263" s="2">
        <f>HLOOKUP(E$5,'Emissions Factors'!$A$3:$AB$46,MATCH('MC Emissions'!$A263,'Emissions Factors'!$A$5:$A$46,0)+2,FALSE)*'MC Usage'!E263</f>
        <v>0</v>
      </c>
      <c r="F263" s="2">
        <f>HLOOKUP(F$5,'Emissions Factors'!$A$3:$AB$46,MATCH('MC Emissions'!$A263,'Emissions Factors'!$A$5:$A$46,0)+2,FALSE)*'MC Usage'!F263</f>
        <v>0</v>
      </c>
      <c r="G263" s="2">
        <f>HLOOKUP(G$5,'Emissions Factors'!$A$3:$AB$46,MATCH('MC Emissions'!$A263,'Emissions Factors'!$A$5:$A$46,0)+2,FALSE)*'MC Usage'!G263</f>
        <v>0</v>
      </c>
      <c r="H263" s="2">
        <f>HLOOKUP(H$5,'Emissions Factors'!$A$3:$AB$46,MATCH('MC Emissions'!$A263,'Emissions Factors'!$A$5:$A$46,0)+2,FALSE)*'MC Usage'!H263</f>
        <v>0</v>
      </c>
      <c r="I263" s="2">
        <f>HLOOKUP(I$5,'Emissions Factors'!$A$3:$AB$46,MATCH('MC Emissions'!$A263,'Emissions Factors'!$A$5:$A$46,0)+2,FALSE)*'MC Usage'!I263</f>
        <v>0</v>
      </c>
      <c r="J263" s="2">
        <f>HLOOKUP(J$5,'Emissions Factors'!$A$3:$AB$46,MATCH('MC Emissions'!$A263,'Emissions Factors'!$A$5:$A$46,0)+2,FALSE)*'MC Usage'!J263</f>
        <v>0</v>
      </c>
      <c r="K263" s="2">
        <f>HLOOKUP(K$5,'Emissions Factors'!$A$3:$AB$46,MATCH('MC Emissions'!$A263,'Emissions Factors'!$A$5:$A$46,0)+2,FALSE)*'MC Usage'!K263</f>
        <v>0</v>
      </c>
      <c r="L263" s="2">
        <f>HLOOKUP(L$5,'Emissions Factors'!$A$3:$AB$46,MATCH('MC Emissions'!$A263,'Emissions Factors'!$A$5:$A$46,0)+2,FALSE)*'MC Usage'!L263</f>
        <v>0</v>
      </c>
      <c r="M263" s="2">
        <f>HLOOKUP(M$5,'Emissions Factors'!$A$3:$AB$46,MATCH('MC Emissions'!$A263,'Emissions Factors'!$A$5:$A$46,0)+2,FALSE)*'MC Usage'!M263</f>
        <v>0</v>
      </c>
      <c r="N263" s="2">
        <f>HLOOKUP(N$5,'Emissions Factors'!$A$3:$AB$46,MATCH('MC Emissions'!$A263,'Emissions Factors'!$A$5:$A$46,0)+2,FALSE)*'MC Usage'!N263</f>
        <v>0</v>
      </c>
      <c r="O263" s="2">
        <f>HLOOKUP(O$5,'Emissions Factors'!$A$3:$AB$46,MATCH('MC Emissions'!$A263,'Emissions Factors'!$A$5:$A$46,0)+2,FALSE)*'MC Usage'!O263</f>
        <v>0</v>
      </c>
      <c r="P263" s="2">
        <f>HLOOKUP(P$5,'Emissions Factors'!$A$3:$AB$46,MATCH('MC Emissions'!$A263,'Emissions Factors'!$A$5:$A$46,0)+2,FALSE)*'MC Usage'!P263</f>
        <v>0</v>
      </c>
      <c r="Q263" s="2">
        <f>HLOOKUP(Q$5,'Emissions Factors'!$A$3:$AB$46,MATCH('MC Emissions'!$A263,'Emissions Factors'!$A$5:$A$46,0)+2,FALSE)*'MC Usage'!Q263</f>
        <v>0</v>
      </c>
      <c r="R263" s="2">
        <f>HLOOKUP(R$5,'Emissions Factors'!$A$3:$AB$46,MATCH('MC Emissions'!$A263,'Emissions Factors'!$A$5:$A$46,0)+2,FALSE)*'MC Usage'!R263</f>
        <v>0</v>
      </c>
      <c r="S263" s="2">
        <f>HLOOKUP(S$5,'Emissions Factors'!$A$3:$AB$46,MATCH('MC Emissions'!$A263,'Emissions Factors'!$A$5:$A$46,0)+2,FALSE)*'MC Usage'!S263</f>
        <v>0</v>
      </c>
      <c r="T263" s="2">
        <f>HLOOKUP(T$5,'Emissions Factors'!$A$3:$AB$46,MATCH('MC Emissions'!$A263,'Emissions Factors'!$A$5:$A$46,0)+2,FALSE)*'MC Usage'!T263</f>
        <v>0</v>
      </c>
      <c r="U263" s="2">
        <f>HLOOKUP(U$5,'Emissions Factors'!$A$3:$AB$46,MATCH('MC Emissions'!$A263,'Emissions Factors'!$A$5:$A$46,0)+2,FALSE)*'MC Usage'!U263</f>
        <v>0</v>
      </c>
      <c r="V263" s="2">
        <f>HLOOKUP(V$5,'Emissions Factors'!$A$3:$AB$46,MATCH('MC Emissions'!$A263,'Emissions Factors'!$A$5:$A$46,0)+2,FALSE)*'MC Usage'!V263</f>
        <v>0</v>
      </c>
      <c r="W263" s="2">
        <f>HLOOKUP(W$5,'Emissions Factors'!$A$3:$AB$46,MATCH('MC Emissions'!$A263,'Emissions Factors'!$A$5:$A$46,0)+2,FALSE)*'MC Usage'!W263</f>
        <v>0</v>
      </c>
      <c r="X263" s="2">
        <f>HLOOKUP(X$5,'Emissions Factors'!$A$3:$AB$46,MATCH('MC Emissions'!$A263,'Emissions Factors'!$A$5:$A$46,0)+2,FALSE)*'MC Usage'!X263</f>
        <v>0</v>
      </c>
      <c r="Y263" s="2">
        <f>HLOOKUP(Y$5,'Emissions Factors'!$A$3:$AB$46,MATCH('MC Emissions'!$A263,'Emissions Factors'!$A$5:$A$46,0)+2,FALSE)*'MC Usage'!Y263</f>
        <v>0</v>
      </c>
      <c r="Z263" s="2">
        <f>HLOOKUP(Z$5,'Emissions Factors'!$A$3:$AB$46,MATCH('MC Emissions'!$A263,'Emissions Factors'!$A$5:$A$46,0)+2,FALSE)*'MC Usage'!Z263</f>
        <v>0</v>
      </c>
      <c r="AA263" s="2">
        <f>HLOOKUP(AA$5,'Emissions Factors'!$A$3:$AB$46,MATCH('MC Emissions'!$A263,'Emissions Factors'!$A$5:$A$46,0)+2,FALSE)*'MC Usage'!AA263</f>
        <v>0</v>
      </c>
      <c r="AB263">
        <f>HLOOKUP(AB$5,'Emissions Factors'!$A$3:$AB$46,MATCH('MC Emissions'!$A263,'Emissions Factors'!$A$5:$A$46,0)+2,FALSE)*'MC Usage'!AB263</f>
        <v>0</v>
      </c>
      <c r="AC263">
        <f>-'MC Usage'!AC263</f>
        <v>0</v>
      </c>
      <c r="AD263">
        <f>HLOOKUP(AD$5,'Emissions Factors'!$A$3:$AB$46,MATCH('MC Emissions'!$A263,'Emissions Factors'!$A$5:$A$46,0)+2,FALSE)*'MC Usage'!AD263</f>
        <v>0</v>
      </c>
      <c r="AE263">
        <f>HLOOKUP(AE$5,'Emissions Factors'!$A$3:$AB$46,MATCH('MC Emissions'!$A263,'Emissions Factors'!$A$5:$A$46,0)+2,FALSE)*'MC Usage'!AE263</f>
        <v>0</v>
      </c>
      <c r="AF263" s="202">
        <f t="shared" ref="AF263:AF326" si="20">C263+AD263</f>
        <v>0</v>
      </c>
      <c r="AG263">
        <f t="shared" ref="AG263:AG326" si="21">E263+H263+AC263</f>
        <v>0</v>
      </c>
      <c r="AH263">
        <v>0</v>
      </c>
      <c r="AI263">
        <f t="shared" si="18"/>
        <v>0</v>
      </c>
      <c r="AJ263">
        <f t="shared" si="19"/>
        <v>0</v>
      </c>
    </row>
    <row r="264" spans="1:36" x14ac:dyDescent="0.3">
      <c r="A264" s="33" t="s">
        <v>55</v>
      </c>
      <c r="B264" s="18">
        <f t="shared" ref="B264:B327" si="22">DATE(YEAR(B263),MONTH(B263)+1,DAY(B263))</f>
        <v>44562</v>
      </c>
      <c r="C264" s="2">
        <f>HLOOKUP(C$5,'Emissions Factors'!$A$3:$AB$46,MATCH('MC Emissions'!$A264,'Emissions Factors'!$A$5:$A$46,0)+2,FALSE)*'MC Usage'!C264</f>
        <v>0</v>
      </c>
      <c r="D264" s="2">
        <f>HLOOKUP(D$5,'Emissions Factors'!$A$3:$AB$46,MATCH('MC Emissions'!$A264,'Emissions Factors'!$A$5:$A$46,0)+2,FALSE)*'MC Usage'!D264</f>
        <v>0</v>
      </c>
      <c r="E264" s="2">
        <f>HLOOKUP(E$5,'Emissions Factors'!$A$3:$AB$46,MATCH('MC Emissions'!$A264,'Emissions Factors'!$A$5:$A$46,0)+2,FALSE)*'MC Usage'!E264</f>
        <v>0</v>
      </c>
      <c r="F264" s="2">
        <f>HLOOKUP(F$5,'Emissions Factors'!$A$3:$AB$46,MATCH('MC Emissions'!$A264,'Emissions Factors'!$A$5:$A$46,0)+2,FALSE)*'MC Usage'!F264</f>
        <v>0</v>
      </c>
      <c r="G264" s="2">
        <f>HLOOKUP(G$5,'Emissions Factors'!$A$3:$AB$46,MATCH('MC Emissions'!$A264,'Emissions Factors'!$A$5:$A$46,0)+2,FALSE)*'MC Usage'!G264</f>
        <v>0</v>
      </c>
      <c r="H264" s="2">
        <f>HLOOKUP(H$5,'Emissions Factors'!$A$3:$AB$46,MATCH('MC Emissions'!$A264,'Emissions Factors'!$A$5:$A$46,0)+2,FALSE)*'MC Usage'!H264</f>
        <v>0</v>
      </c>
      <c r="I264" s="2">
        <f>HLOOKUP(I$5,'Emissions Factors'!$A$3:$AB$46,MATCH('MC Emissions'!$A264,'Emissions Factors'!$A$5:$A$46,0)+2,FALSE)*'MC Usage'!I264</f>
        <v>0</v>
      </c>
      <c r="J264" s="2">
        <f>HLOOKUP(J$5,'Emissions Factors'!$A$3:$AB$46,MATCH('MC Emissions'!$A264,'Emissions Factors'!$A$5:$A$46,0)+2,FALSE)*'MC Usage'!J264</f>
        <v>0</v>
      </c>
      <c r="K264" s="2">
        <f>HLOOKUP(K$5,'Emissions Factors'!$A$3:$AB$46,MATCH('MC Emissions'!$A264,'Emissions Factors'!$A$5:$A$46,0)+2,FALSE)*'MC Usage'!K264</f>
        <v>0</v>
      </c>
      <c r="L264" s="2">
        <f>HLOOKUP(L$5,'Emissions Factors'!$A$3:$AB$46,MATCH('MC Emissions'!$A264,'Emissions Factors'!$A$5:$A$46,0)+2,FALSE)*'MC Usage'!L264</f>
        <v>0</v>
      </c>
      <c r="M264" s="2">
        <f>HLOOKUP(M$5,'Emissions Factors'!$A$3:$AB$46,MATCH('MC Emissions'!$A264,'Emissions Factors'!$A$5:$A$46,0)+2,FALSE)*'MC Usage'!M264</f>
        <v>0</v>
      </c>
      <c r="N264" s="2">
        <f>HLOOKUP(N$5,'Emissions Factors'!$A$3:$AB$46,MATCH('MC Emissions'!$A264,'Emissions Factors'!$A$5:$A$46,0)+2,FALSE)*'MC Usage'!N264</f>
        <v>0</v>
      </c>
      <c r="O264" s="2">
        <f>HLOOKUP(O$5,'Emissions Factors'!$A$3:$AB$46,MATCH('MC Emissions'!$A264,'Emissions Factors'!$A$5:$A$46,0)+2,FALSE)*'MC Usage'!O264</f>
        <v>0</v>
      </c>
      <c r="P264" s="2">
        <f>HLOOKUP(P$5,'Emissions Factors'!$A$3:$AB$46,MATCH('MC Emissions'!$A264,'Emissions Factors'!$A$5:$A$46,0)+2,FALSE)*'MC Usage'!P264</f>
        <v>0</v>
      </c>
      <c r="Q264" s="2">
        <f>HLOOKUP(Q$5,'Emissions Factors'!$A$3:$AB$46,MATCH('MC Emissions'!$A264,'Emissions Factors'!$A$5:$A$46,0)+2,FALSE)*'MC Usage'!Q264</f>
        <v>0</v>
      </c>
      <c r="R264" s="2">
        <f>HLOOKUP(R$5,'Emissions Factors'!$A$3:$AB$46,MATCH('MC Emissions'!$A264,'Emissions Factors'!$A$5:$A$46,0)+2,FALSE)*'MC Usage'!R264</f>
        <v>0</v>
      </c>
      <c r="S264" s="2">
        <f>HLOOKUP(S$5,'Emissions Factors'!$A$3:$AB$46,MATCH('MC Emissions'!$A264,'Emissions Factors'!$A$5:$A$46,0)+2,FALSE)*'MC Usage'!S264</f>
        <v>0</v>
      </c>
      <c r="T264" s="2">
        <f>HLOOKUP(T$5,'Emissions Factors'!$A$3:$AB$46,MATCH('MC Emissions'!$A264,'Emissions Factors'!$A$5:$A$46,0)+2,FALSE)*'MC Usage'!T264</f>
        <v>0</v>
      </c>
      <c r="U264" s="2">
        <f>HLOOKUP(U$5,'Emissions Factors'!$A$3:$AB$46,MATCH('MC Emissions'!$A264,'Emissions Factors'!$A$5:$A$46,0)+2,FALSE)*'MC Usage'!U264</f>
        <v>0</v>
      </c>
      <c r="V264" s="2">
        <f>HLOOKUP(V$5,'Emissions Factors'!$A$3:$AB$46,MATCH('MC Emissions'!$A264,'Emissions Factors'!$A$5:$A$46,0)+2,FALSE)*'MC Usage'!V264</f>
        <v>0</v>
      </c>
      <c r="W264" s="2">
        <f>HLOOKUP(W$5,'Emissions Factors'!$A$3:$AB$46,MATCH('MC Emissions'!$A264,'Emissions Factors'!$A$5:$A$46,0)+2,FALSE)*'MC Usage'!W264</f>
        <v>0</v>
      </c>
      <c r="X264" s="2">
        <f>HLOOKUP(X$5,'Emissions Factors'!$A$3:$AB$46,MATCH('MC Emissions'!$A264,'Emissions Factors'!$A$5:$A$46,0)+2,FALSE)*'MC Usage'!X264</f>
        <v>0</v>
      </c>
      <c r="Y264" s="2">
        <f>HLOOKUP(Y$5,'Emissions Factors'!$A$3:$AB$46,MATCH('MC Emissions'!$A264,'Emissions Factors'!$A$5:$A$46,0)+2,FALSE)*'MC Usage'!Y264</f>
        <v>0</v>
      </c>
      <c r="Z264" s="2">
        <f>HLOOKUP(Z$5,'Emissions Factors'!$A$3:$AB$46,MATCH('MC Emissions'!$A264,'Emissions Factors'!$A$5:$A$46,0)+2,FALSE)*'MC Usage'!Z264</f>
        <v>0</v>
      </c>
      <c r="AA264" s="2">
        <f>HLOOKUP(AA$5,'Emissions Factors'!$A$3:$AB$46,MATCH('MC Emissions'!$A264,'Emissions Factors'!$A$5:$A$46,0)+2,FALSE)*'MC Usage'!AA264</f>
        <v>0</v>
      </c>
      <c r="AB264">
        <f>HLOOKUP(AB$5,'Emissions Factors'!$A$3:$AB$46,MATCH('MC Emissions'!$A264,'Emissions Factors'!$A$5:$A$46,0)+2,FALSE)*'MC Usage'!AB264</f>
        <v>0</v>
      </c>
      <c r="AC264">
        <f>-'MC Usage'!AC264</f>
        <v>0</v>
      </c>
      <c r="AD264">
        <f>HLOOKUP(AD$5,'Emissions Factors'!$A$3:$AB$46,MATCH('MC Emissions'!$A264,'Emissions Factors'!$A$5:$A$46,0)+2,FALSE)*'MC Usage'!AD264</f>
        <v>0</v>
      </c>
      <c r="AE264">
        <f>HLOOKUP(AE$5,'Emissions Factors'!$A$3:$AB$46,MATCH('MC Emissions'!$A264,'Emissions Factors'!$A$5:$A$46,0)+2,FALSE)*'MC Usage'!AE264</f>
        <v>0</v>
      </c>
      <c r="AF264" s="202">
        <f t="shared" si="20"/>
        <v>0</v>
      </c>
      <c r="AG264">
        <f t="shared" si="21"/>
        <v>0</v>
      </c>
      <c r="AH264">
        <v>0</v>
      </c>
      <c r="AI264">
        <f t="shared" si="18"/>
        <v>0</v>
      </c>
      <c r="AJ264">
        <f t="shared" si="19"/>
        <v>0</v>
      </c>
    </row>
    <row r="265" spans="1:36" x14ac:dyDescent="0.3">
      <c r="A265" s="33" t="s">
        <v>55</v>
      </c>
      <c r="B265" s="18">
        <f t="shared" si="22"/>
        <v>44593</v>
      </c>
      <c r="C265" s="2">
        <f>HLOOKUP(C$5,'Emissions Factors'!$A$3:$AB$46,MATCH('MC Emissions'!$A265,'Emissions Factors'!$A$5:$A$46,0)+2,FALSE)*'MC Usage'!C265</f>
        <v>0</v>
      </c>
      <c r="D265" s="2">
        <f>HLOOKUP(D$5,'Emissions Factors'!$A$3:$AB$46,MATCH('MC Emissions'!$A265,'Emissions Factors'!$A$5:$A$46,0)+2,FALSE)*'MC Usage'!D265</f>
        <v>0</v>
      </c>
      <c r="E265" s="2">
        <f>HLOOKUP(E$5,'Emissions Factors'!$A$3:$AB$46,MATCH('MC Emissions'!$A265,'Emissions Factors'!$A$5:$A$46,0)+2,FALSE)*'MC Usage'!E265</f>
        <v>0</v>
      </c>
      <c r="F265" s="2">
        <f>HLOOKUP(F$5,'Emissions Factors'!$A$3:$AB$46,MATCH('MC Emissions'!$A265,'Emissions Factors'!$A$5:$A$46,0)+2,FALSE)*'MC Usage'!F265</f>
        <v>0</v>
      </c>
      <c r="G265" s="2">
        <f>HLOOKUP(G$5,'Emissions Factors'!$A$3:$AB$46,MATCH('MC Emissions'!$A265,'Emissions Factors'!$A$5:$A$46,0)+2,FALSE)*'MC Usage'!G265</f>
        <v>0</v>
      </c>
      <c r="H265" s="2">
        <f>HLOOKUP(H$5,'Emissions Factors'!$A$3:$AB$46,MATCH('MC Emissions'!$A265,'Emissions Factors'!$A$5:$A$46,0)+2,FALSE)*'MC Usage'!H265</f>
        <v>0</v>
      </c>
      <c r="I265" s="2">
        <f>HLOOKUP(I$5,'Emissions Factors'!$A$3:$AB$46,MATCH('MC Emissions'!$A265,'Emissions Factors'!$A$5:$A$46,0)+2,FALSE)*'MC Usage'!I265</f>
        <v>0</v>
      </c>
      <c r="J265" s="2">
        <f>HLOOKUP(J$5,'Emissions Factors'!$A$3:$AB$46,MATCH('MC Emissions'!$A265,'Emissions Factors'!$A$5:$A$46,0)+2,FALSE)*'MC Usage'!J265</f>
        <v>0</v>
      </c>
      <c r="K265" s="2">
        <f>HLOOKUP(K$5,'Emissions Factors'!$A$3:$AB$46,MATCH('MC Emissions'!$A265,'Emissions Factors'!$A$5:$A$46,0)+2,FALSE)*'MC Usage'!K265</f>
        <v>0</v>
      </c>
      <c r="L265" s="2">
        <f>HLOOKUP(L$5,'Emissions Factors'!$A$3:$AB$46,MATCH('MC Emissions'!$A265,'Emissions Factors'!$A$5:$A$46,0)+2,FALSE)*'MC Usage'!L265</f>
        <v>0</v>
      </c>
      <c r="M265" s="2">
        <f>HLOOKUP(M$5,'Emissions Factors'!$A$3:$AB$46,MATCH('MC Emissions'!$A265,'Emissions Factors'!$A$5:$A$46,0)+2,FALSE)*'MC Usage'!M265</f>
        <v>0</v>
      </c>
      <c r="N265" s="2">
        <f>HLOOKUP(N$5,'Emissions Factors'!$A$3:$AB$46,MATCH('MC Emissions'!$A265,'Emissions Factors'!$A$5:$A$46,0)+2,FALSE)*'MC Usage'!N265</f>
        <v>0</v>
      </c>
      <c r="O265" s="2">
        <f>HLOOKUP(O$5,'Emissions Factors'!$A$3:$AB$46,MATCH('MC Emissions'!$A265,'Emissions Factors'!$A$5:$A$46,0)+2,FALSE)*'MC Usage'!O265</f>
        <v>0</v>
      </c>
      <c r="P265" s="2">
        <f>HLOOKUP(P$5,'Emissions Factors'!$A$3:$AB$46,MATCH('MC Emissions'!$A265,'Emissions Factors'!$A$5:$A$46,0)+2,FALSE)*'MC Usage'!P265</f>
        <v>0</v>
      </c>
      <c r="Q265" s="2">
        <f>HLOOKUP(Q$5,'Emissions Factors'!$A$3:$AB$46,MATCH('MC Emissions'!$A265,'Emissions Factors'!$A$5:$A$46,0)+2,FALSE)*'MC Usage'!Q265</f>
        <v>0</v>
      </c>
      <c r="R265" s="2">
        <f>HLOOKUP(R$5,'Emissions Factors'!$A$3:$AB$46,MATCH('MC Emissions'!$A265,'Emissions Factors'!$A$5:$A$46,0)+2,FALSE)*'MC Usage'!R265</f>
        <v>0</v>
      </c>
      <c r="S265" s="2">
        <f>HLOOKUP(S$5,'Emissions Factors'!$A$3:$AB$46,MATCH('MC Emissions'!$A265,'Emissions Factors'!$A$5:$A$46,0)+2,FALSE)*'MC Usage'!S265</f>
        <v>0</v>
      </c>
      <c r="T265" s="2">
        <f>HLOOKUP(T$5,'Emissions Factors'!$A$3:$AB$46,MATCH('MC Emissions'!$A265,'Emissions Factors'!$A$5:$A$46,0)+2,FALSE)*'MC Usage'!T265</f>
        <v>0</v>
      </c>
      <c r="U265" s="2">
        <f>HLOOKUP(U$5,'Emissions Factors'!$A$3:$AB$46,MATCH('MC Emissions'!$A265,'Emissions Factors'!$A$5:$A$46,0)+2,FALSE)*'MC Usage'!U265</f>
        <v>0</v>
      </c>
      <c r="V265" s="2">
        <f>HLOOKUP(V$5,'Emissions Factors'!$A$3:$AB$46,MATCH('MC Emissions'!$A265,'Emissions Factors'!$A$5:$A$46,0)+2,FALSE)*'MC Usage'!V265</f>
        <v>0</v>
      </c>
      <c r="W265" s="2">
        <f>HLOOKUP(W$5,'Emissions Factors'!$A$3:$AB$46,MATCH('MC Emissions'!$A265,'Emissions Factors'!$A$5:$A$46,0)+2,FALSE)*'MC Usage'!W265</f>
        <v>0</v>
      </c>
      <c r="X265" s="2">
        <f>HLOOKUP(X$5,'Emissions Factors'!$A$3:$AB$46,MATCH('MC Emissions'!$A265,'Emissions Factors'!$A$5:$A$46,0)+2,FALSE)*'MC Usage'!X265</f>
        <v>0</v>
      </c>
      <c r="Y265" s="2">
        <f>HLOOKUP(Y$5,'Emissions Factors'!$A$3:$AB$46,MATCH('MC Emissions'!$A265,'Emissions Factors'!$A$5:$A$46,0)+2,FALSE)*'MC Usage'!Y265</f>
        <v>0</v>
      </c>
      <c r="Z265" s="2">
        <f>HLOOKUP(Z$5,'Emissions Factors'!$A$3:$AB$46,MATCH('MC Emissions'!$A265,'Emissions Factors'!$A$5:$A$46,0)+2,FALSE)*'MC Usage'!Z265</f>
        <v>0</v>
      </c>
      <c r="AA265" s="2">
        <f>HLOOKUP(AA$5,'Emissions Factors'!$A$3:$AB$46,MATCH('MC Emissions'!$A265,'Emissions Factors'!$A$5:$A$46,0)+2,FALSE)*'MC Usage'!AA265</f>
        <v>0</v>
      </c>
      <c r="AB265">
        <f>HLOOKUP(AB$5,'Emissions Factors'!$A$3:$AB$46,MATCH('MC Emissions'!$A265,'Emissions Factors'!$A$5:$A$46,0)+2,FALSE)*'MC Usage'!AB265</f>
        <v>0</v>
      </c>
      <c r="AC265">
        <f>-'MC Usage'!AC265</f>
        <v>0</v>
      </c>
      <c r="AD265">
        <f>HLOOKUP(AD$5,'Emissions Factors'!$A$3:$AB$46,MATCH('MC Emissions'!$A265,'Emissions Factors'!$A$5:$A$46,0)+2,FALSE)*'MC Usage'!AD265</f>
        <v>0</v>
      </c>
      <c r="AE265">
        <f>HLOOKUP(AE$5,'Emissions Factors'!$A$3:$AB$46,MATCH('MC Emissions'!$A265,'Emissions Factors'!$A$5:$A$46,0)+2,FALSE)*'MC Usage'!AE265</f>
        <v>0</v>
      </c>
      <c r="AF265" s="202">
        <f t="shared" si="20"/>
        <v>0</v>
      </c>
      <c r="AG265">
        <f t="shared" si="21"/>
        <v>0</v>
      </c>
      <c r="AH265">
        <v>0</v>
      </c>
      <c r="AI265">
        <f t="shared" si="18"/>
        <v>0</v>
      </c>
      <c r="AJ265">
        <f t="shared" si="19"/>
        <v>0</v>
      </c>
    </row>
    <row r="266" spans="1:36" x14ac:dyDescent="0.3">
      <c r="A266" s="33" t="s">
        <v>55</v>
      </c>
      <c r="B266" s="18">
        <f t="shared" si="22"/>
        <v>44621</v>
      </c>
      <c r="C266" s="2">
        <f>HLOOKUP(C$5,'Emissions Factors'!$A$3:$AB$46,MATCH('MC Emissions'!$A266,'Emissions Factors'!$A$5:$A$46,0)+2,FALSE)*'MC Usage'!C266</f>
        <v>0</v>
      </c>
      <c r="D266" s="2">
        <f>HLOOKUP(D$5,'Emissions Factors'!$A$3:$AB$46,MATCH('MC Emissions'!$A266,'Emissions Factors'!$A$5:$A$46,0)+2,FALSE)*'MC Usage'!D266</f>
        <v>0</v>
      </c>
      <c r="E266" s="2">
        <f>HLOOKUP(E$5,'Emissions Factors'!$A$3:$AB$46,MATCH('MC Emissions'!$A266,'Emissions Factors'!$A$5:$A$46,0)+2,FALSE)*'MC Usage'!E266</f>
        <v>0</v>
      </c>
      <c r="F266" s="2">
        <f>HLOOKUP(F$5,'Emissions Factors'!$A$3:$AB$46,MATCH('MC Emissions'!$A266,'Emissions Factors'!$A$5:$A$46,0)+2,FALSE)*'MC Usage'!F266</f>
        <v>0</v>
      </c>
      <c r="G266" s="2">
        <f>HLOOKUP(G$5,'Emissions Factors'!$A$3:$AB$46,MATCH('MC Emissions'!$A266,'Emissions Factors'!$A$5:$A$46,0)+2,FALSE)*'MC Usage'!G266</f>
        <v>0</v>
      </c>
      <c r="H266" s="2">
        <f>HLOOKUP(H$5,'Emissions Factors'!$A$3:$AB$46,MATCH('MC Emissions'!$A266,'Emissions Factors'!$A$5:$A$46,0)+2,FALSE)*'MC Usage'!H266</f>
        <v>0</v>
      </c>
      <c r="I266" s="2">
        <f>HLOOKUP(I$5,'Emissions Factors'!$A$3:$AB$46,MATCH('MC Emissions'!$A266,'Emissions Factors'!$A$5:$A$46,0)+2,FALSE)*'MC Usage'!I266</f>
        <v>0</v>
      </c>
      <c r="J266" s="2">
        <f>HLOOKUP(J$5,'Emissions Factors'!$A$3:$AB$46,MATCH('MC Emissions'!$A266,'Emissions Factors'!$A$5:$A$46,0)+2,FALSE)*'MC Usage'!J266</f>
        <v>0</v>
      </c>
      <c r="K266" s="2">
        <f>HLOOKUP(K$5,'Emissions Factors'!$A$3:$AB$46,MATCH('MC Emissions'!$A266,'Emissions Factors'!$A$5:$A$46,0)+2,FALSE)*'MC Usage'!K266</f>
        <v>0</v>
      </c>
      <c r="L266" s="2">
        <f>HLOOKUP(L$5,'Emissions Factors'!$A$3:$AB$46,MATCH('MC Emissions'!$A266,'Emissions Factors'!$A$5:$A$46,0)+2,FALSE)*'MC Usage'!L266</f>
        <v>0</v>
      </c>
      <c r="M266" s="2">
        <f>HLOOKUP(M$5,'Emissions Factors'!$A$3:$AB$46,MATCH('MC Emissions'!$A266,'Emissions Factors'!$A$5:$A$46,0)+2,FALSE)*'MC Usage'!M266</f>
        <v>0</v>
      </c>
      <c r="N266" s="2">
        <f>HLOOKUP(N$5,'Emissions Factors'!$A$3:$AB$46,MATCH('MC Emissions'!$A266,'Emissions Factors'!$A$5:$A$46,0)+2,FALSE)*'MC Usage'!N266</f>
        <v>0</v>
      </c>
      <c r="O266" s="2">
        <f>HLOOKUP(O$5,'Emissions Factors'!$A$3:$AB$46,MATCH('MC Emissions'!$A266,'Emissions Factors'!$A$5:$A$46,0)+2,FALSE)*'MC Usage'!O266</f>
        <v>0</v>
      </c>
      <c r="P266" s="2">
        <f>HLOOKUP(P$5,'Emissions Factors'!$A$3:$AB$46,MATCH('MC Emissions'!$A266,'Emissions Factors'!$A$5:$A$46,0)+2,FALSE)*'MC Usage'!P266</f>
        <v>0</v>
      </c>
      <c r="Q266" s="2">
        <f>HLOOKUP(Q$5,'Emissions Factors'!$A$3:$AB$46,MATCH('MC Emissions'!$A266,'Emissions Factors'!$A$5:$A$46,0)+2,FALSE)*'MC Usage'!Q266</f>
        <v>0</v>
      </c>
      <c r="R266" s="2">
        <f>HLOOKUP(R$5,'Emissions Factors'!$A$3:$AB$46,MATCH('MC Emissions'!$A266,'Emissions Factors'!$A$5:$A$46,0)+2,FALSE)*'MC Usage'!R266</f>
        <v>0</v>
      </c>
      <c r="S266" s="2">
        <f>HLOOKUP(S$5,'Emissions Factors'!$A$3:$AB$46,MATCH('MC Emissions'!$A266,'Emissions Factors'!$A$5:$A$46,0)+2,FALSE)*'MC Usage'!S266</f>
        <v>0</v>
      </c>
      <c r="T266" s="2">
        <f>HLOOKUP(T$5,'Emissions Factors'!$A$3:$AB$46,MATCH('MC Emissions'!$A266,'Emissions Factors'!$A$5:$A$46,0)+2,FALSE)*'MC Usage'!T266</f>
        <v>0</v>
      </c>
      <c r="U266" s="2">
        <f>HLOOKUP(U$5,'Emissions Factors'!$A$3:$AB$46,MATCH('MC Emissions'!$A266,'Emissions Factors'!$A$5:$A$46,0)+2,FALSE)*'MC Usage'!U266</f>
        <v>0</v>
      </c>
      <c r="V266" s="2">
        <f>HLOOKUP(V$5,'Emissions Factors'!$A$3:$AB$46,MATCH('MC Emissions'!$A266,'Emissions Factors'!$A$5:$A$46,0)+2,FALSE)*'MC Usage'!V266</f>
        <v>0</v>
      </c>
      <c r="W266" s="2">
        <f>HLOOKUP(W$5,'Emissions Factors'!$A$3:$AB$46,MATCH('MC Emissions'!$A266,'Emissions Factors'!$A$5:$A$46,0)+2,FALSE)*'MC Usage'!W266</f>
        <v>0</v>
      </c>
      <c r="X266" s="2">
        <f>HLOOKUP(X$5,'Emissions Factors'!$A$3:$AB$46,MATCH('MC Emissions'!$A266,'Emissions Factors'!$A$5:$A$46,0)+2,FALSE)*'MC Usage'!X266</f>
        <v>0</v>
      </c>
      <c r="Y266" s="2">
        <f>HLOOKUP(Y$5,'Emissions Factors'!$A$3:$AB$46,MATCH('MC Emissions'!$A266,'Emissions Factors'!$A$5:$A$46,0)+2,FALSE)*'MC Usage'!Y266</f>
        <v>0</v>
      </c>
      <c r="Z266" s="2">
        <f>HLOOKUP(Z$5,'Emissions Factors'!$A$3:$AB$46,MATCH('MC Emissions'!$A266,'Emissions Factors'!$A$5:$A$46,0)+2,FALSE)*'MC Usage'!Z266</f>
        <v>0</v>
      </c>
      <c r="AA266" s="2">
        <f>HLOOKUP(AA$5,'Emissions Factors'!$A$3:$AB$46,MATCH('MC Emissions'!$A266,'Emissions Factors'!$A$5:$A$46,0)+2,FALSE)*'MC Usage'!AA266</f>
        <v>0</v>
      </c>
      <c r="AB266">
        <f>HLOOKUP(AB$5,'Emissions Factors'!$A$3:$AB$46,MATCH('MC Emissions'!$A266,'Emissions Factors'!$A$5:$A$46,0)+2,FALSE)*'MC Usage'!AB266</f>
        <v>0</v>
      </c>
      <c r="AC266">
        <f>-'MC Usage'!AC266</f>
        <v>0</v>
      </c>
      <c r="AD266">
        <f>HLOOKUP(AD$5,'Emissions Factors'!$A$3:$AB$46,MATCH('MC Emissions'!$A266,'Emissions Factors'!$A$5:$A$46,0)+2,FALSE)*'MC Usage'!AD266</f>
        <v>0</v>
      </c>
      <c r="AE266">
        <f>HLOOKUP(AE$5,'Emissions Factors'!$A$3:$AB$46,MATCH('MC Emissions'!$A266,'Emissions Factors'!$A$5:$A$46,0)+2,FALSE)*'MC Usage'!AE266</f>
        <v>0</v>
      </c>
      <c r="AF266" s="202">
        <f t="shared" si="20"/>
        <v>0</v>
      </c>
      <c r="AG266">
        <f t="shared" si="21"/>
        <v>0</v>
      </c>
      <c r="AH266">
        <v>0</v>
      </c>
      <c r="AI266">
        <f t="shared" si="18"/>
        <v>0</v>
      </c>
      <c r="AJ266">
        <f t="shared" si="19"/>
        <v>0</v>
      </c>
    </row>
    <row r="267" spans="1:36" x14ac:dyDescent="0.3">
      <c r="A267" s="33" t="s">
        <v>55</v>
      </c>
      <c r="B267" s="18">
        <f t="shared" si="22"/>
        <v>44652</v>
      </c>
      <c r="C267" s="2">
        <f>HLOOKUP(C$5,'Emissions Factors'!$A$3:$AB$46,MATCH('MC Emissions'!$A267,'Emissions Factors'!$A$5:$A$46,0)+2,FALSE)*'MC Usage'!C267</f>
        <v>0</v>
      </c>
      <c r="D267" s="2">
        <f>HLOOKUP(D$5,'Emissions Factors'!$A$3:$AB$46,MATCH('MC Emissions'!$A267,'Emissions Factors'!$A$5:$A$46,0)+2,FALSE)*'MC Usage'!D267</f>
        <v>0</v>
      </c>
      <c r="E267" s="2">
        <f>HLOOKUP(E$5,'Emissions Factors'!$A$3:$AB$46,MATCH('MC Emissions'!$A267,'Emissions Factors'!$A$5:$A$46,0)+2,FALSE)*'MC Usage'!E267</f>
        <v>0</v>
      </c>
      <c r="F267" s="2">
        <f>HLOOKUP(F$5,'Emissions Factors'!$A$3:$AB$46,MATCH('MC Emissions'!$A267,'Emissions Factors'!$A$5:$A$46,0)+2,FALSE)*'MC Usage'!F267</f>
        <v>0</v>
      </c>
      <c r="G267" s="2">
        <f>HLOOKUP(G$5,'Emissions Factors'!$A$3:$AB$46,MATCH('MC Emissions'!$A267,'Emissions Factors'!$A$5:$A$46,0)+2,FALSE)*'MC Usage'!G267</f>
        <v>0</v>
      </c>
      <c r="H267" s="2">
        <f>HLOOKUP(H$5,'Emissions Factors'!$A$3:$AB$46,MATCH('MC Emissions'!$A267,'Emissions Factors'!$A$5:$A$46,0)+2,FALSE)*'MC Usage'!H267</f>
        <v>0</v>
      </c>
      <c r="I267" s="2">
        <f>HLOOKUP(I$5,'Emissions Factors'!$A$3:$AB$46,MATCH('MC Emissions'!$A267,'Emissions Factors'!$A$5:$A$46,0)+2,FALSE)*'MC Usage'!I267</f>
        <v>0</v>
      </c>
      <c r="J267" s="2">
        <f>HLOOKUP(J$5,'Emissions Factors'!$A$3:$AB$46,MATCH('MC Emissions'!$A267,'Emissions Factors'!$A$5:$A$46,0)+2,FALSE)*'MC Usage'!J267</f>
        <v>0</v>
      </c>
      <c r="K267" s="2">
        <f>HLOOKUP(K$5,'Emissions Factors'!$A$3:$AB$46,MATCH('MC Emissions'!$A267,'Emissions Factors'!$A$5:$A$46,0)+2,FALSE)*'MC Usage'!K267</f>
        <v>0</v>
      </c>
      <c r="L267" s="2">
        <f>HLOOKUP(L$5,'Emissions Factors'!$A$3:$AB$46,MATCH('MC Emissions'!$A267,'Emissions Factors'!$A$5:$A$46,0)+2,FALSE)*'MC Usage'!L267</f>
        <v>0</v>
      </c>
      <c r="M267" s="2">
        <f>HLOOKUP(M$5,'Emissions Factors'!$A$3:$AB$46,MATCH('MC Emissions'!$A267,'Emissions Factors'!$A$5:$A$46,0)+2,FALSE)*'MC Usage'!M267</f>
        <v>0</v>
      </c>
      <c r="N267" s="2">
        <f>HLOOKUP(N$5,'Emissions Factors'!$A$3:$AB$46,MATCH('MC Emissions'!$A267,'Emissions Factors'!$A$5:$A$46,0)+2,FALSE)*'MC Usage'!N267</f>
        <v>0</v>
      </c>
      <c r="O267" s="2">
        <f>HLOOKUP(O$5,'Emissions Factors'!$A$3:$AB$46,MATCH('MC Emissions'!$A267,'Emissions Factors'!$A$5:$A$46,0)+2,FALSE)*'MC Usage'!O267</f>
        <v>0</v>
      </c>
      <c r="P267" s="2">
        <f>HLOOKUP(P$5,'Emissions Factors'!$A$3:$AB$46,MATCH('MC Emissions'!$A267,'Emissions Factors'!$A$5:$A$46,0)+2,FALSE)*'MC Usage'!P267</f>
        <v>0</v>
      </c>
      <c r="Q267" s="2">
        <f>HLOOKUP(Q$5,'Emissions Factors'!$A$3:$AB$46,MATCH('MC Emissions'!$A267,'Emissions Factors'!$A$5:$A$46,0)+2,FALSE)*'MC Usage'!Q267</f>
        <v>0</v>
      </c>
      <c r="R267" s="2">
        <f>HLOOKUP(R$5,'Emissions Factors'!$A$3:$AB$46,MATCH('MC Emissions'!$A267,'Emissions Factors'!$A$5:$A$46,0)+2,FALSE)*'MC Usage'!R267</f>
        <v>0</v>
      </c>
      <c r="S267" s="2">
        <f>HLOOKUP(S$5,'Emissions Factors'!$A$3:$AB$46,MATCH('MC Emissions'!$A267,'Emissions Factors'!$A$5:$A$46,0)+2,FALSE)*'MC Usage'!S267</f>
        <v>0</v>
      </c>
      <c r="T267" s="2">
        <f>HLOOKUP(T$5,'Emissions Factors'!$A$3:$AB$46,MATCH('MC Emissions'!$A267,'Emissions Factors'!$A$5:$A$46,0)+2,FALSE)*'MC Usage'!T267</f>
        <v>0</v>
      </c>
      <c r="U267" s="2">
        <f>HLOOKUP(U$5,'Emissions Factors'!$A$3:$AB$46,MATCH('MC Emissions'!$A267,'Emissions Factors'!$A$5:$A$46,0)+2,FALSE)*'MC Usage'!U267</f>
        <v>0</v>
      </c>
      <c r="V267" s="2">
        <f>HLOOKUP(V$5,'Emissions Factors'!$A$3:$AB$46,MATCH('MC Emissions'!$A267,'Emissions Factors'!$A$5:$A$46,0)+2,FALSE)*'MC Usage'!V267</f>
        <v>0</v>
      </c>
      <c r="W267" s="2">
        <f>HLOOKUP(W$5,'Emissions Factors'!$A$3:$AB$46,MATCH('MC Emissions'!$A267,'Emissions Factors'!$A$5:$A$46,0)+2,FALSE)*'MC Usage'!W267</f>
        <v>0</v>
      </c>
      <c r="X267" s="2">
        <f>HLOOKUP(X$5,'Emissions Factors'!$A$3:$AB$46,MATCH('MC Emissions'!$A267,'Emissions Factors'!$A$5:$A$46,0)+2,FALSE)*'MC Usage'!X267</f>
        <v>0</v>
      </c>
      <c r="Y267" s="2">
        <f>HLOOKUP(Y$5,'Emissions Factors'!$A$3:$AB$46,MATCH('MC Emissions'!$A267,'Emissions Factors'!$A$5:$A$46,0)+2,FALSE)*'MC Usage'!Y267</f>
        <v>0</v>
      </c>
      <c r="Z267" s="2">
        <f>HLOOKUP(Z$5,'Emissions Factors'!$A$3:$AB$46,MATCH('MC Emissions'!$A267,'Emissions Factors'!$A$5:$A$46,0)+2,FALSE)*'MC Usage'!Z267</f>
        <v>0</v>
      </c>
      <c r="AA267" s="2">
        <f>HLOOKUP(AA$5,'Emissions Factors'!$A$3:$AB$46,MATCH('MC Emissions'!$A267,'Emissions Factors'!$A$5:$A$46,0)+2,FALSE)*'MC Usage'!AA267</f>
        <v>0</v>
      </c>
      <c r="AB267">
        <f>HLOOKUP(AB$5,'Emissions Factors'!$A$3:$AB$46,MATCH('MC Emissions'!$A267,'Emissions Factors'!$A$5:$A$46,0)+2,FALSE)*'MC Usage'!AB267</f>
        <v>0</v>
      </c>
      <c r="AC267">
        <f>-'MC Usage'!AC267</f>
        <v>0</v>
      </c>
      <c r="AD267">
        <f>HLOOKUP(AD$5,'Emissions Factors'!$A$3:$AB$46,MATCH('MC Emissions'!$A267,'Emissions Factors'!$A$5:$A$46,0)+2,FALSE)*'MC Usage'!AD267</f>
        <v>0</v>
      </c>
      <c r="AE267">
        <f>HLOOKUP(AE$5,'Emissions Factors'!$A$3:$AB$46,MATCH('MC Emissions'!$A267,'Emissions Factors'!$A$5:$A$46,0)+2,FALSE)*'MC Usage'!AE267</f>
        <v>0</v>
      </c>
      <c r="AF267" s="202">
        <f t="shared" si="20"/>
        <v>0</v>
      </c>
      <c r="AG267">
        <f t="shared" si="21"/>
        <v>0</v>
      </c>
      <c r="AH267">
        <v>0</v>
      </c>
      <c r="AI267">
        <f t="shared" si="18"/>
        <v>0</v>
      </c>
      <c r="AJ267">
        <f t="shared" si="19"/>
        <v>0</v>
      </c>
    </row>
    <row r="268" spans="1:36" x14ac:dyDescent="0.3">
      <c r="A268" s="33" t="s">
        <v>55</v>
      </c>
      <c r="B268" s="18">
        <f t="shared" si="22"/>
        <v>44682</v>
      </c>
      <c r="C268" s="2">
        <f>HLOOKUP(C$5,'Emissions Factors'!$A$3:$AB$46,MATCH('MC Emissions'!$A268,'Emissions Factors'!$A$5:$A$46,0)+2,FALSE)*'MC Usage'!C268</f>
        <v>0</v>
      </c>
      <c r="D268" s="2">
        <f>HLOOKUP(D$5,'Emissions Factors'!$A$3:$AB$46,MATCH('MC Emissions'!$A268,'Emissions Factors'!$A$5:$A$46,0)+2,FALSE)*'MC Usage'!D268</f>
        <v>0</v>
      </c>
      <c r="E268" s="2">
        <f>HLOOKUP(E$5,'Emissions Factors'!$A$3:$AB$46,MATCH('MC Emissions'!$A268,'Emissions Factors'!$A$5:$A$46,0)+2,FALSE)*'MC Usage'!E268</f>
        <v>0</v>
      </c>
      <c r="F268" s="2">
        <f>HLOOKUP(F$5,'Emissions Factors'!$A$3:$AB$46,MATCH('MC Emissions'!$A268,'Emissions Factors'!$A$5:$A$46,0)+2,FALSE)*'MC Usage'!F268</f>
        <v>0</v>
      </c>
      <c r="G268" s="2">
        <f>HLOOKUP(G$5,'Emissions Factors'!$A$3:$AB$46,MATCH('MC Emissions'!$A268,'Emissions Factors'!$A$5:$A$46,0)+2,FALSE)*'MC Usage'!G268</f>
        <v>0</v>
      </c>
      <c r="H268" s="2">
        <f>HLOOKUP(H$5,'Emissions Factors'!$A$3:$AB$46,MATCH('MC Emissions'!$A268,'Emissions Factors'!$A$5:$A$46,0)+2,FALSE)*'MC Usage'!H268</f>
        <v>0</v>
      </c>
      <c r="I268" s="2">
        <f>HLOOKUP(I$5,'Emissions Factors'!$A$3:$AB$46,MATCH('MC Emissions'!$A268,'Emissions Factors'!$A$5:$A$46,0)+2,FALSE)*'MC Usage'!I268</f>
        <v>0</v>
      </c>
      <c r="J268" s="2">
        <f>HLOOKUP(J$5,'Emissions Factors'!$A$3:$AB$46,MATCH('MC Emissions'!$A268,'Emissions Factors'!$A$5:$A$46,0)+2,FALSE)*'MC Usage'!J268</f>
        <v>0</v>
      </c>
      <c r="K268" s="2">
        <f>HLOOKUP(K$5,'Emissions Factors'!$A$3:$AB$46,MATCH('MC Emissions'!$A268,'Emissions Factors'!$A$5:$A$46,0)+2,FALSE)*'MC Usage'!K268</f>
        <v>0</v>
      </c>
      <c r="L268" s="2">
        <f>HLOOKUP(L$5,'Emissions Factors'!$A$3:$AB$46,MATCH('MC Emissions'!$A268,'Emissions Factors'!$A$5:$A$46,0)+2,FALSE)*'MC Usage'!L268</f>
        <v>0</v>
      </c>
      <c r="M268" s="2">
        <f>HLOOKUP(M$5,'Emissions Factors'!$A$3:$AB$46,MATCH('MC Emissions'!$A268,'Emissions Factors'!$A$5:$A$46,0)+2,FALSE)*'MC Usage'!M268</f>
        <v>0</v>
      </c>
      <c r="N268" s="2">
        <f>HLOOKUP(N$5,'Emissions Factors'!$A$3:$AB$46,MATCH('MC Emissions'!$A268,'Emissions Factors'!$A$5:$A$46,0)+2,FALSE)*'MC Usage'!N268</f>
        <v>0</v>
      </c>
      <c r="O268" s="2">
        <f>HLOOKUP(O$5,'Emissions Factors'!$A$3:$AB$46,MATCH('MC Emissions'!$A268,'Emissions Factors'!$A$5:$A$46,0)+2,FALSE)*'MC Usage'!O268</f>
        <v>0</v>
      </c>
      <c r="P268" s="2">
        <f>HLOOKUP(P$5,'Emissions Factors'!$A$3:$AB$46,MATCH('MC Emissions'!$A268,'Emissions Factors'!$A$5:$A$46,0)+2,FALSE)*'MC Usage'!P268</f>
        <v>0</v>
      </c>
      <c r="Q268" s="2">
        <f>HLOOKUP(Q$5,'Emissions Factors'!$A$3:$AB$46,MATCH('MC Emissions'!$A268,'Emissions Factors'!$A$5:$A$46,0)+2,FALSE)*'MC Usage'!Q268</f>
        <v>0</v>
      </c>
      <c r="R268" s="2">
        <f>HLOOKUP(R$5,'Emissions Factors'!$A$3:$AB$46,MATCH('MC Emissions'!$A268,'Emissions Factors'!$A$5:$A$46,0)+2,FALSE)*'MC Usage'!R268</f>
        <v>0</v>
      </c>
      <c r="S268" s="2">
        <f>HLOOKUP(S$5,'Emissions Factors'!$A$3:$AB$46,MATCH('MC Emissions'!$A268,'Emissions Factors'!$A$5:$A$46,0)+2,FALSE)*'MC Usage'!S268</f>
        <v>0</v>
      </c>
      <c r="T268" s="2">
        <f>HLOOKUP(T$5,'Emissions Factors'!$A$3:$AB$46,MATCH('MC Emissions'!$A268,'Emissions Factors'!$A$5:$A$46,0)+2,FALSE)*'MC Usage'!T268</f>
        <v>0</v>
      </c>
      <c r="U268" s="2">
        <f>HLOOKUP(U$5,'Emissions Factors'!$A$3:$AB$46,MATCH('MC Emissions'!$A268,'Emissions Factors'!$A$5:$A$46,0)+2,FALSE)*'MC Usage'!U268</f>
        <v>0</v>
      </c>
      <c r="V268" s="2">
        <f>HLOOKUP(V$5,'Emissions Factors'!$A$3:$AB$46,MATCH('MC Emissions'!$A268,'Emissions Factors'!$A$5:$A$46,0)+2,FALSE)*'MC Usage'!V268</f>
        <v>0</v>
      </c>
      <c r="W268" s="2">
        <f>HLOOKUP(W$5,'Emissions Factors'!$A$3:$AB$46,MATCH('MC Emissions'!$A268,'Emissions Factors'!$A$5:$A$46,0)+2,FALSE)*'MC Usage'!W268</f>
        <v>0</v>
      </c>
      <c r="X268" s="2">
        <f>HLOOKUP(X$5,'Emissions Factors'!$A$3:$AB$46,MATCH('MC Emissions'!$A268,'Emissions Factors'!$A$5:$A$46,0)+2,FALSE)*'MC Usage'!X268</f>
        <v>0</v>
      </c>
      <c r="Y268" s="2">
        <f>HLOOKUP(Y$5,'Emissions Factors'!$A$3:$AB$46,MATCH('MC Emissions'!$A268,'Emissions Factors'!$A$5:$A$46,0)+2,FALSE)*'MC Usage'!Y268</f>
        <v>0</v>
      </c>
      <c r="Z268" s="2">
        <f>HLOOKUP(Z$5,'Emissions Factors'!$A$3:$AB$46,MATCH('MC Emissions'!$A268,'Emissions Factors'!$A$5:$A$46,0)+2,FALSE)*'MC Usage'!Z268</f>
        <v>0</v>
      </c>
      <c r="AA268" s="2">
        <f>HLOOKUP(AA$5,'Emissions Factors'!$A$3:$AB$46,MATCH('MC Emissions'!$A268,'Emissions Factors'!$A$5:$A$46,0)+2,FALSE)*'MC Usage'!AA268</f>
        <v>0</v>
      </c>
      <c r="AB268">
        <f>HLOOKUP(AB$5,'Emissions Factors'!$A$3:$AB$46,MATCH('MC Emissions'!$A268,'Emissions Factors'!$A$5:$A$46,0)+2,FALSE)*'MC Usage'!AB268</f>
        <v>0</v>
      </c>
      <c r="AC268">
        <f>-'MC Usage'!AC268</f>
        <v>0</v>
      </c>
      <c r="AD268">
        <f>HLOOKUP(AD$5,'Emissions Factors'!$A$3:$AB$46,MATCH('MC Emissions'!$A268,'Emissions Factors'!$A$5:$A$46,0)+2,FALSE)*'MC Usage'!AD268</f>
        <v>0</v>
      </c>
      <c r="AE268">
        <f>HLOOKUP(AE$5,'Emissions Factors'!$A$3:$AB$46,MATCH('MC Emissions'!$A268,'Emissions Factors'!$A$5:$A$46,0)+2,FALSE)*'MC Usage'!AE268</f>
        <v>0</v>
      </c>
      <c r="AF268" s="202">
        <f t="shared" si="20"/>
        <v>0</v>
      </c>
      <c r="AG268">
        <f t="shared" si="21"/>
        <v>0</v>
      </c>
      <c r="AH268">
        <v>0</v>
      </c>
      <c r="AI268">
        <f t="shared" si="18"/>
        <v>0</v>
      </c>
      <c r="AJ268">
        <f t="shared" si="19"/>
        <v>0</v>
      </c>
    </row>
    <row r="269" spans="1:36" ht="15" thickBot="1" x14ac:dyDescent="0.35">
      <c r="A269" s="34" t="s">
        <v>55</v>
      </c>
      <c r="B269" s="18">
        <f t="shared" si="22"/>
        <v>44713</v>
      </c>
      <c r="C269" s="2">
        <f>HLOOKUP(C$5,'Emissions Factors'!$A$3:$AB$46,MATCH('MC Emissions'!$A269,'Emissions Factors'!$A$5:$A$46,0)+2,FALSE)*'MC Usage'!C269</f>
        <v>0</v>
      </c>
      <c r="D269" s="2">
        <f>HLOOKUP(D$5,'Emissions Factors'!$A$3:$AB$46,MATCH('MC Emissions'!$A269,'Emissions Factors'!$A$5:$A$46,0)+2,FALSE)*'MC Usage'!D269</f>
        <v>0</v>
      </c>
      <c r="E269" s="2">
        <f>HLOOKUP(E$5,'Emissions Factors'!$A$3:$AB$46,MATCH('MC Emissions'!$A269,'Emissions Factors'!$A$5:$A$46,0)+2,FALSE)*'MC Usage'!E269</f>
        <v>0</v>
      </c>
      <c r="F269" s="2">
        <f>HLOOKUP(F$5,'Emissions Factors'!$A$3:$AB$46,MATCH('MC Emissions'!$A269,'Emissions Factors'!$A$5:$A$46,0)+2,FALSE)*'MC Usage'!F269</f>
        <v>0</v>
      </c>
      <c r="G269" s="2">
        <f>HLOOKUP(G$5,'Emissions Factors'!$A$3:$AB$46,MATCH('MC Emissions'!$A269,'Emissions Factors'!$A$5:$A$46,0)+2,FALSE)*'MC Usage'!G269</f>
        <v>0</v>
      </c>
      <c r="H269" s="2">
        <f>HLOOKUP(H$5,'Emissions Factors'!$A$3:$AB$46,MATCH('MC Emissions'!$A269,'Emissions Factors'!$A$5:$A$46,0)+2,FALSE)*'MC Usage'!H269</f>
        <v>0</v>
      </c>
      <c r="I269" s="2">
        <f>HLOOKUP(I$5,'Emissions Factors'!$A$3:$AB$46,MATCH('MC Emissions'!$A269,'Emissions Factors'!$A$5:$A$46,0)+2,FALSE)*'MC Usage'!I269</f>
        <v>0</v>
      </c>
      <c r="J269" s="2">
        <f>HLOOKUP(J$5,'Emissions Factors'!$A$3:$AB$46,MATCH('MC Emissions'!$A269,'Emissions Factors'!$A$5:$A$46,0)+2,FALSE)*'MC Usage'!J269</f>
        <v>0</v>
      </c>
      <c r="K269" s="2">
        <f>HLOOKUP(K$5,'Emissions Factors'!$A$3:$AB$46,MATCH('MC Emissions'!$A269,'Emissions Factors'!$A$5:$A$46,0)+2,FALSE)*'MC Usage'!K269</f>
        <v>0</v>
      </c>
      <c r="L269" s="2">
        <f>HLOOKUP(L$5,'Emissions Factors'!$A$3:$AB$46,MATCH('MC Emissions'!$A269,'Emissions Factors'!$A$5:$A$46,0)+2,FALSE)*'MC Usage'!L269</f>
        <v>0</v>
      </c>
      <c r="M269" s="2">
        <f>HLOOKUP(M$5,'Emissions Factors'!$A$3:$AB$46,MATCH('MC Emissions'!$A269,'Emissions Factors'!$A$5:$A$46,0)+2,FALSE)*'MC Usage'!M269</f>
        <v>0</v>
      </c>
      <c r="N269" s="2">
        <f>HLOOKUP(N$5,'Emissions Factors'!$A$3:$AB$46,MATCH('MC Emissions'!$A269,'Emissions Factors'!$A$5:$A$46,0)+2,FALSE)*'MC Usage'!N269</f>
        <v>0</v>
      </c>
      <c r="O269" s="2">
        <f>HLOOKUP(O$5,'Emissions Factors'!$A$3:$AB$46,MATCH('MC Emissions'!$A269,'Emissions Factors'!$A$5:$A$46,0)+2,FALSE)*'MC Usage'!O269</f>
        <v>0</v>
      </c>
      <c r="P269" s="2">
        <f>HLOOKUP(P$5,'Emissions Factors'!$A$3:$AB$46,MATCH('MC Emissions'!$A269,'Emissions Factors'!$A$5:$A$46,0)+2,FALSE)*'MC Usage'!P269</f>
        <v>0</v>
      </c>
      <c r="Q269" s="2">
        <f>HLOOKUP(Q$5,'Emissions Factors'!$A$3:$AB$46,MATCH('MC Emissions'!$A269,'Emissions Factors'!$A$5:$A$46,0)+2,FALSE)*'MC Usage'!Q269</f>
        <v>0</v>
      </c>
      <c r="R269" s="2">
        <f>HLOOKUP(R$5,'Emissions Factors'!$A$3:$AB$46,MATCH('MC Emissions'!$A269,'Emissions Factors'!$A$5:$A$46,0)+2,FALSE)*'MC Usage'!R269</f>
        <v>0</v>
      </c>
      <c r="S269" s="2">
        <f>HLOOKUP(S$5,'Emissions Factors'!$A$3:$AB$46,MATCH('MC Emissions'!$A269,'Emissions Factors'!$A$5:$A$46,0)+2,FALSE)*'MC Usage'!S269</f>
        <v>0</v>
      </c>
      <c r="T269" s="2">
        <f>HLOOKUP(T$5,'Emissions Factors'!$A$3:$AB$46,MATCH('MC Emissions'!$A269,'Emissions Factors'!$A$5:$A$46,0)+2,FALSE)*'MC Usage'!T269</f>
        <v>0</v>
      </c>
      <c r="U269" s="2">
        <f>HLOOKUP(U$5,'Emissions Factors'!$A$3:$AB$46,MATCH('MC Emissions'!$A269,'Emissions Factors'!$A$5:$A$46,0)+2,FALSE)*'MC Usage'!U269</f>
        <v>0</v>
      </c>
      <c r="V269" s="2">
        <f>HLOOKUP(V$5,'Emissions Factors'!$A$3:$AB$46,MATCH('MC Emissions'!$A269,'Emissions Factors'!$A$5:$A$46,0)+2,FALSE)*'MC Usage'!V269</f>
        <v>0</v>
      </c>
      <c r="W269" s="2">
        <f>HLOOKUP(W$5,'Emissions Factors'!$A$3:$AB$46,MATCH('MC Emissions'!$A269,'Emissions Factors'!$A$5:$A$46,0)+2,FALSE)*'MC Usage'!W269</f>
        <v>0</v>
      </c>
      <c r="X269" s="2">
        <f>HLOOKUP(X$5,'Emissions Factors'!$A$3:$AB$46,MATCH('MC Emissions'!$A269,'Emissions Factors'!$A$5:$A$46,0)+2,FALSE)*'MC Usage'!X269</f>
        <v>0</v>
      </c>
      <c r="Y269" s="2">
        <f>HLOOKUP(Y$5,'Emissions Factors'!$A$3:$AB$46,MATCH('MC Emissions'!$A269,'Emissions Factors'!$A$5:$A$46,0)+2,FALSE)*'MC Usage'!Y269</f>
        <v>0</v>
      </c>
      <c r="Z269" s="2">
        <f>HLOOKUP(Z$5,'Emissions Factors'!$A$3:$AB$46,MATCH('MC Emissions'!$A269,'Emissions Factors'!$A$5:$A$46,0)+2,FALSE)*'MC Usage'!Z269</f>
        <v>0</v>
      </c>
      <c r="AA269" s="2">
        <f>HLOOKUP(AA$5,'Emissions Factors'!$A$3:$AB$46,MATCH('MC Emissions'!$A269,'Emissions Factors'!$A$5:$A$46,0)+2,FALSE)*'MC Usage'!AA269</f>
        <v>0</v>
      </c>
      <c r="AB269">
        <f>HLOOKUP(AB$5,'Emissions Factors'!$A$3:$AB$46,MATCH('MC Emissions'!$A269,'Emissions Factors'!$A$5:$A$46,0)+2,FALSE)*'MC Usage'!AB269</f>
        <v>0</v>
      </c>
      <c r="AC269">
        <f>-'MC Usage'!AC269</f>
        <v>0</v>
      </c>
      <c r="AD269">
        <f>HLOOKUP(AD$5,'Emissions Factors'!$A$3:$AB$46,MATCH('MC Emissions'!$A269,'Emissions Factors'!$A$5:$A$46,0)+2,FALSE)*'MC Usage'!AD269</f>
        <v>0</v>
      </c>
      <c r="AE269">
        <f>HLOOKUP(AE$5,'Emissions Factors'!$A$3:$AB$46,MATCH('MC Emissions'!$A269,'Emissions Factors'!$A$5:$A$46,0)+2,FALSE)*'MC Usage'!AE269</f>
        <v>0</v>
      </c>
      <c r="AF269" s="202">
        <f t="shared" si="20"/>
        <v>0</v>
      </c>
      <c r="AG269">
        <f t="shared" si="21"/>
        <v>0</v>
      </c>
      <c r="AH269">
        <v>0</v>
      </c>
      <c r="AI269">
        <f t="shared" si="18"/>
        <v>0</v>
      </c>
      <c r="AJ269">
        <f t="shared" si="19"/>
        <v>0</v>
      </c>
    </row>
    <row r="270" spans="1:36" x14ac:dyDescent="0.3">
      <c r="A270" s="29" t="s">
        <v>56</v>
      </c>
      <c r="B270" s="15">
        <f t="shared" si="22"/>
        <v>44743</v>
      </c>
      <c r="C270" s="7">
        <f>HLOOKUP(C$5,'Emissions Factors'!$A$3:$AB$46,MATCH('MC Emissions'!$A270,'Emissions Factors'!$A$5:$A$46,0)+2,FALSE)*'MC Usage'!C270</f>
        <v>0</v>
      </c>
      <c r="D270" s="7">
        <f>HLOOKUP(D$5,'Emissions Factors'!$A$3:$AB$46,MATCH('MC Emissions'!$A270,'Emissions Factors'!$A$5:$A$46,0)+2,FALSE)*'MC Usage'!D270</f>
        <v>0</v>
      </c>
      <c r="E270" s="7">
        <f>HLOOKUP(E$5,'Emissions Factors'!$A$3:$AB$46,MATCH('MC Emissions'!$A270,'Emissions Factors'!$A$5:$A$46,0)+2,FALSE)*'MC Usage'!E270</f>
        <v>0</v>
      </c>
      <c r="F270" s="7">
        <f>HLOOKUP(F$5,'Emissions Factors'!$A$3:$AB$46,MATCH('MC Emissions'!$A270,'Emissions Factors'!$A$5:$A$46,0)+2,FALSE)*'MC Usage'!F270</f>
        <v>0</v>
      </c>
      <c r="G270" s="7">
        <f>HLOOKUP(G$5,'Emissions Factors'!$A$3:$AB$46,MATCH('MC Emissions'!$A270,'Emissions Factors'!$A$5:$A$46,0)+2,FALSE)*'MC Usage'!G270</f>
        <v>0</v>
      </c>
      <c r="H270" s="7">
        <f>HLOOKUP(H$5,'Emissions Factors'!$A$3:$AB$46,MATCH('MC Emissions'!$A270,'Emissions Factors'!$A$5:$A$46,0)+2,FALSE)*'MC Usage'!H270</f>
        <v>0</v>
      </c>
      <c r="I270" s="7">
        <f>HLOOKUP(I$5,'Emissions Factors'!$A$3:$AB$46,MATCH('MC Emissions'!$A270,'Emissions Factors'!$A$5:$A$46,0)+2,FALSE)*'MC Usage'!I270</f>
        <v>0</v>
      </c>
      <c r="J270" s="7">
        <f>HLOOKUP(J$5,'Emissions Factors'!$A$3:$AB$46,MATCH('MC Emissions'!$A270,'Emissions Factors'!$A$5:$A$46,0)+2,FALSE)*'MC Usage'!J270</f>
        <v>0</v>
      </c>
      <c r="K270" s="7">
        <f>HLOOKUP(K$5,'Emissions Factors'!$A$3:$AB$46,MATCH('MC Emissions'!$A270,'Emissions Factors'!$A$5:$A$46,0)+2,FALSE)*'MC Usage'!K270</f>
        <v>0</v>
      </c>
      <c r="L270" s="7">
        <f>HLOOKUP(L$5,'Emissions Factors'!$A$3:$AB$46,MATCH('MC Emissions'!$A270,'Emissions Factors'!$A$5:$A$46,0)+2,FALSE)*'MC Usage'!L270</f>
        <v>0</v>
      </c>
      <c r="M270" s="7">
        <f>HLOOKUP(M$5,'Emissions Factors'!$A$3:$AB$46,MATCH('MC Emissions'!$A270,'Emissions Factors'!$A$5:$A$46,0)+2,FALSE)*'MC Usage'!M270</f>
        <v>0</v>
      </c>
      <c r="N270" s="7">
        <f>HLOOKUP(N$5,'Emissions Factors'!$A$3:$AB$46,MATCH('MC Emissions'!$A270,'Emissions Factors'!$A$5:$A$46,0)+2,FALSE)*'MC Usage'!N270</f>
        <v>0</v>
      </c>
      <c r="O270" s="7">
        <f>HLOOKUP(O$5,'Emissions Factors'!$A$3:$AB$46,MATCH('MC Emissions'!$A270,'Emissions Factors'!$A$5:$A$46,0)+2,FALSE)*'MC Usage'!O270</f>
        <v>0</v>
      </c>
      <c r="P270" s="7">
        <f>HLOOKUP(P$5,'Emissions Factors'!$A$3:$AB$46,MATCH('MC Emissions'!$A270,'Emissions Factors'!$A$5:$A$46,0)+2,FALSE)*'MC Usage'!P270</f>
        <v>0</v>
      </c>
      <c r="Q270" s="7">
        <f>HLOOKUP(Q$5,'Emissions Factors'!$A$3:$AB$46,MATCH('MC Emissions'!$A270,'Emissions Factors'!$A$5:$A$46,0)+2,FALSE)*'MC Usage'!Q270</f>
        <v>0</v>
      </c>
      <c r="R270" s="7">
        <f>HLOOKUP(R$5,'Emissions Factors'!$A$3:$AB$46,MATCH('MC Emissions'!$A270,'Emissions Factors'!$A$5:$A$46,0)+2,FALSE)*'MC Usage'!R270</f>
        <v>0</v>
      </c>
      <c r="S270" s="7">
        <f>HLOOKUP(S$5,'Emissions Factors'!$A$3:$AB$46,MATCH('MC Emissions'!$A270,'Emissions Factors'!$A$5:$A$46,0)+2,FALSE)*'MC Usage'!S270</f>
        <v>0</v>
      </c>
      <c r="T270" s="7">
        <f>HLOOKUP(T$5,'Emissions Factors'!$A$3:$AB$46,MATCH('MC Emissions'!$A270,'Emissions Factors'!$A$5:$A$46,0)+2,FALSE)*'MC Usage'!T270</f>
        <v>0</v>
      </c>
      <c r="U270" s="7">
        <f>HLOOKUP(U$5,'Emissions Factors'!$A$3:$AB$46,MATCH('MC Emissions'!$A270,'Emissions Factors'!$A$5:$A$46,0)+2,FALSE)*'MC Usage'!U270</f>
        <v>0</v>
      </c>
      <c r="V270" s="7">
        <f>HLOOKUP(V$5,'Emissions Factors'!$A$3:$AB$46,MATCH('MC Emissions'!$A270,'Emissions Factors'!$A$5:$A$46,0)+2,FALSE)*'MC Usage'!V270</f>
        <v>0</v>
      </c>
      <c r="W270" s="7">
        <f>HLOOKUP(W$5,'Emissions Factors'!$A$3:$AB$46,MATCH('MC Emissions'!$A270,'Emissions Factors'!$A$5:$A$46,0)+2,FALSE)*'MC Usage'!W270</f>
        <v>0</v>
      </c>
      <c r="X270" s="7">
        <f>HLOOKUP(X$5,'Emissions Factors'!$A$3:$AB$46,MATCH('MC Emissions'!$A270,'Emissions Factors'!$A$5:$A$46,0)+2,FALSE)*'MC Usage'!X270</f>
        <v>0</v>
      </c>
      <c r="Y270" s="7">
        <f>HLOOKUP(Y$5,'Emissions Factors'!$A$3:$AB$46,MATCH('MC Emissions'!$A270,'Emissions Factors'!$A$5:$A$46,0)+2,FALSE)*'MC Usage'!Y270</f>
        <v>0</v>
      </c>
      <c r="Z270" s="7">
        <f>HLOOKUP(Z$5,'Emissions Factors'!$A$3:$AB$46,MATCH('MC Emissions'!$A270,'Emissions Factors'!$A$5:$A$46,0)+2,FALSE)*'MC Usage'!Z270</f>
        <v>0</v>
      </c>
      <c r="AA270" s="7">
        <f>HLOOKUP(AA$5,'Emissions Factors'!$A$3:$AB$46,MATCH('MC Emissions'!$A270,'Emissions Factors'!$A$5:$A$46,0)+2,FALSE)*'MC Usage'!AA270</f>
        <v>0</v>
      </c>
      <c r="AB270" s="8">
        <f>HLOOKUP(AB$5,'Emissions Factors'!$A$3:$AB$46,MATCH('MC Emissions'!$A270,'Emissions Factors'!$A$5:$A$46,0)+2,FALSE)*'MC Usage'!AB270</f>
        <v>0</v>
      </c>
      <c r="AC270" s="8">
        <f>-'MC Usage'!AC270</f>
        <v>0</v>
      </c>
      <c r="AD270" s="8">
        <f>HLOOKUP(AD$5,'Emissions Factors'!$A$3:$AB$46,MATCH('MC Emissions'!$A270,'Emissions Factors'!$A$5:$A$46,0)+2,FALSE)*'MC Usage'!AD270</f>
        <v>0</v>
      </c>
      <c r="AE270" s="8">
        <f>HLOOKUP(AE$5,'Emissions Factors'!$A$3:$AB$46,MATCH('MC Emissions'!$A270,'Emissions Factors'!$A$5:$A$46,0)+2,FALSE)*'MC Usage'!AE270</f>
        <v>0</v>
      </c>
      <c r="AF270" s="202">
        <f t="shared" si="20"/>
        <v>0</v>
      </c>
      <c r="AG270">
        <f t="shared" si="21"/>
        <v>0</v>
      </c>
      <c r="AH270">
        <v>0</v>
      </c>
      <c r="AI270">
        <f t="shared" si="18"/>
        <v>0</v>
      </c>
      <c r="AJ270">
        <f t="shared" si="19"/>
        <v>0</v>
      </c>
    </row>
    <row r="271" spans="1:36" x14ac:dyDescent="0.3">
      <c r="A271" s="30" t="s">
        <v>56</v>
      </c>
      <c r="B271" s="16">
        <f t="shared" si="22"/>
        <v>44774</v>
      </c>
      <c r="C271" s="9">
        <f>HLOOKUP(C$5,'Emissions Factors'!$A$3:$AB$46,MATCH('MC Emissions'!$A271,'Emissions Factors'!$A$5:$A$46,0)+2,FALSE)*'MC Usage'!C271</f>
        <v>0</v>
      </c>
      <c r="D271" s="9">
        <f>HLOOKUP(D$5,'Emissions Factors'!$A$3:$AB$46,MATCH('MC Emissions'!$A271,'Emissions Factors'!$A$5:$A$46,0)+2,FALSE)*'MC Usage'!D271</f>
        <v>0</v>
      </c>
      <c r="E271" s="9">
        <f>HLOOKUP(E$5,'Emissions Factors'!$A$3:$AB$46,MATCH('MC Emissions'!$A271,'Emissions Factors'!$A$5:$A$46,0)+2,FALSE)*'MC Usage'!E271</f>
        <v>0</v>
      </c>
      <c r="F271" s="9">
        <f>HLOOKUP(F$5,'Emissions Factors'!$A$3:$AB$46,MATCH('MC Emissions'!$A271,'Emissions Factors'!$A$5:$A$46,0)+2,FALSE)*'MC Usage'!F271</f>
        <v>0</v>
      </c>
      <c r="G271" s="9">
        <f>HLOOKUP(G$5,'Emissions Factors'!$A$3:$AB$46,MATCH('MC Emissions'!$A271,'Emissions Factors'!$A$5:$A$46,0)+2,FALSE)*'MC Usage'!G271</f>
        <v>0</v>
      </c>
      <c r="H271" s="9">
        <f>HLOOKUP(H$5,'Emissions Factors'!$A$3:$AB$46,MATCH('MC Emissions'!$A271,'Emissions Factors'!$A$5:$A$46,0)+2,FALSE)*'MC Usage'!H271</f>
        <v>0</v>
      </c>
      <c r="I271" s="9">
        <f>HLOOKUP(I$5,'Emissions Factors'!$A$3:$AB$46,MATCH('MC Emissions'!$A271,'Emissions Factors'!$A$5:$A$46,0)+2,FALSE)*'MC Usage'!I271</f>
        <v>0</v>
      </c>
      <c r="J271" s="9">
        <f>HLOOKUP(J$5,'Emissions Factors'!$A$3:$AB$46,MATCH('MC Emissions'!$A271,'Emissions Factors'!$A$5:$A$46,0)+2,FALSE)*'MC Usage'!J271</f>
        <v>0</v>
      </c>
      <c r="K271" s="9">
        <f>HLOOKUP(K$5,'Emissions Factors'!$A$3:$AB$46,MATCH('MC Emissions'!$A271,'Emissions Factors'!$A$5:$A$46,0)+2,FALSE)*'MC Usage'!K271</f>
        <v>0</v>
      </c>
      <c r="L271" s="9">
        <f>HLOOKUP(L$5,'Emissions Factors'!$A$3:$AB$46,MATCH('MC Emissions'!$A271,'Emissions Factors'!$A$5:$A$46,0)+2,FALSE)*'MC Usage'!L271</f>
        <v>0</v>
      </c>
      <c r="M271" s="9">
        <f>HLOOKUP(M$5,'Emissions Factors'!$A$3:$AB$46,MATCH('MC Emissions'!$A271,'Emissions Factors'!$A$5:$A$46,0)+2,FALSE)*'MC Usage'!M271</f>
        <v>0</v>
      </c>
      <c r="N271" s="9">
        <f>HLOOKUP(N$5,'Emissions Factors'!$A$3:$AB$46,MATCH('MC Emissions'!$A271,'Emissions Factors'!$A$5:$A$46,0)+2,FALSE)*'MC Usage'!N271</f>
        <v>0</v>
      </c>
      <c r="O271" s="9">
        <f>HLOOKUP(O$5,'Emissions Factors'!$A$3:$AB$46,MATCH('MC Emissions'!$A271,'Emissions Factors'!$A$5:$A$46,0)+2,FALSE)*'MC Usage'!O271</f>
        <v>0</v>
      </c>
      <c r="P271" s="9">
        <f>HLOOKUP(P$5,'Emissions Factors'!$A$3:$AB$46,MATCH('MC Emissions'!$A271,'Emissions Factors'!$A$5:$A$46,0)+2,FALSE)*'MC Usage'!P271</f>
        <v>0</v>
      </c>
      <c r="Q271" s="9">
        <f>HLOOKUP(Q$5,'Emissions Factors'!$A$3:$AB$46,MATCH('MC Emissions'!$A271,'Emissions Factors'!$A$5:$A$46,0)+2,FALSE)*'MC Usage'!Q271</f>
        <v>0</v>
      </c>
      <c r="R271" s="9">
        <f>HLOOKUP(R$5,'Emissions Factors'!$A$3:$AB$46,MATCH('MC Emissions'!$A271,'Emissions Factors'!$A$5:$A$46,0)+2,FALSE)*'MC Usage'!R271</f>
        <v>0</v>
      </c>
      <c r="S271" s="9">
        <f>HLOOKUP(S$5,'Emissions Factors'!$A$3:$AB$46,MATCH('MC Emissions'!$A271,'Emissions Factors'!$A$5:$A$46,0)+2,FALSE)*'MC Usage'!S271</f>
        <v>0</v>
      </c>
      <c r="T271" s="9">
        <f>HLOOKUP(T$5,'Emissions Factors'!$A$3:$AB$46,MATCH('MC Emissions'!$A271,'Emissions Factors'!$A$5:$A$46,0)+2,FALSE)*'MC Usage'!T271</f>
        <v>0</v>
      </c>
      <c r="U271" s="9">
        <f>HLOOKUP(U$5,'Emissions Factors'!$A$3:$AB$46,MATCH('MC Emissions'!$A271,'Emissions Factors'!$A$5:$A$46,0)+2,FALSE)*'MC Usage'!U271</f>
        <v>0</v>
      </c>
      <c r="V271" s="9">
        <f>HLOOKUP(V$5,'Emissions Factors'!$A$3:$AB$46,MATCH('MC Emissions'!$A271,'Emissions Factors'!$A$5:$A$46,0)+2,FALSE)*'MC Usage'!V271</f>
        <v>0</v>
      </c>
      <c r="W271" s="9">
        <f>HLOOKUP(W$5,'Emissions Factors'!$A$3:$AB$46,MATCH('MC Emissions'!$A271,'Emissions Factors'!$A$5:$A$46,0)+2,FALSE)*'MC Usage'!W271</f>
        <v>0</v>
      </c>
      <c r="X271" s="9">
        <f>HLOOKUP(X$5,'Emissions Factors'!$A$3:$AB$46,MATCH('MC Emissions'!$A271,'Emissions Factors'!$A$5:$A$46,0)+2,FALSE)*'MC Usage'!X271</f>
        <v>0</v>
      </c>
      <c r="Y271" s="9">
        <f>HLOOKUP(Y$5,'Emissions Factors'!$A$3:$AB$46,MATCH('MC Emissions'!$A271,'Emissions Factors'!$A$5:$A$46,0)+2,FALSE)*'MC Usage'!Y271</f>
        <v>0</v>
      </c>
      <c r="Z271" s="9">
        <f>HLOOKUP(Z$5,'Emissions Factors'!$A$3:$AB$46,MATCH('MC Emissions'!$A271,'Emissions Factors'!$A$5:$A$46,0)+2,FALSE)*'MC Usage'!Z271</f>
        <v>0</v>
      </c>
      <c r="AA271" s="9">
        <f>HLOOKUP(AA$5,'Emissions Factors'!$A$3:$AB$46,MATCH('MC Emissions'!$A271,'Emissions Factors'!$A$5:$A$46,0)+2,FALSE)*'MC Usage'!AA271</f>
        <v>0</v>
      </c>
      <c r="AB271" s="10">
        <f>HLOOKUP(AB$5,'Emissions Factors'!$A$3:$AB$46,MATCH('MC Emissions'!$A271,'Emissions Factors'!$A$5:$A$46,0)+2,FALSE)*'MC Usage'!AB271</f>
        <v>0</v>
      </c>
      <c r="AC271" s="10">
        <f>-'MC Usage'!AC271</f>
        <v>0</v>
      </c>
      <c r="AD271" s="10">
        <f>HLOOKUP(AD$5,'Emissions Factors'!$A$3:$AB$46,MATCH('MC Emissions'!$A271,'Emissions Factors'!$A$5:$A$46,0)+2,FALSE)*'MC Usage'!AD271</f>
        <v>0</v>
      </c>
      <c r="AE271" s="10">
        <f>HLOOKUP(AE$5,'Emissions Factors'!$A$3:$AB$46,MATCH('MC Emissions'!$A271,'Emissions Factors'!$A$5:$A$46,0)+2,FALSE)*'MC Usage'!AE271</f>
        <v>0</v>
      </c>
      <c r="AF271" s="202">
        <f t="shared" si="20"/>
        <v>0</v>
      </c>
      <c r="AG271">
        <f t="shared" si="21"/>
        <v>0</v>
      </c>
      <c r="AH271">
        <v>0</v>
      </c>
      <c r="AI271">
        <f t="shared" si="18"/>
        <v>0</v>
      </c>
      <c r="AJ271">
        <f t="shared" si="19"/>
        <v>0</v>
      </c>
    </row>
    <row r="272" spans="1:36" x14ac:dyDescent="0.3">
      <c r="A272" s="30" t="s">
        <v>56</v>
      </c>
      <c r="B272" s="16">
        <f t="shared" si="22"/>
        <v>44805</v>
      </c>
      <c r="C272" s="9">
        <f>HLOOKUP(C$5,'Emissions Factors'!$A$3:$AB$46,MATCH('MC Emissions'!$A272,'Emissions Factors'!$A$5:$A$46,0)+2,FALSE)*'MC Usage'!C272</f>
        <v>0</v>
      </c>
      <c r="D272" s="9">
        <f>HLOOKUP(D$5,'Emissions Factors'!$A$3:$AB$46,MATCH('MC Emissions'!$A272,'Emissions Factors'!$A$5:$A$46,0)+2,FALSE)*'MC Usage'!D272</f>
        <v>0</v>
      </c>
      <c r="E272" s="9">
        <f>HLOOKUP(E$5,'Emissions Factors'!$A$3:$AB$46,MATCH('MC Emissions'!$A272,'Emissions Factors'!$A$5:$A$46,0)+2,FALSE)*'MC Usage'!E272</f>
        <v>0</v>
      </c>
      <c r="F272" s="9">
        <f>HLOOKUP(F$5,'Emissions Factors'!$A$3:$AB$46,MATCH('MC Emissions'!$A272,'Emissions Factors'!$A$5:$A$46,0)+2,FALSE)*'MC Usage'!F272</f>
        <v>0</v>
      </c>
      <c r="G272" s="9">
        <f>HLOOKUP(G$5,'Emissions Factors'!$A$3:$AB$46,MATCH('MC Emissions'!$A272,'Emissions Factors'!$A$5:$A$46,0)+2,FALSE)*'MC Usage'!G272</f>
        <v>0</v>
      </c>
      <c r="H272" s="9">
        <f>HLOOKUP(H$5,'Emissions Factors'!$A$3:$AB$46,MATCH('MC Emissions'!$A272,'Emissions Factors'!$A$5:$A$46,0)+2,FALSE)*'MC Usage'!H272</f>
        <v>0</v>
      </c>
      <c r="I272" s="9">
        <f>HLOOKUP(I$5,'Emissions Factors'!$A$3:$AB$46,MATCH('MC Emissions'!$A272,'Emissions Factors'!$A$5:$A$46,0)+2,FALSE)*'MC Usage'!I272</f>
        <v>0</v>
      </c>
      <c r="J272" s="9">
        <f>HLOOKUP(J$5,'Emissions Factors'!$A$3:$AB$46,MATCH('MC Emissions'!$A272,'Emissions Factors'!$A$5:$A$46,0)+2,FALSE)*'MC Usage'!J272</f>
        <v>0</v>
      </c>
      <c r="K272" s="9">
        <f>HLOOKUP(K$5,'Emissions Factors'!$A$3:$AB$46,MATCH('MC Emissions'!$A272,'Emissions Factors'!$A$5:$A$46,0)+2,FALSE)*'MC Usage'!K272</f>
        <v>0</v>
      </c>
      <c r="L272" s="9">
        <f>HLOOKUP(L$5,'Emissions Factors'!$A$3:$AB$46,MATCH('MC Emissions'!$A272,'Emissions Factors'!$A$5:$A$46,0)+2,FALSE)*'MC Usage'!L272</f>
        <v>0</v>
      </c>
      <c r="M272" s="9">
        <f>HLOOKUP(M$5,'Emissions Factors'!$A$3:$AB$46,MATCH('MC Emissions'!$A272,'Emissions Factors'!$A$5:$A$46,0)+2,FALSE)*'MC Usage'!M272</f>
        <v>0</v>
      </c>
      <c r="N272" s="9">
        <f>HLOOKUP(N$5,'Emissions Factors'!$A$3:$AB$46,MATCH('MC Emissions'!$A272,'Emissions Factors'!$A$5:$A$46,0)+2,FALSE)*'MC Usage'!N272</f>
        <v>0</v>
      </c>
      <c r="O272" s="9">
        <f>HLOOKUP(O$5,'Emissions Factors'!$A$3:$AB$46,MATCH('MC Emissions'!$A272,'Emissions Factors'!$A$5:$A$46,0)+2,FALSE)*'MC Usage'!O272</f>
        <v>0</v>
      </c>
      <c r="P272" s="9">
        <f>HLOOKUP(P$5,'Emissions Factors'!$A$3:$AB$46,MATCH('MC Emissions'!$A272,'Emissions Factors'!$A$5:$A$46,0)+2,FALSE)*'MC Usage'!P272</f>
        <v>0</v>
      </c>
      <c r="Q272" s="9">
        <f>HLOOKUP(Q$5,'Emissions Factors'!$A$3:$AB$46,MATCH('MC Emissions'!$A272,'Emissions Factors'!$A$5:$A$46,0)+2,FALSE)*'MC Usage'!Q272</f>
        <v>0</v>
      </c>
      <c r="R272" s="9">
        <f>HLOOKUP(R$5,'Emissions Factors'!$A$3:$AB$46,MATCH('MC Emissions'!$A272,'Emissions Factors'!$A$5:$A$46,0)+2,FALSE)*'MC Usage'!R272</f>
        <v>0</v>
      </c>
      <c r="S272" s="9">
        <f>HLOOKUP(S$5,'Emissions Factors'!$A$3:$AB$46,MATCH('MC Emissions'!$A272,'Emissions Factors'!$A$5:$A$46,0)+2,FALSE)*'MC Usage'!S272</f>
        <v>0</v>
      </c>
      <c r="T272" s="9">
        <f>HLOOKUP(T$5,'Emissions Factors'!$A$3:$AB$46,MATCH('MC Emissions'!$A272,'Emissions Factors'!$A$5:$A$46,0)+2,FALSE)*'MC Usage'!T272</f>
        <v>0</v>
      </c>
      <c r="U272" s="9">
        <f>HLOOKUP(U$5,'Emissions Factors'!$A$3:$AB$46,MATCH('MC Emissions'!$A272,'Emissions Factors'!$A$5:$A$46,0)+2,FALSE)*'MC Usage'!U272</f>
        <v>0</v>
      </c>
      <c r="V272" s="9">
        <f>HLOOKUP(V$5,'Emissions Factors'!$A$3:$AB$46,MATCH('MC Emissions'!$A272,'Emissions Factors'!$A$5:$A$46,0)+2,FALSE)*'MC Usage'!V272</f>
        <v>0</v>
      </c>
      <c r="W272" s="9">
        <f>HLOOKUP(W$5,'Emissions Factors'!$A$3:$AB$46,MATCH('MC Emissions'!$A272,'Emissions Factors'!$A$5:$A$46,0)+2,FALSE)*'MC Usage'!W272</f>
        <v>0</v>
      </c>
      <c r="X272" s="9">
        <f>HLOOKUP(X$5,'Emissions Factors'!$A$3:$AB$46,MATCH('MC Emissions'!$A272,'Emissions Factors'!$A$5:$A$46,0)+2,FALSE)*'MC Usage'!X272</f>
        <v>0</v>
      </c>
      <c r="Y272" s="9">
        <f>HLOOKUP(Y$5,'Emissions Factors'!$A$3:$AB$46,MATCH('MC Emissions'!$A272,'Emissions Factors'!$A$5:$A$46,0)+2,FALSE)*'MC Usage'!Y272</f>
        <v>0</v>
      </c>
      <c r="Z272" s="9">
        <f>HLOOKUP(Z$5,'Emissions Factors'!$A$3:$AB$46,MATCH('MC Emissions'!$A272,'Emissions Factors'!$A$5:$A$46,0)+2,FALSE)*'MC Usage'!Z272</f>
        <v>0</v>
      </c>
      <c r="AA272" s="9">
        <f>HLOOKUP(AA$5,'Emissions Factors'!$A$3:$AB$46,MATCH('MC Emissions'!$A272,'Emissions Factors'!$A$5:$A$46,0)+2,FALSE)*'MC Usage'!AA272</f>
        <v>0</v>
      </c>
      <c r="AB272" s="10">
        <f>HLOOKUP(AB$5,'Emissions Factors'!$A$3:$AB$46,MATCH('MC Emissions'!$A272,'Emissions Factors'!$A$5:$A$46,0)+2,FALSE)*'MC Usage'!AB272</f>
        <v>0</v>
      </c>
      <c r="AC272" s="10">
        <f>-'MC Usage'!AC272</f>
        <v>0</v>
      </c>
      <c r="AD272" s="10">
        <f>HLOOKUP(AD$5,'Emissions Factors'!$A$3:$AB$46,MATCH('MC Emissions'!$A272,'Emissions Factors'!$A$5:$A$46,0)+2,FALSE)*'MC Usage'!AD272</f>
        <v>0</v>
      </c>
      <c r="AE272" s="10">
        <f>HLOOKUP(AE$5,'Emissions Factors'!$A$3:$AB$46,MATCH('MC Emissions'!$A272,'Emissions Factors'!$A$5:$A$46,0)+2,FALSE)*'MC Usage'!AE272</f>
        <v>0</v>
      </c>
      <c r="AF272" s="202">
        <f t="shared" si="20"/>
        <v>0</v>
      </c>
      <c r="AG272">
        <f t="shared" si="21"/>
        <v>0</v>
      </c>
      <c r="AH272">
        <v>0</v>
      </c>
      <c r="AI272">
        <f t="shared" si="18"/>
        <v>0</v>
      </c>
      <c r="AJ272">
        <f t="shared" si="19"/>
        <v>0</v>
      </c>
    </row>
    <row r="273" spans="1:36" x14ac:dyDescent="0.3">
      <c r="A273" s="30" t="s">
        <v>56</v>
      </c>
      <c r="B273" s="16">
        <f t="shared" si="22"/>
        <v>44835</v>
      </c>
      <c r="C273" s="9">
        <f>HLOOKUP(C$5,'Emissions Factors'!$A$3:$AB$46,MATCH('MC Emissions'!$A273,'Emissions Factors'!$A$5:$A$46,0)+2,FALSE)*'MC Usage'!C273</f>
        <v>0</v>
      </c>
      <c r="D273" s="9">
        <f>HLOOKUP(D$5,'Emissions Factors'!$A$3:$AB$46,MATCH('MC Emissions'!$A273,'Emissions Factors'!$A$5:$A$46,0)+2,FALSE)*'MC Usage'!D273</f>
        <v>0</v>
      </c>
      <c r="E273" s="9">
        <f>HLOOKUP(E$5,'Emissions Factors'!$A$3:$AB$46,MATCH('MC Emissions'!$A273,'Emissions Factors'!$A$5:$A$46,0)+2,FALSE)*'MC Usage'!E273</f>
        <v>0</v>
      </c>
      <c r="F273" s="9">
        <f>HLOOKUP(F$5,'Emissions Factors'!$A$3:$AB$46,MATCH('MC Emissions'!$A273,'Emissions Factors'!$A$5:$A$46,0)+2,FALSE)*'MC Usage'!F273</f>
        <v>0</v>
      </c>
      <c r="G273" s="9">
        <f>HLOOKUP(G$5,'Emissions Factors'!$A$3:$AB$46,MATCH('MC Emissions'!$A273,'Emissions Factors'!$A$5:$A$46,0)+2,FALSE)*'MC Usage'!G273</f>
        <v>0</v>
      </c>
      <c r="H273" s="9">
        <f>HLOOKUP(H$5,'Emissions Factors'!$A$3:$AB$46,MATCH('MC Emissions'!$A273,'Emissions Factors'!$A$5:$A$46,0)+2,FALSE)*'MC Usage'!H273</f>
        <v>0</v>
      </c>
      <c r="I273" s="9">
        <f>HLOOKUP(I$5,'Emissions Factors'!$A$3:$AB$46,MATCH('MC Emissions'!$A273,'Emissions Factors'!$A$5:$A$46,0)+2,FALSE)*'MC Usage'!I273</f>
        <v>0</v>
      </c>
      <c r="J273" s="9">
        <f>HLOOKUP(J$5,'Emissions Factors'!$A$3:$AB$46,MATCH('MC Emissions'!$A273,'Emissions Factors'!$A$5:$A$46,0)+2,FALSE)*'MC Usage'!J273</f>
        <v>0</v>
      </c>
      <c r="K273" s="9">
        <f>HLOOKUP(K$5,'Emissions Factors'!$A$3:$AB$46,MATCH('MC Emissions'!$A273,'Emissions Factors'!$A$5:$A$46,0)+2,FALSE)*'MC Usage'!K273</f>
        <v>0</v>
      </c>
      <c r="L273" s="9">
        <f>HLOOKUP(L$5,'Emissions Factors'!$A$3:$AB$46,MATCH('MC Emissions'!$A273,'Emissions Factors'!$A$5:$A$46,0)+2,FALSE)*'MC Usage'!L273</f>
        <v>0</v>
      </c>
      <c r="M273" s="9">
        <f>HLOOKUP(M$5,'Emissions Factors'!$A$3:$AB$46,MATCH('MC Emissions'!$A273,'Emissions Factors'!$A$5:$A$46,0)+2,FALSE)*'MC Usage'!M273</f>
        <v>0</v>
      </c>
      <c r="N273" s="9">
        <f>HLOOKUP(N$5,'Emissions Factors'!$A$3:$AB$46,MATCH('MC Emissions'!$A273,'Emissions Factors'!$A$5:$A$46,0)+2,FALSE)*'MC Usage'!N273</f>
        <v>0</v>
      </c>
      <c r="O273" s="9">
        <f>HLOOKUP(O$5,'Emissions Factors'!$A$3:$AB$46,MATCH('MC Emissions'!$A273,'Emissions Factors'!$A$5:$A$46,0)+2,FALSE)*'MC Usage'!O273</f>
        <v>0</v>
      </c>
      <c r="P273" s="9">
        <f>HLOOKUP(P$5,'Emissions Factors'!$A$3:$AB$46,MATCH('MC Emissions'!$A273,'Emissions Factors'!$A$5:$A$46,0)+2,FALSE)*'MC Usage'!P273</f>
        <v>0</v>
      </c>
      <c r="Q273" s="9">
        <f>HLOOKUP(Q$5,'Emissions Factors'!$A$3:$AB$46,MATCH('MC Emissions'!$A273,'Emissions Factors'!$A$5:$A$46,0)+2,FALSE)*'MC Usage'!Q273</f>
        <v>0</v>
      </c>
      <c r="R273" s="9">
        <f>HLOOKUP(R$5,'Emissions Factors'!$A$3:$AB$46,MATCH('MC Emissions'!$A273,'Emissions Factors'!$A$5:$A$46,0)+2,FALSE)*'MC Usage'!R273</f>
        <v>0</v>
      </c>
      <c r="S273" s="9">
        <f>HLOOKUP(S$5,'Emissions Factors'!$A$3:$AB$46,MATCH('MC Emissions'!$A273,'Emissions Factors'!$A$5:$A$46,0)+2,FALSE)*'MC Usage'!S273</f>
        <v>0</v>
      </c>
      <c r="T273" s="9">
        <f>HLOOKUP(T$5,'Emissions Factors'!$A$3:$AB$46,MATCH('MC Emissions'!$A273,'Emissions Factors'!$A$5:$A$46,0)+2,FALSE)*'MC Usage'!T273</f>
        <v>0</v>
      </c>
      <c r="U273" s="9">
        <f>HLOOKUP(U$5,'Emissions Factors'!$A$3:$AB$46,MATCH('MC Emissions'!$A273,'Emissions Factors'!$A$5:$A$46,0)+2,FALSE)*'MC Usage'!U273</f>
        <v>0</v>
      </c>
      <c r="V273" s="9">
        <f>HLOOKUP(V$5,'Emissions Factors'!$A$3:$AB$46,MATCH('MC Emissions'!$A273,'Emissions Factors'!$A$5:$A$46,0)+2,FALSE)*'MC Usage'!V273</f>
        <v>0</v>
      </c>
      <c r="W273" s="9">
        <f>HLOOKUP(W$5,'Emissions Factors'!$A$3:$AB$46,MATCH('MC Emissions'!$A273,'Emissions Factors'!$A$5:$A$46,0)+2,FALSE)*'MC Usage'!W273</f>
        <v>0</v>
      </c>
      <c r="X273" s="9">
        <f>HLOOKUP(X$5,'Emissions Factors'!$A$3:$AB$46,MATCH('MC Emissions'!$A273,'Emissions Factors'!$A$5:$A$46,0)+2,FALSE)*'MC Usage'!X273</f>
        <v>0</v>
      </c>
      <c r="Y273" s="9">
        <f>HLOOKUP(Y$5,'Emissions Factors'!$A$3:$AB$46,MATCH('MC Emissions'!$A273,'Emissions Factors'!$A$5:$A$46,0)+2,FALSE)*'MC Usage'!Y273</f>
        <v>0</v>
      </c>
      <c r="Z273" s="9">
        <f>HLOOKUP(Z$5,'Emissions Factors'!$A$3:$AB$46,MATCH('MC Emissions'!$A273,'Emissions Factors'!$A$5:$A$46,0)+2,FALSE)*'MC Usage'!Z273</f>
        <v>0</v>
      </c>
      <c r="AA273" s="9">
        <f>HLOOKUP(AA$5,'Emissions Factors'!$A$3:$AB$46,MATCH('MC Emissions'!$A273,'Emissions Factors'!$A$5:$A$46,0)+2,FALSE)*'MC Usage'!AA273</f>
        <v>0</v>
      </c>
      <c r="AB273" s="10">
        <f>HLOOKUP(AB$5,'Emissions Factors'!$A$3:$AB$46,MATCH('MC Emissions'!$A273,'Emissions Factors'!$A$5:$A$46,0)+2,FALSE)*'MC Usage'!AB273</f>
        <v>0</v>
      </c>
      <c r="AC273" s="10">
        <f>-'MC Usage'!AC273</f>
        <v>0</v>
      </c>
      <c r="AD273" s="10">
        <f>HLOOKUP(AD$5,'Emissions Factors'!$A$3:$AB$46,MATCH('MC Emissions'!$A273,'Emissions Factors'!$A$5:$A$46,0)+2,FALSE)*'MC Usage'!AD273</f>
        <v>0</v>
      </c>
      <c r="AE273" s="10">
        <f>HLOOKUP(AE$5,'Emissions Factors'!$A$3:$AB$46,MATCH('MC Emissions'!$A273,'Emissions Factors'!$A$5:$A$46,0)+2,FALSE)*'MC Usage'!AE273</f>
        <v>0</v>
      </c>
      <c r="AF273" s="202">
        <f t="shared" si="20"/>
        <v>0</v>
      </c>
      <c r="AG273">
        <f t="shared" si="21"/>
        <v>0</v>
      </c>
      <c r="AH273">
        <v>0</v>
      </c>
      <c r="AI273">
        <f t="shared" si="18"/>
        <v>0</v>
      </c>
      <c r="AJ273">
        <f t="shared" si="19"/>
        <v>0</v>
      </c>
    </row>
    <row r="274" spans="1:36" x14ac:dyDescent="0.3">
      <c r="A274" s="30" t="s">
        <v>56</v>
      </c>
      <c r="B274" s="16">
        <f t="shared" si="22"/>
        <v>44866</v>
      </c>
      <c r="C274" s="9">
        <f>HLOOKUP(C$5,'Emissions Factors'!$A$3:$AB$46,MATCH('MC Emissions'!$A274,'Emissions Factors'!$A$5:$A$46,0)+2,FALSE)*'MC Usage'!C274</f>
        <v>0</v>
      </c>
      <c r="D274" s="9">
        <f>HLOOKUP(D$5,'Emissions Factors'!$A$3:$AB$46,MATCH('MC Emissions'!$A274,'Emissions Factors'!$A$5:$A$46,0)+2,FALSE)*'MC Usage'!D274</f>
        <v>0</v>
      </c>
      <c r="E274" s="9">
        <f>HLOOKUP(E$5,'Emissions Factors'!$A$3:$AB$46,MATCH('MC Emissions'!$A274,'Emissions Factors'!$A$5:$A$46,0)+2,FALSE)*'MC Usage'!E274</f>
        <v>0</v>
      </c>
      <c r="F274" s="9">
        <f>HLOOKUP(F$5,'Emissions Factors'!$A$3:$AB$46,MATCH('MC Emissions'!$A274,'Emissions Factors'!$A$5:$A$46,0)+2,FALSE)*'MC Usage'!F274</f>
        <v>0</v>
      </c>
      <c r="G274" s="9">
        <f>HLOOKUP(G$5,'Emissions Factors'!$A$3:$AB$46,MATCH('MC Emissions'!$A274,'Emissions Factors'!$A$5:$A$46,0)+2,FALSE)*'MC Usage'!G274</f>
        <v>0</v>
      </c>
      <c r="H274" s="9">
        <f>HLOOKUP(H$5,'Emissions Factors'!$A$3:$AB$46,MATCH('MC Emissions'!$A274,'Emissions Factors'!$A$5:$A$46,0)+2,FALSE)*'MC Usage'!H274</f>
        <v>0</v>
      </c>
      <c r="I274" s="9">
        <f>HLOOKUP(I$5,'Emissions Factors'!$A$3:$AB$46,MATCH('MC Emissions'!$A274,'Emissions Factors'!$A$5:$A$46,0)+2,FALSE)*'MC Usage'!I274</f>
        <v>0</v>
      </c>
      <c r="J274" s="9">
        <f>HLOOKUP(J$5,'Emissions Factors'!$A$3:$AB$46,MATCH('MC Emissions'!$A274,'Emissions Factors'!$A$5:$A$46,0)+2,FALSE)*'MC Usage'!J274</f>
        <v>0</v>
      </c>
      <c r="K274" s="9">
        <f>HLOOKUP(K$5,'Emissions Factors'!$A$3:$AB$46,MATCH('MC Emissions'!$A274,'Emissions Factors'!$A$5:$A$46,0)+2,FALSE)*'MC Usage'!K274</f>
        <v>0</v>
      </c>
      <c r="L274" s="9">
        <f>HLOOKUP(L$5,'Emissions Factors'!$A$3:$AB$46,MATCH('MC Emissions'!$A274,'Emissions Factors'!$A$5:$A$46,0)+2,FALSE)*'MC Usage'!L274</f>
        <v>0</v>
      </c>
      <c r="M274" s="9">
        <f>HLOOKUP(M$5,'Emissions Factors'!$A$3:$AB$46,MATCH('MC Emissions'!$A274,'Emissions Factors'!$A$5:$A$46,0)+2,FALSE)*'MC Usage'!M274</f>
        <v>0</v>
      </c>
      <c r="N274" s="9">
        <f>HLOOKUP(N$5,'Emissions Factors'!$A$3:$AB$46,MATCH('MC Emissions'!$A274,'Emissions Factors'!$A$5:$A$46,0)+2,FALSE)*'MC Usage'!N274</f>
        <v>0</v>
      </c>
      <c r="O274" s="9">
        <f>HLOOKUP(O$5,'Emissions Factors'!$A$3:$AB$46,MATCH('MC Emissions'!$A274,'Emissions Factors'!$A$5:$A$46,0)+2,FALSE)*'MC Usage'!O274</f>
        <v>0</v>
      </c>
      <c r="P274" s="9">
        <f>HLOOKUP(P$5,'Emissions Factors'!$A$3:$AB$46,MATCH('MC Emissions'!$A274,'Emissions Factors'!$A$5:$A$46,0)+2,FALSE)*'MC Usage'!P274</f>
        <v>0</v>
      </c>
      <c r="Q274" s="9">
        <f>HLOOKUP(Q$5,'Emissions Factors'!$A$3:$AB$46,MATCH('MC Emissions'!$A274,'Emissions Factors'!$A$5:$A$46,0)+2,FALSE)*'MC Usage'!Q274</f>
        <v>0</v>
      </c>
      <c r="R274" s="9">
        <f>HLOOKUP(R$5,'Emissions Factors'!$A$3:$AB$46,MATCH('MC Emissions'!$A274,'Emissions Factors'!$A$5:$A$46,0)+2,FALSE)*'MC Usage'!R274</f>
        <v>0</v>
      </c>
      <c r="S274" s="9">
        <f>HLOOKUP(S$5,'Emissions Factors'!$A$3:$AB$46,MATCH('MC Emissions'!$A274,'Emissions Factors'!$A$5:$A$46,0)+2,FALSE)*'MC Usage'!S274</f>
        <v>0</v>
      </c>
      <c r="T274" s="9">
        <f>HLOOKUP(T$5,'Emissions Factors'!$A$3:$AB$46,MATCH('MC Emissions'!$A274,'Emissions Factors'!$A$5:$A$46,0)+2,FALSE)*'MC Usage'!T274</f>
        <v>0</v>
      </c>
      <c r="U274" s="9">
        <f>HLOOKUP(U$5,'Emissions Factors'!$A$3:$AB$46,MATCH('MC Emissions'!$A274,'Emissions Factors'!$A$5:$A$46,0)+2,FALSE)*'MC Usage'!U274</f>
        <v>0</v>
      </c>
      <c r="V274" s="9">
        <f>HLOOKUP(V$5,'Emissions Factors'!$A$3:$AB$46,MATCH('MC Emissions'!$A274,'Emissions Factors'!$A$5:$A$46,0)+2,FALSE)*'MC Usage'!V274</f>
        <v>0</v>
      </c>
      <c r="W274" s="9">
        <f>HLOOKUP(W$5,'Emissions Factors'!$A$3:$AB$46,MATCH('MC Emissions'!$A274,'Emissions Factors'!$A$5:$A$46,0)+2,FALSE)*'MC Usage'!W274</f>
        <v>0</v>
      </c>
      <c r="X274" s="9">
        <f>HLOOKUP(X$5,'Emissions Factors'!$A$3:$AB$46,MATCH('MC Emissions'!$A274,'Emissions Factors'!$A$5:$A$46,0)+2,FALSE)*'MC Usage'!X274</f>
        <v>0</v>
      </c>
      <c r="Y274" s="9">
        <f>HLOOKUP(Y$5,'Emissions Factors'!$A$3:$AB$46,MATCH('MC Emissions'!$A274,'Emissions Factors'!$A$5:$A$46,0)+2,FALSE)*'MC Usage'!Y274</f>
        <v>0</v>
      </c>
      <c r="Z274" s="9">
        <f>HLOOKUP(Z$5,'Emissions Factors'!$A$3:$AB$46,MATCH('MC Emissions'!$A274,'Emissions Factors'!$A$5:$A$46,0)+2,FALSE)*'MC Usage'!Z274</f>
        <v>0</v>
      </c>
      <c r="AA274" s="9">
        <f>HLOOKUP(AA$5,'Emissions Factors'!$A$3:$AB$46,MATCH('MC Emissions'!$A274,'Emissions Factors'!$A$5:$A$46,0)+2,FALSE)*'MC Usage'!AA274</f>
        <v>0</v>
      </c>
      <c r="AB274" s="10">
        <f>HLOOKUP(AB$5,'Emissions Factors'!$A$3:$AB$46,MATCH('MC Emissions'!$A274,'Emissions Factors'!$A$5:$A$46,0)+2,FALSE)*'MC Usage'!AB274</f>
        <v>0</v>
      </c>
      <c r="AC274" s="10">
        <f>-'MC Usage'!AC274</f>
        <v>0</v>
      </c>
      <c r="AD274" s="10">
        <f>HLOOKUP(AD$5,'Emissions Factors'!$A$3:$AB$46,MATCH('MC Emissions'!$A274,'Emissions Factors'!$A$5:$A$46,0)+2,FALSE)*'MC Usage'!AD274</f>
        <v>0</v>
      </c>
      <c r="AE274" s="10">
        <f>HLOOKUP(AE$5,'Emissions Factors'!$A$3:$AB$46,MATCH('MC Emissions'!$A274,'Emissions Factors'!$A$5:$A$46,0)+2,FALSE)*'MC Usage'!AE274</f>
        <v>0</v>
      </c>
      <c r="AF274" s="202">
        <f t="shared" si="20"/>
        <v>0</v>
      </c>
      <c r="AG274">
        <f t="shared" si="21"/>
        <v>0</v>
      </c>
      <c r="AH274">
        <v>0</v>
      </c>
      <c r="AI274">
        <f t="shared" si="18"/>
        <v>0</v>
      </c>
      <c r="AJ274">
        <f t="shared" si="19"/>
        <v>0</v>
      </c>
    </row>
    <row r="275" spans="1:36" x14ac:dyDescent="0.3">
      <c r="A275" s="30" t="s">
        <v>56</v>
      </c>
      <c r="B275" s="16">
        <f t="shared" si="22"/>
        <v>44896</v>
      </c>
      <c r="C275" s="9">
        <f>HLOOKUP(C$5,'Emissions Factors'!$A$3:$AB$46,MATCH('MC Emissions'!$A275,'Emissions Factors'!$A$5:$A$46,0)+2,FALSE)*'MC Usage'!C275</f>
        <v>0</v>
      </c>
      <c r="D275" s="9">
        <f>HLOOKUP(D$5,'Emissions Factors'!$A$3:$AB$46,MATCH('MC Emissions'!$A275,'Emissions Factors'!$A$5:$A$46,0)+2,FALSE)*'MC Usage'!D275</f>
        <v>0</v>
      </c>
      <c r="E275" s="9">
        <f>HLOOKUP(E$5,'Emissions Factors'!$A$3:$AB$46,MATCH('MC Emissions'!$A275,'Emissions Factors'!$A$5:$A$46,0)+2,FALSE)*'MC Usage'!E275</f>
        <v>0</v>
      </c>
      <c r="F275" s="9">
        <f>HLOOKUP(F$5,'Emissions Factors'!$A$3:$AB$46,MATCH('MC Emissions'!$A275,'Emissions Factors'!$A$5:$A$46,0)+2,FALSE)*'MC Usage'!F275</f>
        <v>0</v>
      </c>
      <c r="G275" s="9">
        <f>HLOOKUP(G$5,'Emissions Factors'!$A$3:$AB$46,MATCH('MC Emissions'!$A275,'Emissions Factors'!$A$5:$A$46,0)+2,FALSE)*'MC Usage'!G275</f>
        <v>0</v>
      </c>
      <c r="H275" s="9">
        <f>HLOOKUP(H$5,'Emissions Factors'!$A$3:$AB$46,MATCH('MC Emissions'!$A275,'Emissions Factors'!$A$5:$A$46,0)+2,FALSE)*'MC Usage'!H275</f>
        <v>0</v>
      </c>
      <c r="I275" s="9">
        <f>HLOOKUP(I$5,'Emissions Factors'!$A$3:$AB$46,MATCH('MC Emissions'!$A275,'Emissions Factors'!$A$5:$A$46,0)+2,FALSE)*'MC Usage'!I275</f>
        <v>0</v>
      </c>
      <c r="J275" s="9">
        <f>HLOOKUP(J$5,'Emissions Factors'!$A$3:$AB$46,MATCH('MC Emissions'!$A275,'Emissions Factors'!$A$5:$A$46,0)+2,FALSE)*'MC Usage'!J275</f>
        <v>0</v>
      </c>
      <c r="K275" s="9">
        <f>HLOOKUP(K$5,'Emissions Factors'!$A$3:$AB$46,MATCH('MC Emissions'!$A275,'Emissions Factors'!$A$5:$A$46,0)+2,FALSE)*'MC Usage'!K275</f>
        <v>0</v>
      </c>
      <c r="L275" s="9">
        <f>HLOOKUP(L$5,'Emissions Factors'!$A$3:$AB$46,MATCH('MC Emissions'!$A275,'Emissions Factors'!$A$5:$A$46,0)+2,FALSE)*'MC Usage'!L275</f>
        <v>0</v>
      </c>
      <c r="M275" s="9">
        <f>HLOOKUP(M$5,'Emissions Factors'!$A$3:$AB$46,MATCH('MC Emissions'!$A275,'Emissions Factors'!$A$5:$A$46,0)+2,FALSE)*'MC Usage'!M275</f>
        <v>0</v>
      </c>
      <c r="N275" s="9">
        <f>HLOOKUP(N$5,'Emissions Factors'!$A$3:$AB$46,MATCH('MC Emissions'!$A275,'Emissions Factors'!$A$5:$A$46,0)+2,FALSE)*'MC Usage'!N275</f>
        <v>0</v>
      </c>
      <c r="O275" s="9">
        <f>HLOOKUP(O$5,'Emissions Factors'!$A$3:$AB$46,MATCH('MC Emissions'!$A275,'Emissions Factors'!$A$5:$A$46,0)+2,FALSE)*'MC Usage'!O275</f>
        <v>0</v>
      </c>
      <c r="P275" s="9">
        <f>HLOOKUP(P$5,'Emissions Factors'!$A$3:$AB$46,MATCH('MC Emissions'!$A275,'Emissions Factors'!$A$5:$A$46,0)+2,FALSE)*'MC Usage'!P275</f>
        <v>0</v>
      </c>
      <c r="Q275" s="9">
        <f>HLOOKUP(Q$5,'Emissions Factors'!$A$3:$AB$46,MATCH('MC Emissions'!$A275,'Emissions Factors'!$A$5:$A$46,0)+2,FALSE)*'MC Usage'!Q275</f>
        <v>0</v>
      </c>
      <c r="R275" s="9">
        <f>HLOOKUP(R$5,'Emissions Factors'!$A$3:$AB$46,MATCH('MC Emissions'!$A275,'Emissions Factors'!$A$5:$A$46,0)+2,FALSE)*'MC Usage'!R275</f>
        <v>0</v>
      </c>
      <c r="S275" s="9">
        <f>HLOOKUP(S$5,'Emissions Factors'!$A$3:$AB$46,MATCH('MC Emissions'!$A275,'Emissions Factors'!$A$5:$A$46,0)+2,FALSE)*'MC Usage'!S275</f>
        <v>0</v>
      </c>
      <c r="T275" s="9">
        <f>HLOOKUP(T$5,'Emissions Factors'!$A$3:$AB$46,MATCH('MC Emissions'!$A275,'Emissions Factors'!$A$5:$A$46,0)+2,FALSE)*'MC Usage'!T275</f>
        <v>0</v>
      </c>
      <c r="U275" s="9">
        <f>HLOOKUP(U$5,'Emissions Factors'!$A$3:$AB$46,MATCH('MC Emissions'!$A275,'Emissions Factors'!$A$5:$A$46,0)+2,FALSE)*'MC Usage'!U275</f>
        <v>0</v>
      </c>
      <c r="V275" s="9">
        <f>HLOOKUP(V$5,'Emissions Factors'!$A$3:$AB$46,MATCH('MC Emissions'!$A275,'Emissions Factors'!$A$5:$A$46,0)+2,FALSE)*'MC Usage'!V275</f>
        <v>0</v>
      </c>
      <c r="W275" s="9">
        <f>HLOOKUP(W$5,'Emissions Factors'!$A$3:$AB$46,MATCH('MC Emissions'!$A275,'Emissions Factors'!$A$5:$A$46,0)+2,FALSE)*'MC Usage'!W275</f>
        <v>0</v>
      </c>
      <c r="X275" s="9">
        <f>HLOOKUP(X$5,'Emissions Factors'!$A$3:$AB$46,MATCH('MC Emissions'!$A275,'Emissions Factors'!$A$5:$A$46,0)+2,FALSE)*'MC Usage'!X275</f>
        <v>0</v>
      </c>
      <c r="Y275" s="9">
        <f>HLOOKUP(Y$5,'Emissions Factors'!$A$3:$AB$46,MATCH('MC Emissions'!$A275,'Emissions Factors'!$A$5:$A$46,0)+2,FALSE)*'MC Usage'!Y275</f>
        <v>0</v>
      </c>
      <c r="Z275" s="9">
        <f>HLOOKUP(Z$5,'Emissions Factors'!$A$3:$AB$46,MATCH('MC Emissions'!$A275,'Emissions Factors'!$A$5:$A$46,0)+2,FALSE)*'MC Usage'!Z275</f>
        <v>0</v>
      </c>
      <c r="AA275" s="9">
        <f>HLOOKUP(AA$5,'Emissions Factors'!$A$3:$AB$46,MATCH('MC Emissions'!$A275,'Emissions Factors'!$A$5:$A$46,0)+2,FALSE)*'MC Usage'!AA275</f>
        <v>0</v>
      </c>
      <c r="AB275" s="10">
        <f>HLOOKUP(AB$5,'Emissions Factors'!$A$3:$AB$46,MATCH('MC Emissions'!$A275,'Emissions Factors'!$A$5:$A$46,0)+2,FALSE)*'MC Usage'!AB275</f>
        <v>0</v>
      </c>
      <c r="AC275" s="10">
        <f>-'MC Usage'!AC275</f>
        <v>0</v>
      </c>
      <c r="AD275" s="10">
        <f>HLOOKUP(AD$5,'Emissions Factors'!$A$3:$AB$46,MATCH('MC Emissions'!$A275,'Emissions Factors'!$A$5:$A$46,0)+2,FALSE)*'MC Usage'!AD275</f>
        <v>0</v>
      </c>
      <c r="AE275" s="10">
        <f>HLOOKUP(AE$5,'Emissions Factors'!$A$3:$AB$46,MATCH('MC Emissions'!$A275,'Emissions Factors'!$A$5:$A$46,0)+2,FALSE)*'MC Usage'!AE275</f>
        <v>0</v>
      </c>
      <c r="AF275" s="202">
        <f t="shared" si="20"/>
        <v>0</v>
      </c>
      <c r="AG275">
        <f t="shared" si="21"/>
        <v>0</v>
      </c>
      <c r="AH275">
        <v>0</v>
      </c>
      <c r="AI275">
        <f t="shared" si="18"/>
        <v>0</v>
      </c>
      <c r="AJ275">
        <f t="shared" si="19"/>
        <v>0</v>
      </c>
    </row>
    <row r="276" spans="1:36" x14ac:dyDescent="0.3">
      <c r="A276" s="30" t="s">
        <v>56</v>
      </c>
      <c r="B276" s="16">
        <f t="shared" si="22"/>
        <v>44927</v>
      </c>
      <c r="C276" s="9">
        <f>HLOOKUP(C$5,'Emissions Factors'!$A$3:$AB$46,MATCH('MC Emissions'!$A276,'Emissions Factors'!$A$5:$A$46,0)+2,FALSE)*'MC Usage'!C276</f>
        <v>0</v>
      </c>
      <c r="D276" s="9">
        <f>HLOOKUP(D$5,'Emissions Factors'!$A$3:$AB$46,MATCH('MC Emissions'!$A276,'Emissions Factors'!$A$5:$A$46,0)+2,FALSE)*'MC Usage'!D276</f>
        <v>0</v>
      </c>
      <c r="E276" s="9">
        <f>HLOOKUP(E$5,'Emissions Factors'!$A$3:$AB$46,MATCH('MC Emissions'!$A276,'Emissions Factors'!$A$5:$A$46,0)+2,FALSE)*'MC Usage'!E276</f>
        <v>0</v>
      </c>
      <c r="F276" s="9">
        <f>HLOOKUP(F$5,'Emissions Factors'!$A$3:$AB$46,MATCH('MC Emissions'!$A276,'Emissions Factors'!$A$5:$A$46,0)+2,FALSE)*'MC Usage'!F276</f>
        <v>0</v>
      </c>
      <c r="G276" s="9">
        <f>HLOOKUP(G$5,'Emissions Factors'!$A$3:$AB$46,MATCH('MC Emissions'!$A276,'Emissions Factors'!$A$5:$A$46,0)+2,FALSE)*'MC Usage'!G276</f>
        <v>0</v>
      </c>
      <c r="H276" s="9">
        <f>HLOOKUP(H$5,'Emissions Factors'!$A$3:$AB$46,MATCH('MC Emissions'!$A276,'Emissions Factors'!$A$5:$A$46,0)+2,FALSE)*'MC Usage'!H276</f>
        <v>0</v>
      </c>
      <c r="I276" s="9">
        <f>HLOOKUP(I$5,'Emissions Factors'!$A$3:$AB$46,MATCH('MC Emissions'!$A276,'Emissions Factors'!$A$5:$A$46,0)+2,FALSE)*'MC Usage'!I276</f>
        <v>0</v>
      </c>
      <c r="J276" s="9">
        <f>HLOOKUP(J$5,'Emissions Factors'!$A$3:$AB$46,MATCH('MC Emissions'!$A276,'Emissions Factors'!$A$5:$A$46,0)+2,FALSE)*'MC Usage'!J276</f>
        <v>0</v>
      </c>
      <c r="K276" s="9">
        <f>HLOOKUP(K$5,'Emissions Factors'!$A$3:$AB$46,MATCH('MC Emissions'!$A276,'Emissions Factors'!$A$5:$A$46,0)+2,FALSE)*'MC Usage'!K276</f>
        <v>0</v>
      </c>
      <c r="L276" s="9">
        <f>HLOOKUP(L$5,'Emissions Factors'!$A$3:$AB$46,MATCH('MC Emissions'!$A276,'Emissions Factors'!$A$5:$A$46,0)+2,FALSE)*'MC Usage'!L276</f>
        <v>0</v>
      </c>
      <c r="M276" s="9">
        <f>HLOOKUP(M$5,'Emissions Factors'!$A$3:$AB$46,MATCH('MC Emissions'!$A276,'Emissions Factors'!$A$5:$A$46,0)+2,FALSE)*'MC Usage'!M276</f>
        <v>0</v>
      </c>
      <c r="N276" s="9">
        <f>HLOOKUP(N$5,'Emissions Factors'!$A$3:$AB$46,MATCH('MC Emissions'!$A276,'Emissions Factors'!$A$5:$A$46,0)+2,FALSE)*'MC Usage'!N276</f>
        <v>0</v>
      </c>
      <c r="O276" s="9">
        <f>HLOOKUP(O$5,'Emissions Factors'!$A$3:$AB$46,MATCH('MC Emissions'!$A276,'Emissions Factors'!$A$5:$A$46,0)+2,FALSE)*'MC Usage'!O276</f>
        <v>0</v>
      </c>
      <c r="P276" s="9">
        <f>HLOOKUP(P$5,'Emissions Factors'!$A$3:$AB$46,MATCH('MC Emissions'!$A276,'Emissions Factors'!$A$5:$A$46,0)+2,FALSE)*'MC Usage'!P276</f>
        <v>0</v>
      </c>
      <c r="Q276" s="9">
        <f>HLOOKUP(Q$5,'Emissions Factors'!$A$3:$AB$46,MATCH('MC Emissions'!$A276,'Emissions Factors'!$A$5:$A$46,0)+2,FALSE)*'MC Usage'!Q276</f>
        <v>0</v>
      </c>
      <c r="R276" s="9">
        <f>HLOOKUP(R$5,'Emissions Factors'!$A$3:$AB$46,MATCH('MC Emissions'!$A276,'Emissions Factors'!$A$5:$A$46,0)+2,FALSE)*'MC Usage'!R276</f>
        <v>0</v>
      </c>
      <c r="S276" s="9">
        <f>HLOOKUP(S$5,'Emissions Factors'!$A$3:$AB$46,MATCH('MC Emissions'!$A276,'Emissions Factors'!$A$5:$A$46,0)+2,FALSE)*'MC Usage'!S276</f>
        <v>0</v>
      </c>
      <c r="T276" s="9">
        <f>HLOOKUP(T$5,'Emissions Factors'!$A$3:$AB$46,MATCH('MC Emissions'!$A276,'Emissions Factors'!$A$5:$A$46,0)+2,FALSE)*'MC Usage'!T276</f>
        <v>0</v>
      </c>
      <c r="U276" s="9">
        <f>HLOOKUP(U$5,'Emissions Factors'!$A$3:$AB$46,MATCH('MC Emissions'!$A276,'Emissions Factors'!$A$5:$A$46,0)+2,FALSE)*'MC Usage'!U276</f>
        <v>0</v>
      </c>
      <c r="V276" s="9">
        <f>HLOOKUP(V$5,'Emissions Factors'!$A$3:$AB$46,MATCH('MC Emissions'!$A276,'Emissions Factors'!$A$5:$A$46,0)+2,FALSE)*'MC Usage'!V276</f>
        <v>0</v>
      </c>
      <c r="W276" s="9">
        <f>HLOOKUP(W$5,'Emissions Factors'!$A$3:$AB$46,MATCH('MC Emissions'!$A276,'Emissions Factors'!$A$5:$A$46,0)+2,FALSE)*'MC Usage'!W276</f>
        <v>0</v>
      </c>
      <c r="X276" s="9">
        <f>HLOOKUP(X$5,'Emissions Factors'!$A$3:$AB$46,MATCH('MC Emissions'!$A276,'Emissions Factors'!$A$5:$A$46,0)+2,FALSE)*'MC Usage'!X276</f>
        <v>0</v>
      </c>
      <c r="Y276" s="9">
        <f>HLOOKUP(Y$5,'Emissions Factors'!$A$3:$AB$46,MATCH('MC Emissions'!$A276,'Emissions Factors'!$A$5:$A$46,0)+2,FALSE)*'MC Usage'!Y276</f>
        <v>0</v>
      </c>
      <c r="Z276" s="9">
        <f>HLOOKUP(Z$5,'Emissions Factors'!$A$3:$AB$46,MATCH('MC Emissions'!$A276,'Emissions Factors'!$A$5:$A$46,0)+2,FALSE)*'MC Usage'!Z276</f>
        <v>0</v>
      </c>
      <c r="AA276" s="9">
        <f>HLOOKUP(AA$5,'Emissions Factors'!$A$3:$AB$46,MATCH('MC Emissions'!$A276,'Emissions Factors'!$A$5:$A$46,0)+2,FALSE)*'MC Usage'!AA276</f>
        <v>0</v>
      </c>
      <c r="AB276" s="10">
        <f>HLOOKUP(AB$5,'Emissions Factors'!$A$3:$AB$46,MATCH('MC Emissions'!$A276,'Emissions Factors'!$A$5:$A$46,0)+2,FALSE)*'MC Usage'!AB276</f>
        <v>0</v>
      </c>
      <c r="AC276" s="10">
        <f>-'MC Usage'!AC276</f>
        <v>0</v>
      </c>
      <c r="AD276" s="10">
        <f>HLOOKUP(AD$5,'Emissions Factors'!$A$3:$AB$46,MATCH('MC Emissions'!$A276,'Emissions Factors'!$A$5:$A$46,0)+2,FALSE)*'MC Usage'!AD276</f>
        <v>0</v>
      </c>
      <c r="AE276" s="10">
        <f>HLOOKUP(AE$5,'Emissions Factors'!$A$3:$AB$46,MATCH('MC Emissions'!$A276,'Emissions Factors'!$A$5:$A$46,0)+2,FALSE)*'MC Usage'!AE276</f>
        <v>0</v>
      </c>
      <c r="AF276" s="202">
        <f t="shared" si="20"/>
        <v>0</v>
      </c>
      <c r="AG276">
        <f t="shared" si="21"/>
        <v>0</v>
      </c>
      <c r="AH276">
        <v>0</v>
      </c>
      <c r="AI276">
        <f t="shared" si="18"/>
        <v>0</v>
      </c>
      <c r="AJ276">
        <f t="shared" si="19"/>
        <v>0</v>
      </c>
    </row>
    <row r="277" spans="1:36" x14ac:dyDescent="0.3">
      <c r="A277" s="30" t="s">
        <v>56</v>
      </c>
      <c r="B277" s="16">
        <f t="shared" si="22"/>
        <v>44958</v>
      </c>
      <c r="C277" s="9">
        <f>HLOOKUP(C$5,'Emissions Factors'!$A$3:$AB$46,MATCH('MC Emissions'!$A277,'Emissions Factors'!$A$5:$A$46,0)+2,FALSE)*'MC Usage'!C277</f>
        <v>0</v>
      </c>
      <c r="D277" s="9">
        <f>HLOOKUP(D$5,'Emissions Factors'!$A$3:$AB$46,MATCH('MC Emissions'!$A277,'Emissions Factors'!$A$5:$A$46,0)+2,FALSE)*'MC Usage'!D277</f>
        <v>0</v>
      </c>
      <c r="E277" s="9">
        <f>HLOOKUP(E$5,'Emissions Factors'!$A$3:$AB$46,MATCH('MC Emissions'!$A277,'Emissions Factors'!$A$5:$A$46,0)+2,FALSE)*'MC Usage'!E277</f>
        <v>0</v>
      </c>
      <c r="F277" s="9">
        <f>HLOOKUP(F$5,'Emissions Factors'!$A$3:$AB$46,MATCH('MC Emissions'!$A277,'Emissions Factors'!$A$5:$A$46,0)+2,FALSE)*'MC Usage'!F277</f>
        <v>0</v>
      </c>
      <c r="G277" s="9">
        <f>HLOOKUP(G$5,'Emissions Factors'!$A$3:$AB$46,MATCH('MC Emissions'!$A277,'Emissions Factors'!$A$5:$A$46,0)+2,FALSE)*'MC Usage'!G277</f>
        <v>0</v>
      </c>
      <c r="H277" s="9">
        <f>HLOOKUP(H$5,'Emissions Factors'!$A$3:$AB$46,MATCH('MC Emissions'!$A277,'Emissions Factors'!$A$5:$A$46,0)+2,FALSE)*'MC Usage'!H277</f>
        <v>0</v>
      </c>
      <c r="I277" s="9">
        <f>HLOOKUP(I$5,'Emissions Factors'!$A$3:$AB$46,MATCH('MC Emissions'!$A277,'Emissions Factors'!$A$5:$A$46,0)+2,FALSE)*'MC Usage'!I277</f>
        <v>0</v>
      </c>
      <c r="J277" s="9">
        <f>HLOOKUP(J$5,'Emissions Factors'!$A$3:$AB$46,MATCH('MC Emissions'!$A277,'Emissions Factors'!$A$5:$A$46,0)+2,FALSE)*'MC Usage'!J277</f>
        <v>0</v>
      </c>
      <c r="K277" s="9">
        <f>HLOOKUP(K$5,'Emissions Factors'!$A$3:$AB$46,MATCH('MC Emissions'!$A277,'Emissions Factors'!$A$5:$A$46,0)+2,FALSE)*'MC Usage'!K277</f>
        <v>0</v>
      </c>
      <c r="L277" s="9">
        <f>HLOOKUP(L$5,'Emissions Factors'!$A$3:$AB$46,MATCH('MC Emissions'!$A277,'Emissions Factors'!$A$5:$A$46,0)+2,FALSE)*'MC Usage'!L277</f>
        <v>0</v>
      </c>
      <c r="M277" s="9">
        <f>HLOOKUP(M$5,'Emissions Factors'!$A$3:$AB$46,MATCH('MC Emissions'!$A277,'Emissions Factors'!$A$5:$A$46,0)+2,FALSE)*'MC Usage'!M277</f>
        <v>0</v>
      </c>
      <c r="N277" s="9">
        <f>HLOOKUP(N$5,'Emissions Factors'!$A$3:$AB$46,MATCH('MC Emissions'!$A277,'Emissions Factors'!$A$5:$A$46,0)+2,FALSE)*'MC Usage'!N277</f>
        <v>0</v>
      </c>
      <c r="O277" s="9">
        <f>HLOOKUP(O$5,'Emissions Factors'!$A$3:$AB$46,MATCH('MC Emissions'!$A277,'Emissions Factors'!$A$5:$A$46,0)+2,FALSE)*'MC Usage'!O277</f>
        <v>0</v>
      </c>
      <c r="P277" s="9">
        <f>HLOOKUP(P$5,'Emissions Factors'!$A$3:$AB$46,MATCH('MC Emissions'!$A277,'Emissions Factors'!$A$5:$A$46,0)+2,FALSE)*'MC Usage'!P277</f>
        <v>0</v>
      </c>
      <c r="Q277" s="9">
        <f>HLOOKUP(Q$5,'Emissions Factors'!$A$3:$AB$46,MATCH('MC Emissions'!$A277,'Emissions Factors'!$A$5:$A$46,0)+2,FALSE)*'MC Usage'!Q277</f>
        <v>0</v>
      </c>
      <c r="R277" s="9">
        <f>HLOOKUP(R$5,'Emissions Factors'!$A$3:$AB$46,MATCH('MC Emissions'!$A277,'Emissions Factors'!$A$5:$A$46,0)+2,FALSE)*'MC Usage'!R277</f>
        <v>0</v>
      </c>
      <c r="S277" s="9">
        <f>HLOOKUP(S$5,'Emissions Factors'!$A$3:$AB$46,MATCH('MC Emissions'!$A277,'Emissions Factors'!$A$5:$A$46,0)+2,FALSE)*'MC Usage'!S277</f>
        <v>0</v>
      </c>
      <c r="T277" s="9">
        <f>HLOOKUP(T$5,'Emissions Factors'!$A$3:$AB$46,MATCH('MC Emissions'!$A277,'Emissions Factors'!$A$5:$A$46,0)+2,FALSE)*'MC Usage'!T277</f>
        <v>0</v>
      </c>
      <c r="U277" s="9">
        <f>HLOOKUP(U$5,'Emissions Factors'!$A$3:$AB$46,MATCH('MC Emissions'!$A277,'Emissions Factors'!$A$5:$A$46,0)+2,FALSE)*'MC Usage'!U277</f>
        <v>0</v>
      </c>
      <c r="V277" s="9">
        <f>HLOOKUP(V$5,'Emissions Factors'!$A$3:$AB$46,MATCH('MC Emissions'!$A277,'Emissions Factors'!$A$5:$A$46,0)+2,FALSE)*'MC Usage'!V277</f>
        <v>0</v>
      </c>
      <c r="W277" s="9">
        <f>HLOOKUP(W$5,'Emissions Factors'!$A$3:$AB$46,MATCH('MC Emissions'!$A277,'Emissions Factors'!$A$5:$A$46,0)+2,FALSE)*'MC Usage'!W277</f>
        <v>0</v>
      </c>
      <c r="X277" s="9">
        <f>HLOOKUP(X$5,'Emissions Factors'!$A$3:$AB$46,MATCH('MC Emissions'!$A277,'Emissions Factors'!$A$5:$A$46,0)+2,FALSE)*'MC Usage'!X277</f>
        <v>0</v>
      </c>
      <c r="Y277" s="9">
        <f>HLOOKUP(Y$5,'Emissions Factors'!$A$3:$AB$46,MATCH('MC Emissions'!$A277,'Emissions Factors'!$A$5:$A$46,0)+2,FALSE)*'MC Usage'!Y277</f>
        <v>0</v>
      </c>
      <c r="Z277" s="9">
        <f>HLOOKUP(Z$5,'Emissions Factors'!$A$3:$AB$46,MATCH('MC Emissions'!$A277,'Emissions Factors'!$A$5:$A$46,0)+2,FALSE)*'MC Usage'!Z277</f>
        <v>0</v>
      </c>
      <c r="AA277" s="9">
        <f>HLOOKUP(AA$5,'Emissions Factors'!$A$3:$AB$46,MATCH('MC Emissions'!$A277,'Emissions Factors'!$A$5:$A$46,0)+2,FALSE)*'MC Usage'!AA277</f>
        <v>0</v>
      </c>
      <c r="AB277" s="10">
        <f>HLOOKUP(AB$5,'Emissions Factors'!$A$3:$AB$46,MATCH('MC Emissions'!$A277,'Emissions Factors'!$A$5:$A$46,0)+2,FALSE)*'MC Usage'!AB277</f>
        <v>0</v>
      </c>
      <c r="AC277" s="10">
        <f>-'MC Usage'!AC277</f>
        <v>0</v>
      </c>
      <c r="AD277" s="10">
        <f>HLOOKUP(AD$5,'Emissions Factors'!$A$3:$AB$46,MATCH('MC Emissions'!$A277,'Emissions Factors'!$A$5:$A$46,0)+2,FALSE)*'MC Usage'!AD277</f>
        <v>0</v>
      </c>
      <c r="AE277" s="10">
        <f>HLOOKUP(AE$5,'Emissions Factors'!$A$3:$AB$46,MATCH('MC Emissions'!$A277,'Emissions Factors'!$A$5:$A$46,0)+2,FALSE)*'MC Usage'!AE277</f>
        <v>0</v>
      </c>
      <c r="AF277" s="202">
        <f t="shared" si="20"/>
        <v>0</v>
      </c>
      <c r="AG277">
        <f t="shared" si="21"/>
        <v>0</v>
      </c>
      <c r="AH277">
        <v>0</v>
      </c>
      <c r="AI277">
        <f t="shared" si="18"/>
        <v>0</v>
      </c>
      <c r="AJ277">
        <f t="shared" si="19"/>
        <v>0</v>
      </c>
    </row>
    <row r="278" spans="1:36" x14ac:dyDescent="0.3">
      <c r="A278" s="30" t="s">
        <v>56</v>
      </c>
      <c r="B278" s="16">
        <f t="shared" si="22"/>
        <v>44986</v>
      </c>
      <c r="C278" s="9">
        <f>HLOOKUP(C$5,'Emissions Factors'!$A$3:$AB$46,MATCH('MC Emissions'!$A278,'Emissions Factors'!$A$5:$A$46,0)+2,FALSE)*'MC Usage'!C278</f>
        <v>0</v>
      </c>
      <c r="D278" s="9">
        <f>HLOOKUP(D$5,'Emissions Factors'!$A$3:$AB$46,MATCH('MC Emissions'!$A278,'Emissions Factors'!$A$5:$A$46,0)+2,FALSE)*'MC Usage'!D278</f>
        <v>0</v>
      </c>
      <c r="E278" s="9">
        <f>HLOOKUP(E$5,'Emissions Factors'!$A$3:$AB$46,MATCH('MC Emissions'!$A278,'Emissions Factors'!$A$5:$A$46,0)+2,FALSE)*'MC Usage'!E278</f>
        <v>0</v>
      </c>
      <c r="F278" s="9">
        <f>HLOOKUP(F$5,'Emissions Factors'!$A$3:$AB$46,MATCH('MC Emissions'!$A278,'Emissions Factors'!$A$5:$A$46,0)+2,FALSE)*'MC Usage'!F278</f>
        <v>0</v>
      </c>
      <c r="G278" s="9">
        <f>HLOOKUP(G$5,'Emissions Factors'!$A$3:$AB$46,MATCH('MC Emissions'!$A278,'Emissions Factors'!$A$5:$A$46,0)+2,FALSE)*'MC Usage'!G278</f>
        <v>0</v>
      </c>
      <c r="H278" s="9">
        <f>HLOOKUP(H$5,'Emissions Factors'!$A$3:$AB$46,MATCH('MC Emissions'!$A278,'Emissions Factors'!$A$5:$A$46,0)+2,FALSE)*'MC Usage'!H278</f>
        <v>0</v>
      </c>
      <c r="I278" s="9">
        <f>HLOOKUP(I$5,'Emissions Factors'!$A$3:$AB$46,MATCH('MC Emissions'!$A278,'Emissions Factors'!$A$5:$A$46,0)+2,FALSE)*'MC Usage'!I278</f>
        <v>0</v>
      </c>
      <c r="J278" s="9">
        <f>HLOOKUP(J$5,'Emissions Factors'!$A$3:$AB$46,MATCH('MC Emissions'!$A278,'Emissions Factors'!$A$5:$A$46,0)+2,FALSE)*'MC Usage'!J278</f>
        <v>0</v>
      </c>
      <c r="K278" s="9">
        <f>HLOOKUP(K$5,'Emissions Factors'!$A$3:$AB$46,MATCH('MC Emissions'!$A278,'Emissions Factors'!$A$5:$A$46,0)+2,FALSE)*'MC Usage'!K278</f>
        <v>0</v>
      </c>
      <c r="L278" s="9">
        <f>HLOOKUP(L$5,'Emissions Factors'!$A$3:$AB$46,MATCH('MC Emissions'!$A278,'Emissions Factors'!$A$5:$A$46,0)+2,FALSE)*'MC Usage'!L278</f>
        <v>0</v>
      </c>
      <c r="M278" s="9">
        <f>HLOOKUP(M$5,'Emissions Factors'!$A$3:$AB$46,MATCH('MC Emissions'!$A278,'Emissions Factors'!$A$5:$A$46,0)+2,FALSE)*'MC Usage'!M278</f>
        <v>0</v>
      </c>
      <c r="N278" s="9">
        <f>HLOOKUP(N$5,'Emissions Factors'!$A$3:$AB$46,MATCH('MC Emissions'!$A278,'Emissions Factors'!$A$5:$A$46,0)+2,FALSE)*'MC Usage'!N278</f>
        <v>0</v>
      </c>
      <c r="O278" s="9">
        <f>HLOOKUP(O$5,'Emissions Factors'!$A$3:$AB$46,MATCH('MC Emissions'!$A278,'Emissions Factors'!$A$5:$A$46,0)+2,FALSE)*'MC Usage'!O278</f>
        <v>0</v>
      </c>
      <c r="P278" s="9">
        <f>HLOOKUP(P$5,'Emissions Factors'!$A$3:$AB$46,MATCH('MC Emissions'!$A278,'Emissions Factors'!$A$5:$A$46,0)+2,FALSE)*'MC Usage'!P278</f>
        <v>0</v>
      </c>
      <c r="Q278" s="9">
        <f>HLOOKUP(Q$5,'Emissions Factors'!$A$3:$AB$46,MATCH('MC Emissions'!$A278,'Emissions Factors'!$A$5:$A$46,0)+2,FALSE)*'MC Usage'!Q278</f>
        <v>0</v>
      </c>
      <c r="R278" s="9">
        <f>HLOOKUP(R$5,'Emissions Factors'!$A$3:$AB$46,MATCH('MC Emissions'!$A278,'Emissions Factors'!$A$5:$A$46,0)+2,FALSE)*'MC Usage'!R278</f>
        <v>0</v>
      </c>
      <c r="S278" s="9">
        <f>HLOOKUP(S$5,'Emissions Factors'!$A$3:$AB$46,MATCH('MC Emissions'!$A278,'Emissions Factors'!$A$5:$A$46,0)+2,FALSE)*'MC Usage'!S278</f>
        <v>0</v>
      </c>
      <c r="T278" s="9">
        <f>HLOOKUP(T$5,'Emissions Factors'!$A$3:$AB$46,MATCH('MC Emissions'!$A278,'Emissions Factors'!$A$5:$A$46,0)+2,FALSE)*'MC Usage'!T278</f>
        <v>0</v>
      </c>
      <c r="U278" s="9">
        <f>HLOOKUP(U$5,'Emissions Factors'!$A$3:$AB$46,MATCH('MC Emissions'!$A278,'Emissions Factors'!$A$5:$A$46,0)+2,FALSE)*'MC Usage'!U278</f>
        <v>0</v>
      </c>
      <c r="V278" s="9">
        <f>HLOOKUP(V$5,'Emissions Factors'!$A$3:$AB$46,MATCH('MC Emissions'!$A278,'Emissions Factors'!$A$5:$A$46,0)+2,FALSE)*'MC Usage'!V278</f>
        <v>0</v>
      </c>
      <c r="W278" s="9">
        <f>HLOOKUP(W$5,'Emissions Factors'!$A$3:$AB$46,MATCH('MC Emissions'!$A278,'Emissions Factors'!$A$5:$A$46,0)+2,FALSE)*'MC Usage'!W278</f>
        <v>0</v>
      </c>
      <c r="X278" s="9">
        <f>HLOOKUP(X$5,'Emissions Factors'!$A$3:$AB$46,MATCH('MC Emissions'!$A278,'Emissions Factors'!$A$5:$A$46,0)+2,FALSE)*'MC Usage'!X278</f>
        <v>0</v>
      </c>
      <c r="Y278" s="9">
        <f>HLOOKUP(Y$5,'Emissions Factors'!$A$3:$AB$46,MATCH('MC Emissions'!$A278,'Emissions Factors'!$A$5:$A$46,0)+2,FALSE)*'MC Usage'!Y278</f>
        <v>0</v>
      </c>
      <c r="Z278" s="9">
        <f>HLOOKUP(Z$5,'Emissions Factors'!$A$3:$AB$46,MATCH('MC Emissions'!$A278,'Emissions Factors'!$A$5:$A$46,0)+2,FALSE)*'MC Usage'!Z278</f>
        <v>0</v>
      </c>
      <c r="AA278" s="9">
        <f>HLOOKUP(AA$5,'Emissions Factors'!$A$3:$AB$46,MATCH('MC Emissions'!$A278,'Emissions Factors'!$A$5:$A$46,0)+2,FALSE)*'MC Usage'!AA278</f>
        <v>0</v>
      </c>
      <c r="AB278" s="10">
        <f>HLOOKUP(AB$5,'Emissions Factors'!$A$3:$AB$46,MATCH('MC Emissions'!$A278,'Emissions Factors'!$A$5:$A$46,0)+2,FALSE)*'MC Usage'!AB278</f>
        <v>0</v>
      </c>
      <c r="AC278" s="10">
        <f>-'MC Usage'!AC278</f>
        <v>0</v>
      </c>
      <c r="AD278" s="10">
        <f>HLOOKUP(AD$5,'Emissions Factors'!$A$3:$AB$46,MATCH('MC Emissions'!$A278,'Emissions Factors'!$A$5:$A$46,0)+2,FALSE)*'MC Usage'!AD278</f>
        <v>0</v>
      </c>
      <c r="AE278" s="10">
        <f>HLOOKUP(AE$5,'Emissions Factors'!$A$3:$AB$46,MATCH('MC Emissions'!$A278,'Emissions Factors'!$A$5:$A$46,0)+2,FALSE)*'MC Usage'!AE278</f>
        <v>0</v>
      </c>
      <c r="AF278" s="202">
        <f t="shared" si="20"/>
        <v>0</v>
      </c>
      <c r="AG278">
        <f t="shared" si="21"/>
        <v>0</v>
      </c>
      <c r="AH278">
        <v>0</v>
      </c>
      <c r="AI278">
        <f t="shared" si="18"/>
        <v>0</v>
      </c>
      <c r="AJ278">
        <f t="shared" si="19"/>
        <v>0</v>
      </c>
    </row>
    <row r="279" spans="1:36" x14ac:dyDescent="0.3">
      <c r="A279" s="30" t="s">
        <v>56</v>
      </c>
      <c r="B279" s="16">
        <f t="shared" si="22"/>
        <v>45017</v>
      </c>
      <c r="C279" s="9">
        <f>HLOOKUP(C$5,'Emissions Factors'!$A$3:$AB$46,MATCH('MC Emissions'!$A279,'Emissions Factors'!$A$5:$A$46,0)+2,FALSE)*'MC Usage'!C279</f>
        <v>0</v>
      </c>
      <c r="D279" s="9">
        <f>HLOOKUP(D$5,'Emissions Factors'!$A$3:$AB$46,MATCH('MC Emissions'!$A279,'Emissions Factors'!$A$5:$A$46,0)+2,FALSE)*'MC Usage'!D279</f>
        <v>0</v>
      </c>
      <c r="E279" s="9">
        <f>HLOOKUP(E$5,'Emissions Factors'!$A$3:$AB$46,MATCH('MC Emissions'!$A279,'Emissions Factors'!$A$5:$A$46,0)+2,FALSE)*'MC Usage'!E279</f>
        <v>0</v>
      </c>
      <c r="F279" s="9">
        <f>HLOOKUP(F$5,'Emissions Factors'!$A$3:$AB$46,MATCH('MC Emissions'!$A279,'Emissions Factors'!$A$5:$A$46,0)+2,FALSE)*'MC Usage'!F279</f>
        <v>0</v>
      </c>
      <c r="G279" s="9">
        <f>HLOOKUP(G$5,'Emissions Factors'!$A$3:$AB$46,MATCH('MC Emissions'!$A279,'Emissions Factors'!$A$5:$A$46,0)+2,FALSE)*'MC Usage'!G279</f>
        <v>0</v>
      </c>
      <c r="H279" s="9">
        <f>HLOOKUP(H$5,'Emissions Factors'!$A$3:$AB$46,MATCH('MC Emissions'!$A279,'Emissions Factors'!$A$5:$A$46,0)+2,FALSE)*'MC Usage'!H279</f>
        <v>0</v>
      </c>
      <c r="I279" s="9">
        <f>HLOOKUP(I$5,'Emissions Factors'!$A$3:$AB$46,MATCH('MC Emissions'!$A279,'Emissions Factors'!$A$5:$A$46,0)+2,FALSE)*'MC Usage'!I279</f>
        <v>0</v>
      </c>
      <c r="J279" s="9">
        <f>HLOOKUP(J$5,'Emissions Factors'!$A$3:$AB$46,MATCH('MC Emissions'!$A279,'Emissions Factors'!$A$5:$A$46,0)+2,FALSE)*'MC Usage'!J279</f>
        <v>0</v>
      </c>
      <c r="K279" s="9">
        <f>HLOOKUP(K$5,'Emissions Factors'!$A$3:$AB$46,MATCH('MC Emissions'!$A279,'Emissions Factors'!$A$5:$A$46,0)+2,FALSE)*'MC Usage'!K279</f>
        <v>0</v>
      </c>
      <c r="L279" s="9">
        <f>HLOOKUP(L$5,'Emissions Factors'!$A$3:$AB$46,MATCH('MC Emissions'!$A279,'Emissions Factors'!$A$5:$A$46,0)+2,FALSE)*'MC Usage'!L279</f>
        <v>0</v>
      </c>
      <c r="M279" s="9">
        <f>HLOOKUP(M$5,'Emissions Factors'!$A$3:$AB$46,MATCH('MC Emissions'!$A279,'Emissions Factors'!$A$5:$A$46,0)+2,FALSE)*'MC Usage'!M279</f>
        <v>0</v>
      </c>
      <c r="N279" s="9">
        <f>HLOOKUP(N$5,'Emissions Factors'!$A$3:$AB$46,MATCH('MC Emissions'!$A279,'Emissions Factors'!$A$5:$A$46,0)+2,FALSE)*'MC Usage'!N279</f>
        <v>0</v>
      </c>
      <c r="O279" s="9">
        <f>HLOOKUP(O$5,'Emissions Factors'!$A$3:$AB$46,MATCH('MC Emissions'!$A279,'Emissions Factors'!$A$5:$A$46,0)+2,FALSE)*'MC Usage'!O279</f>
        <v>0</v>
      </c>
      <c r="P279" s="9">
        <f>HLOOKUP(P$5,'Emissions Factors'!$A$3:$AB$46,MATCH('MC Emissions'!$A279,'Emissions Factors'!$A$5:$A$46,0)+2,FALSE)*'MC Usage'!P279</f>
        <v>0</v>
      </c>
      <c r="Q279" s="9">
        <f>HLOOKUP(Q$5,'Emissions Factors'!$A$3:$AB$46,MATCH('MC Emissions'!$A279,'Emissions Factors'!$A$5:$A$46,0)+2,FALSE)*'MC Usage'!Q279</f>
        <v>0</v>
      </c>
      <c r="R279" s="9">
        <f>HLOOKUP(R$5,'Emissions Factors'!$A$3:$AB$46,MATCH('MC Emissions'!$A279,'Emissions Factors'!$A$5:$A$46,0)+2,FALSE)*'MC Usage'!R279</f>
        <v>0</v>
      </c>
      <c r="S279" s="9">
        <f>HLOOKUP(S$5,'Emissions Factors'!$A$3:$AB$46,MATCH('MC Emissions'!$A279,'Emissions Factors'!$A$5:$A$46,0)+2,FALSE)*'MC Usage'!S279</f>
        <v>0</v>
      </c>
      <c r="T279" s="9">
        <f>HLOOKUP(T$5,'Emissions Factors'!$A$3:$AB$46,MATCH('MC Emissions'!$A279,'Emissions Factors'!$A$5:$A$46,0)+2,FALSE)*'MC Usage'!T279</f>
        <v>0</v>
      </c>
      <c r="U279" s="9">
        <f>HLOOKUP(U$5,'Emissions Factors'!$A$3:$AB$46,MATCH('MC Emissions'!$A279,'Emissions Factors'!$A$5:$A$46,0)+2,FALSE)*'MC Usage'!U279</f>
        <v>0</v>
      </c>
      <c r="V279" s="9">
        <f>HLOOKUP(V$5,'Emissions Factors'!$A$3:$AB$46,MATCH('MC Emissions'!$A279,'Emissions Factors'!$A$5:$A$46,0)+2,FALSE)*'MC Usage'!V279</f>
        <v>0</v>
      </c>
      <c r="W279" s="9">
        <f>HLOOKUP(W$5,'Emissions Factors'!$A$3:$AB$46,MATCH('MC Emissions'!$A279,'Emissions Factors'!$A$5:$A$46,0)+2,FALSE)*'MC Usage'!W279</f>
        <v>0</v>
      </c>
      <c r="X279" s="9">
        <f>HLOOKUP(X$5,'Emissions Factors'!$A$3:$AB$46,MATCH('MC Emissions'!$A279,'Emissions Factors'!$A$5:$A$46,0)+2,FALSE)*'MC Usage'!X279</f>
        <v>0</v>
      </c>
      <c r="Y279" s="9">
        <f>HLOOKUP(Y$5,'Emissions Factors'!$A$3:$AB$46,MATCH('MC Emissions'!$A279,'Emissions Factors'!$A$5:$A$46,0)+2,FALSE)*'MC Usage'!Y279</f>
        <v>0</v>
      </c>
      <c r="Z279" s="9">
        <f>HLOOKUP(Z$5,'Emissions Factors'!$A$3:$AB$46,MATCH('MC Emissions'!$A279,'Emissions Factors'!$A$5:$A$46,0)+2,FALSE)*'MC Usage'!Z279</f>
        <v>0</v>
      </c>
      <c r="AA279" s="9">
        <f>HLOOKUP(AA$5,'Emissions Factors'!$A$3:$AB$46,MATCH('MC Emissions'!$A279,'Emissions Factors'!$A$5:$A$46,0)+2,FALSE)*'MC Usage'!AA279</f>
        <v>0</v>
      </c>
      <c r="AB279" s="10">
        <f>HLOOKUP(AB$5,'Emissions Factors'!$A$3:$AB$46,MATCH('MC Emissions'!$A279,'Emissions Factors'!$A$5:$A$46,0)+2,FALSE)*'MC Usage'!AB279</f>
        <v>0</v>
      </c>
      <c r="AC279" s="10">
        <f>-'MC Usage'!AC279</f>
        <v>0</v>
      </c>
      <c r="AD279" s="10">
        <f>HLOOKUP(AD$5,'Emissions Factors'!$A$3:$AB$46,MATCH('MC Emissions'!$A279,'Emissions Factors'!$A$5:$A$46,0)+2,FALSE)*'MC Usage'!AD279</f>
        <v>0</v>
      </c>
      <c r="AE279" s="10">
        <f>HLOOKUP(AE$5,'Emissions Factors'!$A$3:$AB$46,MATCH('MC Emissions'!$A279,'Emissions Factors'!$A$5:$A$46,0)+2,FALSE)*'MC Usage'!AE279</f>
        <v>0</v>
      </c>
      <c r="AF279" s="202">
        <f t="shared" si="20"/>
        <v>0</v>
      </c>
      <c r="AG279">
        <f t="shared" si="21"/>
        <v>0</v>
      </c>
      <c r="AH279">
        <v>0</v>
      </c>
      <c r="AI279">
        <f t="shared" si="18"/>
        <v>0</v>
      </c>
      <c r="AJ279">
        <f t="shared" si="19"/>
        <v>0</v>
      </c>
    </row>
    <row r="280" spans="1:36" x14ac:dyDescent="0.3">
      <c r="A280" s="30" t="s">
        <v>56</v>
      </c>
      <c r="B280" s="16">
        <f t="shared" si="22"/>
        <v>45047</v>
      </c>
      <c r="C280" s="9">
        <f>HLOOKUP(C$5,'Emissions Factors'!$A$3:$AB$46,MATCH('MC Emissions'!$A280,'Emissions Factors'!$A$5:$A$46,0)+2,FALSE)*'MC Usage'!C280</f>
        <v>0</v>
      </c>
      <c r="D280" s="9">
        <f>HLOOKUP(D$5,'Emissions Factors'!$A$3:$AB$46,MATCH('MC Emissions'!$A280,'Emissions Factors'!$A$5:$A$46,0)+2,FALSE)*'MC Usage'!D280</f>
        <v>0</v>
      </c>
      <c r="E280" s="9">
        <f>HLOOKUP(E$5,'Emissions Factors'!$A$3:$AB$46,MATCH('MC Emissions'!$A280,'Emissions Factors'!$A$5:$A$46,0)+2,FALSE)*'MC Usage'!E280</f>
        <v>0</v>
      </c>
      <c r="F280" s="9">
        <f>HLOOKUP(F$5,'Emissions Factors'!$A$3:$AB$46,MATCH('MC Emissions'!$A280,'Emissions Factors'!$A$5:$A$46,0)+2,FALSE)*'MC Usage'!F280</f>
        <v>0</v>
      </c>
      <c r="G280" s="9">
        <f>HLOOKUP(G$5,'Emissions Factors'!$A$3:$AB$46,MATCH('MC Emissions'!$A280,'Emissions Factors'!$A$5:$A$46,0)+2,FALSE)*'MC Usage'!G280</f>
        <v>0</v>
      </c>
      <c r="H280" s="9">
        <f>HLOOKUP(H$5,'Emissions Factors'!$A$3:$AB$46,MATCH('MC Emissions'!$A280,'Emissions Factors'!$A$5:$A$46,0)+2,FALSE)*'MC Usage'!H280</f>
        <v>0</v>
      </c>
      <c r="I280" s="9">
        <f>HLOOKUP(I$5,'Emissions Factors'!$A$3:$AB$46,MATCH('MC Emissions'!$A280,'Emissions Factors'!$A$5:$A$46,0)+2,FALSE)*'MC Usage'!I280</f>
        <v>0</v>
      </c>
      <c r="J280" s="9">
        <f>HLOOKUP(J$5,'Emissions Factors'!$A$3:$AB$46,MATCH('MC Emissions'!$A280,'Emissions Factors'!$A$5:$A$46,0)+2,FALSE)*'MC Usage'!J280</f>
        <v>0</v>
      </c>
      <c r="K280" s="9">
        <f>HLOOKUP(K$5,'Emissions Factors'!$A$3:$AB$46,MATCH('MC Emissions'!$A280,'Emissions Factors'!$A$5:$A$46,0)+2,FALSE)*'MC Usage'!K280</f>
        <v>0</v>
      </c>
      <c r="L280" s="9">
        <f>HLOOKUP(L$5,'Emissions Factors'!$A$3:$AB$46,MATCH('MC Emissions'!$A280,'Emissions Factors'!$A$5:$A$46,0)+2,FALSE)*'MC Usage'!L280</f>
        <v>0</v>
      </c>
      <c r="M280" s="9">
        <f>HLOOKUP(M$5,'Emissions Factors'!$A$3:$AB$46,MATCH('MC Emissions'!$A280,'Emissions Factors'!$A$5:$A$46,0)+2,FALSE)*'MC Usage'!M280</f>
        <v>0</v>
      </c>
      <c r="N280" s="9">
        <f>HLOOKUP(N$5,'Emissions Factors'!$A$3:$AB$46,MATCH('MC Emissions'!$A280,'Emissions Factors'!$A$5:$A$46,0)+2,FALSE)*'MC Usage'!N280</f>
        <v>0</v>
      </c>
      <c r="O280" s="9">
        <f>HLOOKUP(O$5,'Emissions Factors'!$A$3:$AB$46,MATCH('MC Emissions'!$A280,'Emissions Factors'!$A$5:$A$46,0)+2,FALSE)*'MC Usage'!O280</f>
        <v>0</v>
      </c>
      <c r="P280" s="9">
        <f>HLOOKUP(P$5,'Emissions Factors'!$A$3:$AB$46,MATCH('MC Emissions'!$A280,'Emissions Factors'!$A$5:$A$46,0)+2,FALSE)*'MC Usage'!P280</f>
        <v>0</v>
      </c>
      <c r="Q280" s="9">
        <f>HLOOKUP(Q$5,'Emissions Factors'!$A$3:$AB$46,MATCH('MC Emissions'!$A280,'Emissions Factors'!$A$5:$A$46,0)+2,FALSE)*'MC Usage'!Q280</f>
        <v>0</v>
      </c>
      <c r="R280" s="9">
        <f>HLOOKUP(R$5,'Emissions Factors'!$A$3:$AB$46,MATCH('MC Emissions'!$A280,'Emissions Factors'!$A$5:$A$46,0)+2,FALSE)*'MC Usage'!R280</f>
        <v>0</v>
      </c>
      <c r="S280" s="9">
        <f>HLOOKUP(S$5,'Emissions Factors'!$A$3:$AB$46,MATCH('MC Emissions'!$A280,'Emissions Factors'!$A$5:$A$46,0)+2,FALSE)*'MC Usage'!S280</f>
        <v>0</v>
      </c>
      <c r="T280" s="9">
        <f>HLOOKUP(T$5,'Emissions Factors'!$A$3:$AB$46,MATCH('MC Emissions'!$A280,'Emissions Factors'!$A$5:$A$46,0)+2,FALSE)*'MC Usage'!T280</f>
        <v>0</v>
      </c>
      <c r="U280" s="9">
        <f>HLOOKUP(U$5,'Emissions Factors'!$A$3:$AB$46,MATCH('MC Emissions'!$A280,'Emissions Factors'!$A$5:$A$46,0)+2,FALSE)*'MC Usage'!U280</f>
        <v>0</v>
      </c>
      <c r="V280" s="9">
        <f>HLOOKUP(V$5,'Emissions Factors'!$A$3:$AB$46,MATCH('MC Emissions'!$A280,'Emissions Factors'!$A$5:$A$46,0)+2,FALSE)*'MC Usage'!V280</f>
        <v>0</v>
      </c>
      <c r="W280" s="9">
        <f>HLOOKUP(W$5,'Emissions Factors'!$A$3:$AB$46,MATCH('MC Emissions'!$A280,'Emissions Factors'!$A$5:$A$46,0)+2,FALSE)*'MC Usage'!W280</f>
        <v>0</v>
      </c>
      <c r="X280" s="9">
        <f>HLOOKUP(X$5,'Emissions Factors'!$A$3:$AB$46,MATCH('MC Emissions'!$A280,'Emissions Factors'!$A$5:$A$46,0)+2,FALSE)*'MC Usage'!X280</f>
        <v>0</v>
      </c>
      <c r="Y280" s="9">
        <f>HLOOKUP(Y$5,'Emissions Factors'!$A$3:$AB$46,MATCH('MC Emissions'!$A280,'Emissions Factors'!$A$5:$A$46,0)+2,FALSE)*'MC Usage'!Y280</f>
        <v>0</v>
      </c>
      <c r="Z280" s="9">
        <f>HLOOKUP(Z$5,'Emissions Factors'!$A$3:$AB$46,MATCH('MC Emissions'!$A280,'Emissions Factors'!$A$5:$A$46,0)+2,FALSE)*'MC Usage'!Z280</f>
        <v>0</v>
      </c>
      <c r="AA280" s="9">
        <f>HLOOKUP(AA$5,'Emissions Factors'!$A$3:$AB$46,MATCH('MC Emissions'!$A280,'Emissions Factors'!$A$5:$A$46,0)+2,FALSE)*'MC Usage'!AA280</f>
        <v>0</v>
      </c>
      <c r="AB280" s="10">
        <f>HLOOKUP(AB$5,'Emissions Factors'!$A$3:$AB$46,MATCH('MC Emissions'!$A280,'Emissions Factors'!$A$5:$A$46,0)+2,FALSE)*'MC Usage'!AB280</f>
        <v>0</v>
      </c>
      <c r="AC280" s="10">
        <f>-'MC Usage'!AC280</f>
        <v>0</v>
      </c>
      <c r="AD280" s="10">
        <f>HLOOKUP(AD$5,'Emissions Factors'!$A$3:$AB$46,MATCH('MC Emissions'!$A280,'Emissions Factors'!$A$5:$A$46,0)+2,FALSE)*'MC Usage'!AD280</f>
        <v>0</v>
      </c>
      <c r="AE280" s="10">
        <f>HLOOKUP(AE$5,'Emissions Factors'!$A$3:$AB$46,MATCH('MC Emissions'!$A280,'Emissions Factors'!$A$5:$A$46,0)+2,FALSE)*'MC Usage'!AE280</f>
        <v>0</v>
      </c>
      <c r="AF280" s="202">
        <f t="shared" si="20"/>
        <v>0</v>
      </c>
      <c r="AG280">
        <f t="shared" si="21"/>
        <v>0</v>
      </c>
      <c r="AH280">
        <v>0</v>
      </c>
      <c r="AI280">
        <f t="shared" si="18"/>
        <v>0</v>
      </c>
      <c r="AJ280">
        <f t="shared" si="19"/>
        <v>0</v>
      </c>
    </row>
    <row r="281" spans="1:36" ht="15" thickBot="1" x14ac:dyDescent="0.35">
      <c r="A281" s="31" t="s">
        <v>56</v>
      </c>
      <c r="B281" s="17">
        <f t="shared" si="22"/>
        <v>45078</v>
      </c>
      <c r="C281" s="11">
        <f>HLOOKUP(C$5,'Emissions Factors'!$A$3:$AB$46,MATCH('MC Emissions'!$A281,'Emissions Factors'!$A$5:$A$46,0)+2,FALSE)*'MC Usage'!C281</f>
        <v>0</v>
      </c>
      <c r="D281" s="11">
        <f>HLOOKUP(D$5,'Emissions Factors'!$A$3:$AB$46,MATCH('MC Emissions'!$A281,'Emissions Factors'!$A$5:$A$46,0)+2,FALSE)*'MC Usage'!D281</f>
        <v>0</v>
      </c>
      <c r="E281" s="11">
        <f>HLOOKUP(E$5,'Emissions Factors'!$A$3:$AB$46,MATCH('MC Emissions'!$A281,'Emissions Factors'!$A$5:$A$46,0)+2,FALSE)*'MC Usage'!E281</f>
        <v>0</v>
      </c>
      <c r="F281" s="11">
        <f>HLOOKUP(F$5,'Emissions Factors'!$A$3:$AB$46,MATCH('MC Emissions'!$A281,'Emissions Factors'!$A$5:$A$46,0)+2,FALSE)*'MC Usage'!F281</f>
        <v>0</v>
      </c>
      <c r="G281" s="11">
        <f>HLOOKUP(G$5,'Emissions Factors'!$A$3:$AB$46,MATCH('MC Emissions'!$A281,'Emissions Factors'!$A$5:$A$46,0)+2,FALSE)*'MC Usage'!G281</f>
        <v>0</v>
      </c>
      <c r="H281" s="11">
        <f>HLOOKUP(H$5,'Emissions Factors'!$A$3:$AB$46,MATCH('MC Emissions'!$A281,'Emissions Factors'!$A$5:$A$46,0)+2,FALSE)*'MC Usage'!H281</f>
        <v>0</v>
      </c>
      <c r="I281" s="11">
        <f>HLOOKUP(I$5,'Emissions Factors'!$A$3:$AB$46,MATCH('MC Emissions'!$A281,'Emissions Factors'!$A$5:$A$46,0)+2,FALSE)*'MC Usage'!I281</f>
        <v>0</v>
      </c>
      <c r="J281" s="11">
        <f>HLOOKUP(J$5,'Emissions Factors'!$A$3:$AB$46,MATCH('MC Emissions'!$A281,'Emissions Factors'!$A$5:$A$46,0)+2,FALSE)*'MC Usage'!J281</f>
        <v>0</v>
      </c>
      <c r="K281" s="11">
        <f>HLOOKUP(K$5,'Emissions Factors'!$A$3:$AB$46,MATCH('MC Emissions'!$A281,'Emissions Factors'!$A$5:$A$46,0)+2,FALSE)*'MC Usage'!K281</f>
        <v>0</v>
      </c>
      <c r="L281" s="11">
        <f>HLOOKUP(L$5,'Emissions Factors'!$A$3:$AB$46,MATCH('MC Emissions'!$A281,'Emissions Factors'!$A$5:$A$46,0)+2,FALSE)*'MC Usage'!L281</f>
        <v>0</v>
      </c>
      <c r="M281" s="11">
        <f>HLOOKUP(M$5,'Emissions Factors'!$A$3:$AB$46,MATCH('MC Emissions'!$A281,'Emissions Factors'!$A$5:$A$46,0)+2,FALSE)*'MC Usage'!M281</f>
        <v>0</v>
      </c>
      <c r="N281" s="11">
        <f>HLOOKUP(N$5,'Emissions Factors'!$A$3:$AB$46,MATCH('MC Emissions'!$A281,'Emissions Factors'!$A$5:$A$46,0)+2,FALSE)*'MC Usage'!N281</f>
        <v>0</v>
      </c>
      <c r="O281" s="11">
        <f>HLOOKUP(O$5,'Emissions Factors'!$A$3:$AB$46,MATCH('MC Emissions'!$A281,'Emissions Factors'!$A$5:$A$46,0)+2,FALSE)*'MC Usage'!O281</f>
        <v>0</v>
      </c>
      <c r="P281" s="11">
        <f>HLOOKUP(P$5,'Emissions Factors'!$A$3:$AB$46,MATCH('MC Emissions'!$A281,'Emissions Factors'!$A$5:$A$46,0)+2,FALSE)*'MC Usage'!P281</f>
        <v>0</v>
      </c>
      <c r="Q281" s="11">
        <f>HLOOKUP(Q$5,'Emissions Factors'!$A$3:$AB$46,MATCH('MC Emissions'!$A281,'Emissions Factors'!$A$5:$A$46,0)+2,FALSE)*'MC Usage'!Q281</f>
        <v>0</v>
      </c>
      <c r="R281" s="11">
        <f>HLOOKUP(R$5,'Emissions Factors'!$A$3:$AB$46,MATCH('MC Emissions'!$A281,'Emissions Factors'!$A$5:$A$46,0)+2,FALSE)*'MC Usage'!R281</f>
        <v>0</v>
      </c>
      <c r="S281" s="11">
        <f>HLOOKUP(S$5,'Emissions Factors'!$A$3:$AB$46,MATCH('MC Emissions'!$A281,'Emissions Factors'!$A$5:$A$46,0)+2,FALSE)*'MC Usage'!S281</f>
        <v>0</v>
      </c>
      <c r="T281" s="11">
        <f>HLOOKUP(T$5,'Emissions Factors'!$A$3:$AB$46,MATCH('MC Emissions'!$A281,'Emissions Factors'!$A$5:$A$46,0)+2,FALSE)*'MC Usage'!T281</f>
        <v>0</v>
      </c>
      <c r="U281" s="11">
        <f>HLOOKUP(U$5,'Emissions Factors'!$A$3:$AB$46,MATCH('MC Emissions'!$A281,'Emissions Factors'!$A$5:$A$46,0)+2,FALSE)*'MC Usage'!U281</f>
        <v>0</v>
      </c>
      <c r="V281" s="11">
        <f>HLOOKUP(V$5,'Emissions Factors'!$A$3:$AB$46,MATCH('MC Emissions'!$A281,'Emissions Factors'!$A$5:$A$46,0)+2,FALSE)*'MC Usage'!V281</f>
        <v>0</v>
      </c>
      <c r="W281" s="11">
        <f>HLOOKUP(W$5,'Emissions Factors'!$A$3:$AB$46,MATCH('MC Emissions'!$A281,'Emissions Factors'!$A$5:$A$46,0)+2,FALSE)*'MC Usage'!W281</f>
        <v>0</v>
      </c>
      <c r="X281" s="11">
        <f>HLOOKUP(X$5,'Emissions Factors'!$A$3:$AB$46,MATCH('MC Emissions'!$A281,'Emissions Factors'!$A$5:$A$46,0)+2,FALSE)*'MC Usage'!X281</f>
        <v>0</v>
      </c>
      <c r="Y281" s="11">
        <f>HLOOKUP(Y$5,'Emissions Factors'!$A$3:$AB$46,MATCH('MC Emissions'!$A281,'Emissions Factors'!$A$5:$A$46,0)+2,FALSE)*'MC Usage'!Y281</f>
        <v>0</v>
      </c>
      <c r="Z281" s="11">
        <f>HLOOKUP(Z$5,'Emissions Factors'!$A$3:$AB$46,MATCH('MC Emissions'!$A281,'Emissions Factors'!$A$5:$A$46,0)+2,FALSE)*'MC Usage'!Z281</f>
        <v>0</v>
      </c>
      <c r="AA281" s="11">
        <f>HLOOKUP(AA$5,'Emissions Factors'!$A$3:$AB$46,MATCH('MC Emissions'!$A281,'Emissions Factors'!$A$5:$A$46,0)+2,FALSE)*'MC Usage'!AA281</f>
        <v>0</v>
      </c>
      <c r="AB281" s="12">
        <f>HLOOKUP(AB$5,'Emissions Factors'!$A$3:$AB$46,MATCH('MC Emissions'!$A281,'Emissions Factors'!$A$5:$A$46,0)+2,FALSE)*'MC Usage'!AB281</f>
        <v>0</v>
      </c>
      <c r="AC281" s="12">
        <f>-'MC Usage'!AC281</f>
        <v>0</v>
      </c>
      <c r="AD281" s="12">
        <f>HLOOKUP(AD$5,'Emissions Factors'!$A$3:$AB$46,MATCH('MC Emissions'!$A281,'Emissions Factors'!$A$5:$A$46,0)+2,FALSE)*'MC Usage'!AD281</f>
        <v>0</v>
      </c>
      <c r="AE281" s="12">
        <f>HLOOKUP(AE$5,'Emissions Factors'!$A$3:$AB$46,MATCH('MC Emissions'!$A281,'Emissions Factors'!$A$5:$A$46,0)+2,FALSE)*'MC Usage'!AE281</f>
        <v>0</v>
      </c>
      <c r="AF281" s="202">
        <f t="shared" si="20"/>
        <v>0</v>
      </c>
      <c r="AG281">
        <f t="shared" si="21"/>
        <v>0</v>
      </c>
      <c r="AH281">
        <v>0</v>
      </c>
      <c r="AI281">
        <f t="shared" si="18"/>
        <v>0</v>
      </c>
      <c r="AJ281">
        <f t="shared" si="19"/>
        <v>0</v>
      </c>
    </row>
    <row r="282" spans="1:36" x14ac:dyDescent="0.3">
      <c r="A282" s="32" t="s">
        <v>57</v>
      </c>
      <c r="B282" s="18">
        <f t="shared" si="22"/>
        <v>45108</v>
      </c>
      <c r="C282" s="2">
        <f>HLOOKUP(C$5,'Emissions Factors'!$A$3:$AB$46,MATCH('MC Emissions'!$A282,'Emissions Factors'!$A$5:$A$46,0)+2,FALSE)*'MC Usage'!C282</f>
        <v>0</v>
      </c>
      <c r="D282" s="2">
        <f>HLOOKUP(D$5,'Emissions Factors'!$A$3:$AB$46,MATCH('MC Emissions'!$A282,'Emissions Factors'!$A$5:$A$46,0)+2,FALSE)*'MC Usage'!D282</f>
        <v>0</v>
      </c>
      <c r="E282" s="2">
        <f>HLOOKUP(E$5,'Emissions Factors'!$A$3:$AB$46,MATCH('MC Emissions'!$A282,'Emissions Factors'!$A$5:$A$46,0)+2,FALSE)*'MC Usage'!E282</f>
        <v>0</v>
      </c>
      <c r="F282" s="2">
        <f>HLOOKUP(F$5,'Emissions Factors'!$A$3:$AB$46,MATCH('MC Emissions'!$A282,'Emissions Factors'!$A$5:$A$46,0)+2,FALSE)*'MC Usage'!F282</f>
        <v>0</v>
      </c>
      <c r="G282" s="2">
        <f>HLOOKUP(G$5,'Emissions Factors'!$A$3:$AB$46,MATCH('MC Emissions'!$A282,'Emissions Factors'!$A$5:$A$46,0)+2,FALSE)*'MC Usage'!G282</f>
        <v>0</v>
      </c>
      <c r="H282" s="2">
        <f>HLOOKUP(H$5,'Emissions Factors'!$A$3:$AB$46,MATCH('MC Emissions'!$A282,'Emissions Factors'!$A$5:$A$46,0)+2,FALSE)*'MC Usage'!H282</f>
        <v>0</v>
      </c>
      <c r="I282" s="2">
        <f>HLOOKUP(I$5,'Emissions Factors'!$A$3:$AB$46,MATCH('MC Emissions'!$A282,'Emissions Factors'!$A$5:$A$46,0)+2,FALSE)*'MC Usage'!I282</f>
        <v>0</v>
      </c>
      <c r="J282" s="2">
        <f>HLOOKUP(J$5,'Emissions Factors'!$A$3:$AB$46,MATCH('MC Emissions'!$A282,'Emissions Factors'!$A$5:$A$46,0)+2,FALSE)*'MC Usage'!J282</f>
        <v>0</v>
      </c>
      <c r="K282" s="2">
        <f>HLOOKUP(K$5,'Emissions Factors'!$A$3:$AB$46,MATCH('MC Emissions'!$A282,'Emissions Factors'!$A$5:$A$46,0)+2,FALSE)*'MC Usage'!K282</f>
        <v>0</v>
      </c>
      <c r="L282" s="2">
        <f>HLOOKUP(L$5,'Emissions Factors'!$A$3:$AB$46,MATCH('MC Emissions'!$A282,'Emissions Factors'!$A$5:$A$46,0)+2,FALSE)*'MC Usage'!L282</f>
        <v>0</v>
      </c>
      <c r="M282" s="2">
        <f>HLOOKUP(M$5,'Emissions Factors'!$A$3:$AB$46,MATCH('MC Emissions'!$A282,'Emissions Factors'!$A$5:$A$46,0)+2,FALSE)*'MC Usage'!M282</f>
        <v>0</v>
      </c>
      <c r="N282" s="2">
        <f>HLOOKUP(N$5,'Emissions Factors'!$A$3:$AB$46,MATCH('MC Emissions'!$A282,'Emissions Factors'!$A$5:$A$46,0)+2,FALSE)*'MC Usage'!N282</f>
        <v>0</v>
      </c>
      <c r="O282" s="2">
        <f>HLOOKUP(O$5,'Emissions Factors'!$A$3:$AB$46,MATCH('MC Emissions'!$A282,'Emissions Factors'!$A$5:$A$46,0)+2,FALSE)*'MC Usage'!O282</f>
        <v>0</v>
      </c>
      <c r="P282" s="2">
        <f>HLOOKUP(P$5,'Emissions Factors'!$A$3:$AB$46,MATCH('MC Emissions'!$A282,'Emissions Factors'!$A$5:$A$46,0)+2,FALSE)*'MC Usage'!P282</f>
        <v>0</v>
      </c>
      <c r="Q282" s="2">
        <f>HLOOKUP(Q$5,'Emissions Factors'!$A$3:$AB$46,MATCH('MC Emissions'!$A282,'Emissions Factors'!$A$5:$A$46,0)+2,FALSE)*'MC Usage'!Q282</f>
        <v>0</v>
      </c>
      <c r="R282" s="2">
        <f>HLOOKUP(R$5,'Emissions Factors'!$A$3:$AB$46,MATCH('MC Emissions'!$A282,'Emissions Factors'!$A$5:$A$46,0)+2,FALSE)*'MC Usage'!R282</f>
        <v>0</v>
      </c>
      <c r="S282" s="2">
        <f>HLOOKUP(S$5,'Emissions Factors'!$A$3:$AB$46,MATCH('MC Emissions'!$A282,'Emissions Factors'!$A$5:$A$46,0)+2,FALSE)*'MC Usage'!S282</f>
        <v>0</v>
      </c>
      <c r="T282" s="2">
        <f>HLOOKUP(T$5,'Emissions Factors'!$A$3:$AB$46,MATCH('MC Emissions'!$A282,'Emissions Factors'!$A$5:$A$46,0)+2,FALSE)*'MC Usage'!T282</f>
        <v>0</v>
      </c>
      <c r="U282" s="2">
        <f>HLOOKUP(U$5,'Emissions Factors'!$A$3:$AB$46,MATCH('MC Emissions'!$A282,'Emissions Factors'!$A$5:$A$46,0)+2,FALSE)*'MC Usage'!U282</f>
        <v>0</v>
      </c>
      <c r="V282" s="2">
        <f>HLOOKUP(V$5,'Emissions Factors'!$A$3:$AB$46,MATCH('MC Emissions'!$A282,'Emissions Factors'!$A$5:$A$46,0)+2,FALSE)*'MC Usage'!V282</f>
        <v>0</v>
      </c>
      <c r="W282" s="2">
        <f>HLOOKUP(W$5,'Emissions Factors'!$A$3:$AB$46,MATCH('MC Emissions'!$A282,'Emissions Factors'!$A$5:$A$46,0)+2,FALSE)*'MC Usage'!W282</f>
        <v>0</v>
      </c>
      <c r="X282" s="2">
        <f>HLOOKUP(X$5,'Emissions Factors'!$A$3:$AB$46,MATCH('MC Emissions'!$A282,'Emissions Factors'!$A$5:$A$46,0)+2,FALSE)*'MC Usage'!X282</f>
        <v>0</v>
      </c>
      <c r="Y282" s="2">
        <f>HLOOKUP(Y$5,'Emissions Factors'!$A$3:$AB$46,MATCH('MC Emissions'!$A282,'Emissions Factors'!$A$5:$A$46,0)+2,FALSE)*'MC Usage'!Y282</f>
        <v>0</v>
      </c>
      <c r="Z282" s="2">
        <f>HLOOKUP(Z$5,'Emissions Factors'!$A$3:$AB$46,MATCH('MC Emissions'!$A282,'Emissions Factors'!$A$5:$A$46,0)+2,FALSE)*'MC Usage'!Z282</f>
        <v>0</v>
      </c>
      <c r="AA282" s="2">
        <f>HLOOKUP(AA$5,'Emissions Factors'!$A$3:$AB$46,MATCH('MC Emissions'!$A282,'Emissions Factors'!$A$5:$A$46,0)+2,FALSE)*'MC Usage'!AA282</f>
        <v>0</v>
      </c>
      <c r="AB282">
        <f>HLOOKUP(AB$5,'Emissions Factors'!$A$3:$AB$46,MATCH('MC Emissions'!$A282,'Emissions Factors'!$A$5:$A$46,0)+2,FALSE)*'MC Usage'!AB282</f>
        <v>0</v>
      </c>
      <c r="AC282">
        <f>-'MC Usage'!AC282</f>
        <v>0</v>
      </c>
      <c r="AD282">
        <f>HLOOKUP(AD$5,'Emissions Factors'!$A$3:$AB$46,MATCH('MC Emissions'!$A282,'Emissions Factors'!$A$5:$A$46,0)+2,FALSE)*'MC Usage'!AD282</f>
        <v>0</v>
      </c>
      <c r="AE282">
        <f>HLOOKUP(AE$5,'Emissions Factors'!$A$3:$AB$46,MATCH('MC Emissions'!$A282,'Emissions Factors'!$A$5:$A$46,0)+2,FALSE)*'MC Usage'!AE282</f>
        <v>0</v>
      </c>
      <c r="AF282" s="202">
        <f t="shared" si="20"/>
        <v>0</v>
      </c>
      <c r="AG282">
        <f t="shared" si="21"/>
        <v>0</v>
      </c>
      <c r="AH282">
        <v>0</v>
      </c>
      <c r="AI282">
        <f t="shared" si="18"/>
        <v>0</v>
      </c>
      <c r="AJ282">
        <f t="shared" si="19"/>
        <v>0</v>
      </c>
    </row>
    <row r="283" spans="1:36" x14ac:dyDescent="0.3">
      <c r="A283" s="33" t="s">
        <v>57</v>
      </c>
      <c r="B283" s="18">
        <f t="shared" si="22"/>
        <v>45139</v>
      </c>
      <c r="C283" s="2">
        <f>HLOOKUP(C$5,'Emissions Factors'!$A$3:$AB$46,MATCH('MC Emissions'!$A283,'Emissions Factors'!$A$5:$A$46,0)+2,FALSE)*'MC Usage'!C283</f>
        <v>0</v>
      </c>
      <c r="D283" s="2">
        <f>HLOOKUP(D$5,'Emissions Factors'!$A$3:$AB$46,MATCH('MC Emissions'!$A283,'Emissions Factors'!$A$5:$A$46,0)+2,FALSE)*'MC Usage'!D283</f>
        <v>0</v>
      </c>
      <c r="E283" s="2">
        <f>HLOOKUP(E$5,'Emissions Factors'!$A$3:$AB$46,MATCH('MC Emissions'!$A283,'Emissions Factors'!$A$5:$A$46,0)+2,FALSE)*'MC Usage'!E283</f>
        <v>0</v>
      </c>
      <c r="F283" s="2">
        <f>HLOOKUP(F$5,'Emissions Factors'!$A$3:$AB$46,MATCH('MC Emissions'!$A283,'Emissions Factors'!$A$5:$A$46,0)+2,FALSE)*'MC Usage'!F283</f>
        <v>0</v>
      </c>
      <c r="G283" s="2">
        <f>HLOOKUP(G$5,'Emissions Factors'!$A$3:$AB$46,MATCH('MC Emissions'!$A283,'Emissions Factors'!$A$5:$A$46,0)+2,FALSE)*'MC Usage'!G283</f>
        <v>0</v>
      </c>
      <c r="H283" s="2">
        <f>HLOOKUP(H$5,'Emissions Factors'!$A$3:$AB$46,MATCH('MC Emissions'!$A283,'Emissions Factors'!$A$5:$A$46,0)+2,FALSE)*'MC Usage'!H283</f>
        <v>0</v>
      </c>
      <c r="I283" s="2">
        <f>HLOOKUP(I$5,'Emissions Factors'!$A$3:$AB$46,MATCH('MC Emissions'!$A283,'Emissions Factors'!$A$5:$A$46,0)+2,FALSE)*'MC Usage'!I283</f>
        <v>0</v>
      </c>
      <c r="J283" s="2">
        <f>HLOOKUP(J$5,'Emissions Factors'!$A$3:$AB$46,MATCH('MC Emissions'!$A283,'Emissions Factors'!$A$5:$A$46,0)+2,FALSE)*'MC Usage'!J283</f>
        <v>0</v>
      </c>
      <c r="K283" s="2">
        <f>HLOOKUP(K$5,'Emissions Factors'!$A$3:$AB$46,MATCH('MC Emissions'!$A283,'Emissions Factors'!$A$5:$A$46,0)+2,FALSE)*'MC Usage'!K283</f>
        <v>0</v>
      </c>
      <c r="L283" s="2">
        <f>HLOOKUP(L$5,'Emissions Factors'!$A$3:$AB$46,MATCH('MC Emissions'!$A283,'Emissions Factors'!$A$5:$A$46,0)+2,FALSE)*'MC Usage'!L283</f>
        <v>0</v>
      </c>
      <c r="M283" s="2">
        <f>HLOOKUP(M$5,'Emissions Factors'!$A$3:$AB$46,MATCH('MC Emissions'!$A283,'Emissions Factors'!$A$5:$A$46,0)+2,FALSE)*'MC Usage'!M283</f>
        <v>0</v>
      </c>
      <c r="N283" s="2">
        <f>HLOOKUP(N$5,'Emissions Factors'!$A$3:$AB$46,MATCH('MC Emissions'!$A283,'Emissions Factors'!$A$5:$A$46,0)+2,FALSE)*'MC Usage'!N283</f>
        <v>0</v>
      </c>
      <c r="O283" s="2">
        <f>HLOOKUP(O$5,'Emissions Factors'!$A$3:$AB$46,MATCH('MC Emissions'!$A283,'Emissions Factors'!$A$5:$A$46,0)+2,FALSE)*'MC Usage'!O283</f>
        <v>0</v>
      </c>
      <c r="P283" s="2">
        <f>HLOOKUP(P$5,'Emissions Factors'!$A$3:$AB$46,MATCH('MC Emissions'!$A283,'Emissions Factors'!$A$5:$A$46,0)+2,FALSE)*'MC Usage'!P283</f>
        <v>0</v>
      </c>
      <c r="Q283" s="2">
        <f>HLOOKUP(Q$5,'Emissions Factors'!$A$3:$AB$46,MATCH('MC Emissions'!$A283,'Emissions Factors'!$A$5:$A$46,0)+2,FALSE)*'MC Usage'!Q283</f>
        <v>0</v>
      </c>
      <c r="R283" s="2">
        <f>HLOOKUP(R$5,'Emissions Factors'!$A$3:$AB$46,MATCH('MC Emissions'!$A283,'Emissions Factors'!$A$5:$A$46,0)+2,FALSE)*'MC Usage'!R283</f>
        <v>0</v>
      </c>
      <c r="S283" s="2">
        <f>HLOOKUP(S$5,'Emissions Factors'!$A$3:$AB$46,MATCH('MC Emissions'!$A283,'Emissions Factors'!$A$5:$A$46,0)+2,FALSE)*'MC Usage'!S283</f>
        <v>0</v>
      </c>
      <c r="T283" s="2">
        <f>HLOOKUP(T$5,'Emissions Factors'!$A$3:$AB$46,MATCH('MC Emissions'!$A283,'Emissions Factors'!$A$5:$A$46,0)+2,FALSE)*'MC Usage'!T283</f>
        <v>0</v>
      </c>
      <c r="U283" s="2">
        <f>HLOOKUP(U$5,'Emissions Factors'!$A$3:$AB$46,MATCH('MC Emissions'!$A283,'Emissions Factors'!$A$5:$A$46,0)+2,FALSE)*'MC Usage'!U283</f>
        <v>0</v>
      </c>
      <c r="V283" s="2">
        <f>HLOOKUP(V$5,'Emissions Factors'!$A$3:$AB$46,MATCH('MC Emissions'!$A283,'Emissions Factors'!$A$5:$A$46,0)+2,FALSE)*'MC Usage'!V283</f>
        <v>0</v>
      </c>
      <c r="W283" s="2">
        <f>HLOOKUP(W$5,'Emissions Factors'!$A$3:$AB$46,MATCH('MC Emissions'!$A283,'Emissions Factors'!$A$5:$A$46,0)+2,FALSE)*'MC Usage'!W283</f>
        <v>0</v>
      </c>
      <c r="X283" s="2">
        <f>HLOOKUP(X$5,'Emissions Factors'!$A$3:$AB$46,MATCH('MC Emissions'!$A283,'Emissions Factors'!$A$5:$A$46,0)+2,FALSE)*'MC Usage'!X283</f>
        <v>0</v>
      </c>
      <c r="Y283" s="2">
        <f>HLOOKUP(Y$5,'Emissions Factors'!$A$3:$AB$46,MATCH('MC Emissions'!$A283,'Emissions Factors'!$A$5:$A$46,0)+2,FALSE)*'MC Usage'!Y283</f>
        <v>0</v>
      </c>
      <c r="Z283" s="2">
        <f>HLOOKUP(Z$5,'Emissions Factors'!$A$3:$AB$46,MATCH('MC Emissions'!$A283,'Emissions Factors'!$A$5:$A$46,0)+2,FALSE)*'MC Usage'!Z283</f>
        <v>0</v>
      </c>
      <c r="AA283" s="2">
        <f>HLOOKUP(AA$5,'Emissions Factors'!$A$3:$AB$46,MATCH('MC Emissions'!$A283,'Emissions Factors'!$A$5:$A$46,0)+2,FALSE)*'MC Usage'!AA283</f>
        <v>0</v>
      </c>
      <c r="AB283">
        <f>HLOOKUP(AB$5,'Emissions Factors'!$A$3:$AB$46,MATCH('MC Emissions'!$A283,'Emissions Factors'!$A$5:$A$46,0)+2,FALSE)*'MC Usage'!AB283</f>
        <v>0</v>
      </c>
      <c r="AC283">
        <f>-'MC Usage'!AC283</f>
        <v>0</v>
      </c>
      <c r="AD283">
        <f>HLOOKUP(AD$5,'Emissions Factors'!$A$3:$AB$46,MATCH('MC Emissions'!$A283,'Emissions Factors'!$A$5:$A$46,0)+2,FALSE)*'MC Usage'!AD283</f>
        <v>0</v>
      </c>
      <c r="AE283">
        <f>HLOOKUP(AE$5,'Emissions Factors'!$A$3:$AB$46,MATCH('MC Emissions'!$A283,'Emissions Factors'!$A$5:$A$46,0)+2,FALSE)*'MC Usage'!AE283</f>
        <v>0</v>
      </c>
      <c r="AF283" s="202">
        <f t="shared" si="20"/>
        <v>0</v>
      </c>
      <c r="AG283">
        <f t="shared" si="21"/>
        <v>0</v>
      </c>
      <c r="AH283">
        <v>0</v>
      </c>
      <c r="AI283">
        <f t="shared" si="18"/>
        <v>0</v>
      </c>
      <c r="AJ283">
        <f t="shared" si="19"/>
        <v>0</v>
      </c>
    </row>
    <row r="284" spans="1:36" x14ac:dyDescent="0.3">
      <c r="A284" s="33" t="s">
        <v>57</v>
      </c>
      <c r="B284" s="18">
        <f t="shared" si="22"/>
        <v>45170</v>
      </c>
      <c r="C284" s="2">
        <f>HLOOKUP(C$5,'Emissions Factors'!$A$3:$AB$46,MATCH('MC Emissions'!$A284,'Emissions Factors'!$A$5:$A$46,0)+2,FALSE)*'MC Usage'!C284</f>
        <v>0</v>
      </c>
      <c r="D284" s="2">
        <f>HLOOKUP(D$5,'Emissions Factors'!$A$3:$AB$46,MATCH('MC Emissions'!$A284,'Emissions Factors'!$A$5:$A$46,0)+2,FALSE)*'MC Usage'!D284</f>
        <v>0</v>
      </c>
      <c r="E284" s="2">
        <f>HLOOKUP(E$5,'Emissions Factors'!$A$3:$AB$46,MATCH('MC Emissions'!$A284,'Emissions Factors'!$A$5:$A$46,0)+2,FALSE)*'MC Usage'!E284</f>
        <v>0</v>
      </c>
      <c r="F284" s="2">
        <f>HLOOKUP(F$5,'Emissions Factors'!$A$3:$AB$46,MATCH('MC Emissions'!$A284,'Emissions Factors'!$A$5:$A$46,0)+2,FALSE)*'MC Usage'!F284</f>
        <v>0</v>
      </c>
      <c r="G284" s="2">
        <f>HLOOKUP(G$5,'Emissions Factors'!$A$3:$AB$46,MATCH('MC Emissions'!$A284,'Emissions Factors'!$A$5:$A$46,0)+2,FALSE)*'MC Usage'!G284</f>
        <v>0</v>
      </c>
      <c r="H284" s="2">
        <f>HLOOKUP(H$5,'Emissions Factors'!$A$3:$AB$46,MATCH('MC Emissions'!$A284,'Emissions Factors'!$A$5:$A$46,0)+2,FALSE)*'MC Usage'!H284</f>
        <v>0</v>
      </c>
      <c r="I284" s="2">
        <f>HLOOKUP(I$5,'Emissions Factors'!$A$3:$AB$46,MATCH('MC Emissions'!$A284,'Emissions Factors'!$A$5:$A$46,0)+2,FALSE)*'MC Usage'!I284</f>
        <v>0</v>
      </c>
      <c r="J284" s="2">
        <f>HLOOKUP(J$5,'Emissions Factors'!$A$3:$AB$46,MATCH('MC Emissions'!$A284,'Emissions Factors'!$A$5:$A$46,0)+2,FALSE)*'MC Usage'!J284</f>
        <v>0</v>
      </c>
      <c r="K284" s="2">
        <f>HLOOKUP(K$5,'Emissions Factors'!$A$3:$AB$46,MATCH('MC Emissions'!$A284,'Emissions Factors'!$A$5:$A$46,0)+2,FALSE)*'MC Usage'!K284</f>
        <v>0</v>
      </c>
      <c r="L284" s="2">
        <f>HLOOKUP(L$5,'Emissions Factors'!$A$3:$AB$46,MATCH('MC Emissions'!$A284,'Emissions Factors'!$A$5:$A$46,0)+2,FALSE)*'MC Usage'!L284</f>
        <v>0</v>
      </c>
      <c r="M284" s="2">
        <f>HLOOKUP(M$5,'Emissions Factors'!$A$3:$AB$46,MATCH('MC Emissions'!$A284,'Emissions Factors'!$A$5:$A$46,0)+2,FALSE)*'MC Usage'!M284</f>
        <v>0</v>
      </c>
      <c r="N284" s="2">
        <f>HLOOKUP(N$5,'Emissions Factors'!$A$3:$AB$46,MATCH('MC Emissions'!$A284,'Emissions Factors'!$A$5:$A$46,0)+2,FALSE)*'MC Usage'!N284</f>
        <v>0</v>
      </c>
      <c r="O284" s="2">
        <f>HLOOKUP(O$5,'Emissions Factors'!$A$3:$AB$46,MATCH('MC Emissions'!$A284,'Emissions Factors'!$A$5:$A$46,0)+2,FALSE)*'MC Usage'!O284</f>
        <v>0</v>
      </c>
      <c r="P284" s="2">
        <f>HLOOKUP(P$5,'Emissions Factors'!$A$3:$AB$46,MATCH('MC Emissions'!$A284,'Emissions Factors'!$A$5:$A$46,0)+2,FALSE)*'MC Usage'!P284</f>
        <v>0</v>
      </c>
      <c r="Q284" s="2">
        <f>HLOOKUP(Q$5,'Emissions Factors'!$A$3:$AB$46,MATCH('MC Emissions'!$A284,'Emissions Factors'!$A$5:$A$46,0)+2,FALSE)*'MC Usage'!Q284</f>
        <v>0</v>
      </c>
      <c r="R284" s="2">
        <f>HLOOKUP(R$5,'Emissions Factors'!$A$3:$AB$46,MATCH('MC Emissions'!$A284,'Emissions Factors'!$A$5:$A$46,0)+2,FALSE)*'MC Usage'!R284</f>
        <v>0</v>
      </c>
      <c r="S284" s="2">
        <f>HLOOKUP(S$5,'Emissions Factors'!$A$3:$AB$46,MATCH('MC Emissions'!$A284,'Emissions Factors'!$A$5:$A$46,0)+2,FALSE)*'MC Usage'!S284</f>
        <v>0</v>
      </c>
      <c r="T284" s="2">
        <f>HLOOKUP(T$5,'Emissions Factors'!$A$3:$AB$46,MATCH('MC Emissions'!$A284,'Emissions Factors'!$A$5:$A$46,0)+2,FALSE)*'MC Usage'!T284</f>
        <v>0</v>
      </c>
      <c r="U284" s="2">
        <f>HLOOKUP(U$5,'Emissions Factors'!$A$3:$AB$46,MATCH('MC Emissions'!$A284,'Emissions Factors'!$A$5:$A$46,0)+2,FALSE)*'MC Usage'!U284</f>
        <v>0</v>
      </c>
      <c r="V284" s="2">
        <f>HLOOKUP(V$5,'Emissions Factors'!$A$3:$AB$46,MATCH('MC Emissions'!$A284,'Emissions Factors'!$A$5:$A$46,0)+2,FALSE)*'MC Usage'!V284</f>
        <v>0</v>
      </c>
      <c r="W284" s="2">
        <f>HLOOKUP(W$5,'Emissions Factors'!$A$3:$AB$46,MATCH('MC Emissions'!$A284,'Emissions Factors'!$A$5:$A$46,0)+2,FALSE)*'MC Usage'!W284</f>
        <v>0</v>
      </c>
      <c r="X284" s="2">
        <f>HLOOKUP(X$5,'Emissions Factors'!$A$3:$AB$46,MATCH('MC Emissions'!$A284,'Emissions Factors'!$A$5:$A$46,0)+2,FALSE)*'MC Usage'!X284</f>
        <v>0</v>
      </c>
      <c r="Y284" s="2">
        <f>HLOOKUP(Y$5,'Emissions Factors'!$A$3:$AB$46,MATCH('MC Emissions'!$A284,'Emissions Factors'!$A$5:$A$46,0)+2,FALSE)*'MC Usage'!Y284</f>
        <v>0</v>
      </c>
      <c r="Z284" s="2">
        <f>HLOOKUP(Z$5,'Emissions Factors'!$A$3:$AB$46,MATCH('MC Emissions'!$A284,'Emissions Factors'!$A$5:$A$46,0)+2,FALSE)*'MC Usage'!Z284</f>
        <v>0</v>
      </c>
      <c r="AA284" s="2">
        <f>HLOOKUP(AA$5,'Emissions Factors'!$A$3:$AB$46,MATCH('MC Emissions'!$A284,'Emissions Factors'!$A$5:$A$46,0)+2,FALSE)*'MC Usage'!AA284</f>
        <v>0</v>
      </c>
      <c r="AB284">
        <f>HLOOKUP(AB$5,'Emissions Factors'!$A$3:$AB$46,MATCH('MC Emissions'!$A284,'Emissions Factors'!$A$5:$A$46,0)+2,FALSE)*'MC Usage'!AB284</f>
        <v>0</v>
      </c>
      <c r="AC284">
        <f>-'MC Usage'!AC284</f>
        <v>0</v>
      </c>
      <c r="AD284">
        <f>HLOOKUP(AD$5,'Emissions Factors'!$A$3:$AB$46,MATCH('MC Emissions'!$A284,'Emissions Factors'!$A$5:$A$46,0)+2,FALSE)*'MC Usage'!AD284</f>
        <v>0</v>
      </c>
      <c r="AE284">
        <f>HLOOKUP(AE$5,'Emissions Factors'!$A$3:$AB$46,MATCH('MC Emissions'!$A284,'Emissions Factors'!$A$5:$A$46,0)+2,FALSE)*'MC Usage'!AE284</f>
        <v>0</v>
      </c>
      <c r="AF284" s="202">
        <f t="shared" si="20"/>
        <v>0</v>
      </c>
      <c r="AG284">
        <f t="shared" si="21"/>
        <v>0</v>
      </c>
      <c r="AH284">
        <v>0</v>
      </c>
      <c r="AI284">
        <f t="shared" si="18"/>
        <v>0</v>
      </c>
      <c r="AJ284">
        <f t="shared" si="19"/>
        <v>0</v>
      </c>
    </row>
    <row r="285" spans="1:36" x14ac:dyDescent="0.3">
      <c r="A285" s="33" t="s">
        <v>57</v>
      </c>
      <c r="B285" s="18">
        <f t="shared" si="22"/>
        <v>45200</v>
      </c>
      <c r="C285" s="2">
        <f>HLOOKUP(C$5,'Emissions Factors'!$A$3:$AB$46,MATCH('MC Emissions'!$A285,'Emissions Factors'!$A$5:$A$46,0)+2,FALSE)*'MC Usage'!C285</f>
        <v>0</v>
      </c>
      <c r="D285" s="2">
        <f>HLOOKUP(D$5,'Emissions Factors'!$A$3:$AB$46,MATCH('MC Emissions'!$A285,'Emissions Factors'!$A$5:$A$46,0)+2,FALSE)*'MC Usage'!D285</f>
        <v>0</v>
      </c>
      <c r="E285" s="2">
        <f>HLOOKUP(E$5,'Emissions Factors'!$A$3:$AB$46,MATCH('MC Emissions'!$A285,'Emissions Factors'!$A$5:$A$46,0)+2,FALSE)*'MC Usage'!E285</f>
        <v>0</v>
      </c>
      <c r="F285" s="2">
        <f>HLOOKUP(F$5,'Emissions Factors'!$A$3:$AB$46,MATCH('MC Emissions'!$A285,'Emissions Factors'!$A$5:$A$46,0)+2,FALSE)*'MC Usage'!F285</f>
        <v>0</v>
      </c>
      <c r="G285" s="2">
        <f>HLOOKUP(G$5,'Emissions Factors'!$A$3:$AB$46,MATCH('MC Emissions'!$A285,'Emissions Factors'!$A$5:$A$46,0)+2,FALSE)*'MC Usage'!G285</f>
        <v>0</v>
      </c>
      <c r="H285" s="2">
        <f>HLOOKUP(H$5,'Emissions Factors'!$A$3:$AB$46,MATCH('MC Emissions'!$A285,'Emissions Factors'!$A$5:$A$46,0)+2,FALSE)*'MC Usage'!H285</f>
        <v>0</v>
      </c>
      <c r="I285" s="2">
        <f>HLOOKUP(I$5,'Emissions Factors'!$A$3:$AB$46,MATCH('MC Emissions'!$A285,'Emissions Factors'!$A$5:$A$46,0)+2,FALSE)*'MC Usage'!I285</f>
        <v>0</v>
      </c>
      <c r="J285" s="2">
        <f>HLOOKUP(J$5,'Emissions Factors'!$A$3:$AB$46,MATCH('MC Emissions'!$A285,'Emissions Factors'!$A$5:$A$46,0)+2,FALSE)*'MC Usage'!J285</f>
        <v>0</v>
      </c>
      <c r="K285" s="2">
        <f>HLOOKUP(K$5,'Emissions Factors'!$A$3:$AB$46,MATCH('MC Emissions'!$A285,'Emissions Factors'!$A$5:$A$46,0)+2,FALSE)*'MC Usage'!K285</f>
        <v>0</v>
      </c>
      <c r="L285" s="2">
        <f>HLOOKUP(L$5,'Emissions Factors'!$A$3:$AB$46,MATCH('MC Emissions'!$A285,'Emissions Factors'!$A$5:$A$46,0)+2,FALSE)*'MC Usage'!L285</f>
        <v>0</v>
      </c>
      <c r="M285" s="2">
        <f>HLOOKUP(M$5,'Emissions Factors'!$A$3:$AB$46,MATCH('MC Emissions'!$A285,'Emissions Factors'!$A$5:$A$46,0)+2,FALSE)*'MC Usage'!M285</f>
        <v>0</v>
      </c>
      <c r="N285" s="2">
        <f>HLOOKUP(N$5,'Emissions Factors'!$A$3:$AB$46,MATCH('MC Emissions'!$A285,'Emissions Factors'!$A$5:$A$46,0)+2,FALSE)*'MC Usage'!N285</f>
        <v>0</v>
      </c>
      <c r="O285" s="2">
        <f>HLOOKUP(O$5,'Emissions Factors'!$A$3:$AB$46,MATCH('MC Emissions'!$A285,'Emissions Factors'!$A$5:$A$46,0)+2,FALSE)*'MC Usage'!O285</f>
        <v>0</v>
      </c>
      <c r="P285" s="2">
        <f>HLOOKUP(P$5,'Emissions Factors'!$A$3:$AB$46,MATCH('MC Emissions'!$A285,'Emissions Factors'!$A$5:$A$46,0)+2,FALSE)*'MC Usage'!P285</f>
        <v>0</v>
      </c>
      <c r="Q285" s="2">
        <f>HLOOKUP(Q$5,'Emissions Factors'!$A$3:$AB$46,MATCH('MC Emissions'!$A285,'Emissions Factors'!$A$5:$A$46,0)+2,FALSE)*'MC Usage'!Q285</f>
        <v>0</v>
      </c>
      <c r="R285" s="2">
        <f>HLOOKUP(R$5,'Emissions Factors'!$A$3:$AB$46,MATCH('MC Emissions'!$A285,'Emissions Factors'!$A$5:$A$46,0)+2,FALSE)*'MC Usage'!R285</f>
        <v>0</v>
      </c>
      <c r="S285" s="2">
        <f>HLOOKUP(S$5,'Emissions Factors'!$A$3:$AB$46,MATCH('MC Emissions'!$A285,'Emissions Factors'!$A$5:$A$46,0)+2,FALSE)*'MC Usage'!S285</f>
        <v>0</v>
      </c>
      <c r="T285" s="2">
        <f>HLOOKUP(T$5,'Emissions Factors'!$A$3:$AB$46,MATCH('MC Emissions'!$A285,'Emissions Factors'!$A$5:$A$46,0)+2,FALSE)*'MC Usage'!T285</f>
        <v>0</v>
      </c>
      <c r="U285" s="2">
        <f>HLOOKUP(U$5,'Emissions Factors'!$A$3:$AB$46,MATCH('MC Emissions'!$A285,'Emissions Factors'!$A$5:$A$46,0)+2,FALSE)*'MC Usage'!U285</f>
        <v>0</v>
      </c>
      <c r="V285" s="2">
        <f>HLOOKUP(V$5,'Emissions Factors'!$A$3:$AB$46,MATCH('MC Emissions'!$A285,'Emissions Factors'!$A$5:$A$46,0)+2,FALSE)*'MC Usage'!V285</f>
        <v>0</v>
      </c>
      <c r="W285" s="2">
        <f>HLOOKUP(W$5,'Emissions Factors'!$A$3:$AB$46,MATCH('MC Emissions'!$A285,'Emissions Factors'!$A$5:$A$46,0)+2,FALSE)*'MC Usage'!W285</f>
        <v>0</v>
      </c>
      <c r="X285" s="2">
        <f>HLOOKUP(X$5,'Emissions Factors'!$A$3:$AB$46,MATCH('MC Emissions'!$A285,'Emissions Factors'!$A$5:$A$46,0)+2,FALSE)*'MC Usage'!X285</f>
        <v>0</v>
      </c>
      <c r="Y285" s="2">
        <f>HLOOKUP(Y$5,'Emissions Factors'!$A$3:$AB$46,MATCH('MC Emissions'!$A285,'Emissions Factors'!$A$5:$A$46,0)+2,FALSE)*'MC Usage'!Y285</f>
        <v>0</v>
      </c>
      <c r="Z285" s="2">
        <f>HLOOKUP(Z$5,'Emissions Factors'!$A$3:$AB$46,MATCH('MC Emissions'!$A285,'Emissions Factors'!$A$5:$A$46,0)+2,FALSE)*'MC Usage'!Z285</f>
        <v>0</v>
      </c>
      <c r="AA285" s="2">
        <f>HLOOKUP(AA$5,'Emissions Factors'!$A$3:$AB$46,MATCH('MC Emissions'!$A285,'Emissions Factors'!$A$5:$A$46,0)+2,FALSE)*'MC Usage'!AA285</f>
        <v>0</v>
      </c>
      <c r="AB285">
        <f>HLOOKUP(AB$5,'Emissions Factors'!$A$3:$AB$46,MATCH('MC Emissions'!$A285,'Emissions Factors'!$A$5:$A$46,0)+2,FALSE)*'MC Usage'!AB285</f>
        <v>0</v>
      </c>
      <c r="AC285">
        <f>-'MC Usage'!AC285</f>
        <v>0</v>
      </c>
      <c r="AD285">
        <f>HLOOKUP(AD$5,'Emissions Factors'!$A$3:$AB$46,MATCH('MC Emissions'!$A285,'Emissions Factors'!$A$5:$A$46,0)+2,FALSE)*'MC Usage'!AD285</f>
        <v>0</v>
      </c>
      <c r="AE285">
        <f>HLOOKUP(AE$5,'Emissions Factors'!$A$3:$AB$46,MATCH('MC Emissions'!$A285,'Emissions Factors'!$A$5:$A$46,0)+2,FALSE)*'MC Usage'!AE285</f>
        <v>0</v>
      </c>
      <c r="AF285" s="202">
        <f t="shared" si="20"/>
        <v>0</v>
      </c>
      <c r="AG285">
        <f t="shared" si="21"/>
        <v>0</v>
      </c>
      <c r="AH285">
        <v>0</v>
      </c>
      <c r="AI285">
        <f t="shared" si="18"/>
        <v>0</v>
      </c>
      <c r="AJ285">
        <f t="shared" si="19"/>
        <v>0</v>
      </c>
    </row>
    <row r="286" spans="1:36" x14ac:dyDescent="0.3">
      <c r="A286" s="33" t="s">
        <v>57</v>
      </c>
      <c r="B286" s="18">
        <f t="shared" si="22"/>
        <v>45231</v>
      </c>
      <c r="C286" s="2">
        <f>HLOOKUP(C$5,'Emissions Factors'!$A$3:$AB$46,MATCH('MC Emissions'!$A286,'Emissions Factors'!$A$5:$A$46,0)+2,FALSE)*'MC Usage'!C286</f>
        <v>0</v>
      </c>
      <c r="D286" s="2">
        <f>HLOOKUP(D$5,'Emissions Factors'!$A$3:$AB$46,MATCH('MC Emissions'!$A286,'Emissions Factors'!$A$5:$A$46,0)+2,FALSE)*'MC Usage'!D286</f>
        <v>0</v>
      </c>
      <c r="E286" s="2">
        <f>HLOOKUP(E$5,'Emissions Factors'!$A$3:$AB$46,MATCH('MC Emissions'!$A286,'Emissions Factors'!$A$5:$A$46,0)+2,FALSE)*'MC Usage'!E286</f>
        <v>0</v>
      </c>
      <c r="F286" s="2">
        <f>HLOOKUP(F$5,'Emissions Factors'!$A$3:$AB$46,MATCH('MC Emissions'!$A286,'Emissions Factors'!$A$5:$A$46,0)+2,FALSE)*'MC Usage'!F286</f>
        <v>0</v>
      </c>
      <c r="G286" s="2">
        <f>HLOOKUP(G$5,'Emissions Factors'!$A$3:$AB$46,MATCH('MC Emissions'!$A286,'Emissions Factors'!$A$5:$A$46,0)+2,FALSE)*'MC Usage'!G286</f>
        <v>0</v>
      </c>
      <c r="H286" s="2">
        <f>HLOOKUP(H$5,'Emissions Factors'!$A$3:$AB$46,MATCH('MC Emissions'!$A286,'Emissions Factors'!$A$5:$A$46,0)+2,FALSE)*'MC Usage'!H286</f>
        <v>0</v>
      </c>
      <c r="I286" s="2">
        <f>HLOOKUP(I$5,'Emissions Factors'!$A$3:$AB$46,MATCH('MC Emissions'!$A286,'Emissions Factors'!$A$5:$A$46,0)+2,FALSE)*'MC Usage'!I286</f>
        <v>0</v>
      </c>
      <c r="J286" s="2">
        <f>HLOOKUP(J$5,'Emissions Factors'!$A$3:$AB$46,MATCH('MC Emissions'!$A286,'Emissions Factors'!$A$5:$A$46,0)+2,FALSE)*'MC Usage'!J286</f>
        <v>0</v>
      </c>
      <c r="K286" s="2">
        <f>HLOOKUP(K$5,'Emissions Factors'!$A$3:$AB$46,MATCH('MC Emissions'!$A286,'Emissions Factors'!$A$5:$A$46,0)+2,FALSE)*'MC Usage'!K286</f>
        <v>0</v>
      </c>
      <c r="L286" s="2">
        <f>HLOOKUP(L$5,'Emissions Factors'!$A$3:$AB$46,MATCH('MC Emissions'!$A286,'Emissions Factors'!$A$5:$A$46,0)+2,FALSE)*'MC Usage'!L286</f>
        <v>0</v>
      </c>
      <c r="M286" s="2">
        <f>HLOOKUP(M$5,'Emissions Factors'!$A$3:$AB$46,MATCH('MC Emissions'!$A286,'Emissions Factors'!$A$5:$A$46,0)+2,FALSE)*'MC Usage'!M286</f>
        <v>0</v>
      </c>
      <c r="N286" s="2">
        <f>HLOOKUP(N$5,'Emissions Factors'!$A$3:$AB$46,MATCH('MC Emissions'!$A286,'Emissions Factors'!$A$5:$A$46,0)+2,FALSE)*'MC Usage'!N286</f>
        <v>0</v>
      </c>
      <c r="O286" s="2">
        <f>HLOOKUP(O$5,'Emissions Factors'!$A$3:$AB$46,MATCH('MC Emissions'!$A286,'Emissions Factors'!$A$5:$A$46,0)+2,FALSE)*'MC Usage'!O286</f>
        <v>0</v>
      </c>
      <c r="P286" s="2">
        <f>HLOOKUP(P$5,'Emissions Factors'!$A$3:$AB$46,MATCH('MC Emissions'!$A286,'Emissions Factors'!$A$5:$A$46,0)+2,FALSE)*'MC Usage'!P286</f>
        <v>0</v>
      </c>
      <c r="Q286" s="2">
        <f>HLOOKUP(Q$5,'Emissions Factors'!$A$3:$AB$46,MATCH('MC Emissions'!$A286,'Emissions Factors'!$A$5:$A$46,0)+2,FALSE)*'MC Usage'!Q286</f>
        <v>0</v>
      </c>
      <c r="R286" s="2">
        <f>HLOOKUP(R$5,'Emissions Factors'!$A$3:$AB$46,MATCH('MC Emissions'!$A286,'Emissions Factors'!$A$5:$A$46,0)+2,FALSE)*'MC Usage'!R286</f>
        <v>0</v>
      </c>
      <c r="S286" s="2">
        <f>HLOOKUP(S$5,'Emissions Factors'!$A$3:$AB$46,MATCH('MC Emissions'!$A286,'Emissions Factors'!$A$5:$A$46,0)+2,FALSE)*'MC Usage'!S286</f>
        <v>0</v>
      </c>
      <c r="T286" s="2">
        <f>HLOOKUP(T$5,'Emissions Factors'!$A$3:$AB$46,MATCH('MC Emissions'!$A286,'Emissions Factors'!$A$5:$A$46,0)+2,FALSE)*'MC Usage'!T286</f>
        <v>0</v>
      </c>
      <c r="U286" s="2">
        <f>HLOOKUP(U$5,'Emissions Factors'!$A$3:$AB$46,MATCH('MC Emissions'!$A286,'Emissions Factors'!$A$5:$A$46,0)+2,FALSE)*'MC Usage'!U286</f>
        <v>0</v>
      </c>
      <c r="V286" s="2">
        <f>HLOOKUP(V$5,'Emissions Factors'!$A$3:$AB$46,MATCH('MC Emissions'!$A286,'Emissions Factors'!$A$5:$A$46,0)+2,FALSE)*'MC Usage'!V286</f>
        <v>0</v>
      </c>
      <c r="W286" s="2">
        <f>HLOOKUP(W$5,'Emissions Factors'!$A$3:$AB$46,MATCH('MC Emissions'!$A286,'Emissions Factors'!$A$5:$A$46,0)+2,FALSE)*'MC Usage'!W286</f>
        <v>0</v>
      </c>
      <c r="X286" s="2">
        <f>HLOOKUP(X$5,'Emissions Factors'!$A$3:$AB$46,MATCH('MC Emissions'!$A286,'Emissions Factors'!$A$5:$A$46,0)+2,FALSE)*'MC Usage'!X286</f>
        <v>0</v>
      </c>
      <c r="Y286" s="2">
        <f>HLOOKUP(Y$5,'Emissions Factors'!$A$3:$AB$46,MATCH('MC Emissions'!$A286,'Emissions Factors'!$A$5:$A$46,0)+2,FALSE)*'MC Usage'!Y286</f>
        <v>0</v>
      </c>
      <c r="Z286" s="2">
        <f>HLOOKUP(Z$5,'Emissions Factors'!$A$3:$AB$46,MATCH('MC Emissions'!$A286,'Emissions Factors'!$A$5:$A$46,0)+2,FALSE)*'MC Usage'!Z286</f>
        <v>0</v>
      </c>
      <c r="AA286" s="2">
        <f>HLOOKUP(AA$5,'Emissions Factors'!$A$3:$AB$46,MATCH('MC Emissions'!$A286,'Emissions Factors'!$A$5:$A$46,0)+2,FALSE)*'MC Usage'!AA286</f>
        <v>0</v>
      </c>
      <c r="AB286">
        <f>HLOOKUP(AB$5,'Emissions Factors'!$A$3:$AB$46,MATCH('MC Emissions'!$A286,'Emissions Factors'!$A$5:$A$46,0)+2,FALSE)*'MC Usage'!AB286</f>
        <v>0</v>
      </c>
      <c r="AC286">
        <f>-'MC Usage'!AC286</f>
        <v>0</v>
      </c>
      <c r="AD286">
        <f>HLOOKUP(AD$5,'Emissions Factors'!$A$3:$AB$46,MATCH('MC Emissions'!$A286,'Emissions Factors'!$A$5:$A$46,0)+2,FALSE)*'MC Usage'!AD286</f>
        <v>0</v>
      </c>
      <c r="AE286">
        <f>HLOOKUP(AE$5,'Emissions Factors'!$A$3:$AB$46,MATCH('MC Emissions'!$A286,'Emissions Factors'!$A$5:$A$46,0)+2,FALSE)*'MC Usage'!AE286</f>
        <v>0</v>
      </c>
      <c r="AF286" s="202">
        <f t="shared" si="20"/>
        <v>0</v>
      </c>
      <c r="AG286">
        <f t="shared" si="21"/>
        <v>0</v>
      </c>
      <c r="AH286">
        <v>0</v>
      </c>
      <c r="AI286">
        <f t="shared" si="18"/>
        <v>0</v>
      </c>
      <c r="AJ286">
        <f t="shared" si="19"/>
        <v>0</v>
      </c>
    </row>
    <row r="287" spans="1:36" x14ac:dyDescent="0.3">
      <c r="A287" s="33" t="s">
        <v>57</v>
      </c>
      <c r="B287" s="18">
        <f t="shared" si="22"/>
        <v>45261</v>
      </c>
      <c r="C287" s="2">
        <f>HLOOKUP(C$5,'Emissions Factors'!$A$3:$AB$46,MATCH('MC Emissions'!$A287,'Emissions Factors'!$A$5:$A$46,0)+2,FALSE)*'MC Usage'!C287</f>
        <v>0</v>
      </c>
      <c r="D287" s="2">
        <f>HLOOKUP(D$5,'Emissions Factors'!$A$3:$AB$46,MATCH('MC Emissions'!$A287,'Emissions Factors'!$A$5:$A$46,0)+2,FALSE)*'MC Usage'!D287</f>
        <v>0</v>
      </c>
      <c r="E287" s="2">
        <f>HLOOKUP(E$5,'Emissions Factors'!$A$3:$AB$46,MATCH('MC Emissions'!$A287,'Emissions Factors'!$A$5:$A$46,0)+2,FALSE)*'MC Usage'!E287</f>
        <v>0</v>
      </c>
      <c r="F287" s="2">
        <f>HLOOKUP(F$5,'Emissions Factors'!$A$3:$AB$46,MATCH('MC Emissions'!$A287,'Emissions Factors'!$A$5:$A$46,0)+2,FALSE)*'MC Usage'!F287</f>
        <v>0</v>
      </c>
      <c r="G287" s="2">
        <f>HLOOKUP(G$5,'Emissions Factors'!$A$3:$AB$46,MATCH('MC Emissions'!$A287,'Emissions Factors'!$A$5:$A$46,0)+2,FALSE)*'MC Usage'!G287</f>
        <v>0</v>
      </c>
      <c r="H287" s="2">
        <f>HLOOKUP(H$5,'Emissions Factors'!$A$3:$AB$46,MATCH('MC Emissions'!$A287,'Emissions Factors'!$A$5:$A$46,0)+2,FALSE)*'MC Usage'!H287</f>
        <v>0</v>
      </c>
      <c r="I287" s="2">
        <f>HLOOKUP(I$5,'Emissions Factors'!$A$3:$AB$46,MATCH('MC Emissions'!$A287,'Emissions Factors'!$A$5:$A$46,0)+2,FALSE)*'MC Usage'!I287</f>
        <v>0</v>
      </c>
      <c r="J287" s="2">
        <f>HLOOKUP(J$5,'Emissions Factors'!$A$3:$AB$46,MATCH('MC Emissions'!$A287,'Emissions Factors'!$A$5:$A$46,0)+2,FALSE)*'MC Usage'!J287</f>
        <v>0</v>
      </c>
      <c r="K287" s="2">
        <f>HLOOKUP(K$5,'Emissions Factors'!$A$3:$AB$46,MATCH('MC Emissions'!$A287,'Emissions Factors'!$A$5:$A$46,0)+2,FALSE)*'MC Usage'!K287</f>
        <v>0</v>
      </c>
      <c r="L287" s="2">
        <f>HLOOKUP(L$5,'Emissions Factors'!$A$3:$AB$46,MATCH('MC Emissions'!$A287,'Emissions Factors'!$A$5:$A$46,0)+2,FALSE)*'MC Usage'!L287</f>
        <v>0</v>
      </c>
      <c r="M287" s="2">
        <f>HLOOKUP(M$5,'Emissions Factors'!$A$3:$AB$46,MATCH('MC Emissions'!$A287,'Emissions Factors'!$A$5:$A$46,0)+2,FALSE)*'MC Usage'!M287</f>
        <v>0</v>
      </c>
      <c r="N287" s="2">
        <f>HLOOKUP(N$5,'Emissions Factors'!$A$3:$AB$46,MATCH('MC Emissions'!$A287,'Emissions Factors'!$A$5:$A$46,0)+2,FALSE)*'MC Usage'!N287</f>
        <v>0</v>
      </c>
      <c r="O287" s="2">
        <f>HLOOKUP(O$5,'Emissions Factors'!$A$3:$AB$46,MATCH('MC Emissions'!$A287,'Emissions Factors'!$A$5:$A$46,0)+2,FALSE)*'MC Usage'!O287</f>
        <v>0</v>
      </c>
      <c r="P287" s="2">
        <f>HLOOKUP(P$5,'Emissions Factors'!$A$3:$AB$46,MATCH('MC Emissions'!$A287,'Emissions Factors'!$A$5:$A$46,0)+2,FALSE)*'MC Usage'!P287</f>
        <v>0</v>
      </c>
      <c r="Q287" s="2">
        <f>HLOOKUP(Q$5,'Emissions Factors'!$A$3:$AB$46,MATCH('MC Emissions'!$A287,'Emissions Factors'!$A$5:$A$46,0)+2,FALSE)*'MC Usage'!Q287</f>
        <v>0</v>
      </c>
      <c r="R287" s="2">
        <f>HLOOKUP(R$5,'Emissions Factors'!$A$3:$AB$46,MATCH('MC Emissions'!$A287,'Emissions Factors'!$A$5:$A$46,0)+2,FALSE)*'MC Usage'!R287</f>
        <v>0</v>
      </c>
      <c r="S287" s="2">
        <f>HLOOKUP(S$5,'Emissions Factors'!$A$3:$AB$46,MATCH('MC Emissions'!$A287,'Emissions Factors'!$A$5:$A$46,0)+2,FALSE)*'MC Usage'!S287</f>
        <v>0</v>
      </c>
      <c r="T287" s="2">
        <f>HLOOKUP(T$5,'Emissions Factors'!$A$3:$AB$46,MATCH('MC Emissions'!$A287,'Emissions Factors'!$A$5:$A$46,0)+2,FALSE)*'MC Usage'!T287</f>
        <v>0</v>
      </c>
      <c r="U287" s="2">
        <f>HLOOKUP(U$5,'Emissions Factors'!$A$3:$AB$46,MATCH('MC Emissions'!$A287,'Emissions Factors'!$A$5:$A$46,0)+2,FALSE)*'MC Usage'!U287</f>
        <v>0</v>
      </c>
      <c r="V287" s="2">
        <f>HLOOKUP(V$5,'Emissions Factors'!$A$3:$AB$46,MATCH('MC Emissions'!$A287,'Emissions Factors'!$A$5:$A$46,0)+2,FALSE)*'MC Usage'!V287</f>
        <v>0</v>
      </c>
      <c r="W287" s="2">
        <f>HLOOKUP(W$5,'Emissions Factors'!$A$3:$AB$46,MATCH('MC Emissions'!$A287,'Emissions Factors'!$A$5:$A$46,0)+2,FALSE)*'MC Usage'!W287</f>
        <v>0</v>
      </c>
      <c r="X287" s="2">
        <f>HLOOKUP(X$5,'Emissions Factors'!$A$3:$AB$46,MATCH('MC Emissions'!$A287,'Emissions Factors'!$A$5:$A$46,0)+2,FALSE)*'MC Usage'!X287</f>
        <v>0</v>
      </c>
      <c r="Y287" s="2">
        <f>HLOOKUP(Y$5,'Emissions Factors'!$A$3:$AB$46,MATCH('MC Emissions'!$A287,'Emissions Factors'!$A$5:$A$46,0)+2,FALSE)*'MC Usage'!Y287</f>
        <v>0</v>
      </c>
      <c r="Z287" s="2">
        <f>HLOOKUP(Z$5,'Emissions Factors'!$A$3:$AB$46,MATCH('MC Emissions'!$A287,'Emissions Factors'!$A$5:$A$46,0)+2,FALSE)*'MC Usage'!Z287</f>
        <v>0</v>
      </c>
      <c r="AA287" s="2">
        <f>HLOOKUP(AA$5,'Emissions Factors'!$A$3:$AB$46,MATCH('MC Emissions'!$A287,'Emissions Factors'!$A$5:$A$46,0)+2,FALSE)*'MC Usage'!AA287</f>
        <v>0</v>
      </c>
      <c r="AB287">
        <f>HLOOKUP(AB$5,'Emissions Factors'!$A$3:$AB$46,MATCH('MC Emissions'!$A287,'Emissions Factors'!$A$5:$A$46,0)+2,FALSE)*'MC Usage'!AB287</f>
        <v>0</v>
      </c>
      <c r="AC287">
        <f>-'MC Usage'!AC287</f>
        <v>0</v>
      </c>
      <c r="AD287">
        <f>HLOOKUP(AD$5,'Emissions Factors'!$A$3:$AB$46,MATCH('MC Emissions'!$A287,'Emissions Factors'!$A$5:$A$46,0)+2,FALSE)*'MC Usage'!AD287</f>
        <v>0</v>
      </c>
      <c r="AE287">
        <f>HLOOKUP(AE$5,'Emissions Factors'!$A$3:$AB$46,MATCH('MC Emissions'!$A287,'Emissions Factors'!$A$5:$A$46,0)+2,FALSE)*'MC Usage'!AE287</f>
        <v>0</v>
      </c>
      <c r="AF287" s="202">
        <f t="shared" si="20"/>
        <v>0</v>
      </c>
      <c r="AG287">
        <f t="shared" si="21"/>
        <v>0</v>
      </c>
      <c r="AH287">
        <v>0</v>
      </c>
      <c r="AI287">
        <f t="shared" si="18"/>
        <v>0</v>
      </c>
      <c r="AJ287">
        <f t="shared" si="19"/>
        <v>0</v>
      </c>
    </row>
    <row r="288" spans="1:36" x14ac:dyDescent="0.3">
      <c r="A288" s="33" t="s">
        <v>57</v>
      </c>
      <c r="B288" s="18">
        <f t="shared" si="22"/>
        <v>45292</v>
      </c>
      <c r="C288" s="2">
        <f>HLOOKUP(C$5,'Emissions Factors'!$A$3:$AB$46,MATCH('MC Emissions'!$A288,'Emissions Factors'!$A$5:$A$46,0)+2,FALSE)*'MC Usage'!C288</f>
        <v>0</v>
      </c>
      <c r="D288" s="2">
        <f>HLOOKUP(D$5,'Emissions Factors'!$A$3:$AB$46,MATCH('MC Emissions'!$A288,'Emissions Factors'!$A$5:$A$46,0)+2,FALSE)*'MC Usage'!D288</f>
        <v>0</v>
      </c>
      <c r="E288" s="2">
        <f>HLOOKUP(E$5,'Emissions Factors'!$A$3:$AB$46,MATCH('MC Emissions'!$A288,'Emissions Factors'!$A$5:$A$46,0)+2,FALSE)*'MC Usage'!E288</f>
        <v>0</v>
      </c>
      <c r="F288" s="2">
        <f>HLOOKUP(F$5,'Emissions Factors'!$A$3:$AB$46,MATCH('MC Emissions'!$A288,'Emissions Factors'!$A$5:$A$46,0)+2,FALSE)*'MC Usage'!F288</f>
        <v>0</v>
      </c>
      <c r="G288" s="2">
        <f>HLOOKUP(G$5,'Emissions Factors'!$A$3:$AB$46,MATCH('MC Emissions'!$A288,'Emissions Factors'!$A$5:$A$46,0)+2,FALSE)*'MC Usage'!G288</f>
        <v>0</v>
      </c>
      <c r="H288" s="2">
        <f>HLOOKUP(H$5,'Emissions Factors'!$A$3:$AB$46,MATCH('MC Emissions'!$A288,'Emissions Factors'!$A$5:$A$46,0)+2,FALSE)*'MC Usage'!H288</f>
        <v>0</v>
      </c>
      <c r="I288" s="2">
        <f>HLOOKUP(I$5,'Emissions Factors'!$A$3:$AB$46,MATCH('MC Emissions'!$A288,'Emissions Factors'!$A$5:$A$46,0)+2,FALSE)*'MC Usage'!I288</f>
        <v>0</v>
      </c>
      <c r="J288" s="2">
        <f>HLOOKUP(J$5,'Emissions Factors'!$A$3:$AB$46,MATCH('MC Emissions'!$A288,'Emissions Factors'!$A$5:$A$46,0)+2,FALSE)*'MC Usage'!J288</f>
        <v>0</v>
      </c>
      <c r="K288" s="2">
        <f>HLOOKUP(K$5,'Emissions Factors'!$A$3:$AB$46,MATCH('MC Emissions'!$A288,'Emissions Factors'!$A$5:$A$46,0)+2,FALSE)*'MC Usage'!K288</f>
        <v>0</v>
      </c>
      <c r="L288" s="2">
        <f>HLOOKUP(L$5,'Emissions Factors'!$A$3:$AB$46,MATCH('MC Emissions'!$A288,'Emissions Factors'!$A$5:$A$46,0)+2,FALSE)*'MC Usage'!L288</f>
        <v>0</v>
      </c>
      <c r="M288" s="2">
        <f>HLOOKUP(M$5,'Emissions Factors'!$A$3:$AB$46,MATCH('MC Emissions'!$A288,'Emissions Factors'!$A$5:$A$46,0)+2,FALSE)*'MC Usage'!M288</f>
        <v>0</v>
      </c>
      <c r="N288" s="2">
        <f>HLOOKUP(N$5,'Emissions Factors'!$A$3:$AB$46,MATCH('MC Emissions'!$A288,'Emissions Factors'!$A$5:$A$46,0)+2,FALSE)*'MC Usage'!N288</f>
        <v>0</v>
      </c>
      <c r="O288" s="2">
        <f>HLOOKUP(O$5,'Emissions Factors'!$A$3:$AB$46,MATCH('MC Emissions'!$A288,'Emissions Factors'!$A$5:$A$46,0)+2,FALSE)*'MC Usage'!O288</f>
        <v>0</v>
      </c>
      <c r="P288" s="2">
        <f>HLOOKUP(P$5,'Emissions Factors'!$A$3:$AB$46,MATCH('MC Emissions'!$A288,'Emissions Factors'!$A$5:$A$46,0)+2,FALSE)*'MC Usage'!P288</f>
        <v>0</v>
      </c>
      <c r="Q288" s="2">
        <f>HLOOKUP(Q$5,'Emissions Factors'!$A$3:$AB$46,MATCH('MC Emissions'!$A288,'Emissions Factors'!$A$5:$A$46,0)+2,FALSE)*'MC Usage'!Q288</f>
        <v>0</v>
      </c>
      <c r="R288" s="2">
        <f>HLOOKUP(R$5,'Emissions Factors'!$A$3:$AB$46,MATCH('MC Emissions'!$A288,'Emissions Factors'!$A$5:$A$46,0)+2,FALSE)*'MC Usage'!R288</f>
        <v>0</v>
      </c>
      <c r="S288" s="2">
        <f>HLOOKUP(S$5,'Emissions Factors'!$A$3:$AB$46,MATCH('MC Emissions'!$A288,'Emissions Factors'!$A$5:$A$46,0)+2,FALSE)*'MC Usage'!S288</f>
        <v>0</v>
      </c>
      <c r="T288" s="2">
        <f>HLOOKUP(T$5,'Emissions Factors'!$A$3:$AB$46,MATCH('MC Emissions'!$A288,'Emissions Factors'!$A$5:$A$46,0)+2,FALSE)*'MC Usage'!T288</f>
        <v>0</v>
      </c>
      <c r="U288" s="2">
        <f>HLOOKUP(U$5,'Emissions Factors'!$A$3:$AB$46,MATCH('MC Emissions'!$A288,'Emissions Factors'!$A$5:$A$46,0)+2,FALSE)*'MC Usage'!U288</f>
        <v>0</v>
      </c>
      <c r="V288" s="2">
        <f>HLOOKUP(V$5,'Emissions Factors'!$A$3:$AB$46,MATCH('MC Emissions'!$A288,'Emissions Factors'!$A$5:$A$46,0)+2,FALSE)*'MC Usage'!V288</f>
        <v>0</v>
      </c>
      <c r="W288" s="2">
        <f>HLOOKUP(W$5,'Emissions Factors'!$A$3:$AB$46,MATCH('MC Emissions'!$A288,'Emissions Factors'!$A$5:$A$46,0)+2,FALSE)*'MC Usage'!W288</f>
        <v>0</v>
      </c>
      <c r="X288" s="2">
        <f>HLOOKUP(X$5,'Emissions Factors'!$A$3:$AB$46,MATCH('MC Emissions'!$A288,'Emissions Factors'!$A$5:$A$46,0)+2,FALSE)*'MC Usage'!X288</f>
        <v>0</v>
      </c>
      <c r="Y288" s="2">
        <f>HLOOKUP(Y$5,'Emissions Factors'!$A$3:$AB$46,MATCH('MC Emissions'!$A288,'Emissions Factors'!$A$5:$A$46,0)+2,FALSE)*'MC Usage'!Y288</f>
        <v>0</v>
      </c>
      <c r="Z288" s="2">
        <f>HLOOKUP(Z$5,'Emissions Factors'!$A$3:$AB$46,MATCH('MC Emissions'!$A288,'Emissions Factors'!$A$5:$A$46,0)+2,FALSE)*'MC Usage'!Z288</f>
        <v>0</v>
      </c>
      <c r="AA288" s="2">
        <f>HLOOKUP(AA$5,'Emissions Factors'!$A$3:$AB$46,MATCH('MC Emissions'!$A288,'Emissions Factors'!$A$5:$A$46,0)+2,FALSE)*'MC Usage'!AA288</f>
        <v>0</v>
      </c>
      <c r="AB288">
        <f>HLOOKUP(AB$5,'Emissions Factors'!$A$3:$AB$46,MATCH('MC Emissions'!$A288,'Emissions Factors'!$A$5:$A$46,0)+2,FALSE)*'MC Usage'!AB288</f>
        <v>0</v>
      </c>
      <c r="AC288">
        <f>-'MC Usage'!AC288</f>
        <v>0</v>
      </c>
      <c r="AD288">
        <f>HLOOKUP(AD$5,'Emissions Factors'!$A$3:$AB$46,MATCH('MC Emissions'!$A288,'Emissions Factors'!$A$5:$A$46,0)+2,FALSE)*'MC Usage'!AD288</f>
        <v>0</v>
      </c>
      <c r="AE288">
        <f>HLOOKUP(AE$5,'Emissions Factors'!$A$3:$AB$46,MATCH('MC Emissions'!$A288,'Emissions Factors'!$A$5:$A$46,0)+2,FALSE)*'MC Usage'!AE288</f>
        <v>0</v>
      </c>
      <c r="AF288" s="202">
        <f t="shared" si="20"/>
        <v>0</v>
      </c>
      <c r="AG288">
        <f t="shared" si="21"/>
        <v>0</v>
      </c>
      <c r="AH288">
        <v>0</v>
      </c>
      <c r="AI288">
        <f t="shared" si="18"/>
        <v>0</v>
      </c>
      <c r="AJ288">
        <f t="shared" si="19"/>
        <v>0</v>
      </c>
    </row>
    <row r="289" spans="1:36" x14ac:dyDescent="0.3">
      <c r="A289" s="33" t="s">
        <v>57</v>
      </c>
      <c r="B289" s="18">
        <f t="shared" si="22"/>
        <v>45323</v>
      </c>
      <c r="C289" s="2">
        <f>HLOOKUP(C$5,'Emissions Factors'!$A$3:$AB$46,MATCH('MC Emissions'!$A289,'Emissions Factors'!$A$5:$A$46,0)+2,FALSE)*'MC Usage'!C289</f>
        <v>0</v>
      </c>
      <c r="D289" s="2">
        <f>HLOOKUP(D$5,'Emissions Factors'!$A$3:$AB$46,MATCH('MC Emissions'!$A289,'Emissions Factors'!$A$5:$A$46,0)+2,FALSE)*'MC Usage'!D289</f>
        <v>0</v>
      </c>
      <c r="E289" s="2">
        <f>HLOOKUP(E$5,'Emissions Factors'!$A$3:$AB$46,MATCH('MC Emissions'!$A289,'Emissions Factors'!$A$5:$A$46,0)+2,FALSE)*'MC Usage'!E289</f>
        <v>0</v>
      </c>
      <c r="F289" s="2">
        <f>HLOOKUP(F$5,'Emissions Factors'!$A$3:$AB$46,MATCH('MC Emissions'!$A289,'Emissions Factors'!$A$5:$A$46,0)+2,FALSE)*'MC Usage'!F289</f>
        <v>0</v>
      </c>
      <c r="G289" s="2">
        <f>HLOOKUP(G$5,'Emissions Factors'!$A$3:$AB$46,MATCH('MC Emissions'!$A289,'Emissions Factors'!$A$5:$A$46,0)+2,FALSE)*'MC Usage'!G289</f>
        <v>0</v>
      </c>
      <c r="H289" s="2">
        <f>HLOOKUP(H$5,'Emissions Factors'!$A$3:$AB$46,MATCH('MC Emissions'!$A289,'Emissions Factors'!$A$5:$A$46,0)+2,FALSE)*'MC Usage'!H289</f>
        <v>0</v>
      </c>
      <c r="I289" s="2">
        <f>HLOOKUP(I$5,'Emissions Factors'!$A$3:$AB$46,MATCH('MC Emissions'!$A289,'Emissions Factors'!$A$5:$A$46,0)+2,FALSE)*'MC Usage'!I289</f>
        <v>0</v>
      </c>
      <c r="J289" s="2">
        <f>HLOOKUP(J$5,'Emissions Factors'!$A$3:$AB$46,MATCH('MC Emissions'!$A289,'Emissions Factors'!$A$5:$A$46,0)+2,FALSE)*'MC Usage'!J289</f>
        <v>0</v>
      </c>
      <c r="K289" s="2">
        <f>HLOOKUP(K$5,'Emissions Factors'!$A$3:$AB$46,MATCH('MC Emissions'!$A289,'Emissions Factors'!$A$5:$A$46,0)+2,FALSE)*'MC Usage'!K289</f>
        <v>0</v>
      </c>
      <c r="L289" s="2">
        <f>HLOOKUP(L$5,'Emissions Factors'!$A$3:$AB$46,MATCH('MC Emissions'!$A289,'Emissions Factors'!$A$5:$A$46,0)+2,FALSE)*'MC Usage'!L289</f>
        <v>0</v>
      </c>
      <c r="M289" s="2">
        <f>HLOOKUP(M$5,'Emissions Factors'!$A$3:$AB$46,MATCH('MC Emissions'!$A289,'Emissions Factors'!$A$5:$A$46,0)+2,FALSE)*'MC Usage'!M289</f>
        <v>0</v>
      </c>
      <c r="N289" s="2">
        <f>HLOOKUP(N$5,'Emissions Factors'!$A$3:$AB$46,MATCH('MC Emissions'!$A289,'Emissions Factors'!$A$5:$A$46,0)+2,FALSE)*'MC Usage'!N289</f>
        <v>0</v>
      </c>
      <c r="O289" s="2">
        <f>HLOOKUP(O$5,'Emissions Factors'!$A$3:$AB$46,MATCH('MC Emissions'!$A289,'Emissions Factors'!$A$5:$A$46,0)+2,FALSE)*'MC Usage'!O289</f>
        <v>0</v>
      </c>
      <c r="P289" s="2">
        <f>HLOOKUP(P$5,'Emissions Factors'!$A$3:$AB$46,MATCH('MC Emissions'!$A289,'Emissions Factors'!$A$5:$A$46,0)+2,FALSE)*'MC Usage'!P289</f>
        <v>0</v>
      </c>
      <c r="Q289" s="2">
        <f>HLOOKUP(Q$5,'Emissions Factors'!$A$3:$AB$46,MATCH('MC Emissions'!$A289,'Emissions Factors'!$A$5:$A$46,0)+2,FALSE)*'MC Usage'!Q289</f>
        <v>0</v>
      </c>
      <c r="R289" s="2">
        <f>HLOOKUP(R$5,'Emissions Factors'!$A$3:$AB$46,MATCH('MC Emissions'!$A289,'Emissions Factors'!$A$5:$A$46,0)+2,FALSE)*'MC Usage'!R289</f>
        <v>0</v>
      </c>
      <c r="S289" s="2">
        <f>HLOOKUP(S$5,'Emissions Factors'!$A$3:$AB$46,MATCH('MC Emissions'!$A289,'Emissions Factors'!$A$5:$A$46,0)+2,FALSE)*'MC Usage'!S289</f>
        <v>0</v>
      </c>
      <c r="T289" s="2">
        <f>HLOOKUP(T$5,'Emissions Factors'!$A$3:$AB$46,MATCH('MC Emissions'!$A289,'Emissions Factors'!$A$5:$A$46,0)+2,FALSE)*'MC Usage'!T289</f>
        <v>0</v>
      </c>
      <c r="U289" s="2">
        <f>HLOOKUP(U$5,'Emissions Factors'!$A$3:$AB$46,MATCH('MC Emissions'!$A289,'Emissions Factors'!$A$5:$A$46,0)+2,FALSE)*'MC Usage'!U289</f>
        <v>0</v>
      </c>
      <c r="V289" s="2">
        <f>HLOOKUP(V$5,'Emissions Factors'!$A$3:$AB$46,MATCH('MC Emissions'!$A289,'Emissions Factors'!$A$5:$A$46,0)+2,FALSE)*'MC Usage'!V289</f>
        <v>0</v>
      </c>
      <c r="W289" s="2">
        <f>HLOOKUP(W$5,'Emissions Factors'!$A$3:$AB$46,MATCH('MC Emissions'!$A289,'Emissions Factors'!$A$5:$A$46,0)+2,FALSE)*'MC Usage'!W289</f>
        <v>0</v>
      </c>
      <c r="X289" s="2">
        <f>HLOOKUP(X$5,'Emissions Factors'!$A$3:$AB$46,MATCH('MC Emissions'!$A289,'Emissions Factors'!$A$5:$A$46,0)+2,FALSE)*'MC Usage'!X289</f>
        <v>0</v>
      </c>
      <c r="Y289" s="2">
        <f>HLOOKUP(Y$5,'Emissions Factors'!$A$3:$AB$46,MATCH('MC Emissions'!$A289,'Emissions Factors'!$A$5:$A$46,0)+2,FALSE)*'MC Usage'!Y289</f>
        <v>0</v>
      </c>
      <c r="Z289" s="2">
        <f>HLOOKUP(Z$5,'Emissions Factors'!$A$3:$AB$46,MATCH('MC Emissions'!$A289,'Emissions Factors'!$A$5:$A$46,0)+2,FALSE)*'MC Usage'!Z289</f>
        <v>0</v>
      </c>
      <c r="AA289" s="2">
        <f>HLOOKUP(AA$5,'Emissions Factors'!$A$3:$AB$46,MATCH('MC Emissions'!$A289,'Emissions Factors'!$A$5:$A$46,0)+2,FALSE)*'MC Usage'!AA289</f>
        <v>0</v>
      </c>
      <c r="AB289">
        <f>HLOOKUP(AB$5,'Emissions Factors'!$A$3:$AB$46,MATCH('MC Emissions'!$A289,'Emissions Factors'!$A$5:$A$46,0)+2,FALSE)*'MC Usage'!AB289</f>
        <v>0</v>
      </c>
      <c r="AC289">
        <f>-'MC Usage'!AC289</f>
        <v>0</v>
      </c>
      <c r="AD289">
        <f>HLOOKUP(AD$5,'Emissions Factors'!$A$3:$AB$46,MATCH('MC Emissions'!$A289,'Emissions Factors'!$A$5:$A$46,0)+2,FALSE)*'MC Usage'!AD289</f>
        <v>0</v>
      </c>
      <c r="AE289">
        <f>HLOOKUP(AE$5,'Emissions Factors'!$A$3:$AB$46,MATCH('MC Emissions'!$A289,'Emissions Factors'!$A$5:$A$46,0)+2,FALSE)*'MC Usage'!AE289</f>
        <v>0</v>
      </c>
      <c r="AF289" s="202">
        <f t="shared" si="20"/>
        <v>0</v>
      </c>
      <c r="AG289">
        <f t="shared" si="21"/>
        <v>0</v>
      </c>
      <c r="AH289">
        <v>0</v>
      </c>
      <c r="AI289">
        <f t="shared" si="18"/>
        <v>0</v>
      </c>
      <c r="AJ289">
        <f t="shared" si="19"/>
        <v>0</v>
      </c>
    </row>
    <row r="290" spans="1:36" x14ac:dyDescent="0.3">
      <c r="A290" s="33" t="s">
        <v>57</v>
      </c>
      <c r="B290" s="18">
        <f t="shared" si="22"/>
        <v>45352</v>
      </c>
      <c r="C290" s="2">
        <f>HLOOKUP(C$5,'Emissions Factors'!$A$3:$AB$46,MATCH('MC Emissions'!$A290,'Emissions Factors'!$A$5:$A$46,0)+2,FALSE)*'MC Usage'!C290</f>
        <v>0</v>
      </c>
      <c r="D290" s="2">
        <f>HLOOKUP(D$5,'Emissions Factors'!$A$3:$AB$46,MATCH('MC Emissions'!$A290,'Emissions Factors'!$A$5:$A$46,0)+2,FALSE)*'MC Usage'!D290</f>
        <v>0</v>
      </c>
      <c r="E290" s="2">
        <f>HLOOKUP(E$5,'Emissions Factors'!$A$3:$AB$46,MATCH('MC Emissions'!$A290,'Emissions Factors'!$A$5:$A$46,0)+2,FALSE)*'MC Usage'!E290</f>
        <v>0</v>
      </c>
      <c r="F290" s="2">
        <f>HLOOKUP(F$5,'Emissions Factors'!$A$3:$AB$46,MATCH('MC Emissions'!$A290,'Emissions Factors'!$A$5:$A$46,0)+2,FALSE)*'MC Usage'!F290</f>
        <v>0</v>
      </c>
      <c r="G290" s="2">
        <f>HLOOKUP(G$5,'Emissions Factors'!$A$3:$AB$46,MATCH('MC Emissions'!$A290,'Emissions Factors'!$A$5:$A$46,0)+2,FALSE)*'MC Usage'!G290</f>
        <v>0</v>
      </c>
      <c r="H290" s="2">
        <f>HLOOKUP(H$5,'Emissions Factors'!$A$3:$AB$46,MATCH('MC Emissions'!$A290,'Emissions Factors'!$A$5:$A$46,0)+2,FALSE)*'MC Usage'!H290</f>
        <v>0</v>
      </c>
      <c r="I290" s="2">
        <f>HLOOKUP(I$5,'Emissions Factors'!$A$3:$AB$46,MATCH('MC Emissions'!$A290,'Emissions Factors'!$A$5:$A$46,0)+2,FALSE)*'MC Usage'!I290</f>
        <v>0</v>
      </c>
      <c r="J290" s="2">
        <f>HLOOKUP(J$5,'Emissions Factors'!$A$3:$AB$46,MATCH('MC Emissions'!$A290,'Emissions Factors'!$A$5:$A$46,0)+2,FALSE)*'MC Usage'!J290</f>
        <v>0</v>
      </c>
      <c r="K290" s="2">
        <f>HLOOKUP(K$5,'Emissions Factors'!$A$3:$AB$46,MATCH('MC Emissions'!$A290,'Emissions Factors'!$A$5:$A$46,0)+2,FALSE)*'MC Usage'!K290</f>
        <v>0</v>
      </c>
      <c r="L290" s="2">
        <f>HLOOKUP(L$5,'Emissions Factors'!$A$3:$AB$46,MATCH('MC Emissions'!$A290,'Emissions Factors'!$A$5:$A$46,0)+2,FALSE)*'MC Usage'!L290</f>
        <v>0</v>
      </c>
      <c r="M290" s="2">
        <f>HLOOKUP(M$5,'Emissions Factors'!$A$3:$AB$46,MATCH('MC Emissions'!$A290,'Emissions Factors'!$A$5:$A$46,0)+2,FALSE)*'MC Usage'!M290</f>
        <v>0</v>
      </c>
      <c r="N290" s="2">
        <f>HLOOKUP(N$5,'Emissions Factors'!$A$3:$AB$46,MATCH('MC Emissions'!$A290,'Emissions Factors'!$A$5:$A$46,0)+2,FALSE)*'MC Usage'!N290</f>
        <v>0</v>
      </c>
      <c r="O290" s="2">
        <f>HLOOKUP(O$5,'Emissions Factors'!$A$3:$AB$46,MATCH('MC Emissions'!$A290,'Emissions Factors'!$A$5:$A$46,0)+2,FALSE)*'MC Usage'!O290</f>
        <v>0</v>
      </c>
      <c r="P290" s="2">
        <f>HLOOKUP(P$5,'Emissions Factors'!$A$3:$AB$46,MATCH('MC Emissions'!$A290,'Emissions Factors'!$A$5:$A$46,0)+2,FALSE)*'MC Usage'!P290</f>
        <v>0</v>
      </c>
      <c r="Q290" s="2">
        <f>HLOOKUP(Q$5,'Emissions Factors'!$A$3:$AB$46,MATCH('MC Emissions'!$A290,'Emissions Factors'!$A$5:$A$46,0)+2,FALSE)*'MC Usage'!Q290</f>
        <v>0</v>
      </c>
      <c r="R290" s="2">
        <f>HLOOKUP(R$5,'Emissions Factors'!$A$3:$AB$46,MATCH('MC Emissions'!$A290,'Emissions Factors'!$A$5:$A$46,0)+2,FALSE)*'MC Usage'!R290</f>
        <v>0</v>
      </c>
      <c r="S290" s="2">
        <f>HLOOKUP(S$5,'Emissions Factors'!$A$3:$AB$46,MATCH('MC Emissions'!$A290,'Emissions Factors'!$A$5:$A$46,0)+2,FALSE)*'MC Usage'!S290</f>
        <v>0</v>
      </c>
      <c r="T290" s="2">
        <f>HLOOKUP(T$5,'Emissions Factors'!$A$3:$AB$46,MATCH('MC Emissions'!$A290,'Emissions Factors'!$A$5:$A$46,0)+2,FALSE)*'MC Usage'!T290</f>
        <v>0</v>
      </c>
      <c r="U290" s="2">
        <f>HLOOKUP(U$5,'Emissions Factors'!$A$3:$AB$46,MATCH('MC Emissions'!$A290,'Emissions Factors'!$A$5:$A$46,0)+2,FALSE)*'MC Usage'!U290</f>
        <v>0</v>
      </c>
      <c r="V290" s="2">
        <f>HLOOKUP(V$5,'Emissions Factors'!$A$3:$AB$46,MATCH('MC Emissions'!$A290,'Emissions Factors'!$A$5:$A$46,0)+2,FALSE)*'MC Usage'!V290</f>
        <v>0</v>
      </c>
      <c r="W290" s="2">
        <f>HLOOKUP(W$5,'Emissions Factors'!$A$3:$AB$46,MATCH('MC Emissions'!$A290,'Emissions Factors'!$A$5:$A$46,0)+2,FALSE)*'MC Usage'!W290</f>
        <v>0</v>
      </c>
      <c r="X290" s="2">
        <f>HLOOKUP(X$5,'Emissions Factors'!$A$3:$AB$46,MATCH('MC Emissions'!$A290,'Emissions Factors'!$A$5:$A$46,0)+2,FALSE)*'MC Usage'!X290</f>
        <v>0</v>
      </c>
      <c r="Y290" s="2">
        <f>HLOOKUP(Y$5,'Emissions Factors'!$A$3:$AB$46,MATCH('MC Emissions'!$A290,'Emissions Factors'!$A$5:$A$46,0)+2,FALSE)*'MC Usage'!Y290</f>
        <v>0</v>
      </c>
      <c r="Z290" s="2">
        <f>HLOOKUP(Z$5,'Emissions Factors'!$A$3:$AB$46,MATCH('MC Emissions'!$A290,'Emissions Factors'!$A$5:$A$46,0)+2,FALSE)*'MC Usage'!Z290</f>
        <v>0</v>
      </c>
      <c r="AA290" s="2">
        <f>HLOOKUP(AA$5,'Emissions Factors'!$A$3:$AB$46,MATCH('MC Emissions'!$A290,'Emissions Factors'!$A$5:$A$46,0)+2,FALSE)*'MC Usage'!AA290</f>
        <v>0</v>
      </c>
      <c r="AB290">
        <f>HLOOKUP(AB$5,'Emissions Factors'!$A$3:$AB$46,MATCH('MC Emissions'!$A290,'Emissions Factors'!$A$5:$A$46,0)+2,FALSE)*'MC Usage'!AB290</f>
        <v>0</v>
      </c>
      <c r="AC290">
        <f>-'MC Usage'!AC290</f>
        <v>0</v>
      </c>
      <c r="AD290">
        <f>HLOOKUP(AD$5,'Emissions Factors'!$A$3:$AB$46,MATCH('MC Emissions'!$A290,'Emissions Factors'!$A$5:$A$46,0)+2,FALSE)*'MC Usage'!AD290</f>
        <v>0</v>
      </c>
      <c r="AE290">
        <f>HLOOKUP(AE$5,'Emissions Factors'!$A$3:$AB$46,MATCH('MC Emissions'!$A290,'Emissions Factors'!$A$5:$A$46,0)+2,FALSE)*'MC Usage'!AE290</f>
        <v>0</v>
      </c>
      <c r="AF290" s="202">
        <f t="shared" si="20"/>
        <v>0</v>
      </c>
      <c r="AG290">
        <f t="shared" si="21"/>
        <v>0</v>
      </c>
      <c r="AH290">
        <v>0</v>
      </c>
      <c r="AI290">
        <f t="shared" si="18"/>
        <v>0</v>
      </c>
      <c r="AJ290">
        <f t="shared" si="19"/>
        <v>0</v>
      </c>
    </row>
    <row r="291" spans="1:36" x14ac:dyDescent="0.3">
      <c r="A291" s="33" t="s">
        <v>57</v>
      </c>
      <c r="B291" s="18">
        <f t="shared" si="22"/>
        <v>45383</v>
      </c>
      <c r="C291" s="2">
        <f>HLOOKUP(C$5,'Emissions Factors'!$A$3:$AB$46,MATCH('MC Emissions'!$A291,'Emissions Factors'!$A$5:$A$46,0)+2,FALSE)*'MC Usage'!C291</f>
        <v>0</v>
      </c>
      <c r="D291" s="2">
        <f>HLOOKUP(D$5,'Emissions Factors'!$A$3:$AB$46,MATCH('MC Emissions'!$A291,'Emissions Factors'!$A$5:$A$46,0)+2,FALSE)*'MC Usage'!D291</f>
        <v>0</v>
      </c>
      <c r="E291" s="2">
        <f>HLOOKUP(E$5,'Emissions Factors'!$A$3:$AB$46,MATCH('MC Emissions'!$A291,'Emissions Factors'!$A$5:$A$46,0)+2,FALSE)*'MC Usage'!E291</f>
        <v>0</v>
      </c>
      <c r="F291" s="2">
        <f>HLOOKUP(F$5,'Emissions Factors'!$A$3:$AB$46,MATCH('MC Emissions'!$A291,'Emissions Factors'!$A$5:$A$46,0)+2,FALSE)*'MC Usage'!F291</f>
        <v>0</v>
      </c>
      <c r="G291" s="2">
        <f>HLOOKUP(G$5,'Emissions Factors'!$A$3:$AB$46,MATCH('MC Emissions'!$A291,'Emissions Factors'!$A$5:$A$46,0)+2,FALSE)*'MC Usage'!G291</f>
        <v>0</v>
      </c>
      <c r="H291" s="2">
        <f>HLOOKUP(H$5,'Emissions Factors'!$A$3:$AB$46,MATCH('MC Emissions'!$A291,'Emissions Factors'!$A$5:$A$46,0)+2,FALSE)*'MC Usage'!H291</f>
        <v>0</v>
      </c>
      <c r="I291" s="2">
        <f>HLOOKUP(I$5,'Emissions Factors'!$A$3:$AB$46,MATCH('MC Emissions'!$A291,'Emissions Factors'!$A$5:$A$46,0)+2,FALSE)*'MC Usage'!I291</f>
        <v>0</v>
      </c>
      <c r="J291" s="2">
        <f>HLOOKUP(J$5,'Emissions Factors'!$A$3:$AB$46,MATCH('MC Emissions'!$A291,'Emissions Factors'!$A$5:$A$46,0)+2,FALSE)*'MC Usage'!J291</f>
        <v>0</v>
      </c>
      <c r="K291" s="2">
        <f>HLOOKUP(K$5,'Emissions Factors'!$A$3:$AB$46,MATCH('MC Emissions'!$A291,'Emissions Factors'!$A$5:$A$46,0)+2,FALSE)*'MC Usage'!K291</f>
        <v>0</v>
      </c>
      <c r="L291" s="2">
        <f>HLOOKUP(L$5,'Emissions Factors'!$A$3:$AB$46,MATCH('MC Emissions'!$A291,'Emissions Factors'!$A$5:$A$46,0)+2,FALSE)*'MC Usage'!L291</f>
        <v>0</v>
      </c>
      <c r="M291" s="2">
        <f>HLOOKUP(M$5,'Emissions Factors'!$A$3:$AB$46,MATCH('MC Emissions'!$A291,'Emissions Factors'!$A$5:$A$46,0)+2,FALSE)*'MC Usage'!M291</f>
        <v>0</v>
      </c>
      <c r="N291" s="2">
        <f>HLOOKUP(N$5,'Emissions Factors'!$A$3:$AB$46,MATCH('MC Emissions'!$A291,'Emissions Factors'!$A$5:$A$46,0)+2,FALSE)*'MC Usage'!N291</f>
        <v>0</v>
      </c>
      <c r="O291" s="2">
        <f>HLOOKUP(O$5,'Emissions Factors'!$A$3:$AB$46,MATCH('MC Emissions'!$A291,'Emissions Factors'!$A$5:$A$46,0)+2,FALSE)*'MC Usage'!O291</f>
        <v>0</v>
      </c>
      <c r="P291" s="2">
        <f>HLOOKUP(P$5,'Emissions Factors'!$A$3:$AB$46,MATCH('MC Emissions'!$A291,'Emissions Factors'!$A$5:$A$46,0)+2,FALSE)*'MC Usage'!P291</f>
        <v>0</v>
      </c>
      <c r="Q291" s="2">
        <f>HLOOKUP(Q$5,'Emissions Factors'!$A$3:$AB$46,MATCH('MC Emissions'!$A291,'Emissions Factors'!$A$5:$A$46,0)+2,FALSE)*'MC Usage'!Q291</f>
        <v>0</v>
      </c>
      <c r="R291" s="2">
        <f>HLOOKUP(R$5,'Emissions Factors'!$A$3:$AB$46,MATCH('MC Emissions'!$A291,'Emissions Factors'!$A$5:$A$46,0)+2,FALSE)*'MC Usage'!R291</f>
        <v>0</v>
      </c>
      <c r="S291" s="2">
        <f>HLOOKUP(S$5,'Emissions Factors'!$A$3:$AB$46,MATCH('MC Emissions'!$A291,'Emissions Factors'!$A$5:$A$46,0)+2,FALSE)*'MC Usage'!S291</f>
        <v>0</v>
      </c>
      <c r="T291" s="2">
        <f>HLOOKUP(T$5,'Emissions Factors'!$A$3:$AB$46,MATCH('MC Emissions'!$A291,'Emissions Factors'!$A$5:$A$46,0)+2,FALSE)*'MC Usage'!T291</f>
        <v>0</v>
      </c>
      <c r="U291" s="2">
        <f>HLOOKUP(U$5,'Emissions Factors'!$A$3:$AB$46,MATCH('MC Emissions'!$A291,'Emissions Factors'!$A$5:$A$46,0)+2,FALSE)*'MC Usage'!U291</f>
        <v>0</v>
      </c>
      <c r="V291" s="2">
        <f>HLOOKUP(V$5,'Emissions Factors'!$A$3:$AB$46,MATCH('MC Emissions'!$A291,'Emissions Factors'!$A$5:$A$46,0)+2,FALSE)*'MC Usage'!V291</f>
        <v>0</v>
      </c>
      <c r="W291" s="2">
        <f>HLOOKUP(W$5,'Emissions Factors'!$A$3:$AB$46,MATCH('MC Emissions'!$A291,'Emissions Factors'!$A$5:$A$46,0)+2,FALSE)*'MC Usage'!W291</f>
        <v>0</v>
      </c>
      <c r="X291" s="2">
        <f>HLOOKUP(X$5,'Emissions Factors'!$A$3:$AB$46,MATCH('MC Emissions'!$A291,'Emissions Factors'!$A$5:$A$46,0)+2,FALSE)*'MC Usage'!X291</f>
        <v>0</v>
      </c>
      <c r="Y291" s="2">
        <f>HLOOKUP(Y$5,'Emissions Factors'!$A$3:$AB$46,MATCH('MC Emissions'!$A291,'Emissions Factors'!$A$5:$A$46,0)+2,FALSE)*'MC Usage'!Y291</f>
        <v>0</v>
      </c>
      <c r="Z291" s="2">
        <f>HLOOKUP(Z$5,'Emissions Factors'!$A$3:$AB$46,MATCH('MC Emissions'!$A291,'Emissions Factors'!$A$5:$A$46,0)+2,FALSE)*'MC Usage'!Z291</f>
        <v>0</v>
      </c>
      <c r="AA291" s="2">
        <f>HLOOKUP(AA$5,'Emissions Factors'!$A$3:$AB$46,MATCH('MC Emissions'!$A291,'Emissions Factors'!$A$5:$A$46,0)+2,FALSE)*'MC Usage'!AA291</f>
        <v>0</v>
      </c>
      <c r="AB291">
        <f>HLOOKUP(AB$5,'Emissions Factors'!$A$3:$AB$46,MATCH('MC Emissions'!$A291,'Emissions Factors'!$A$5:$A$46,0)+2,FALSE)*'MC Usage'!AB291</f>
        <v>0</v>
      </c>
      <c r="AC291">
        <f>-'MC Usage'!AC291</f>
        <v>0</v>
      </c>
      <c r="AD291">
        <f>HLOOKUP(AD$5,'Emissions Factors'!$A$3:$AB$46,MATCH('MC Emissions'!$A291,'Emissions Factors'!$A$5:$A$46,0)+2,FALSE)*'MC Usage'!AD291</f>
        <v>0</v>
      </c>
      <c r="AE291">
        <f>HLOOKUP(AE$5,'Emissions Factors'!$A$3:$AB$46,MATCH('MC Emissions'!$A291,'Emissions Factors'!$A$5:$A$46,0)+2,FALSE)*'MC Usage'!AE291</f>
        <v>0</v>
      </c>
      <c r="AF291" s="202">
        <f t="shared" si="20"/>
        <v>0</v>
      </c>
      <c r="AG291">
        <f t="shared" si="21"/>
        <v>0</v>
      </c>
      <c r="AH291">
        <v>0</v>
      </c>
      <c r="AI291">
        <f t="shared" si="18"/>
        <v>0</v>
      </c>
      <c r="AJ291">
        <f t="shared" si="19"/>
        <v>0</v>
      </c>
    </row>
    <row r="292" spans="1:36" x14ac:dyDescent="0.3">
      <c r="A292" s="33" t="s">
        <v>57</v>
      </c>
      <c r="B292" s="18">
        <f t="shared" si="22"/>
        <v>45413</v>
      </c>
      <c r="C292" s="2">
        <f>HLOOKUP(C$5,'Emissions Factors'!$A$3:$AB$46,MATCH('MC Emissions'!$A292,'Emissions Factors'!$A$5:$A$46,0)+2,FALSE)*'MC Usage'!C292</f>
        <v>0</v>
      </c>
      <c r="D292" s="2">
        <f>HLOOKUP(D$5,'Emissions Factors'!$A$3:$AB$46,MATCH('MC Emissions'!$A292,'Emissions Factors'!$A$5:$A$46,0)+2,FALSE)*'MC Usage'!D292</f>
        <v>0</v>
      </c>
      <c r="E292" s="2">
        <f>HLOOKUP(E$5,'Emissions Factors'!$A$3:$AB$46,MATCH('MC Emissions'!$A292,'Emissions Factors'!$A$5:$A$46,0)+2,FALSE)*'MC Usage'!E292</f>
        <v>0</v>
      </c>
      <c r="F292" s="2">
        <f>HLOOKUP(F$5,'Emissions Factors'!$A$3:$AB$46,MATCH('MC Emissions'!$A292,'Emissions Factors'!$A$5:$A$46,0)+2,FALSE)*'MC Usage'!F292</f>
        <v>0</v>
      </c>
      <c r="G292" s="2">
        <f>HLOOKUP(G$5,'Emissions Factors'!$A$3:$AB$46,MATCH('MC Emissions'!$A292,'Emissions Factors'!$A$5:$A$46,0)+2,FALSE)*'MC Usage'!G292</f>
        <v>0</v>
      </c>
      <c r="H292" s="2">
        <f>HLOOKUP(H$5,'Emissions Factors'!$A$3:$AB$46,MATCH('MC Emissions'!$A292,'Emissions Factors'!$A$5:$A$46,0)+2,FALSE)*'MC Usage'!H292</f>
        <v>0</v>
      </c>
      <c r="I292" s="2">
        <f>HLOOKUP(I$5,'Emissions Factors'!$A$3:$AB$46,MATCH('MC Emissions'!$A292,'Emissions Factors'!$A$5:$A$46,0)+2,FALSE)*'MC Usage'!I292</f>
        <v>0</v>
      </c>
      <c r="J292" s="2">
        <f>HLOOKUP(J$5,'Emissions Factors'!$A$3:$AB$46,MATCH('MC Emissions'!$A292,'Emissions Factors'!$A$5:$A$46,0)+2,FALSE)*'MC Usage'!J292</f>
        <v>0</v>
      </c>
      <c r="K292" s="2">
        <f>HLOOKUP(K$5,'Emissions Factors'!$A$3:$AB$46,MATCH('MC Emissions'!$A292,'Emissions Factors'!$A$5:$A$46,0)+2,FALSE)*'MC Usage'!K292</f>
        <v>0</v>
      </c>
      <c r="L292" s="2">
        <f>HLOOKUP(L$5,'Emissions Factors'!$A$3:$AB$46,MATCH('MC Emissions'!$A292,'Emissions Factors'!$A$5:$A$46,0)+2,FALSE)*'MC Usage'!L292</f>
        <v>0</v>
      </c>
      <c r="M292" s="2">
        <f>HLOOKUP(M$5,'Emissions Factors'!$A$3:$AB$46,MATCH('MC Emissions'!$A292,'Emissions Factors'!$A$5:$A$46,0)+2,FALSE)*'MC Usage'!M292</f>
        <v>0</v>
      </c>
      <c r="N292" s="2">
        <f>HLOOKUP(N$5,'Emissions Factors'!$A$3:$AB$46,MATCH('MC Emissions'!$A292,'Emissions Factors'!$A$5:$A$46,0)+2,FALSE)*'MC Usage'!N292</f>
        <v>0</v>
      </c>
      <c r="O292" s="2">
        <f>HLOOKUP(O$5,'Emissions Factors'!$A$3:$AB$46,MATCH('MC Emissions'!$A292,'Emissions Factors'!$A$5:$A$46,0)+2,FALSE)*'MC Usage'!O292</f>
        <v>0</v>
      </c>
      <c r="P292" s="2">
        <f>HLOOKUP(P$5,'Emissions Factors'!$A$3:$AB$46,MATCH('MC Emissions'!$A292,'Emissions Factors'!$A$5:$A$46,0)+2,FALSE)*'MC Usage'!P292</f>
        <v>0</v>
      </c>
      <c r="Q292" s="2">
        <f>HLOOKUP(Q$5,'Emissions Factors'!$A$3:$AB$46,MATCH('MC Emissions'!$A292,'Emissions Factors'!$A$5:$A$46,0)+2,FALSE)*'MC Usage'!Q292</f>
        <v>0</v>
      </c>
      <c r="R292" s="2">
        <f>HLOOKUP(R$5,'Emissions Factors'!$A$3:$AB$46,MATCH('MC Emissions'!$A292,'Emissions Factors'!$A$5:$A$46,0)+2,FALSE)*'MC Usage'!R292</f>
        <v>0</v>
      </c>
      <c r="S292" s="2">
        <f>HLOOKUP(S$5,'Emissions Factors'!$A$3:$AB$46,MATCH('MC Emissions'!$A292,'Emissions Factors'!$A$5:$A$46,0)+2,FALSE)*'MC Usage'!S292</f>
        <v>0</v>
      </c>
      <c r="T292" s="2">
        <f>HLOOKUP(T$5,'Emissions Factors'!$A$3:$AB$46,MATCH('MC Emissions'!$A292,'Emissions Factors'!$A$5:$A$46,0)+2,FALSE)*'MC Usage'!T292</f>
        <v>0</v>
      </c>
      <c r="U292" s="2">
        <f>HLOOKUP(U$5,'Emissions Factors'!$A$3:$AB$46,MATCH('MC Emissions'!$A292,'Emissions Factors'!$A$5:$A$46,0)+2,FALSE)*'MC Usage'!U292</f>
        <v>0</v>
      </c>
      <c r="V292" s="2">
        <f>HLOOKUP(V$5,'Emissions Factors'!$A$3:$AB$46,MATCH('MC Emissions'!$A292,'Emissions Factors'!$A$5:$A$46,0)+2,FALSE)*'MC Usage'!V292</f>
        <v>0</v>
      </c>
      <c r="W292" s="2">
        <f>HLOOKUP(W$5,'Emissions Factors'!$A$3:$AB$46,MATCH('MC Emissions'!$A292,'Emissions Factors'!$A$5:$A$46,0)+2,FALSE)*'MC Usage'!W292</f>
        <v>0</v>
      </c>
      <c r="X292" s="2">
        <f>HLOOKUP(X$5,'Emissions Factors'!$A$3:$AB$46,MATCH('MC Emissions'!$A292,'Emissions Factors'!$A$5:$A$46,0)+2,FALSE)*'MC Usage'!X292</f>
        <v>0</v>
      </c>
      <c r="Y292" s="2">
        <f>HLOOKUP(Y$5,'Emissions Factors'!$A$3:$AB$46,MATCH('MC Emissions'!$A292,'Emissions Factors'!$A$5:$A$46,0)+2,FALSE)*'MC Usage'!Y292</f>
        <v>0</v>
      </c>
      <c r="Z292" s="2">
        <f>HLOOKUP(Z$5,'Emissions Factors'!$A$3:$AB$46,MATCH('MC Emissions'!$A292,'Emissions Factors'!$A$5:$A$46,0)+2,FALSE)*'MC Usage'!Z292</f>
        <v>0</v>
      </c>
      <c r="AA292" s="2">
        <f>HLOOKUP(AA$5,'Emissions Factors'!$A$3:$AB$46,MATCH('MC Emissions'!$A292,'Emissions Factors'!$A$5:$A$46,0)+2,FALSE)*'MC Usage'!AA292</f>
        <v>0</v>
      </c>
      <c r="AB292">
        <f>HLOOKUP(AB$5,'Emissions Factors'!$A$3:$AB$46,MATCH('MC Emissions'!$A292,'Emissions Factors'!$A$5:$A$46,0)+2,FALSE)*'MC Usage'!AB292</f>
        <v>0</v>
      </c>
      <c r="AC292">
        <f>-'MC Usage'!AC292</f>
        <v>0</v>
      </c>
      <c r="AD292">
        <f>HLOOKUP(AD$5,'Emissions Factors'!$A$3:$AB$46,MATCH('MC Emissions'!$A292,'Emissions Factors'!$A$5:$A$46,0)+2,FALSE)*'MC Usage'!AD292</f>
        <v>0</v>
      </c>
      <c r="AE292">
        <f>HLOOKUP(AE$5,'Emissions Factors'!$A$3:$AB$46,MATCH('MC Emissions'!$A292,'Emissions Factors'!$A$5:$A$46,0)+2,FALSE)*'MC Usage'!AE292</f>
        <v>0</v>
      </c>
      <c r="AF292" s="202">
        <f t="shared" si="20"/>
        <v>0</v>
      </c>
      <c r="AG292">
        <f t="shared" si="21"/>
        <v>0</v>
      </c>
      <c r="AH292">
        <v>0</v>
      </c>
      <c r="AI292">
        <f t="shared" si="18"/>
        <v>0</v>
      </c>
      <c r="AJ292">
        <f t="shared" si="19"/>
        <v>0</v>
      </c>
    </row>
    <row r="293" spans="1:36" ht="15" thickBot="1" x14ac:dyDescent="0.35">
      <c r="A293" s="34" t="s">
        <v>57</v>
      </c>
      <c r="B293" s="18">
        <f t="shared" si="22"/>
        <v>45444</v>
      </c>
      <c r="C293" s="2">
        <f>HLOOKUP(C$5,'Emissions Factors'!$A$3:$AB$46,MATCH('MC Emissions'!$A293,'Emissions Factors'!$A$5:$A$46,0)+2,FALSE)*'MC Usage'!C293</f>
        <v>0</v>
      </c>
      <c r="D293" s="2">
        <f>HLOOKUP(D$5,'Emissions Factors'!$A$3:$AB$46,MATCH('MC Emissions'!$A293,'Emissions Factors'!$A$5:$A$46,0)+2,FALSE)*'MC Usage'!D293</f>
        <v>0</v>
      </c>
      <c r="E293" s="2">
        <f>HLOOKUP(E$5,'Emissions Factors'!$A$3:$AB$46,MATCH('MC Emissions'!$A293,'Emissions Factors'!$A$5:$A$46,0)+2,FALSE)*'MC Usage'!E293</f>
        <v>0</v>
      </c>
      <c r="F293" s="2">
        <f>HLOOKUP(F$5,'Emissions Factors'!$A$3:$AB$46,MATCH('MC Emissions'!$A293,'Emissions Factors'!$A$5:$A$46,0)+2,FALSE)*'MC Usage'!F293</f>
        <v>0</v>
      </c>
      <c r="G293" s="2">
        <f>HLOOKUP(G$5,'Emissions Factors'!$A$3:$AB$46,MATCH('MC Emissions'!$A293,'Emissions Factors'!$A$5:$A$46,0)+2,FALSE)*'MC Usage'!G293</f>
        <v>0</v>
      </c>
      <c r="H293" s="2">
        <f>HLOOKUP(H$5,'Emissions Factors'!$A$3:$AB$46,MATCH('MC Emissions'!$A293,'Emissions Factors'!$A$5:$A$46,0)+2,FALSE)*'MC Usage'!H293</f>
        <v>0</v>
      </c>
      <c r="I293" s="2">
        <f>HLOOKUP(I$5,'Emissions Factors'!$A$3:$AB$46,MATCH('MC Emissions'!$A293,'Emissions Factors'!$A$5:$A$46,0)+2,FALSE)*'MC Usage'!I293</f>
        <v>0</v>
      </c>
      <c r="J293" s="2">
        <f>HLOOKUP(J$5,'Emissions Factors'!$A$3:$AB$46,MATCH('MC Emissions'!$A293,'Emissions Factors'!$A$5:$A$46,0)+2,FALSE)*'MC Usage'!J293</f>
        <v>0</v>
      </c>
      <c r="K293" s="2">
        <f>HLOOKUP(K$5,'Emissions Factors'!$A$3:$AB$46,MATCH('MC Emissions'!$A293,'Emissions Factors'!$A$5:$A$46,0)+2,FALSE)*'MC Usage'!K293</f>
        <v>0</v>
      </c>
      <c r="L293" s="2">
        <f>HLOOKUP(L$5,'Emissions Factors'!$A$3:$AB$46,MATCH('MC Emissions'!$A293,'Emissions Factors'!$A$5:$A$46,0)+2,FALSE)*'MC Usage'!L293</f>
        <v>0</v>
      </c>
      <c r="M293" s="2">
        <f>HLOOKUP(M$5,'Emissions Factors'!$A$3:$AB$46,MATCH('MC Emissions'!$A293,'Emissions Factors'!$A$5:$A$46,0)+2,FALSE)*'MC Usage'!M293</f>
        <v>0</v>
      </c>
      <c r="N293" s="2">
        <f>HLOOKUP(N$5,'Emissions Factors'!$A$3:$AB$46,MATCH('MC Emissions'!$A293,'Emissions Factors'!$A$5:$A$46,0)+2,FALSE)*'MC Usage'!N293</f>
        <v>0</v>
      </c>
      <c r="O293" s="2">
        <f>HLOOKUP(O$5,'Emissions Factors'!$A$3:$AB$46,MATCH('MC Emissions'!$A293,'Emissions Factors'!$A$5:$A$46,0)+2,FALSE)*'MC Usage'!O293</f>
        <v>0</v>
      </c>
      <c r="P293" s="2">
        <f>HLOOKUP(P$5,'Emissions Factors'!$A$3:$AB$46,MATCH('MC Emissions'!$A293,'Emissions Factors'!$A$5:$A$46,0)+2,FALSE)*'MC Usage'!P293</f>
        <v>0</v>
      </c>
      <c r="Q293" s="2">
        <f>HLOOKUP(Q$5,'Emissions Factors'!$A$3:$AB$46,MATCH('MC Emissions'!$A293,'Emissions Factors'!$A$5:$A$46,0)+2,FALSE)*'MC Usage'!Q293</f>
        <v>0</v>
      </c>
      <c r="R293" s="2">
        <f>HLOOKUP(R$5,'Emissions Factors'!$A$3:$AB$46,MATCH('MC Emissions'!$A293,'Emissions Factors'!$A$5:$A$46,0)+2,FALSE)*'MC Usage'!R293</f>
        <v>0</v>
      </c>
      <c r="S293" s="2">
        <f>HLOOKUP(S$5,'Emissions Factors'!$A$3:$AB$46,MATCH('MC Emissions'!$A293,'Emissions Factors'!$A$5:$A$46,0)+2,FALSE)*'MC Usage'!S293</f>
        <v>0</v>
      </c>
      <c r="T293" s="2">
        <f>HLOOKUP(T$5,'Emissions Factors'!$A$3:$AB$46,MATCH('MC Emissions'!$A293,'Emissions Factors'!$A$5:$A$46,0)+2,FALSE)*'MC Usage'!T293</f>
        <v>0</v>
      </c>
      <c r="U293" s="2">
        <f>HLOOKUP(U$5,'Emissions Factors'!$A$3:$AB$46,MATCH('MC Emissions'!$A293,'Emissions Factors'!$A$5:$A$46,0)+2,FALSE)*'MC Usage'!U293</f>
        <v>0</v>
      </c>
      <c r="V293" s="2">
        <f>HLOOKUP(V$5,'Emissions Factors'!$A$3:$AB$46,MATCH('MC Emissions'!$A293,'Emissions Factors'!$A$5:$A$46,0)+2,FALSE)*'MC Usage'!V293</f>
        <v>0</v>
      </c>
      <c r="W293" s="2">
        <f>HLOOKUP(W$5,'Emissions Factors'!$A$3:$AB$46,MATCH('MC Emissions'!$A293,'Emissions Factors'!$A$5:$A$46,0)+2,FALSE)*'MC Usage'!W293</f>
        <v>0</v>
      </c>
      <c r="X293" s="2">
        <f>HLOOKUP(X$5,'Emissions Factors'!$A$3:$AB$46,MATCH('MC Emissions'!$A293,'Emissions Factors'!$A$5:$A$46,0)+2,FALSE)*'MC Usage'!X293</f>
        <v>0</v>
      </c>
      <c r="Y293" s="2">
        <f>HLOOKUP(Y$5,'Emissions Factors'!$A$3:$AB$46,MATCH('MC Emissions'!$A293,'Emissions Factors'!$A$5:$A$46,0)+2,FALSE)*'MC Usage'!Y293</f>
        <v>0</v>
      </c>
      <c r="Z293" s="2">
        <f>HLOOKUP(Z$5,'Emissions Factors'!$A$3:$AB$46,MATCH('MC Emissions'!$A293,'Emissions Factors'!$A$5:$A$46,0)+2,FALSE)*'MC Usage'!Z293</f>
        <v>0</v>
      </c>
      <c r="AA293" s="2">
        <f>HLOOKUP(AA$5,'Emissions Factors'!$A$3:$AB$46,MATCH('MC Emissions'!$A293,'Emissions Factors'!$A$5:$A$46,0)+2,FALSE)*'MC Usage'!AA293</f>
        <v>0</v>
      </c>
      <c r="AB293">
        <f>HLOOKUP(AB$5,'Emissions Factors'!$A$3:$AB$46,MATCH('MC Emissions'!$A293,'Emissions Factors'!$A$5:$A$46,0)+2,FALSE)*'MC Usage'!AB293</f>
        <v>0</v>
      </c>
      <c r="AC293">
        <f>-'MC Usage'!AC293</f>
        <v>0</v>
      </c>
      <c r="AD293">
        <f>HLOOKUP(AD$5,'Emissions Factors'!$A$3:$AB$46,MATCH('MC Emissions'!$A293,'Emissions Factors'!$A$5:$A$46,0)+2,FALSE)*'MC Usage'!AD293</f>
        <v>0</v>
      </c>
      <c r="AE293">
        <f>HLOOKUP(AE$5,'Emissions Factors'!$A$3:$AB$46,MATCH('MC Emissions'!$A293,'Emissions Factors'!$A$5:$A$46,0)+2,FALSE)*'MC Usage'!AE293</f>
        <v>0</v>
      </c>
      <c r="AF293" s="202">
        <f t="shared" si="20"/>
        <v>0</v>
      </c>
      <c r="AG293">
        <f t="shared" si="21"/>
        <v>0</v>
      </c>
      <c r="AH293">
        <v>0</v>
      </c>
      <c r="AI293">
        <f t="shared" si="18"/>
        <v>0</v>
      </c>
      <c r="AJ293">
        <f t="shared" si="19"/>
        <v>0</v>
      </c>
    </row>
    <row r="294" spans="1:36" x14ac:dyDescent="0.3">
      <c r="A294" s="29" t="s">
        <v>58</v>
      </c>
      <c r="B294" s="15">
        <f t="shared" si="22"/>
        <v>45474</v>
      </c>
      <c r="C294" s="7">
        <f>HLOOKUP(C$5,'Emissions Factors'!$A$3:$AB$46,MATCH('MC Emissions'!$A294,'Emissions Factors'!$A$5:$A$46,0)+2,FALSE)*'MC Usage'!C294</f>
        <v>0</v>
      </c>
      <c r="D294" s="7">
        <f>HLOOKUP(D$5,'Emissions Factors'!$A$3:$AB$46,MATCH('MC Emissions'!$A294,'Emissions Factors'!$A$5:$A$46,0)+2,FALSE)*'MC Usage'!D294</f>
        <v>0</v>
      </c>
      <c r="E294" s="7">
        <f>HLOOKUP(E$5,'Emissions Factors'!$A$3:$AB$46,MATCH('MC Emissions'!$A294,'Emissions Factors'!$A$5:$A$46,0)+2,FALSE)*'MC Usage'!E294</f>
        <v>0</v>
      </c>
      <c r="F294" s="7">
        <f>HLOOKUP(F$5,'Emissions Factors'!$A$3:$AB$46,MATCH('MC Emissions'!$A294,'Emissions Factors'!$A$5:$A$46,0)+2,FALSE)*'MC Usage'!F294</f>
        <v>0</v>
      </c>
      <c r="G294" s="7">
        <f>HLOOKUP(G$5,'Emissions Factors'!$A$3:$AB$46,MATCH('MC Emissions'!$A294,'Emissions Factors'!$A$5:$A$46,0)+2,FALSE)*'MC Usage'!G294</f>
        <v>0</v>
      </c>
      <c r="H294" s="7">
        <f>HLOOKUP(H$5,'Emissions Factors'!$A$3:$AB$46,MATCH('MC Emissions'!$A294,'Emissions Factors'!$A$5:$A$46,0)+2,FALSE)*'MC Usage'!H294</f>
        <v>0</v>
      </c>
      <c r="I294" s="7">
        <f>HLOOKUP(I$5,'Emissions Factors'!$A$3:$AB$46,MATCH('MC Emissions'!$A294,'Emissions Factors'!$A$5:$A$46,0)+2,FALSE)*'MC Usage'!I294</f>
        <v>0</v>
      </c>
      <c r="J294" s="7">
        <f>HLOOKUP(J$5,'Emissions Factors'!$A$3:$AB$46,MATCH('MC Emissions'!$A294,'Emissions Factors'!$A$5:$A$46,0)+2,FALSE)*'MC Usage'!J294</f>
        <v>0</v>
      </c>
      <c r="K294" s="7">
        <f>HLOOKUP(K$5,'Emissions Factors'!$A$3:$AB$46,MATCH('MC Emissions'!$A294,'Emissions Factors'!$A$5:$A$46,0)+2,FALSE)*'MC Usage'!K294</f>
        <v>0</v>
      </c>
      <c r="L294" s="7">
        <f>HLOOKUP(L$5,'Emissions Factors'!$A$3:$AB$46,MATCH('MC Emissions'!$A294,'Emissions Factors'!$A$5:$A$46,0)+2,FALSE)*'MC Usage'!L294</f>
        <v>0</v>
      </c>
      <c r="M294" s="7">
        <f>HLOOKUP(M$5,'Emissions Factors'!$A$3:$AB$46,MATCH('MC Emissions'!$A294,'Emissions Factors'!$A$5:$A$46,0)+2,FALSE)*'MC Usage'!M294</f>
        <v>0</v>
      </c>
      <c r="N294" s="7">
        <f>HLOOKUP(N$5,'Emissions Factors'!$A$3:$AB$46,MATCH('MC Emissions'!$A294,'Emissions Factors'!$A$5:$A$46,0)+2,FALSE)*'MC Usage'!N294</f>
        <v>0</v>
      </c>
      <c r="O294" s="7">
        <f>HLOOKUP(O$5,'Emissions Factors'!$A$3:$AB$46,MATCH('MC Emissions'!$A294,'Emissions Factors'!$A$5:$A$46,0)+2,FALSE)*'MC Usage'!O294</f>
        <v>0</v>
      </c>
      <c r="P294" s="7">
        <f>HLOOKUP(P$5,'Emissions Factors'!$A$3:$AB$46,MATCH('MC Emissions'!$A294,'Emissions Factors'!$A$5:$A$46,0)+2,FALSE)*'MC Usage'!P294</f>
        <v>0</v>
      </c>
      <c r="Q294" s="7">
        <f>HLOOKUP(Q$5,'Emissions Factors'!$A$3:$AB$46,MATCH('MC Emissions'!$A294,'Emissions Factors'!$A$5:$A$46,0)+2,FALSE)*'MC Usage'!Q294</f>
        <v>0</v>
      </c>
      <c r="R294" s="7">
        <f>HLOOKUP(R$5,'Emissions Factors'!$A$3:$AB$46,MATCH('MC Emissions'!$A294,'Emissions Factors'!$A$5:$A$46,0)+2,FALSE)*'MC Usage'!R294</f>
        <v>0</v>
      </c>
      <c r="S294" s="7">
        <f>HLOOKUP(S$5,'Emissions Factors'!$A$3:$AB$46,MATCH('MC Emissions'!$A294,'Emissions Factors'!$A$5:$A$46,0)+2,FALSE)*'MC Usage'!S294</f>
        <v>0</v>
      </c>
      <c r="T294" s="7">
        <f>HLOOKUP(T$5,'Emissions Factors'!$A$3:$AB$46,MATCH('MC Emissions'!$A294,'Emissions Factors'!$A$5:$A$46,0)+2,FALSE)*'MC Usage'!T294</f>
        <v>0</v>
      </c>
      <c r="U294" s="7">
        <f>HLOOKUP(U$5,'Emissions Factors'!$A$3:$AB$46,MATCH('MC Emissions'!$A294,'Emissions Factors'!$A$5:$A$46,0)+2,FALSE)*'MC Usage'!U294</f>
        <v>0</v>
      </c>
      <c r="V294" s="7">
        <f>HLOOKUP(V$5,'Emissions Factors'!$A$3:$AB$46,MATCH('MC Emissions'!$A294,'Emissions Factors'!$A$5:$A$46,0)+2,FALSE)*'MC Usage'!V294</f>
        <v>0</v>
      </c>
      <c r="W294" s="7">
        <f>HLOOKUP(W$5,'Emissions Factors'!$A$3:$AB$46,MATCH('MC Emissions'!$A294,'Emissions Factors'!$A$5:$A$46,0)+2,FALSE)*'MC Usage'!W294</f>
        <v>0</v>
      </c>
      <c r="X294" s="7">
        <f>HLOOKUP(X$5,'Emissions Factors'!$A$3:$AB$46,MATCH('MC Emissions'!$A294,'Emissions Factors'!$A$5:$A$46,0)+2,FALSE)*'MC Usage'!X294</f>
        <v>0</v>
      </c>
      <c r="Y294" s="7">
        <f>HLOOKUP(Y$5,'Emissions Factors'!$A$3:$AB$46,MATCH('MC Emissions'!$A294,'Emissions Factors'!$A$5:$A$46,0)+2,FALSE)*'MC Usage'!Y294</f>
        <v>0</v>
      </c>
      <c r="Z294" s="7">
        <f>HLOOKUP(Z$5,'Emissions Factors'!$A$3:$AB$46,MATCH('MC Emissions'!$A294,'Emissions Factors'!$A$5:$A$46,0)+2,FALSE)*'MC Usage'!Z294</f>
        <v>0</v>
      </c>
      <c r="AA294" s="7">
        <f>HLOOKUP(AA$5,'Emissions Factors'!$A$3:$AB$46,MATCH('MC Emissions'!$A294,'Emissions Factors'!$A$5:$A$46,0)+2,FALSE)*'MC Usage'!AA294</f>
        <v>0</v>
      </c>
      <c r="AB294" s="8">
        <f>HLOOKUP(AB$5,'Emissions Factors'!$A$3:$AB$46,MATCH('MC Emissions'!$A294,'Emissions Factors'!$A$5:$A$46,0)+2,FALSE)*'MC Usage'!AB294</f>
        <v>0</v>
      </c>
      <c r="AC294" s="8">
        <f>-'MC Usage'!AC294</f>
        <v>0</v>
      </c>
      <c r="AD294" s="8">
        <f>HLOOKUP(AD$5,'Emissions Factors'!$A$3:$AB$46,MATCH('MC Emissions'!$A294,'Emissions Factors'!$A$5:$A$46,0)+2,FALSE)*'MC Usage'!AD294</f>
        <v>0</v>
      </c>
      <c r="AE294" s="8">
        <f>HLOOKUP(AE$5,'Emissions Factors'!$A$3:$AB$46,MATCH('MC Emissions'!$A294,'Emissions Factors'!$A$5:$A$46,0)+2,FALSE)*'MC Usage'!AE294</f>
        <v>0</v>
      </c>
      <c r="AF294" s="202">
        <f t="shared" si="20"/>
        <v>0</v>
      </c>
      <c r="AG294">
        <f t="shared" si="21"/>
        <v>0</v>
      </c>
      <c r="AH294">
        <v>0</v>
      </c>
      <c r="AI294">
        <f t="shared" si="18"/>
        <v>0</v>
      </c>
      <c r="AJ294">
        <f t="shared" si="19"/>
        <v>0</v>
      </c>
    </row>
    <row r="295" spans="1:36" x14ac:dyDescent="0.3">
      <c r="A295" s="30" t="s">
        <v>58</v>
      </c>
      <c r="B295" s="16">
        <f t="shared" si="22"/>
        <v>45505</v>
      </c>
      <c r="C295" s="9">
        <f>HLOOKUP(C$5,'Emissions Factors'!$A$3:$AB$46,MATCH('MC Emissions'!$A295,'Emissions Factors'!$A$5:$A$46,0)+2,FALSE)*'MC Usage'!C295</f>
        <v>0</v>
      </c>
      <c r="D295" s="9">
        <f>HLOOKUP(D$5,'Emissions Factors'!$A$3:$AB$46,MATCH('MC Emissions'!$A295,'Emissions Factors'!$A$5:$A$46,0)+2,FALSE)*'MC Usage'!D295</f>
        <v>0</v>
      </c>
      <c r="E295" s="9">
        <f>HLOOKUP(E$5,'Emissions Factors'!$A$3:$AB$46,MATCH('MC Emissions'!$A295,'Emissions Factors'!$A$5:$A$46,0)+2,FALSE)*'MC Usage'!E295</f>
        <v>0</v>
      </c>
      <c r="F295" s="9">
        <f>HLOOKUP(F$5,'Emissions Factors'!$A$3:$AB$46,MATCH('MC Emissions'!$A295,'Emissions Factors'!$A$5:$A$46,0)+2,FALSE)*'MC Usage'!F295</f>
        <v>0</v>
      </c>
      <c r="G295" s="9">
        <f>HLOOKUP(G$5,'Emissions Factors'!$A$3:$AB$46,MATCH('MC Emissions'!$A295,'Emissions Factors'!$A$5:$A$46,0)+2,FALSE)*'MC Usage'!G295</f>
        <v>0</v>
      </c>
      <c r="H295" s="9">
        <f>HLOOKUP(H$5,'Emissions Factors'!$A$3:$AB$46,MATCH('MC Emissions'!$A295,'Emissions Factors'!$A$5:$A$46,0)+2,FALSE)*'MC Usage'!H295</f>
        <v>0</v>
      </c>
      <c r="I295" s="9">
        <f>HLOOKUP(I$5,'Emissions Factors'!$A$3:$AB$46,MATCH('MC Emissions'!$A295,'Emissions Factors'!$A$5:$A$46,0)+2,FALSE)*'MC Usage'!I295</f>
        <v>0</v>
      </c>
      <c r="J295" s="9">
        <f>HLOOKUP(J$5,'Emissions Factors'!$A$3:$AB$46,MATCH('MC Emissions'!$A295,'Emissions Factors'!$A$5:$A$46,0)+2,FALSE)*'MC Usage'!J295</f>
        <v>0</v>
      </c>
      <c r="K295" s="9">
        <f>HLOOKUP(K$5,'Emissions Factors'!$A$3:$AB$46,MATCH('MC Emissions'!$A295,'Emissions Factors'!$A$5:$A$46,0)+2,FALSE)*'MC Usage'!K295</f>
        <v>0</v>
      </c>
      <c r="L295" s="9">
        <f>HLOOKUP(L$5,'Emissions Factors'!$A$3:$AB$46,MATCH('MC Emissions'!$A295,'Emissions Factors'!$A$5:$A$46,0)+2,FALSE)*'MC Usage'!L295</f>
        <v>0</v>
      </c>
      <c r="M295" s="9">
        <f>HLOOKUP(M$5,'Emissions Factors'!$A$3:$AB$46,MATCH('MC Emissions'!$A295,'Emissions Factors'!$A$5:$A$46,0)+2,FALSE)*'MC Usage'!M295</f>
        <v>0</v>
      </c>
      <c r="N295" s="9">
        <f>HLOOKUP(N$5,'Emissions Factors'!$A$3:$AB$46,MATCH('MC Emissions'!$A295,'Emissions Factors'!$A$5:$A$46,0)+2,FALSE)*'MC Usage'!N295</f>
        <v>0</v>
      </c>
      <c r="O295" s="9">
        <f>HLOOKUP(O$5,'Emissions Factors'!$A$3:$AB$46,MATCH('MC Emissions'!$A295,'Emissions Factors'!$A$5:$A$46,0)+2,FALSE)*'MC Usage'!O295</f>
        <v>0</v>
      </c>
      <c r="P295" s="9">
        <f>HLOOKUP(P$5,'Emissions Factors'!$A$3:$AB$46,MATCH('MC Emissions'!$A295,'Emissions Factors'!$A$5:$A$46,0)+2,FALSE)*'MC Usage'!P295</f>
        <v>0</v>
      </c>
      <c r="Q295" s="9">
        <f>HLOOKUP(Q$5,'Emissions Factors'!$A$3:$AB$46,MATCH('MC Emissions'!$A295,'Emissions Factors'!$A$5:$A$46,0)+2,FALSE)*'MC Usage'!Q295</f>
        <v>0</v>
      </c>
      <c r="R295" s="9">
        <f>HLOOKUP(R$5,'Emissions Factors'!$A$3:$AB$46,MATCH('MC Emissions'!$A295,'Emissions Factors'!$A$5:$A$46,0)+2,FALSE)*'MC Usage'!R295</f>
        <v>0</v>
      </c>
      <c r="S295" s="9">
        <f>HLOOKUP(S$5,'Emissions Factors'!$A$3:$AB$46,MATCH('MC Emissions'!$A295,'Emissions Factors'!$A$5:$A$46,0)+2,FALSE)*'MC Usage'!S295</f>
        <v>0</v>
      </c>
      <c r="T295" s="9">
        <f>HLOOKUP(T$5,'Emissions Factors'!$A$3:$AB$46,MATCH('MC Emissions'!$A295,'Emissions Factors'!$A$5:$A$46,0)+2,FALSE)*'MC Usage'!T295</f>
        <v>0</v>
      </c>
      <c r="U295" s="9">
        <f>HLOOKUP(U$5,'Emissions Factors'!$A$3:$AB$46,MATCH('MC Emissions'!$A295,'Emissions Factors'!$A$5:$A$46,0)+2,FALSE)*'MC Usage'!U295</f>
        <v>0</v>
      </c>
      <c r="V295" s="9">
        <f>HLOOKUP(V$5,'Emissions Factors'!$A$3:$AB$46,MATCH('MC Emissions'!$A295,'Emissions Factors'!$A$5:$A$46,0)+2,FALSE)*'MC Usage'!V295</f>
        <v>0</v>
      </c>
      <c r="W295" s="9">
        <f>HLOOKUP(W$5,'Emissions Factors'!$A$3:$AB$46,MATCH('MC Emissions'!$A295,'Emissions Factors'!$A$5:$A$46,0)+2,FALSE)*'MC Usage'!W295</f>
        <v>0</v>
      </c>
      <c r="X295" s="9">
        <f>HLOOKUP(X$5,'Emissions Factors'!$A$3:$AB$46,MATCH('MC Emissions'!$A295,'Emissions Factors'!$A$5:$A$46,0)+2,FALSE)*'MC Usage'!X295</f>
        <v>0</v>
      </c>
      <c r="Y295" s="9">
        <f>HLOOKUP(Y$5,'Emissions Factors'!$A$3:$AB$46,MATCH('MC Emissions'!$A295,'Emissions Factors'!$A$5:$A$46,0)+2,FALSE)*'MC Usage'!Y295</f>
        <v>0</v>
      </c>
      <c r="Z295" s="9">
        <f>HLOOKUP(Z$5,'Emissions Factors'!$A$3:$AB$46,MATCH('MC Emissions'!$A295,'Emissions Factors'!$A$5:$A$46,0)+2,FALSE)*'MC Usage'!Z295</f>
        <v>0</v>
      </c>
      <c r="AA295" s="9">
        <f>HLOOKUP(AA$5,'Emissions Factors'!$A$3:$AB$46,MATCH('MC Emissions'!$A295,'Emissions Factors'!$A$5:$A$46,0)+2,FALSE)*'MC Usage'!AA295</f>
        <v>0</v>
      </c>
      <c r="AB295" s="10">
        <f>HLOOKUP(AB$5,'Emissions Factors'!$A$3:$AB$46,MATCH('MC Emissions'!$A295,'Emissions Factors'!$A$5:$A$46,0)+2,FALSE)*'MC Usage'!AB295</f>
        <v>0</v>
      </c>
      <c r="AC295" s="10">
        <f>-'MC Usage'!AC295</f>
        <v>0</v>
      </c>
      <c r="AD295" s="10">
        <f>HLOOKUP(AD$5,'Emissions Factors'!$A$3:$AB$46,MATCH('MC Emissions'!$A295,'Emissions Factors'!$A$5:$A$46,0)+2,FALSE)*'MC Usage'!AD295</f>
        <v>0</v>
      </c>
      <c r="AE295" s="10">
        <f>HLOOKUP(AE$5,'Emissions Factors'!$A$3:$AB$46,MATCH('MC Emissions'!$A295,'Emissions Factors'!$A$5:$A$46,0)+2,FALSE)*'MC Usage'!AE295</f>
        <v>0</v>
      </c>
      <c r="AF295" s="202">
        <f t="shared" si="20"/>
        <v>0</v>
      </c>
      <c r="AG295">
        <f t="shared" si="21"/>
        <v>0</v>
      </c>
      <c r="AH295">
        <v>0</v>
      </c>
      <c r="AI295">
        <f t="shared" si="18"/>
        <v>0</v>
      </c>
      <c r="AJ295">
        <f t="shared" si="19"/>
        <v>0</v>
      </c>
    </row>
    <row r="296" spans="1:36" x14ac:dyDescent="0.3">
      <c r="A296" s="30" t="s">
        <v>58</v>
      </c>
      <c r="B296" s="16">
        <f t="shared" si="22"/>
        <v>45536</v>
      </c>
      <c r="C296" s="9">
        <f>HLOOKUP(C$5,'Emissions Factors'!$A$3:$AB$46,MATCH('MC Emissions'!$A296,'Emissions Factors'!$A$5:$A$46,0)+2,FALSE)*'MC Usage'!C296</f>
        <v>0</v>
      </c>
      <c r="D296" s="9">
        <f>HLOOKUP(D$5,'Emissions Factors'!$A$3:$AB$46,MATCH('MC Emissions'!$A296,'Emissions Factors'!$A$5:$A$46,0)+2,FALSE)*'MC Usage'!D296</f>
        <v>0</v>
      </c>
      <c r="E296" s="9">
        <f>HLOOKUP(E$5,'Emissions Factors'!$A$3:$AB$46,MATCH('MC Emissions'!$A296,'Emissions Factors'!$A$5:$A$46,0)+2,FALSE)*'MC Usage'!E296</f>
        <v>0</v>
      </c>
      <c r="F296" s="9">
        <f>HLOOKUP(F$5,'Emissions Factors'!$A$3:$AB$46,MATCH('MC Emissions'!$A296,'Emissions Factors'!$A$5:$A$46,0)+2,FALSE)*'MC Usage'!F296</f>
        <v>0</v>
      </c>
      <c r="G296" s="9">
        <f>HLOOKUP(G$5,'Emissions Factors'!$A$3:$AB$46,MATCH('MC Emissions'!$A296,'Emissions Factors'!$A$5:$A$46,0)+2,FALSE)*'MC Usage'!G296</f>
        <v>0</v>
      </c>
      <c r="H296" s="9">
        <f>HLOOKUP(H$5,'Emissions Factors'!$A$3:$AB$46,MATCH('MC Emissions'!$A296,'Emissions Factors'!$A$5:$A$46,0)+2,FALSE)*'MC Usage'!H296</f>
        <v>0</v>
      </c>
      <c r="I296" s="9">
        <f>HLOOKUP(I$5,'Emissions Factors'!$A$3:$AB$46,MATCH('MC Emissions'!$A296,'Emissions Factors'!$A$5:$A$46,0)+2,FALSE)*'MC Usage'!I296</f>
        <v>0</v>
      </c>
      <c r="J296" s="9">
        <f>HLOOKUP(J$5,'Emissions Factors'!$A$3:$AB$46,MATCH('MC Emissions'!$A296,'Emissions Factors'!$A$5:$A$46,0)+2,FALSE)*'MC Usage'!J296</f>
        <v>0</v>
      </c>
      <c r="K296" s="9">
        <f>HLOOKUP(K$5,'Emissions Factors'!$A$3:$AB$46,MATCH('MC Emissions'!$A296,'Emissions Factors'!$A$5:$A$46,0)+2,FALSE)*'MC Usage'!K296</f>
        <v>0</v>
      </c>
      <c r="L296" s="9">
        <f>HLOOKUP(L$5,'Emissions Factors'!$A$3:$AB$46,MATCH('MC Emissions'!$A296,'Emissions Factors'!$A$5:$A$46,0)+2,FALSE)*'MC Usage'!L296</f>
        <v>0</v>
      </c>
      <c r="M296" s="9">
        <f>HLOOKUP(M$5,'Emissions Factors'!$A$3:$AB$46,MATCH('MC Emissions'!$A296,'Emissions Factors'!$A$5:$A$46,0)+2,FALSE)*'MC Usage'!M296</f>
        <v>0</v>
      </c>
      <c r="N296" s="9">
        <f>HLOOKUP(N$5,'Emissions Factors'!$A$3:$AB$46,MATCH('MC Emissions'!$A296,'Emissions Factors'!$A$5:$A$46,0)+2,FALSE)*'MC Usage'!N296</f>
        <v>0</v>
      </c>
      <c r="O296" s="9">
        <f>HLOOKUP(O$5,'Emissions Factors'!$A$3:$AB$46,MATCH('MC Emissions'!$A296,'Emissions Factors'!$A$5:$A$46,0)+2,FALSE)*'MC Usage'!O296</f>
        <v>0</v>
      </c>
      <c r="P296" s="9">
        <f>HLOOKUP(P$5,'Emissions Factors'!$A$3:$AB$46,MATCH('MC Emissions'!$A296,'Emissions Factors'!$A$5:$A$46,0)+2,FALSE)*'MC Usage'!P296</f>
        <v>0</v>
      </c>
      <c r="Q296" s="9">
        <f>HLOOKUP(Q$5,'Emissions Factors'!$A$3:$AB$46,MATCH('MC Emissions'!$A296,'Emissions Factors'!$A$5:$A$46,0)+2,FALSE)*'MC Usage'!Q296</f>
        <v>0</v>
      </c>
      <c r="R296" s="9">
        <f>HLOOKUP(R$5,'Emissions Factors'!$A$3:$AB$46,MATCH('MC Emissions'!$A296,'Emissions Factors'!$A$5:$A$46,0)+2,FALSE)*'MC Usage'!R296</f>
        <v>0</v>
      </c>
      <c r="S296" s="9">
        <f>HLOOKUP(S$5,'Emissions Factors'!$A$3:$AB$46,MATCH('MC Emissions'!$A296,'Emissions Factors'!$A$5:$A$46,0)+2,FALSE)*'MC Usage'!S296</f>
        <v>0</v>
      </c>
      <c r="T296" s="9">
        <f>HLOOKUP(T$5,'Emissions Factors'!$A$3:$AB$46,MATCH('MC Emissions'!$A296,'Emissions Factors'!$A$5:$A$46,0)+2,FALSE)*'MC Usage'!T296</f>
        <v>0</v>
      </c>
      <c r="U296" s="9">
        <f>HLOOKUP(U$5,'Emissions Factors'!$A$3:$AB$46,MATCH('MC Emissions'!$A296,'Emissions Factors'!$A$5:$A$46,0)+2,FALSE)*'MC Usage'!U296</f>
        <v>0</v>
      </c>
      <c r="V296" s="9">
        <f>HLOOKUP(V$5,'Emissions Factors'!$A$3:$AB$46,MATCH('MC Emissions'!$A296,'Emissions Factors'!$A$5:$A$46,0)+2,FALSE)*'MC Usage'!V296</f>
        <v>0</v>
      </c>
      <c r="W296" s="9">
        <f>HLOOKUP(W$5,'Emissions Factors'!$A$3:$AB$46,MATCH('MC Emissions'!$A296,'Emissions Factors'!$A$5:$A$46,0)+2,FALSE)*'MC Usage'!W296</f>
        <v>0</v>
      </c>
      <c r="X296" s="9">
        <f>HLOOKUP(X$5,'Emissions Factors'!$A$3:$AB$46,MATCH('MC Emissions'!$A296,'Emissions Factors'!$A$5:$A$46,0)+2,FALSE)*'MC Usage'!X296</f>
        <v>0</v>
      </c>
      <c r="Y296" s="9">
        <f>HLOOKUP(Y$5,'Emissions Factors'!$A$3:$AB$46,MATCH('MC Emissions'!$A296,'Emissions Factors'!$A$5:$A$46,0)+2,FALSE)*'MC Usage'!Y296</f>
        <v>0</v>
      </c>
      <c r="Z296" s="9">
        <f>HLOOKUP(Z$5,'Emissions Factors'!$A$3:$AB$46,MATCH('MC Emissions'!$A296,'Emissions Factors'!$A$5:$A$46,0)+2,FALSE)*'MC Usage'!Z296</f>
        <v>0</v>
      </c>
      <c r="AA296" s="9">
        <f>HLOOKUP(AA$5,'Emissions Factors'!$A$3:$AB$46,MATCH('MC Emissions'!$A296,'Emissions Factors'!$A$5:$A$46,0)+2,FALSE)*'MC Usage'!AA296</f>
        <v>0</v>
      </c>
      <c r="AB296" s="10">
        <f>HLOOKUP(AB$5,'Emissions Factors'!$A$3:$AB$46,MATCH('MC Emissions'!$A296,'Emissions Factors'!$A$5:$A$46,0)+2,FALSE)*'MC Usage'!AB296</f>
        <v>0</v>
      </c>
      <c r="AC296" s="10">
        <f>-'MC Usage'!AC296</f>
        <v>0</v>
      </c>
      <c r="AD296" s="10">
        <f>HLOOKUP(AD$5,'Emissions Factors'!$A$3:$AB$46,MATCH('MC Emissions'!$A296,'Emissions Factors'!$A$5:$A$46,0)+2,FALSE)*'MC Usage'!AD296</f>
        <v>0</v>
      </c>
      <c r="AE296" s="10">
        <f>HLOOKUP(AE$5,'Emissions Factors'!$A$3:$AB$46,MATCH('MC Emissions'!$A296,'Emissions Factors'!$A$5:$A$46,0)+2,FALSE)*'MC Usage'!AE296</f>
        <v>0</v>
      </c>
      <c r="AF296" s="202">
        <f t="shared" si="20"/>
        <v>0</v>
      </c>
      <c r="AG296">
        <f t="shared" si="21"/>
        <v>0</v>
      </c>
      <c r="AH296">
        <v>0</v>
      </c>
      <c r="AI296">
        <f t="shared" si="18"/>
        <v>0</v>
      </c>
      <c r="AJ296">
        <f t="shared" si="19"/>
        <v>0</v>
      </c>
    </row>
    <row r="297" spans="1:36" x14ac:dyDescent="0.3">
      <c r="A297" s="30" t="s">
        <v>58</v>
      </c>
      <c r="B297" s="16">
        <f t="shared" si="22"/>
        <v>45566</v>
      </c>
      <c r="C297" s="9">
        <f>HLOOKUP(C$5,'Emissions Factors'!$A$3:$AB$46,MATCH('MC Emissions'!$A297,'Emissions Factors'!$A$5:$A$46,0)+2,FALSE)*'MC Usage'!C297</f>
        <v>0</v>
      </c>
      <c r="D297" s="9">
        <f>HLOOKUP(D$5,'Emissions Factors'!$A$3:$AB$46,MATCH('MC Emissions'!$A297,'Emissions Factors'!$A$5:$A$46,0)+2,FALSE)*'MC Usage'!D297</f>
        <v>0</v>
      </c>
      <c r="E297" s="9">
        <f>HLOOKUP(E$5,'Emissions Factors'!$A$3:$AB$46,MATCH('MC Emissions'!$A297,'Emissions Factors'!$A$5:$A$46,0)+2,FALSE)*'MC Usage'!E297</f>
        <v>0</v>
      </c>
      <c r="F297" s="9">
        <f>HLOOKUP(F$5,'Emissions Factors'!$A$3:$AB$46,MATCH('MC Emissions'!$A297,'Emissions Factors'!$A$5:$A$46,0)+2,FALSE)*'MC Usage'!F297</f>
        <v>0</v>
      </c>
      <c r="G297" s="9">
        <f>HLOOKUP(G$5,'Emissions Factors'!$A$3:$AB$46,MATCH('MC Emissions'!$A297,'Emissions Factors'!$A$5:$A$46,0)+2,FALSE)*'MC Usage'!G297</f>
        <v>0</v>
      </c>
      <c r="H297" s="9">
        <f>HLOOKUP(H$5,'Emissions Factors'!$A$3:$AB$46,MATCH('MC Emissions'!$A297,'Emissions Factors'!$A$5:$A$46,0)+2,FALSE)*'MC Usage'!H297</f>
        <v>0</v>
      </c>
      <c r="I297" s="9">
        <f>HLOOKUP(I$5,'Emissions Factors'!$A$3:$AB$46,MATCH('MC Emissions'!$A297,'Emissions Factors'!$A$5:$A$46,0)+2,FALSE)*'MC Usage'!I297</f>
        <v>0</v>
      </c>
      <c r="J297" s="9">
        <f>HLOOKUP(J$5,'Emissions Factors'!$A$3:$AB$46,MATCH('MC Emissions'!$A297,'Emissions Factors'!$A$5:$A$46,0)+2,FALSE)*'MC Usage'!J297</f>
        <v>0</v>
      </c>
      <c r="K297" s="9">
        <f>HLOOKUP(K$5,'Emissions Factors'!$A$3:$AB$46,MATCH('MC Emissions'!$A297,'Emissions Factors'!$A$5:$A$46,0)+2,FALSE)*'MC Usage'!K297</f>
        <v>0</v>
      </c>
      <c r="L297" s="9">
        <f>HLOOKUP(L$5,'Emissions Factors'!$A$3:$AB$46,MATCH('MC Emissions'!$A297,'Emissions Factors'!$A$5:$A$46,0)+2,FALSE)*'MC Usage'!L297</f>
        <v>0</v>
      </c>
      <c r="M297" s="9">
        <f>HLOOKUP(M$5,'Emissions Factors'!$A$3:$AB$46,MATCH('MC Emissions'!$A297,'Emissions Factors'!$A$5:$A$46,0)+2,FALSE)*'MC Usage'!M297</f>
        <v>0</v>
      </c>
      <c r="N297" s="9">
        <f>HLOOKUP(N$5,'Emissions Factors'!$A$3:$AB$46,MATCH('MC Emissions'!$A297,'Emissions Factors'!$A$5:$A$46,0)+2,FALSE)*'MC Usage'!N297</f>
        <v>0</v>
      </c>
      <c r="O297" s="9">
        <f>HLOOKUP(O$5,'Emissions Factors'!$A$3:$AB$46,MATCH('MC Emissions'!$A297,'Emissions Factors'!$A$5:$A$46,0)+2,FALSE)*'MC Usage'!O297</f>
        <v>0</v>
      </c>
      <c r="P297" s="9">
        <f>HLOOKUP(P$5,'Emissions Factors'!$A$3:$AB$46,MATCH('MC Emissions'!$A297,'Emissions Factors'!$A$5:$A$46,0)+2,FALSE)*'MC Usage'!P297</f>
        <v>0</v>
      </c>
      <c r="Q297" s="9">
        <f>HLOOKUP(Q$5,'Emissions Factors'!$A$3:$AB$46,MATCH('MC Emissions'!$A297,'Emissions Factors'!$A$5:$A$46,0)+2,FALSE)*'MC Usage'!Q297</f>
        <v>0</v>
      </c>
      <c r="R297" s="9">
        <f>HLOOKUP(R$5,'Emissions Factors'!$A$3:$AB$46,MATCH('MC Emissions'!$A297,'Emissions Factors'!$A$5:$A$46,0)+2,FALSE)*'MC Usage'!R297</f>
        <v>0</v>
      </c>
      <c r="S297" s="9">
        <f>HLOOKUP(S$5,'Emissions Factors'!$A$3:$AB$46,MATCH('MC Emissions'!$A297,'Emissions Factors'!$A$5:$A$46,0)+2,FALSE)*'MC Usage'!S297</f>
        <v>0</v>
      </c>
      <c r="T297" s="9">
        <f>HLOOKUP(T$5,'Emissions Factors'!$A$3:$AB$46,MATCH('MC Emissions'!$A297,'Emissions Factors'!$A$5:$A$46,0)+2,FALSE)*'MC Usage'!T297</f>
        <v>0</v>
      </c>
      <c r="U297" s="9">
        <f>HLOOKUP(U$5,'Emissions Factors'!$A$3:$AB$46,MATCH('MC Emissions'!$A297,'Emissions Factors'!$A$5:$A$46,0)+2,FALSE)*'MC Usage'!U297</f>
        <v>0</v>
      </c>
      <c r="V297" s="9">
        <f>HLOOKUP(V$5,'Emissions Factors'!$A$3:$AB$46,MATCH('MC Emissions'!$A297,'Emissions Factors'!$A$5:$A$46,0)+2,FALSE)*'MC Usage'!V297</f>
        <v>0</v>
      </c>
      <c r="W297" s="9">
        <f>HLOOKUP(W$5,'Emissions Factors'!$A$3:$AB$46,MATCH('MC Emissions'!$A297,'Emissions Factors'!$A$5:$A$46,0)+2,FALSE)*'MC Usage'!W297</f>
        <v>0</v>
      </c>
      <c r="X297" s="9">
        <f>HLOOKUP(X$5,'Emissions Factors'!$A$3:$AB$46,MATCH('MC Emissions'!$A297,'Emissions Factors'!$A$5:$A$46,0)+2,FALSE)*'MC Usage'!X297</f>
        <v>0</v>
      </c>
      <c r="Y297" s="9">
        <f>HLOOKUP(Y$5,'Emissions Factors'!$A$3:$AB$46,MATCH('MC Emissions'!$A297,'Emissions Factors'!$A$5:$A$46,0)+2,FALSE)*'MC Usage'!Y297</f>
        <v>0</v>
      </c>
      <c r="Z297" s="9">
        <f>HLOOKUP(Z$5,'Emissions Factors'!$A$3:$AB$46,MATCH('MC Emissions'!$A297,'Emissions Factors'!$A$5:$A$46,0)+2,FALSE)*'MC Usage'!Z297</f>
        <v>0</v>
      </c>
      <c r="AA297" s="9">
        <f>HLOOKUP(AA$5,'Emissions Factors'!$A$3:$AB$46,MATCH('MC Emissions'!$A297,'Emissions Factors'!$A$5:$A$46,0)+2,FALSE)*'MC Usage'!AA297</f>
        <v>0</v>
      </c>
      <c r="AB297" s="10">
        <f>HLOOKUP(AB$5,'Emissions Factors'!$A$3:$AB$46,MATCH('MC Emissions'!$A297,'Emissions Factors'!$A$5:$A$46,0)+2,FALSE)*'MC Usage'!AB297</f>
        <v>0</v>
      </c>
      <c r="AC297" s="10">
        <f>-'MC Usage'!AC297</f>
        <v>0</v>
      </c>
      <c r="AD297" s="10">
        <f>HLOOKUP(AD$5,'Emissions Factors'!$A$3:$AB$46,MATCH('MC Emissions'!$A297,'Emissions Factors'!$A$5:$A$46,0)+2,FALSE)*'MC Usage'!AD297</f>
        <v>0</v>
      </c>
      <c r="AE297" s="10">
        <f>HLOOKUP(AE$5,'Emissions Factors'!$A$3:$AB$46,MATCH('MC Emissions'!$A297,'Emissions Factors'!$A$5:$A$46,0)+2,FALSE)*'MC Usage'!AE297</f>
        <v>0</v>
      </c>
      <c r="AF297" s="202">
        <f t="shared" si="20"/>
        <v>0</v>
      </c>
      <c r="AG297">
        <f t="shared" si="21"/>
        <v>0</v>
      </c>
      <c r="AH297">
        <v>0</v>
      </c>
      <c r="AI297">
        <f t="shared" si="18"/>
        <v>0</v>
      </c>
      <c r="AJ297">
        <f t="shared" si="19"/>
        <v>0</v>
      </c>
    </row>
    <row r="298" spans="1:36" x14ac:dyDescent="0.3">
      <c r="A298" s="30" t="s">
        <v>58</v>
      </c>
      <c r="B298" s="16">
        <f t="shared" si="22"/>
        <v>45597</v>
      </c>
      <c r="C298" s="9">
        <f>HLOOKUP(C$5,'Emissions Factors'!$A$3:$AB$46,MATCH('MC Emissions'!$A298,'Emissions Factors'!$A$5:$A$46,0)+2,FALSE)*'MC Usage'!C298</f>
        <v>0</v>
      </c>
      <c r="D298" s="9">
        <f>HLOOKUP(D$5,'Emissions Factors'!$A$3:$AB$46,MATCH('MC Emissions'!$A298,'Emissions Factors'!$A$5:$A$46,0)+2,FALSE)*'MC Usage'!D298</f>
        <v>0</v>
      </c>
      <c r="E298" s="9">
        <f>HLOOKUP(E$5,'Emissions Factors'!$A$3:$AB$46,MATCH('MC Emissions'!$A298,'Emissions Factors'!$A$5:$A$46,0)+2,FALSE)*'MC Usage'!E298</f>
        <v>0</v>
      </c>
      <c r="F298" s="9">
        <f>HLOOKUP(F$5,'Emissions Factors'!$A$3:$AB$46,MATCH('MC Emissions'!$A298,'Emissions Factors'!$A$5:$A$46,0)+2,FALSE)*'MC Usage'!F298</f>
        <v>0</v>
      </c>
      <c r="G298" s="9">
        <f>HLOOKUP(G$5,'Emissions Factors'!$A$3:$AB$46,MATCH('MC Emissions'!$A298,'Emissions Factors'!$A$5:$A$46,0)+2,FALSE)*'MC Usage'!G298</f>
        <v>0</v>
      </c>
      <c r="H298" s="9">
        <f>HLOOKUP(H$5,'Emissions Factors'!$A$3:$AB$46,MATCH('MC Emissions'!$A298,'Emissions Factors'!$A$5:$A$46,0)+2,FALSE)*'MC Usage'!H298</f>
        <v>0</v>
      </c>
      <c r="I298" s="9">
        <f>HLOOKUP(I$5,'Emissions Factors'!$A$3:$AB$46,MATCH('MC Emissions'!$A298,'Emissions Factors'!$A$5:$A$46,0)+2,FALSE)*'MC Usage'!I298</f>
        <v>0</v>
      </c>
      <c r="J298" s="9">
        <f>HLOOKUP(J$5,'Emissions Factors'!$A$3:$AB$46,MATCH('MC Emissions'!$A298,'Emissions Factors'!$A$5:$A$46,0)+2,FALSE)*'MC Usage'!J298</f>
        <v>0</v>
      </c>
      <c r="K298" s="9">
        <f>HLOOKUP(K$5,'Emissions Factors'!$A$3:$AB$46,MATCH('MC Emissions'!$A298,'Emissions Factors'!$A$5:$A$46,0)+2,FALSE)*'MC Usage'!K298</f>
        <v>0</v>
      </c>
      <c r="L298" s="9">
        <f>HLOOKUP(L$5,'Emissions Factors'!$A$3:$AB$46,MATCH('MC Emissions'!$A298,'Emissions Factors'!$A$5:$A$46,0)+2,FALSE)*'MC Usage'!L298</f>
        <v>0</v>
      </c>
      <c r="M298" s="9">
        <f>HLOOKUP(M$5,'Emissions Factors'!$A$3:$AB$46,MATCH('MC Emissions'!$A298,'Emissions Factors'!$A$5:$A$46,0)+2,FALSE)*'MC Usage'!M298</f>
        <v>0</v>
      </c>
      <c r="N298" s="9">
        <f>HLOOKUP(N$5,'Emissions Factors'!$A$3:$AB$46,MATCH('MC Emissions'!$A298,'Emissions Factors'!$A$5:$A$46,0)+2,FALSE)*'MC Usage'!N298</f>
        <v>0</v>
      </c>
      <c r="O298" s="9">
        <f>HLOOKUP(O$5,'Emissions Factors'!$A$3:$AB$46,MATCH('MC Emissions'!$A298,'Emissions Factors'!$A$5:$A$46,0)+2,FALSE)*'MC Usage'!O298</f>
        <v>0</v>
      </c>
      <c r="P298" s="9">
        <f>HLOOKUP(P$5,'Emissions Factors'!$A$3:$AB$46,MATCH('MC Emissions'!$A298,'Emissions Factors'!$A$5:$A$46,0)+2,FALSE)*'MC Usage'!P298</f>
        <v>0</v>
      </c>
      <c r="Q298" s="9">
        <f>HLOOKUP(Q$5,'Emissions Factors'!$A$3:$AB$46,MATCH('MC Emissions'!$A298,'Emissions Factors'!$A$5:$A$46,0)+2,FALSE)*'MC Usage'!Q298</f>
        <v>0</v>
      </c>
      <c r="R298" s="9">
        <f>HLOOKUP(R$5,'Emissions Factors'!$A$3:$AB$46,MATCH('MC Emissions'!$A298,'Emissions Factors'!$A$5:$A$46,0)+2,FALSE)*'MC Usage'!R298</f>
        <v>0</v>
      </c>
      <c r="S298" s="9">
        <f>HLOOKUP(S$5,'Emissions Factors'!$A$3:$AB$46,MATCH('MC Emissions'!$A298,'Emissions Factors'!$A$5:$A$46,0)+2,FALSE)*'MC Usage'!S298</f>
        <v>0</v>
      </c>
      <c r="T298" s="9">
        <f>HLOOKUP(T$5,'Emissions Factors'!$A$3:$AB$46,MATCH('MC Emissions'!$A298,'Emissions Factors'!$A$5:$A$46,0)+2,FALSE)*'MC Usage'!T298</f>
        <v>0</v>
      </c>
      <c r="U298" s="9">
        <f>HLOOKUP(U$5,'Emissions Factors'!$A$3:$AB$46,MATCH('MC Emissions'!$A298,'Emissions Factors'!$A$5:$A$46,0)+2,FALSE)*'MC Usage'!U298</f>
        <v>0</v>
      </c>
      <c r="V298" s="9">
        <f>HLOOKUP(V$5,'Emissions Factors'!$A$3:$AB$46,MATCH('MC Emissions'!$A298,'Emissions Factors'!$A$5:$A$46,0)+2,FALSE)*'MC Usage'!V298</f>
        <v>0</v>
      </c>
      <c r="W298" s="9">
        <f>HLOOKUP(W$5,'Emissions Factors'!$A$3:$AB$46,MATCH('MC Emissions'!$A298,'Emissions Factors'!$A$5:$A$46,0)+2,FALSE)*'MC Usage'!W298</f>
        <v>0</v>
      </c>
      <c r="X298" s="9">
        <f>HLOOKUP(X$5,'Emissions Factors'!$A$3:$AB$46,MATCH('MC Emissions'!$A298,'Emissions Factors'!$A$5:$A$46,0)+2,FALSE)*'MC Usage'!X298</f>
        <v>0</v>
      </c>
      <c r="Y298" s="9">
        <f>HLOOKUP(Y$5,'Emissions Factors'!$A$3:$AB$46,MATCH('MC Emissions'!$A298,'Emissions Factors'!$A$5:$A$46,0)+2,FALSE)*'MC Usage'!Y298</f>
        <v>0</v>
      </c>
      <c r="Z298" s="9">
        <f>HLOOKUP(Z$5,'Emissions Factors'!$A$3:$AB$46,MATCH('MC Emissions'!$A298,'Emissions Factors'!$A$5:$A$46,0)+2,FALSE)*'MC Usage'!Z298</f>
        <v>0</v>
      </c>
      <c r="AA298" s="9">
        <f>HLOOKUP(AA$5,'Emissions Factors'!$A$3:$AB$46,MATCH('MC Emissions'!$A298,'Emissions Factors'!$A$5:$A$46,0)+2,FALSE)*'MC Usage'!AA298</f>
        <v>0</v>
      </c>
      <c r="AB298" s="10">
        <f>HLOOKUP(AB$5,'Emissions Factors'!$A$3:$AB$46,MATCH('MC Emissions'!$A298,'Emissions Factors'!$A$5:$A$46,0)+2,FALSE)*'MC Usage'!AB298</f>
        <v>0</v>
      </c>
      <c r="AC298" s="10">
        <f>-'MC Usage'!AC298</f>
        <v>0</v>
      </c>
      <c r="AD298" s="10">
        <f>HLOOKUP(AD$5,'Emissions Factors'!$A$3:$AB$46,MATCH('MC Emissions'!$A298,'Emissions Factors'!$A$5:$A$46,0)+2,FALSE)*'MC Usage'!AD298</f>
        <v>0</v>
      </c>
      <c r="AE298" s="10">
        <f>HLOOKUP(AE$5,'Emissions Factors'!$A$3:$AB$46,MATCH('MC Emissions'!$A298,'Emissions Factors'!$A$5:$A$46,0)+2,FALSE)*'MC Usage'!AE298</f>
        <v>0</v>
      </c>
      <c r="AF298" s="202">
        <f t="shared" si="20"/>
        <v>0</v>
      </c>
      <c r="AG298">
        <f t="shared" si="21"/>
        <v>0</v>
      </c>
      <c r="AH298">
        <v>0</v>
      </c>
      <c r="AI298">
        <f t="shared" si="18"/>
        <v>0</v>
      </c>
      <c r="AJ298">
        <f t="shared" si="19"/>
        <v>0</v>
      </c>
    </row>
    <row r="299" spans="1:36" x14ac:dyDescent="0.3">
      <c r="A299" s="30" t="s">
        <v>58</v>
      </c>
      <c r="B299" s="16">
        <f t="shared" si="22"/>
        <v>45627</v>
      </c>
      <c r="C299" s="9">
        <f>HLOOKUP(C$5,'Emissions Factors'!$A$3:$AB$46,MATCH('MC Emissions'!$A299,'Emissions Factors'!$A$5:$A$46,0)+2,FALSE)*'MC Usage'!C299</f>
        <v>0</v>
      </c>
      <c r="D299" s="9">
        <f>HLOOKUP(D$5,'Emissions Factors'!$A$3:$AB$46,MATCH('MC Emissions'!$A299,'Emissions Factors'!$A$5:$A$46,0)+2,FALSE)*'MC Usage'!D299</f>
        <v>0</v>
      </c>
      <c r="E299" s="9">
        <f>HLOOKUP(E$5,'Emissions Factors'!$A$3:$AB$46,MATCH('MC Emissions'!$A299,'Emissions Factors'!$A$5:$A$46,0)+2,FALSE)*'MC Usage'!E299</f>
        <v>0</v>
      </c>
      <c r="F299" s="9">
        <f>HLOOKUP(F$5,'Emissions Factors'!$A$3:$AB$46,MATCH('MC Emissions'!$A299,'Emissions Factors'!$A$5:$A$46,0)+2,FALSE)*'MC Usage'!F299</f>
        <v>0</v>
      </c>
      <c r="G299" s="9">
        <f>HLOOKUP(G$5,'Emissions Factors'!$A$3:$AB$46,MATCH('MC Emissions'!$A299,'Emissions Factors'!$A$5:$A$46,0)+2,FALSE)*'MC Usage'!G299</f>
        <v>0</v>
      </c>
      <c r="H299" s="9">
        <f>HLOOKUP(H$5,'Emissions Factors'!$A$3:$AB$46,MATCH('MC Emissions'!$A299,'Emissions Factors'!$A$5:$A$46,0)+2,FALSE)*'MC Usage'!H299</f>
        <v>0</v>
      </c>
      <c r="I299" s="9">
        <f>HLOOKUP(I$5,'Emissions Factors'!$A$3:$AB$46,MATCH('MC Emissions'!$A299,'Emissions Factors'!$A$5:$A$46,0)+2,FALSE)*'MC Usage'!I299</f>
        <v>0</v>
      </c>
      <c r="J299" s="9">
        <f>HLOOKUP(J$5,'Emissions Factors'!$A$3:$AB$46,MATCH('MC Emissions'!$A299,'Emissions Factors'!$A$5:$A$46,0)+2,FALSE)*'MC Usage'!J299</f>
        <v>0</v>
      </c>
      <c r="K299" s="9">
        <f>HLOOKUP(K$5,'Emissions Factors'!$A$3:$AB$46,MATCH('MC Emissions'!$A299,'Emissions Factors'!$A$5:$A$46,0)+2,FALSE)*'MC Usage'!K299</f>
        <v>0</v>
      </c>
      <c r="L299" s="9">
        <f>HLOOKUP(L$5,'Emissions Factors'!$A$3:$AB$46,MATCH('MC Emissions'!$A299,'Emissions Factors'!$A$5:$A$46,0)+2,FALSE)*'MC Usage'!L299</f>
        <v>0</v>
      </c>
      <c r="M299" s="9">
        <f>HLOOKUP(M$5,'Emissions Factors'!$A$3:$AB$46,MATCH('MC Emissions'!$A299,'Emissions Factors'!$A$5:$A$46,0)+2,FALSE)*'MC Usage'!M299</f>
        <v>0</v>
      </c>
      <c r="N299" s="9">
        <f>HLOOKUP(N$5,'Emissions Factors'!$A$3:$AB$46,MATCH('MC Emissions'!$A299,'Emissions Factors'!$A$5:$A$46,0)+2,FALSE)*'MC Usage'!N299</f>
        <v>0</v>
      </c>
      <c r="O299" s="9">
        <f>HLOOKUP(O$5,'Emissions Factors'!$A$3:$AB$46,MATCH('MC Emissions'!$A299,'Emissions Factors'!$A$5:$A$46,0)+2,FALSE)*'MC Usage'!O299</f>
        <v>0</v>
      </c>
      <c r="P299" s="9">
        <f>HLOOKUP(P$5,'Emissions Factors'!$A$3:$AB$46,MATCH('MC Emissions'!$A299,'Emissions Factors'!$A$5:$A$46,0)+2,FALSE)*'MC Usage'!P299</f>
        <v>0</v>
      </c>
      <c r="Q299" s="9">
        <f>HLOOKUP(Q$5,'Emissions Factors'!$A$3:$AB$46,MATCH('MC Emissions'!$A299,'Emissions Factors'!$A$5:$A$46,0)+2,FALSE)*'MC Usage'!Q299</f>
        <v>0</v>
      </c>
      <c r="R299" s="9">
        <f>HLOOKUP(R$5,'Emissions Factors'!$A$3:$AB$46,MATCH('MC Emissions'!$A299,'Emissions Factors'!$A$5:$A$46,0)+2,FALSE)*'MC Usage'!R299</f>
        <v>0</v>
      </c>
      <c r="S299" s="9">
        <f>HLOOKUP(S$5,'Emissions Factors'!$A$3:$AB$46,MATCH('MC Emissions'!$A299,'Emissions Factors'!$A$5:$A$46,0)+2,FALSE)*'MC Usage'!S299</f>
        <v>0</v>
      </c>
      <c r="T299" s="9">
        <f>HLOOKUP(T$5,'Emissions Factors'!$A$3:$AB$46,MATCH('MC Emissions'!$A299,'Emissions Factors'!$A$5:$A$46,0)+2,FALSE)*'MC Usage'!T299</f>
        <v>0</v>
      </c>
      <c r="U299" s="9">
        <f>HLOOKUP(U$5,'Emissions Factors'!$A$3:$AB$46,MATCH('MC Emissions'!$A299,'Emissions Factors'!$A$5:$A$46,0)+2,FALSE)*'MC Usage'!U299</f>
        <v>0</v>
      </c>
      <c r="V299" s="9">
        <f>HLOOKUP(V$5,'Emissions Factors'!$A$3:$AB$46,MATCH('MC Emissions'!$A299,'Emissions Factors'!$A$5:$A$46,0)+2,FALSE)*'MC Usage'!V299</f>
        <v>0</v>
      </c>
      <c r="W299" s="9">
        <f>HLOOKUP(W$5,'Emissions Factors'!$A$3:$AB$46,MATCH('MC Emissions'!$A299,'Emissions Factors'!$A$5:$A$46,0)+2,FALSE)*'MC Usage'!W299</f>
        <v>0</v>
      </c>
      <c r="X299" s="9">
        <f>HLOOKUP(X$5,'Emissions Factors'!$A$3:$AB$46,MATCH('MC Emissions'!$A299,'Emissions Factors'!$A$5:$A$46,0)+2,FALSE)*'MC Usage'!X299</f>
        <v>0</v>
      </c>
      <c r="Y299" s="9">
        <f>HLOOKUP(Y$5,'Emissions Factors'!$A$3:$AB$46,MATCH('MC Emissions'!$A299,'Emissions Factors'!$A$5:$A$46,0)+2,FALSE)*'MC Usage'!Y299</f>
        <v>0</v>
      </c>
      <c r="Z299" s="9">
        <f>HLOOKUP(Z$5,'Emissions Factors'!$A$3:$AB$46,MATCH('MC Emissions'!$A299,'Emissions Factors'!$A$5:$A$46,0)+2,FALSE)*'MC Usage'!Z299</f>
        <v>0</v>
      </c>
      <c r="AA299" s="9">
        <f>HLOOKUP(AA$5,'Emissions Factors'!$A$3:$AB$46,MATCH('MC Emissions'!$A299,'Emissions Factors'!$A$5:$A$46,0)+2,FALSE)*'MC Usage'!AA299</f>
        <v>0</v>
      </c>
      <c r="AB299" s="10">
        <f>HLOOKUP(AB$5,'Emissions Factors'!$A$3:$AB$46,MATCH('MC Emissions'!$A299,'Emissions Factors'!$A$5:$A$46,0)+2,FALSE)*'MC Usage'!AB299</f>
        <v>0</v>
      </c>
      <c r="AC299" s="10">
        <f>-'MC Usage'!AC299</f>
        <v>0</v>
      </c>
      <c r="AD299" s="10">
        <f>HLOOKUP(AD$5,'Emissions Factors'!$A$3:$AB$46,MATCH('MC Emissions'!$A299,'Emissions Factors'!$A$5:$A$46,0)+2,FALSE)*'MC Usage'!AD299</f>
        <v>0</v>
      </c>
      <c r="AE299" s="10">
        <f>HLOOKUP(AE$5,'Emissions Factors'!$A$3:$AB$46,MATCH('MC Emissions'!$A299,'Emissions Factors'!$A$5:$A$46,0)+2,FALSE)*'MC Usage'!AE299</f>
        <v>0</v>
      </c>
      <c r="AF299" s="202">
        <f t="shared" si="20"/>
        <v>0</v>
      </c>
      <c r="AG299">
        <f t="shared" si="21"/>
        <v>0</v>
      </c>
      <c r="AH299">
        <v>0</v>
      </c>
      <c r="AI299">
        <f t="shared" si="18"/>
        <v>0</v>
      </c>
      <c r="AJ299">
        <f t="shared" si="19"/>
        <v>0</v>
      </c>
    </row>
    <row r="300" spans="1:36" x14ac:dyDescent="0.3">
      <c r="A300" s="30" t="s">
        <v>58</v>
      </c>
      <c r="B300" s="16">
        <f t="shared" si="22"/>
        <v>45658</v>
      </c>
      <c r="C300" s="9">
        <f>HLOOKUP(C$5,'Emissions Factors'!$A$3:$AB$46,MATCH('MC Emissions'!$A300,'Emissions Factors'!$A$5:$A$46,0)+2,FALSE)*'MC Usage'!C300</f>
        <v>0</v>
      </c>
      <c r="D300" s="9">
        <f>HLOOKUP(D$5,'Emissions Factors'!$A$3:$AB$46,MATCH('MC Emissions'!$A300,'Emissions Factors'!$A$5:$A$46,0)+2,FALSE)*'MC Usage'!D300</f>
        <v>0</v>
      </c>
      <c r="E300" s="9">
        <f>HLOOKUP(E$5,'Emissions Factors'!$A$3:$AB$46,MATCH('MC Emissions'!$A300,'Emissions Factors'!$A$5:$A$46,0)+2,FALSE)*'MC Usage'!E300</f>
        <v>0</v>
      </c>
      <c r="F300" s="9">
        <f>HLOOKUP(F$5,'Emissions Factors'!$A$3:$AB$46,MATCH('MC Emissions'!$A300,'Emissions Factors'!$A$5:$A$46,0)+2,FALSE)*'MC Usage'!F300</f>
        <v>0</v>
      </c>
      <c r="G300" s="9">
        <f>HLOOKUP(G$5,'Emissions Factors'!$A$3:$AB$46,MATCH('MC Emissions'!$A300,'Emissions Factors'!$A$5:$A$46,0)+2,FALSE)*'MC Usage'!G300</f>
        <v>0</v>
      </c>
      <c r="H300" s="9">
        <f>HLOOKUP(H$5,'Emissions Factors'!$A$3:$AB$46,MATCH('MC Emissions'!$A300,'Emissions Factors'!$A$5:$A$46,0)+2,FALSE)*'MC Usage'!H300</f>
        <v>0</v>
      </c>
      <c r="I300" s="9">
        <f>HLOOKUP(I$5,'Emissions Factors'!$A$3:$AB$46,MATCH('MC Emissions'!$A300,'Emissions Factors'!$A$5:$A$46,0)+2,FALSE)*'MC Usage'!I300</f>
        <v>0</v>
      </c>
      <c r="J300" s="9">
        <f>HLOOKUP(J$5,'Emissions Factors'!$A$3:$AB$46,MATCH('MC Emissions'!$A300,'Emissions Factors'!$A$5:$A$46,0)+2,FALSE)*'MC Usage'!J300</f>
        <v>0</v>
      </c>
      <c r="K300" s="9">
        <f>HLOOKUP(K$5,'Emissions Factors'!$A$3:$AB$46,MATCH('MC Emissions'!$A300,'Emissions Factors'!$A$5:$A$46,0)+2,FALSE)*'MC Usage'!K300</f>
        <v>0</v>
      </c>
      <c r="L300" s="9">
        <f>HLOOKUP(L$5,'Emissions Factors'!$A$3:$AB$46,MATCH('MC Emissions'!$A300,'Emissions Factors'!$A$5:$A$46,0)+2,FALSE)*'MC Usage'!L300</f>
        <v>0</v>
      </c>
      <c r="M300" s="9">
        <f>HLOOKUP(M$5,'Emissions Factors'!$A$3:$AB$46,MATCH('MC Emissions'!$A300,'Emissions Factors'!$A$5:$A$46,0)+2,FALSE)*'MC Usage'!M300</f>
        <v>0</v>
      </c>
      <c r="N300" s="9">
        <f>HLOOKUP(N$5,'Emissions Factors'!$A$3:$AB$46,MATCH('MC Emissions'!$A300,'Emissions Factors'!$A$5:$A$46,0)+2,FALSE)*'MC Usage'!N300</f>
        <v>0</v>
      </c>
      <c r="O300" s="9">
        <f>HLOOKUP(O$5,'Emissions Factors'!$A$3:$AB$46,MATCH('MC Emissions'!$A300,'Emissions Factors'!$A$5:$A$46,0)+2,FALSE)*'MC Usage'!O300</f>
        <v>0</v>
      </c>
      <c r="P300" s="9">
        <f>HLOOKUP(P$5,'Emissions Factors'!$A$3:$AB$46,MATCH('MC Emissions'!$A300,'Emissions Factors'!$A$5:$A$46,0)+2,FALSE)*'MC Usage'!P300</f>
        <v>0</v>
      </c>
      <c r="Q300" s="9">
        <f>HLOOKUP(Q$5,'Emissions Factors'!$A$3:$AB$46,MATCH('MC Emissions'!$A300,'Emissions Factors'!$A$5:$A$46,0)+2,FALSE)*'MC Usage'!Q300</f>
        <v>0</v>
      </c>
      <c r="R300" s="9">
        <f>HLOOKUP(R$5,'Emissions Factors'!$A$3:$AB$46,MATCH('MC Emissions'!$A300,'Emissions Factors'!$A$5:$A$46,0)+2,FALSE)*'MC Usage'!R300</f>
        <v>0</v>
      </c>
      <c r="S300" s="9">
        <f>HLOOKUP(S$5,'Emissions Factors'!$A$3:$AB$46,MATCH('MC Emissions'!$A300,'Emissions Factors'!$A$5:$A$46,0)+2,FALSE)*'MC Usage'!S300</f>
        <v>0</v>
      </c>
      <c r="T300" s="9">
        <f>HLOOKUP(T$5,'Emissions Factors'!$A$3:$AB$46,MATCH('MC Emissions'!$A300,'Emissions Factors'!$A$5:$A$46,0)+2,FALSE)*'MC Usage'!T300</f>
        <v>0</v>
      </c>
      <c r="U300" s="9">
        <f>HLOOKUP(U$5,'Emissions Factors'!$A$3:$AB$46,MATCH('MC Emissions'!$A300,'Emissions Factors'!$A$5:$A$46,0)+2,FALSE)*'MC Usage'!U300</f>
        <v>0</v>
      </c>
      <c r="V300" s="9">
        <f>HLOOKUP(V$5,'Emissions Factors'!$A$3:$AB$46,MATCH('MC Emissions'!$A300,'Emissions Factors'!$A$5:$A$46,0)+2,FALSE)*'MC Usage'!V300</f>
        <v>0</v>
      </c>
      <c r="W300" s="9">
        <f>HLOOKUP(W$5,'Emissions Factors'!$A$3:$AB$46,MATCH('MC Emissions'!$A300,'Emissions Factors'!$A$5:$A$46,0)+2,FALSE)*'MC Usage'!W300</f>
        <v>0</v>
      </c>
      <c r="X300" s="9">
        <f>HLOOKUP(X$5,'Emissions Factors'!$A$3:$AB$46,MATCH('MC Emissions'!$A300,'Emissions Factors'!$A$5:$A$46,0)+2,FALSE)*'MC Usage'!X300</f>
        <v>0</v>
      </c>
      <c r="Y300" s="9">
        <f>HLOOKUP(Y$5,'Emissions Factors'!$A$3:$AB$46,MATCH('MC Emissions'!$A300,'Emissions Factors'!$A$5:$A$46,0)+2,FALSE)*'MC Usage'!Y300</f>
        <v>0</v>
      </c>
      <c r="Z300" s="9">
        <f>HLOOKUP(Z$5,'Emissions Factors'!$A$3:$AB$46,MATCH('MC Emissions'!$A300,'Emissions Factors'!$A$5:$A$46,0)+2,FALSE)*'MC Usage'!Z300</f>
        <v>0</v>
      </c>
      <c r="AA300" s="9">
        <f>HLOOKUP(AA$5,'Emissions Factors'!$A$3:$AB$46,MATCH('MC Emissions'!$A300,'Emissions Factors'!$A$5:$A$46,0)+2,FALSE)*'MC Usage'!AA300</f>
        <v>0</v>
      </c>
      <c r="AB300" s="10">
        <f>HLOOKUP(AB$5,'Emissions Factors'!$A$3:$AB$46,MATCH('MC Emissions'!$A300,'Emissions Factors'!$A$5:$A$46,0)+2,FALSE)*'MC Usage'!AB300</f>
        <v>0</v>
      </c>
      <c r="AC300" s="10">
        <f>-'MC Usage'!AC300</f>
        <v>0</v>
      </c>
      <c r="AD300" s="10">
        <f>HLOOKUP(AD$5,'Emissions Factors'!$A$3:$AB$46,MATCH('MC Emissions'!$A300,'Emissions Factors'!$A$5:$A$46,0)+2,FALSE)*'MC Usage'!AD300</f>
        <v>0</v>
      </c>
      <c r="AE300" s="10">
        <f>HLOOKUP(AE$5,'Emissions Factors'!$A$3:$AB$46,MATCH('MC Emissions'!$A300,'Emissions Factors'!$A$5:$A$46,0)+2,FALSE)*'MC Usage'!AE300</f>
        <v>0</v>
      </c>
      <c r="AF300" s="202">
        <f t="shared" si="20"/>
        <v>0</v>
      </c>
      <c r="AG300">
        <f t="shared" si="21"/>
        <v>0</v>
      </c>
      <c r="AH300">
        <v>0</v>
      </c>
      <c r="AI300">
        <f t="shared" si="18"/>
        <v>0</v>
      </c>
      <c r="AJ300">
        <f t="shared" si="19"/>
        <v>0</v>
      </c>
    </row>
    <row r="301" spans="1:36" x14ac:dyDescent="0.3">
      <c r="A301" s="30" t="s">
        <v>58</v>
      </c>
      <c r="B301" s="16">
        <f t="shared" si="22"/>
        <v>45689</v>
      </c>
      <c r="C301" s="9">
        <f>HLOOKUP(C$5,'Emissions Factors'!$A$3:$AB$46,MATCH('MC Emissions'!$A301,'Emissions Factors'!$A$5:$A$46,0)+2,FALSE)*'MC Usage'!C301</f>
        <v>0</v>
      </c>
      <c r="D301" s="9">
        <f>HLOOKUP(D$5,'Emissions Factors'!$A$3:$AB$46,MATCH('MC Emissions'!$A301,'Emissions Factors'!$A$5:$A$46,0)+2,FALSE)*'MC Usage'!D301</f>
        <v>0</v>
      </c>
      <c r="E301" s="9">
        <f>HLOOKUP(E$5,'Emissions Factors'!$A$3:$AB$46,MATCH('MC Emissions'!$A301,'Emissions Factors'!$A$5:$A$46,0)+2,FALSE)*'MC Usage'!E301</f>
        <v>0</v>
      </c>
      <c r="F301" s="9">
        <f>HLOOKUP(F$5,'Emissions Factors'!$A$3:$AB$46,MATCH('MC Emissions'!$A301,'Emissions Factors'!$A$5:$A$46,0)+2,FALSE)*'MC Usage'!F301</f>
        <v>0</v>
      </c>
      <c r="G301" s="9">
        <f>HLOOKUP(G$5,'Emissions Factors'!$A$3:$AB$46,MATCH('MC Emissions'!$A301,'Emissions Factors'!$A$5:$A$46,0)+2,FALSE)*'MC Usage'!G301</f>
        <v>0</v>
      </c>
      <c r="H301" s="9">
        <f>HLOOKUP(H$5,'Emissions Factors'!$A$3:$AB$46,MATCH('MC Emissions'!$A301,'Emissions Factors'!$A$5:$A$46,0)+2,FALSE)*'MC Usage'!H301</f>
        <v>0</v>
      </c>
      <c r="I301" s="9">
        <f>HLOOKUP(I$5,'Emissions Factors'!$A$3:$AB$46,MATCH('MC Emissions'!$A301,'Emissions Factors'!$A$5:$A$46,0)+2,FALSE)*'MC Usage'!I301</f>
        <v>0</v>
      </c>
      <c r="J301" s="9">
        <f>HLOOKUP(J$5,'Emissions Factors'!$A$3:$AB$46,MATCH('MC Emissions'!$A301,'Emissions Factors'!$A$5:$A$46,0)+2,FALSE)*'MC Usage'!J301</f>
        <v>0</v>
      </c>
      <c r="K301" s="9">
        <f>HLOOKUP(K$5,'Emissions Factors'!$A$3:$AB$46,MATCH('MC Emissions'!$A301,'Emissions Factors'!$A$5:$A$46,0)+2,FALSE)*'MC Usage'!K301</f>
        <v>0</v>
      </c>
      <c r="L301" s="9">
        <f>HLOOKUP(L$5,'Emissions Factors'!$A$3:$AB$46,MATCH('MC Emissions'!$A301,'Emissions Factors'!$A$5:$A$46,0)+2,FALSE)*'MC Usage'!L301</f>
        <v>0</v>
      </c>
      <c r="M301" s="9">
        <f>HLOOKUP(M$5,'Emissions Factors'!$A$3:$AB$46,MATCH('MC Emissions'!$A301,'Emissions Factors'!$A$5:$A$46,0)+2,FALSE)*'MC Usage'!M301</f>
        <v>0</v>
      </c>
      <c r="N301" s="9">
        <f>HLOOKUP(N$5,'Emissions Factors'!$A$3:$AB$46,MATCH('MC Emissions'!$A301,'Emissions Factors'!$A$5:$A$46,0)+2,FALSE)*'MC Usage'!N301</f>
        <v>0</v>
      </c>
      <c r="O301" s="9">
        <f>HLOOKUP(O$5,'Emissions Factors'!$A$3:$AB$46,MATCH('MC Emissions'!$A301,'Emissions Factors'!$A$5:$A$46,0)+2,FALSE)*'MC Usage'!O301</f>
        <v>0</v>
      </c>
      <c r="P301" s="9">
        <f>HLOOKUP(P$5,'Emissions Factors'!$A$3:$AB$46,MATCH('MC Emissions'!$A301,'Emissions Factors'!$A$5:$A$46,0)+2,FALSE)*'MC Usage'!P301</f>
        <v>0</v>
      </c>
      <c r="Q301" s="9">
        <f>HLOOKUP(Q$5,'Emissions Factors'!$A$3:$AB$46,MATCH('MC Emissions'!$A301,'Emissions Factors'!$A$5:$A$46,0)+2,FALSE)*'MC Usage'!Q301</f>
        <v>0</v>
      </c>
      <c r="R301" s="9">
        <f>HLOOKUP(R$5,'Emissions Factors'!$A$3:$AB$46,MATCH('MC Emissions'!$A301,'Emissions Factors'!$A$5:$A$46,0)+2,FALSE)*'MC Usage'!R301</f>
        <v>0</v>
      </c>
      <c r="S301" s="9">
        <f>HLOOKUP(S$5,'Emissions Factors'!$A$3:$AB$46,MATCH('MC Emissions'!$A301,'Emissions Factors'!$A$5:$A$46,0)+2,FALSE)*'MC Usage'!S301</f>
        <v>0</v>
      </c>
      <c r="T301" s="9">
        <f>HLOOKUP(T$5,'Emissions Factors'!$A$3:$AB$46,MATCH('MC Emissions'!$A301,'Emissions Factors'!$A$5:$A$46,0)+2,FALSE)*'MC Usage'!T301</f>
        <v>0</v>
      </c>
      <c r="U301" s="9">
        <f>HLOOKUP(U$5,'Emissions Factors'!$A$3:$AB$46,MATCH('MC Emissions'!$A301,'Emissions Factors'!$A$5:$A$46,0)+2,FALSE)*'MC Usage'!U301</f>
        <v>0</v>
      </c>
      <c r="V301" s="9">
        <f>HLOOKUP(V$5,'Emissions Factors'!$A$3:$AB$46,MATCH('MC Emissions'!$A301,'Emissions Factors'!$A$5:$A$46,0)+2,FALSE)*'MC Usage'!V301</f>
        <v>0</v>
      </c>
      <c r="W301" s="9">
        <f>HLOOKUP(W$5,'Emissions Factors'!$A$3:$AB$46,MATCH('MC Emissions'!$A301,'Emissions Factors'!$A$5:$A$46,0)+2,FALSE)*'MC Usage'!W301</f>
        <v>0</v>
      </c>
      <c r="X301" s="9">
        <f>HLOOKUP(X$5,'Emissions Factors'!$A$3:$AB$46,MATCH('MC Emissions'!$A301,'Emissions Factors'!$A$5:$A$46,0)+2,FALSE)*'MC Usage'!X301</f>
        <v>0</v>
      </c>
      <c r="Y301" s="9">
        <f>HLOOKUP(Y$5,'Emissions Factors'!$A$3:$AB$46,MATCH('MC Emissions'!$A301,'Emissions Factors'!$A$5:$A$46,0)+2,FALSE)*'MC Usage'!Y301</f>
        <v>0</v>
      </c>
      <c r="Z301" s="9">
        <f>HLOOKUP(Z$5,'Emissions Factors'!$A$3:$AB$46,MATCH('MC Emissions'!$A301,'Emissions Factors'!$A$5:$A$46,0)+2,FALSE)*'MC Usage'!Z301</f>
        <v>0</v>
      </c>
      <c r="AA301" s="9">
        <f>HLOOKUP(AA$5,'Emissions Factors'!$A$3:$AB$46,MATCH('MC Emissions'!$A301,'Emissions Factors'!$A$5:$A$46,0)+2,FALSE)*'MC Usage'!AA301</f>
        <v>0</v>
      </c>
      <c r="AB301" s="10">
        <f>HLOOKUP(AB$5,'Emissions Factors'!$A$3:$AB$46,MATCH('MC Emissions'!$A301,'Emissions Factors'!$A$5:$A$46,0)+2,FALSE)*'MC Usage'!AB301</f>
        <v>0</v>
      </c>
      <c r="AC301" s="10">
        <f>-'MC Usage'!AC301</f>
        <v>0</v>
      </c>
      <c r="AD301" s="10">
        <f>HLOOKUP(AD$5,'Emissions Factors'!$A$3:$AB$46,MATCH('MC Emissions'!$A301,'Emissions Factors'!$A$5:$A$46,0)+2,FALSE)*'MC Usage'!AD301</f>
        <v>0</v>
      </c>
      <c r="AE301" s="10">
        <f>HLOOKUP(AE$5,'Emissions Factors'!$A$3:$AB$46,MATCH('MC Emissions'!$A301,'Emissions Factors'!$A$5:$A$46,0)+2,FALSE)*'MC Usage'!AE301</f>
        <v>0</v>
      </c>
      <c r="AF301" s="202">
        <f t="shared" si="20"/>
        <v>0</v>
      </c>
      <c r="AG301">
        <f t="shared" si="21"/>
        <v>0</v>
      </c>
      <c r="AH301">
        <v>0</v>
      </c>
      <c r="AI301">
        <f t="shared" si="18"/>
        <v>0</v>
      </c>
      <c r="AJ301">
        <f t="shared" si="19"/>
        <v>0</v>
      </c>
    </row>
    <row r="302" spans="1:36" x14ac:dyDescent="0.3">
      <c r="A302" s="30" t="s">
        <v>58</v>
      </c>
      <c r="B302" s="16">
        <f t="shared" si="22"/>
        <v>45717</v>
      </c>
      <c r="C302" s="9">
        <f>HLOOKUP(C$5,'Emissions Factors'!$A$3:$AB$46,MATCH('MC Emissions'!$A302,'Emissions Factors'!$A$5:$A$46,0)+2,FALSE)*'MC Usage'!C302</f>
        <v>0</v>
      </c>
      <c r="D302" s="9">
        <f>HLOOKUP(D$5,'Emissions Factors'!$A$3:$AB$46,MATCH('MC Emissions'!$A302,'Emissions Factors'!$A$5:$A$46,0)+2,FALSE)*'MC Usage'!D302</f>
        <v>0</v>
      </c>
      <c r="E302" s="9">
        <f>HLOOKUP(E$5,'Emissions Factors'!$A$3:$AB$46,MATCH('MC Emissions'!$A302,'Emissions Factors'!$A$5:$A$46,0)+2,FALSE)*'MC Usage'!E302</f>
        <v>0</v>
      </c>
      <c r="F302" s="9">
        <f>HLOOKUP(F$5,'Emissions Factors'!$A$3:$AB$46,MATCH('MC Emissions'!$A302,'Emissions Factors'!$A$5:$A$46,0)+2,FALSE)*'MC Usage'!F302</f>
        <v>0</v>
      </c>
      <c r="G302" s="9">
        <f>HLOOKUP(G$5,'Emissions Factors'!$A$3:$AB$46,MATCH('MC Emissions'!$A302,'Emissions Factors'!$A$5:$A$46,0)+2,FALSE)*'MC Usage'!G302</f>
        <v>0</v>
      </c>
      <c r="H302" s="9">
        <f>HLOOKUP(H$5,'Emissions Factors'!$A$3:$AB$46,MATCH('MC Emissions'!$A302,'Emissions Factors'!$A$5:$A$46,0)+2,FALSE)*'MC Usage'!H302</f>
        <v>0</v>
      </c>
      <c r="I302" s="9">
        <f>HLOOKUP(I$5,'Emissions Factors'!$A$3:$AB$46,MATCH('MC Emissions'!$A302,'Emissions Factors'!$A$5:$A$46,0)+2,FALSE)*'MC Usage'!I302</f>
        <v>0</v>
      </c>
      <c r="J302" s="9">
        <f>HLOOKUP(J$5,'Emissions Factors'!$A$3:$AB$46,MATCH('MC Emissions'!$A302,'Emissions Factors'!$A$5:$A$46,0)+2,FALSE)*'MC Usage'!J302</f>
        <v>0</v>
      </c>
      <c r="K302" s="9">
        <f>HLOOKUP(K$5,'Emissions Factors'!$A$3:$AB$46,MATCH('MC Emissions'!$A302,'Emissions Factors'!$A$5:$A$46,0)+2,FALSE)*'MC Usage'!K302</f>
        <v>0</v>
      </c>
      <c r="L302" s="9">
        <f>HLOOKUP(L$5,'Emissions Factors'!$A$3:$AB$46,MATCH('MC Emissions'!$A302,'Emissions Factors'!$A$5:$A$46,0)+2,FALSE)*'MC Usage'!L302</f>
        <v>0</v>
      </c>
      <c r="M302" s="9">
        <f>HLOOKUP(M$5,'Emissions Factors'!$A$3:$AB$46,MATCH('MC Emissions'!$A302,'Emissions Factors'!$A$5:$A$46,0)+2,FALSE)*'MC Usage'!M302</f>
        <v>0</v>
      </c>
      <c r="N302" s="9">
        <f>HLOOKUP(N$5,'Emissions Factors'!$A$3:$AB$46,MATCH('MC Emissions'!$A302,'Emissions Factors'!$A$5:$A$46,0)+2,FALSE)*'MC Usage'!N302</f>
        <v>0</v>
      </c>
      <c r="O302" s="9">
        <f>HLOOKUP(O$5,'Emissions Factors'!$A$3:$AB$46,MATCH('MC Emissions'!$A302,'Emissions Factors'!$A$5:$A$46,0)+2,FALSE)*'MC Usage'!O302</f>
        <v>0</v>
      </c>
      <c r="P302" s="9">
        <f>HLOOKUP(P$5,'Emissions Factors'!$A$3:$AB$46,MATCH('MC Emissions'!$A302,'Emissions Factors'!$A$5:$A$46,0)+2,FALSE)*'MC Usage'!P302</f>
        <v>0</v>
      </c>
      <c r="Q302" s="9">
        <f>HLOOKUP(Q$5,'Emissions Factors'!$A$3:$AB$46,MATCH('MC Emissions'!$A302,'Emissions Factors'!$A$5:$A$46,0)+2,FALSE)*'MC Usage'!Q302</f>
        <v>0</v>
      </c>
      <c r="R302" s="9">
        <f>HLOOKUP(R$5,'Emissions Factors'!$A$3:$AB$46,MATCH('MC Emissions'!$A302,'Emissions Factors'!$A$5:$A$46,0)+2,FALSE)*'MC Usage'!R302</f>
        <v>0</v>
      </c>
      <c r="S302" s="9">
        <f>HLOOKUP(S$5,'Emissions Factors'!$A$3:$AB$46,MATCH('MC Emissions'!$A302,'Emissions Factors'!$A$5:$A$46,0)+2,FALSE)*'MC Usage'!S302</f>
        <v>0</v>
      </c>
      <c r="T302" s="9">
        <f>HLOOKUP(T$5,'Emissions Factors'!$A$3:$AB$46,MATCH('MC Emissions'!$A302,'Emissions Factors'!$A$5:$A$46,0)+2,FALSE)*'MC Usage'!T302</f>
        <v>0</v>
      </c>
      <c r="U302" s="9">
        <f>HLOOKUP(U$5,'Emissions Factors'!$A$3:$AB$46,MATCH('MC Emissions'!$A302,'Emissions Factors'!$A$5:$A$46,0)+2,FALSE)*'MC Usage'!U302</f>
        <v>0</v>
      </c>
      <c r="V302" s="9">
        <f>HLOOKUP(V$5,'Emissions Factors'!$A$3:$AB$46,MATCH('MC Emissions'!$A302,'Emissions Factors'!$A$5:$A$46,0)+2,FALSE)*'MC Usage'!V302</f>
        <v>0</v>
      </c>
      <c r="W302" s="9">
        <f>HLOOKUP(W$5,'Emissions Factors'!$A$3:$AB$46,MATCH('MC Emissions'!$A302,'Emissions Factors'!$A$5:$A$46,0)+2,FALSE)*'MC Usage'!W302</f>
        <v>0</v>
      </c>
      <c r="X302" s="9">
        <f>HLOOKUP(X$5,'Emissions Factors'!$A$3:$AB$46,MATCH('MC Emissions'!$A302,'Emissions Factors'!$A$5:$A$46,0)+2,FALSE)*'MC Usage'!X302</f>
        <v>0</v>
      </c>
      <c r="Y302" s="9">
        <f>HLOOKUP(Y$5,'Emissions Factors'!$A$3:$AB$46,MATCH('MC Emissions'!$A302,'Emissions Factors'!$A$5:$A$46,0)+2,FALSE)*'MC Usage'!Y302</f>
        <v>0</v>
      </c>
      <c r="Z302" s="9">
        <f>HLOOKUP(Z$5,'Emissions Factors'!$A$3:$AB$46,MATCH('MC Emissions'!$A302,'Emissions Factors'!$A$5:$A$46,0)+2,FALSE)*'MC Usage'!Z302</f>
        <v>0</v>
      </c>
      <c r="AA302" s="9">
        <f>HLOOKUP(AA$5,'Emissions Factors'!$A$3:$AB$46,MATCH('MC Emissions'!$A302,'Emissions Factors'!$A$5:$A$46,0)+2,FALSE)*'MC Usage'!AA302</f>
        <v>0</v>
      </c>
      <c r="AB302" s="10">
        <f>HLOOKUP(AB$5,'Emissions Factors'!$A$3:$AB$46,MATCH('MC Emissions'!$A302,'Emissions Factors'!$A$5:$A$46,0)+2,FALSE)*'MC Usage'!AB302</f>
        <v>0</v>
      </c>
      <c r="AC302" s="10">
        <f>-'MC Usage'!AC302</f>
        <v>0</v>
      </c>
      <c r="AD302" s="10">
        <f>HLOOKUP(AD$5,'Emissions Factors'!$A$3:$AB$46,MATCH('MC Emissions'!$A302,'Emissions Factors'!$A$5:$A$46,0)+2,FALSE)*'MC Usage'!AD302</f>
        <v>0</v>
      </c>
      <c r="AE302" s="10">
        <f>HLOOKUP(AE$5,'Emissions Factors'!$A$3:$AB$46,MATCH('MC Emissions'!$A302,'Emissions Factors'!$A$5:$A$46,0)+2,FALSE)*'MC Usage'!AE302</f>
        <v>0</v>
      </c>
      <c r="AF302" s="202">
        <f t="shared" si="20"/>
        <v>0</v>
      </c>
      <c r="AG302">
        <f t="shared" si="21"/>
        <v>0</v>
      </c>
      <c r="AH302">
        <v>0</v>
      </c>
      <c r="AI302">
        <f t="shared" si="18"/>
        <v>0</v>
      </c>
      <c r="AJ302">
        <f t="shared" si="19"/>
        <v>0</v>
      </c>
    </row>
    <row r="303" spans="1:36" x14ac:dyDescent="0.3">
      <c r="A303" s="30" t="s">
        <v>58</v>
      </c>
      <c r="B303" s="16">
        <f t="shared" si="22"/>
        <v>45748</v>
      </c>
      <c r="C303" s="9">
        <f>HLOOKUP(C$5,'Emissions Factors'!$A$3:$AB$46,MATCH('MC Emissions'!$A303,'Emissions Factors'!$A$5:$A$46,0)+2,FALSE)*'MC Usage'!C303</f>
        <v>0</v>
      </c>
      <c r="D303" s="9">
        <f>HLOOKUP(D$5,'Emissions Factors'!$A$3:$AB$46,MATCH('MC Emissions'!$A303,'Emissions Factors'!$A$5:$A$46,0)+2,FALSE)*'MC Usage'!D303</f>
        <v>0</v>
      </c>
      <c r="E303" s="9">
        <f>HLOOKUP(E$5,'Emissions Factors'!$A$3:$AB$46,MATCH('MC Emissions'!$A303,'Emissions Factors'!$A$5:$A$46,0)+2,FALSE)*'MC Usage'!E303</f>
        <v>0</v>
      </c>
      <c r="F303" s="9">
        <f>HLOOKUP(F$5,'Emissions Factors'!$A$3:$AB$46,MATCH('MC Emissions'!$A303,'Emissions Factors'!$A$5:$A$46,0)+2,FALSE)*'MC Usage'!F303</f>
        <v>0</v>
      </c>
      <c r="G303" s="9">
        <f>HLOOKUP(G$5,'Emissions Factors'!$A$3:$AB$46,MATCH('MC Emissions'!$A303,'Emissions Factors'!$A$5:$A$46,0)+2,FALSE)*'MC Usage'!G303</f>
        <v>0</v>
      </c>
      <c r="H303" s="9">
        <f>HLOOKUP(H$5,'Emissions Factors'!$A$3:$AB$46,MATCH('MC Emissions'!$A303,'Emissions Factors'!$A$5:$A$46,0)+2,FALSE)*'MC Usage'!H303</f>
        <v>0</v>
      </c>
      <c r="I303" s="9">
        <f>HLOOKUP(I$5,'Emissions Factors'!$A$3:$AB$46,MATCH('MC Emissions'!$A303,'Emissions Factors'!$A$5:$A$46,0)+2,FALSE)*'MC Usage'!I303</f>
        <v>0</v>
      </c>
      <c r="J303" s="9">
        <f>HLOOKUP(J$5,'Emissions Factors'!$A$3:$AB$46,MATCH('MC Emissions'!$A303,'Emissions Factors'!$A$5:$A$46,0)+2,FALSE)*'MC Usage'!J303</f>
        <v>0</v>
      </c>
      <c r="K303" s="9">
        <f>HLOOKUP(K$5,'Emissions Factors'!$A$3:$AB$46,MATCH('MC Emissions'!$A303,'Emissions Factors'!$A$5:$A$46,0)+2,FALSE)*'MC Usage'!K303</f>
        <v>0</v>
      </c>
      <c r="L303" s="9">
        <f>HLOOKUP(L$5,'Emissions Factors'!$A$3:$AB$46,MATCH('MC Emissions'!$A303,'Emissions Factors'!$A$5:$A$46,0)+2,FALSE)*'MC Usage'!L303</f>
        <v>0</v>
      </c>
      <c r="M303" s="9">
        <f>HLOOKUP(M$5,'Emissions Factors'!$A$3:$AB$46,MATCH('MC Emissions'!$A303,'Emissions Factors'!$A$5:$A$46,0)+2,FALSE)*'MC Usage'!M303</f>
        <v>0</v>
      </c>
      <c r="N303" s="9">
        <f>HLOOKUP(N$5,'Emissions Factors'!$A$3:$AB$46,MATCH('MC Emissions'!$A303,'Emissions Factors'!$A$5:$A$46,0)+2,FALSE)*'MC Usage'!N303</f>
        <v>0</v>
      </c>
      <c r="O303" s="9">
        <f>HLOOKUP(O$5,'Emissions Factors'!$A$3:$AB$46,MATCH('MC Emissions'!$A303,'Emissions Factors'!$A$5:$A$46,0)+2,FALSE)*'MC Usage'!O303</f>
        <v>0</v>
      </c>
      <c r="P303" s="9">
        <f>HLOOKUP(P$5,'Emissions Factors'!$A$3:$AB$46,MATCH('MC Emissions'!$A303,'Emissions Factors'!$A$5:$A$46,0)+2,FALSE)*'MC Usage'!P303</f>
        <v>0</v>
      </c>
      <c r="Q303" s="9">
        <f>HLOOKUP(Q$5,'Emissions Factors'!$A$3:$AB$46,MATCH('MC Emissions'!$A303,'Emissions Factors'!$A$5:$A$46,0)+2,FALSE)*'MC Usage'!Q303</f>
        <v>0</v>
      </c>
      <c r="R303" s="9">
        <f>HLOOKUP(R$5,'Emissions Factors'!$A$3:$AB$46,MATCH('MC Emissions'!$A303,'Emissions Factors'!$A$5:$A$46,0)+2,FALSE)*'MC Usage'!R303</f>
        <v>0</v>
      </c>
      <c r="S303" s="9">
        <f>HLOOKUP(S$5,'Emissions Factors'!$A$3:$AB$46,MATCH('MC Emissions'!$A303,'Emissions Factors'!$A$5:$A$46,0)+2,FALSE)*'MC Usage'!S303</f>
        <v>0</v>
      </c>
      <c r="T303" s="9">
        <f>HLOOKUP(T$5,'Emissions Factors'!$A$3:$AB$46,MATCH('MC Emissions'!$A303,'Emissions Factors'!$A$5:$A$46,0)+2,FALSE)*'MC Usage'!T303</f>
        <v>0</v>
      </c>
      <c r="U303" s="9">
        <f>HLOOKUP(U$5,'Emissions Factors'!$A$3:$AB$46,MATCH('MC Emissions'!$A303,'Emissions Factors'!$A$5:$A$46,0)+2,FALSE)*'MC Usage'!U303</f>
        <v>0</v>
      </c>
      <c r="V303" s="9">
        <f>HLOOKUP(V$5,'Emissions Factors'!$A$3:$AB$46,MATCH('MC Emissions'!$A303,'Emissions Factors'!$A$5:$A$46,0)+2,FALSE)*'MC Usage'!V303</f>
        <v>0</v>
      </c>
      <c r="W303" s="9">
        <f>HLOOKUP(W$5,'Emissions Factors'!$A$3:$AB$46,MATCH('MC Emissions'!$A303,'Emissions Factors'!$A$5:$A$46,0)+2,FALSE)*'MC Usage'!W303</f>
        <v>0</v>
      </c>
      <c r="X303" s="9">
        <f>HLOOKUP(X$5,'Emissions Factors'!$A$3:$AB$46,MATCH('MC Emissions'!$A303,'Emissions Factors'!$A$5:$A$46,0)+2,FALSE)*'MC Usage'!X303</f>
        <v>0</v>
      </c>
      <c r="Y303" s="9">
        <f>HLOOKUP(Y$5,'Emissions Factors'!$A$3:$AB$46,MATCH('MC Emissions'!$A303,'Emissions Factors'!$A$5:$A$46,0)+2,FALSE)*'MC Usage'!Y303</f>
        <v>0</v>
      </c>
      <c r="Z303" s="9">
        <f>HLOOKUP(Z$5,'Emissions Factors'!$A$3:$AB$46,MATCH('MC Emissions'!$A303,'Emissions Factors'!$A$5:$A$46,0)+2,FALSE)*'MC Usage'!Z303</f>
        <v>0</v>
      </c>
      <c r="AA303" s="9">
        <f>HLOOKUP(AA$5,'Emissions Factors'!$A$3:$AB$46,MATCH('MC Emissions'!$A303,'Emissions Factors'!$A$5:$A$46,0)+2,FALSE)*'MC Usage'!AA303</f>
        <v>0</v>
      </c>
      <c r="AB303" s="10">
        <f>HLOOKUP(AB$5,'Emissions Factors'!$A$3:$AB$46,MATCH('MC Emissions'!$A303,'Emissions Factors'!$A$5:$A$46,0)+2,FALSE)*'MC Usage'!AB303</f>
        <v>0</v>
      </c>
      <c r="AC303" s="10">
        <f>-'MC Usage'!AC303</f>
        <v>0</v>
      </c>
      <c r="AD303" s="10">
        <f>HLOOKUP(AD$5,'Emissions Factors'!$A$3:$AB$46,MATCH('MC Emissions'!$A303,'Emissions Factors'!$A$5:$A$46,0)+2,FALSE)*'MC Usage'!AD303</f>
        <v>0</v>
      </c>
      <c r="AE303" s="10">
        <f>HLOOKUP(AE$5,'Emissions Factors'!$A$3:$AB$46,MATCH('MC Emissions'!$A303,'Emissions Factors'!$A$5:$A$46,0)+2,FALSE)*'MC Usage'!AE303</f>
        <v>0</v>
      </c>
      <c r="AF303" s="202">
        <f t="shared" si="20"/>
        <v>0</v>
      </c>
      <c r="AG303">
        <f t="shared" si="21"/>
        <v>0</v>
      </c>
      <c r="AH303">
        <v>0</v>
      </c>
      <c r="AI303">
        <f t="shared" si="18"/>
        <v>0</v>
      </c>
      <c r="AJ303">
        <f t="shared" si="19"/>
        <v>0</v>
      </c>
    </row>
    <row r="304" spans="1:36" x14ac:dyDescent="0.3">
      <c r="A304" s="30" t="s">
        <v>58</v>
      </c>
      <c r="B304" s="16">
        <f t="shared" si="22"/>
        <v>45778</v>
      </c>
      <c r="C304" s="9">
        <f>HLOOKUP(C$5,'Emissions Factors'!$A$3:$AB$46,MATCH('MC Emissions'!$A304,'Emissions Factors'!$A$5:$A$46,0)+2,FALSE)*'MC Usage'!C304</f>
        <v>0</v>
      </c>
      <c r="D304" s="9">
        <f>HLOOKUP(D$5,'Emissions Factors'!$A$3:$AB$46,MATCH('MC Emissions'!$A304,'Emissions Factors'!$A$5:$A$46,0)+2,FALSE)*'MC Usage'!D304</f>
        <v>0</v>
      </c>
      <c r="E304" s="9">
        <f>HLOOKUP(E$5,'Emissions Factors'!$A$3:$AB$46,MATCH('MC Emissions'!$A304,'Emissions Factors'!$A$5:$A$46,0)+2,FALSE)*'MC Usage'!E304</f>
        <v>0</v>
      </c>
      <c r="F304" s="9">
        <f>HLOOKUP(F$5,'Emissions Factors'!$A$3:$AB$46,MATCH('MC Emissions'!$A304,'Emissions Factors'!$A$5:$A$46,0)+2,FALSE)*'MC Usage'!F304</f>
        <v>0</v>
      </c>
      <c r="G304" s="9">
        <f>HLOOKUP(G$5,'Emissions Factors'!$A$3:$AB$46,MATCH('MC Emissions'!$A304,'Emissions Factors'!$A$5:$A$46,0)+2,FALSE)*'MC Usage'!G304</f>
        <v>0</v>
      </c>
      <c r="H304" s="9">
        <f>HLOOKUP(H$5,'Emissions Factors'!$A$3:$AB$46,MATCH('MC Emissions'!$A304,'Emissions Factors'!$A$5:$A$46,0)+2,FALSE)*'MC Usage'!H304</f>
        <v>0</v>
      </c>
      <c r="I304" s="9">
        <f>HLOOKUP(I$5,'Emissions Factors'!$A$3:$AB$46,MATCH('MC Emissions'!$A304,'Emissions Factors'!$A$5:$A$46,0)+2,FALSE)*'MC Usage'!I304</f>
        <v>0</v>
      </c>
      <c r="J304" s="9">
        <f>HLOOKUP(J$5,'Emissions Factors'!$A$3:$AB$46,MATCH('MC Emissions'!$A304,'Emissions Factors'!$A$5:$A$46,0)+2,FALSE)*'MC Usage'!J304</f>
        <v>0</v>
      </c>
      <c r="K304" s="9">
        <f>HLOOKUP(K$5,'Emissions Factors'!$A$3:$AB$46,MATCH('MC Emissions'!$A304,'Emissions Factors'!$A$5:$A$46,0)+2,FALSE)*'MC Usage'!K304</f>
        <v>0</v>
      </c>
      <c r="L304" s="9">
        <f>HLOOKUP(L$5,'Emissions Factors'!$A$3:$AB$46,MATCH('MC Emissions'!$A304,'Emissions Factors'!$A$5:$A$46,0)+2,FALSE)*'MC Usage'!L304</f>
        <v>0</v>
      </c>
      <c r="M304" s="9">
        <f>HLOOKUP(M$5,'Emissions Factors'!$A$3:$AB$46,MATCH('MC Emissions'!$A304,'Emissions Factors'!$A$5:$A$46,0)+2,FALSE)*'MC Usage'!M304</f>
        <v>0</v>
      </c>
      <c r="N304" s="9">
        <f>HLOOKUP(N$5,'Emissions Factors'!$A$3:$AB$46,MATCH('MC Emissions'!$A304,'Emissions Factors'!$A$5:$A$46,0)+2,FALSE)*'MC Usage'!N304</f>
        <v>0</v>
      </c>
      <c r="O304" s="9">
        <f>HLOOKUP(O$5,'Emissions Factors'!$A$3:$AB$46,MATCH('MC Emissions'!$A304,'Emissions Factors'!$A$5:$A$46,0)+2,FALSE)*'MC Usage'!O304</f>
        <v>0</v>
      </c>
      <c r="P304" s="9">
        <f>HLOOKUP(P$5,'Emissions Factors'!$A$3:$AB$46,MATCH('MC Emissions'!$A304,'Emissions Factors'!$A$5:$A$46,0)+2,FALSE)*'MC Usage'!P304</f>
        <v>0</v>
      </c>
      <c r="Q304" s="9">
        <f>HLOOKUP(Q$5,'Emissions Factors'!$A$3:$AB$46,MATCH('MC Emissions'!$A304,'Emissions Factors'!$A$5:$A$46,0)+2,FALSE)*'MC Usage'!Q304</f>
        <v>0</v>
      </c>
      <c r="R304" s="9">
        <f>HLOOKUP(R$5,'Emissions Factors'!$A$3:$AB$46,MATCH('MC Emissions'!$A304,'Emissions Factors'!$A$5:$A$46,0)+2,FALSE)*'MC Usage'!R304</f>
        <v>0</v>
      </c>
      <c r="S304" s="9">
        <f>HLOOKUP(S$5,'Emissions Factors'!$A$3:$AB$46,MATCH('MC Emissions'!$A304,'Emissions Factors'!$A$5:$A$46,0)+2,FALSE)*'MC Usage'!S304</f>
        <v>0</v>
      </c>
      <c r="T304" s="9">
        <f>HLOOKUP(T$5,'Emissions Factors'!$A$3:$AB$46,MATCH('MC Emissions'!$A304,'Emissions Factors'!$A$5:$A$46,0)+2,FALSE)*'MC Usage'!T304</f>
        <v>0</v>
      </c>
      <c r="U304" s="9">
        <f>HLOOKUP(U$5,'Emissions Factors'!$A$3:$AB$46,MATCH('MC Emissions'!$A304,'Emissions Factors'!$A$5:$A$46,0)+2,FALSE)*'MC Usage'!U304</f>
        <v>0</v>
      </c>
      <c r="V304" s="9">
        <f>HLOOKUP(V$5,'Emissions Factors'!$A$3:$AB$46,MATCH('MC Emissions'!$A304,'Emissions Factors'!$A$5:$A$46,0)+2,FALSE)*'MC Usage'!V304</f>
        <v>0</v>
      </c>
      <c r="W304" s="9">
        <f>HLOOKUP(W$5,'Emissions Factors'!$A$3:$AB$46,MATCH('MC Emissions'!$A304,'Emissions Factors'!$A$5:$A$46,0)+2,FALSE)*'MC Usage'!W304</f>
        <v>0</v>
      </c>
      <c r="X304" s="9">
        <f>HLOOKUP(X$5,'Emissions Factors'!$A$3:$AB$46,MATCH('MC Emissions'!$A304,'Emissions Factors'!$A$5:$A$46,0)+2,FALSE)*'MC Usage'!X304</f>
        <v>0</v>
      </c>
      <c r="Y304" s="9">
        <f>HLOOKUP(Y$5,'Emissions Factors'!$A$3:$AB$46,MATCH('MC Emissions'!$A304,'Emissions Factors'!$A$5:$A$46,0)+2,FALSE)*'MC Usage'!Y304</f>
        <v>0</v>
      </c>
      <c r="Z304" s="9">
        <f>HLOOKUP(Z$5,'Emissions Factors'!$A$3:$AB$46,MATCH('MC Emissions'!$A304,'Emissions Factors'!$A$5:$A$46,0)+2,FALSE)*'MC Usage'!Z304</f>
        <v>0</v>
      </c>
      <c r="AA304" s="9">
        <f>HLOOKUP(AA$5,'Emissions Factors'!$A$3:$AB$46,MATCH('MC Emissions'!$A304,'Emissions Factors'!$A$5:$A$46,0)+2,FALSE)*'MC Usage'!AA304</f>
        <v>0</v>
      </c>
      <c r="AB304" s="10">
        <f>HLOOKUP(AB$5,'Emissions Factors'!$A$3:$AB$46,MATCH('MC Emissions'!$A304,'Emissions Factors'!$A$5:$A$46,0)+2,FALSE)*'MC Usage'!AB304</f>
        <v>0</v>
      </c>
      <c r="AC304" s="10">
        <f>-'MC Usage'!AC304</f>
        <v>0</v>
      </c>
      <c r="AD304" s="10">
        <f>HLOOKUP(AD$5,'Emissions Factors'!$A$3:$AB$46,MATCH('MC Emissions'!$A304,'Emissions Factors'!$A$5:$A$46,0)+2,FALSE)*'MC Usage'!AD304</f>
        <v>0</v>
      </c>
      <c r="AE304" s="10">
        <f>HLOOKUP(AE$5,'Emissions Factors'!$A$3:$AB$46,MATCH('MC Emissions'!$A304,'Emissions Factors'!$A$5:$A$46,0)+2,FALSE)*'MC Usage'!AE304</f>
        <v>0</v>
      </c>
      <c r="AF304" s="202">
        <f t="shared" si="20"/>
        <v>0</v>
      </c>
      <c r="AG304">
        <f t="shared" si="21"/>
        <v>0</v>
      </c>
      <c r="AH304">
        <v>0</v>
      </c>
      <c r="AI304">
        <f t="shared" si="18"/>
        <v>0</v>
      </c>
      <c r="AJ304">
        <f t="shared" si="19"/>
        <v>0</v>
      </c>
    </row>
    <row r="305" spans="1:36" ht="15" thickBot="1" x14ac:dyDescent="0.35">
      <c r="A305" s="31" t="s">
        <v>58</v>
      </c>
      <c r="B305" s="17">
        <f t="shared" si="22"/>
        <v>45809</v>
      </c>
      <c r="C305" s="11">
        <f>HLOOKUP(C$5,'Emissions Factors'!$A$3:$AB$46,MATCH('MC Emissions'!$A305,'Emissions Factors'!$A$5:$A$46,0)+2,FALSE)*'MC Usage'!C305</f>
        <v>0</v>
      </c>
      <c r="D305" s="11">
        <f>HLOOKUP(D$5,'Emissions Factors'!$A$3:$AB$46,MATCH('MC Emissions'!$A305,'Emissions Factors'!$A$5:$A$46,0)+2,FALSE)*'MC Usage'!D305</f>
        <v>0</v>
      </c>
      <c r="E305" s="11">
        <f>HLOOKUP(E$5,'Emissions Factors'!$A$3:$AB$46,MATCH('MC Emissions'!$A305,'Emissions Factors'!$A$5:$A$46,0)+2,FALSE)*'MC Usage'!E305</f>
        <v>0</v>
      </c>
      <c r="F305" s="11">
        <f>HLOOKUP(F$5,'Emissions Factors'!$A$3:$AB$46,MATCH('MC Emissions'!$A305,'Emissions Factors'!$A$5:$A$46,0)+2,FALSE)*'MC Usage'!F305</f>
        <v>0</v>
      </c>
      <c r="G305" s="11">
        <f>HLOOKUP(G$5,'Emissions Factors'!$A$3:$AB$46,MATCH('MC Emissions'!$A305,'Emissions Factors'!$A$5:$A$46,0)+2,FALSE)*'MC Usage'!G305</f>
        <v>0</v>
      </c>
      <c r="H305" s="11">
        <f>HLOOKUP(H$5,'Emissions Factors'!$A$3:$AB$46,MATCH('MC Emissions'!$A305,'Emissions Factors'!$A$5:$A$46,0)+2,FALSE)*'MC Usage'!H305</f>
        <v>0</v>
      </c>
      <c r="I305" s="11">
        <f>HLOOKUP(I$5,'Emissions Factors'!$A$3:$AB$46,MATCH('MC Emissions'!$A305,'Emissions Factors'!$A$5:$A$46,0)+2,FALSE)*'MC Usage'!I305</f>
        <v>0</v>
      </c>
      <c r="J305" s="11">
        <f>HLOOKUP(J$5,'Emissions Factors'!$A$3:$AB$46,MATCH('MC Emissions'!$A305,'Emissions Factors'!$A$5:$A$46,0)+2,FALSE)*'MC Usage'!J305</f>
        <v>0</v>
      </c>
      <c r="K305" s="11">
        <f>HLOOKUP(K$5,'Emissions Factors'!$A$3:$AB$46,MATCH('MC Emissions'!$A305,'Emissions Factors'!$A$5:$A$46,0)+2,FALSE)*'MC Usage'!K305</f>
        <v>0</v>
      </c>
      <c r="L305" s="11">
        <f>HLOOKUP(L$5,'Emissions Factors'!$A$3:$AB$46,MATCH('MC Emissions'!$A305,'Emissions Factors'!$A$5:$A$46,0)+2,FALSE)*'MC Usage'!L305</f>
        <v>0</v>
      </c>
      <c r="M305" s="11">
        <f>HLOOKUP(M$5,'Emissions Factors'!$A$3:$AB$46,MATCH('MC Emissions'!$A305,'Emissions Factors'!$A$5:$A$46,0)+2,FALSE)*'MC Usage'!M305</f>
        <v>0</v>
      </c>
      <c r="N305" s="11">
        <f>HLOOKUP(N$5,'Emissions Factors'!$A$3:$AB$46,MATCH('MC Emissions'!$A305,'Emissions Factors'!$A$5:$A$46,0)+2,FALSE)*'MC Usage'!N305</f>
        <v>0</v>
      </c>
      <c r="O305" s="11">
        <f>HLOOKUP(O$5,'Emissions Factors'!$A$3:$AB$46,MATCH('MC Emissions'!$A305,'Emissions Factors'!$A$5:$A$46,0)+2,FALSE)*'MC Usage'!O305</f>
        <v>0</v>
      </c>
      <c r="P305" s="11">
        <f>HLOOKUP(P$5,'Emissions Factors'!$A$3:$AB$46,MATCH('MC Emissions'!$A305,'Emissions Factors'!$A$5:$A$46,0)+2,FALSE)*'MC Usage'!P305</f>
        <v>0</v>
      </c>
      <c r="Q305" s="11">
        <f>HLOOKUP(Q$5,'Emissions Factors'!$A$3:$AB$46,MATCH('MC Emissions'!$A305,'Emissions Factors'!$A$5:$A$46,0)+2,FALSE)*'MC Usage'!Q305</f>
        <v>0</v>
      </c>
      <c r="R305" s="11">
        <f>HLOOKUP(R$5,'Emissions Factors'!$A$3:$AB$46,MATCH('MC Emissions'!$A305,'Emissions Factors'!$A$5:$A$46,0)+2,FALSE)*'MC Usage'!R305</f>
        <v>0</v>
      </c>
      <c r="S305" s="11">
        <f>HLOOKUP(S$5,'Emissions Factors'!$A$3:$AB$46,MATCH('MC Emissions'!$A305,'Emissions Factors'!$A$5:$A$46,0)+2,FALSE)*'MC Usage'!S305</f>
        <v>0</v>
      </c>
      <c r="T305" s="11">
        <f>HLOOKUP(T$5,'Emissions Factors'!$A$3:$AB$46,MATCH('MC Emissions'!$A305,'Emissions Factors'!$A$5:$A$46,0)+2,FALSE)*'MC Usage'!T305</f>
        <v>0</v>
      </c>
      <c r="U305" s="11">
        <f>HLOOKUP(U$5,'Emissions Factors'!$A$3:$AB$46,MATCH('MC Emissions'!$A305,'Emissions Factors'!$A$5:$A$46,0)+2,FALSE)*'MC Usage'!U305</f>
        <v>0</v>
      </c>
      <c r="V305" s="11">
        <f>HLOOKUP(V$5,'Emissions Factors'!$A$3:$AB$46,MATCH('MC Emissions'!$A305,'Emissions Factors'!$A$5:$A$46,0)+2,FALSE)*'MC Usage'!V305</f>
        <v>0</v>
      </c>
      <c r="W305" s="11">
        <f>HLOOKUP(W$5,'Emissions Factors'!$A$3:$AB$46,MATCH('MC Emissions'!$A305,'Emissions Factors'!$A$5:$A$46,0)+2,FALSE)*'MC Usage'!W305</f>
        <v>0</v>
      </c>
      <c r="X305" s="11">
        <f>HLOOKUP(X$5,'Emissions Factors'!$A$3:$AB$46,MATCH('MC Emissions'!$A305,'Emissions Factors'!$A$5:$A$46,0)+2,FALSE)*'MC Usage'!X305</f>
        <v>0</v>
      </c>
      <c r="Y305" s="11">
        <f>HLOOKUP(Y$5,'Emissions Factors'!$A$3:$AB$46,MATCH('MC Emissions'!$A305,'Emissions Factors'!$A$5:$A$46,0)+2,FALSE)*'MC Usage'!Y305</f>
        <v>0</v>
      </c>
      <c r="Z305" s="11">
        <f>HLOOKUP(Z$5,'Emissions Factors'!$A$3:$AB$46,MATCH('MC Emissions'!$A305,'Emissions Factors'!$A$5:$A$46,0)+2,FALSE)*'MC Usage'!Z305</f>
        <v>0</v>
      </c>
      <c r="AA305" s="11">
        <f>HLOOKUP(AA$5,'Emissions Factors'!$A$3:$AB$46,MATCH('MC Emissions'!$A305,'Emissions Factors'!$A$5:$A$46,0)+2,FALSE)*'MC Usage'!AA305</f>
        <v>0</v>
      </c>
      <c r="AB305" s="12">
        <f>HLOOKUP(AB$5,'Emissions Factors'!$A$3:$AB$46,MATCH('MC Emissions'!$A305,'Emissions Factors'!$A$5:$A$46,0)+2,FALSE)*'MC Usage'!AB305</f>
        <v>0</v>
      </c>
      <c r="AC305" s="12">
        <f>-'MC Usage'!AC305</f>
        <v>0</v>
      </c>
      <c r="AD305" s="12">
        <f>HLOOKUP(AD$5,'Emissions Factors'!$A$3:$AB$46,MATCH('MC Emissions'!$A305,'Emissions Factors'!$A$5:$A$46,0)+2,FALSE)*'MC Usage'!AD305</f>
        <v>0</v>
      </c>
      <c r="AE305" s="12">
        <f>HLOOKUP(AE$5,'Emissions Factors'!$A$3:$AB$46,MATCH('MC Emissions'!$A305,'Emissions Factors'!$A$5:$A$46,0)+2,FALSE)*'MC Usage'!AE305</f>
        <v>0</v>
      </c>
      <c r="AF305" s="202">
        <f t="shared" si="20"/>
        <v>0</v>
      </c>
      <c r="AG305">
        <f t="shared" si="21"/>
        <v>0</v>
      </c>
      <c r="AH305">
        <v>0</v>
      </c>
      <c r="AI305">
        <f t="shared" si="18"/>
        <v>0</v>
      </c>
      <c r="AJ305">
        <f t="shared" si="19"/>
        <v>0</v>
      </c>
    </row>
    <row r="306" spans="1:36" x14ac:dyDescent="0.3">
      <c r="A306" s="32" t="s">
        <v>59</v>
      </c>
      <c r="B306" s="18">
        <f t="shared" si="22"/>
        <v>45839</v>
      </c>
      <c r="C306" s="2">
        <f>HLOOKUP(C$5,'Emissions Factors'!$A$3:$AB$46,MATCH('MC Emissions'!$A306,'Emissions Factors'!$A$5:$A$46,0)+2,FALSE)*'MC Usage'!C306</f>
        <v>0</v>
      </c>
      <c r="D306" s="2">
        <f>HLOOKUP(D$5,'Emissions Factors'!$A$3:$AB$46,MATCH('MC Emissions'!$A306,'Emissions Factors'!$A$5:$A$46,0)+2,FALSE)*'MC Usage'!D306</f>
        <v>0</v>
      </c>
      <c r="E306" s="2">
        <f>HLOOKUP(E$5,'Emissions Factors'!$A$3:$AB$46,MATCH('MC Emissions'!$A306,'Emissions Factors'!$A$5:$A$46,0)+2,FALSE)*'MC Usage'!E306</f>
        <v>0</v>
      </c>
      <c r="F306" s="2">
        <f>HLOOKUP(F$5,'Emissions Factors'!$A$3:$AB$46,MATCH('MC Emissions'!$A306,'Emissions Factors'!$A$5:$A$46,0)+2,FALSE)*'MC Usage'!F306</f>
        <v>0</v>
      </c>
      <c r="G306" s="2">
        <f>HLOOKUP(G$5,'Emissions Factors'!$A$3:$AB$46,MATCH('MC Emissions'!$A306,'Emissions Factors'!$A$5:$A$46,0)+2,FALSE)*'MC Usage'!G306</f>
        <v>0</v>
      </c>
      <c r="H306" s="2">
        <f>HLOOKUP(H$5,'Emissions Factors'!$A$3:$AB$46,MATCH('MC Emissions'!$A306,'Emissions Factors'!$A$5:$A$46,0)+2,FALSE)*'MC Usage'!H306</f>
        <v>0</v>
      </c>
      <c r="I306" s="2">
        <f>HLOOKUP(I$5,'Emissions Factors'!$A$3:$AB$46,MATCH('MC Emissions'!$A306,'Emissions Factors'!$A$5:$A$46,0)+2,FALSE)*'MC Usage'!I306</f>
        <v>0</v>
      </c>
      <c r="J306" s="2">
        <f>HLOOKUP(J$5,'Emissions Factors'!$A$3:$AB$46,MATCH('MC Emissions'!$A306,'Emissions Factors'!$A$5:$A$46,0)+2,FALSE)*'MC Usage'!J306</f>
        <v>0</v>
      </c>
      <c r="K306" s="2">
        <f>HLOOKUP(K$5,'Emissions Factors'!$A$3:$AB$46,MATCH('MC Emissions'!$A306,'Emissions Factors'!$A$5:$A$46,0)+2,FALSE)*'MC Usage'!K306</f>
        <v>0</v>
      </c>
      <c r="L306" s="2">
        <f>HLOOKUP(L$5,'Emissions Factors'!$A$3:$AB$46,MATCH('MC Emissions'!$A306,'Emissions Factors'!$A$5:$A$46,0)+2,FALSE)*'MC Usage'!L306</f>
        <v>0</v>
      </c>
      <c r="M306" s="2">
        <f>HLOOKUP(M$5,'Emissions Factors'!$A$3:$AB$46,MATCH('MC Emissions'!$A306,'Emissions Factors'!$A$5:$A$46,0)+2,FALSE)*'MC Usage'!M306</f>
        <v>0</v>
      </c>
      <c r="N306" s="2">
        <f>HLOOKUP(N$5,'Emissions Factors'!$A$3:$AB$46,MATCH('MC Emissions'!$A306,'Emissions Factors'!$A$5:$A$46,0)+2,FALSE)*'MC Usage'!N306</f>
        <v>0</v>
      </c>
      <c r="O306" s="2">
        <f>HLOOKUP(O$5,'Emissions Factors'!$A$3:$AB$46,MATCH('MC Emissions'!$A306,'Emissions Factors'!$A$5:$A$46,0)+2,FALSE)*'MC Usage'!O306</f>
        <v>0</v>
      </c>
      <c r="P306" s="2">
        <f>HLOOKUP(P$5,'Emissions Factors'!$A$3:$AB$46,MATCH('MC Emissions'!$A306,'Emissions Factors'!$A$5:$A$46,0)+2,FALSE)*'MC Usage'!P306</f>
        <v>0</v>
      </c>
      <c r="Q306" s="2">
        <f>HLOOKUP(Q$5,'Emissions Factors'!$A$3:$AB$46,MATCH('MC Emissions'!$A306,'Emissions Factors'!$A$5:$A$46,0)+2,FALSE)*'MC Usage'!Q306</f>
        <v>0</v>
      </c>
      <c r="R306" s="2">
        <f>HLOOKUP(R$5,'Emissions Factors'!$A$3:$AB$46,MATCH('MC Emissions'!$A306,'Emissions Factors'!$A$5:$A$46,0)+2,FALSE)*'MC Usage'!R306</f>
        <v>0</v>
      </c>
      <c r="S306" s="2">
        <f>HLOOKUP(S$5,'Emissions Factors'!$A$3:$AB$46,MATCH('MC Emissions'!$A306,'Emissions Factors'!$A$5:$A$46,0)+2,FALSE)*'MC Usage'!S306</f>
        <v>0</v>
      </c>
      <c r="T306" s="2">
        <f>HLOOKUP(T$5,'Emissions Factors'!$A$3:$AB$46,MATCH('MC Emissions'!$A306,'Emissions Factors'!$A$5:$A$46,0)+2,FALSE)*'MC Usage'!T306</f>
        <v>0</v>
      </c>
      <c r="U306" s="2">
        <f>HLOOKUP(U$5,'Emissions Factors'!$A$3:$AB$46,MATCH('MC Emissions'!$A306,'Emissions Factors'!$A$5:$A$46,0)+2,FALSE)*'MC Usage'!U306</f>
        <v>0</v>
      </c>
      <c r="V306" s="2">
        <f>HLOOKUP(V$5,'Emissions Factors'!$A$3:$AB$46,MATCH('MC Emissions'!$A306,'Emissions Factors'!$A$5:$A$46,0)+2,FALSE)*'MC Usage'!V306</f>
        <v>0</v>
      </c>
      <c r="W306" s="2">
        <f>HLOOKUP(W$5,'Emissions Factors'!$A$3:$AB$46,MATCH('MC Emissions'!$A306,'Emissions Factors'!$A$5:$A$46,0)+2,FALSE)*'MC Usage'!W306</f>
        <v>0</v>
      </c>
      <c r="X306" s="2">
        <f>HLOOKUP(X$5,'Emissions Factors'!$A$3:$AB$46,MATCH('MC Emissions'!$A306,'Emissions Factors'!$A$5:$A$46,0)+2,FALSE)*'MC Usage'!X306</f>
        <v>0</v>
      </c>
      <c r="Y306" s="2">
        <f>HLOOKUP(Y$5,'Emissions Factors'!$A$3:$AB$46,MATCH('MC Emissions'!$A306,'Emissions Factors'!$A$5:$A$46,0)+2,FALSE)*'MC Usage'!Y306</f>
        <v>0</v>
      </c>
      <c r="Z306" s="2">
        <f>HLOOKUP(Z$5,'Emissions Factors'!$A$3:$AB$46,MATCH('MC Emissions'!$A306,'Emissions Factors'!$A$5:$A$46,0)+2,FALSE)*'MC Usage'!Z306</f>
        <v>0</v>
      </c>
      <c r="AA306" s="2">
        <f>HLOOKUP(AA$5,'Emissions Factors'!$A$3:$AB$46,MATCH('MC Emissions'!$A306,'Emissions Factors'!$A$5:$A$46,0)+2,FALSE)*'MC Usage'!AA306</f>
        <v>0</v>
      </c>
      <c r="AB306">
        <f>HLOOKUP(AB$5,'Emissions Factors'!$A$3:$AB$46,MATCH('MC Emissions'!$A306,'Emissions Factors'!$A$5:$A$46,0)+2,FALSE)*'MC Usage'!AB306</f>
        <v>0</v>
      </c>
      <c r="AC306">
        <f>-'MC Usage'!AC306</f>
        <v>0</v>
      </c>
      <c r="AD306">
        <f>HLOOKUP(AD$5,'Emissions Factors'!$A$3:$AB$46,MATCH('MC Emissions'!$A306,'Emissions Factors'!$A$5:$A$46,0)+2,FALSE)*'MC Usage'!AD306</f>
        <v>0</v>
      </c>
      <c r="AE306">
        <f>HLOOKUP(AE$5,'Emissions Factors'!$A$3:$AB$46,MATCH('MC Emissions'!$A306,'Emissions Factors'!$A$5:$A$46,0)+2,FALSE)*'MC Usage'!AE306</f>
        <v>0</v>
      </c>
      <c r="AF306" s="202">
        <f t="shared" si="20"/>
        <v>0</v>
      </c>
      <c r="AG306">
        <f t="shared" si="21"/>
        <v>0</v>
      </c>
      <c r="AH306">
        <v>0</v>
      </c>
      <c r="AI306">
        <f t="shared" si="18"/>
        <v>0</v>
      </c>
      <c r="AJ306">
        <f t="shared" si="19"/>
        <v>0</v>
      </c>
    </row>
    <row r="307" spans="1:36" x14ac:dyDescent="0.3">
      <c r="A307" s="33" t="s">
        <v>59</v>
      </c>
      <c r="B307" s="18">
        <f t="shared" si="22"/>
        <v>45870</v>
      </c>
      <c r="C307" s="2">
        <f>HLOOKUP(C$5,'Emissions Factors'!$A$3:$AB$46,MATCH('MC Emissions'!$A307,'Emissions Factors'!$A$5:$A$46,0)+2,FALSE)*'MC Usage'!C307</f>
        <v>0</v>
      </c>
      <c r="D307" s="2">
        <f>HLOOKUP(D$5,'Emissions Factors'!$A$3:$AB$46,MATCH('MC Emissions'!$A307,'Emissions Factors'!$A$5:$A$46,0)+2,FALSE)*'MC Usage'!D307</f>
        <v>0</v>
      </c>
      <c r="E307" s="2">
        <f>HLOOKUP(E$5,'Emissions Factors'!$A$3:$AB$46,MATCH('MC Emissions'!$A307,'Emissions Factors'!$A$5:$A$46,0)+2,FALSE)*'MC Usage'!E307</f>
        <v>0</v>
      </c>
      <c r="F307" s="2">
        <f>HLOOKUP(F$5,'Emissions Factors'!$A$3:$AB$46,MATCH('MC Emissions'!$A307,'Emissions Factors'!$A$5:$A$46,0)+2,FALSE)*'MC Usage'!F307</f>
        <v>0</v>
      </c>
      <c r="G307" s="2">
        <f>HLOOKUP(G$5,'Emissions Factors'!$A$3:$AB$46,MATCH('MC Emissions'!$A307,'Emissions Factors'!$A$5:$A$46,0)+2,FALSE)*'MC Usage'!G307</f>
        <v>0</v>
      </c>
      <c r="H307" s="2">
        <f>HLOOKUP(H$5,'Emissions Factors'!$A$3:$AB$46,MATCH('MC Emissions'!$A307,'Emissions Factors'!$A$5:$A$46,0)+2,FALSE)*'MC Usage'!H307</f>
        <v>0</v>
      </c>
      <c r="I307" s="2">
        <f>HLOOKUP(I$5,'Emissions Factors'!$A$3:$AB$46,MATCH('MC Emissions'!$A307,'Emissions Factors'!$A$5:$A$46,0)+2,FALSE)*'MC Usage'!I307</f>
        <v>0</v>
      </c>
      <c r="J307" s="2">
        <f>HLOOKUP(J$5,'Emissions Factors'!$A$3:$AB$46,MATCH('MC Emissions'!$A307,'Emissions Factors'!$A$5:$A$46,0)+2,FALSE)*'MC Usage'!J307</f>
        <v>0</v>
      </c>
      <c r="K307" s="2">
        <f>HLOOKUP(K$5,'Emissions Factors'!$A$3:$AB$46,MATCH('MC Emissions'!$A307,'Emissions Factors'!$A$5:$A$46,0)+2,FALSE)*'MC Usage'!K307</f>
        <v>0</v>
      </c>
      <c r="L307" s="2">
        <f>HLOOKUP(L$5,'Emissions Factors'!$A$3:$AB$46,MATCH('MC Emissions'!$A307,'Emissions Factors'!$A$5:$A$46,0)+2,FALSE)*'MC Usage'!L307</f>
        <v>0</v>
      </c>
      <c r="M307" s="2">
        <f>HLOOKUP(M$5,'Emissions Factors'!$A$3:$AB$46,MATCH('MC Emissions'!$A307,'Emissions Factors'!$A$5:$A$46,0)+2,FALSE)*'MC Usage'!M307</f>
        <v>0</v>
      </c>
      <c r="N307" s="2">
        <f>HLOOKUP(N$5,'Emissions Factors'!$A$3:$AB$46,MATCH('MC Emissions'!$A307,'Emissions Factors'!$A$5:$A$46,0)+2,FALSE)*'MC Usage'!N307</f>
        <v>0</v>
      </c>
      <c r="O307" s="2">
        <f>HLOOKUP(O$5,'Emissions Factors'!$A$3:$AB$46,MATCH('MC Emissions'!$A307,'Emissions Factors'!$A$5:$A$46,0)+2,FALSE)*'MC Usage'!O307</f>
        <v>0</v>
      </c>
      <c r="P307" s="2">
        <f>HLOOKUP(P$5,'Emissions Factors'!$A$3:$AB$46,MATCH('MC Emissions'!$A307,'Emissions Factors'!$A$5:$A$46,0)+2,FALSE)*'MC Usage'!P307</f>
        <v>0</v>
      </c>
      <c r="Q307" s="2">
        <f>HLOOKUP(Q$5,'Emissions Factors'!$A$3:$AB$46,MATCH('MC Emissions'!$A307,'Emissions Factors'!$A$5:$A$46,0)+2,FALSE)*'MC Usage'!Q307</f>
        <v>0</v>
      </c>
      <c r="R307" s="2">
        <f>HLOOKUP(R$5,'Emissions Factors'!$A$3:$AB$46,MATCH('MC Emissions'!$A307,'Emissions Factors'!$A$5:$A$46,0)+2,FALSE)*'MC Usage'!R307</f>
        <v>0</v>
      </c>
      <c r="S307" s="2">
        <f>HLOOKUP(S$5,'Emissions Factors'!$A$3:$AB$46,MATCH('MC Emissions'!$A307,'Emissions Factors'!$A$5:$A$46,0)+2,FALSE)*'MC Usage'!S307</f>
        <v>0</v>
      </c>
      <c r="T307" s="2">
        <f>HLOOKUP(T$5,'Emissions Factors'!$A$3:$AB$46,MATCH('MC Emissions'!$A307,'Emissions Factors'!$A$5:$A$46,0)+2,FALSE)*'MC Usage'!T307</f>
        <v>0</v>
      </c>
      <c r="U307" s="2">
        <f>HLOOKUP(U$5,'Emissions Factors'!$A$3:$AB$46,MATCH('MC Emissions'!$A307,'Emissions Factors'!$A$5:$A$46,0)+2,FALSE)*'MC Usage'!U307</f>
        <v>0</v>
      </c>
      <c r="V307" s="2">
        <f>HLOOKUP(V$5,'Emissions Factors'!$A$3:$AB$46,MATCH('MC Emissions'!$A307,'Emissions Factors'!$A$5:$A$46,0)+2,FALSE)*'MC Usage'!V307</f>
        <v>0</v>
      </c>
      <c r="W307" s="2">
        <f>HLOOKUP(W$5,'Emissions Factors'!$A$3:$AB$46,MATCH('MC Emissions'!$A307,'Emissions Factors'!$A$5:$A$46,0)+2,FALSE)*'MC Usage'!W307</f>
        <v>0</v>
      </c>
      <c r="X307" s="2">
        <f>HLOOKUP(X$5,'Emissions Factors'!$A$3:$AB$46,MATCH('MC Emissions'!$A307,'Emissions Factors'!$A$5:$A$46,0)+2,FALSE)*'MC Usage'!X307</f>
        <v>0</v>
      </c>
      <c r="Y307" s="2">
        <f>HLOOKUP(Y$5,'Emissions Factors'!$A$3:$AB$46,MATCH('MC Emissions'!$A307,'Emissions Factors'!$A$5:$A$46,0)+2,FALSE)*'MC Usage'!Y307</f>
        <v>0</v>
      </c>
      <c r="Z307" s="2">
        <f>HLOOKUP(Z$5,'Emissions Factors'!$A$3:$AB$46,MATCH('MC Emissions'!$A307,'Emissions Factors'!$A$5:$A$46,0)+2,FALSE)*'MC Usage'!Z307</f>
        <v>0</v>
      </c>
      <c r="AA307" s="2">
        <f>HLOOKUP(AA$5,'Emissions Factors'!$A$3:$AB$46,MATCH('MC Emissions'!$A307,'Emissions Factors'!$A$5:$A$46,0)+2,FALSE)*'MC Usage'!AA307</f>
        <v>0</v>
      </c>
      <c r="AB307">
        <f>HLOOKUP(AB$5,'Emissions Factors'!$A$3:$AB$46,MATCH('MC Emissions'!$A307,'Emissions Factors'!$A$5:$A$46,0)+2,FALSE)*'MC Usage'!AB307</f>
        <v>0</v>
      </c>
      <c r="AC307">
        <f>-'MC Usage'!AC307</f>
        <v>0</v>
      </c>
      <c r="AD307">
        <f>HLOOKUP(AD$5,'Emissions Factors'!$A$3:$AB$46,MATCH('MC Emissions'!$A307,'Emissions Factors'!$A$5:$A$46,0)+2,FALSE)*'MC Usage'!AD307</f>
        <v>0</v>
      </c>
      <c r="AE307">
        <f>HLOOKUP(AE$5,'Emissions Factors'!$A$3:$AB$46,MATCH('MC Emissions'!$A307,'Emissions Factors'!$A$5:$A$46,0)+2,FALSE)*'MC Usage'!AE307</f>
        <v>0</v>
      </c>
      <c r="AF307" s="202">
        <f t="shared" si="20"/>
        <v>0</v>
      </c>
      <c r="AG307">
        <f t="shared" si="21"/>
        <v>0</v>
      </c>
      <c r="AH307">
        <v>0</v>
      </c>
      <c r="AI307">
        <f t="shared" si="18"/>
        <v>0</v>
      </c>
      <c r="AJ307">
        <f t="shared" si="19"/>
        <v>0</v>
      </c>
    </row>
    <row r="308" spans="1:36" x14ac:dyDescent="0.3">
      <c r="A308" s="33" t="s">
        <v>59</v>
      </c>
      <c r="B308" s="18">
        <f t="shared" si="22"/>
        <v>45901</v>
      </c>
      <c r="C308" s="2">
        <f>HLOOKUP(C$5,'Emissions Factors'!$A$3:$AB$46,MATCH('MC Emissions'!$A308,'Emissions Factors'!$A$5:$A$46,0)+2,FALSE)*'MC Usage'!C308</f>
        <v>0</v>
      </c>
      <c r="D308" s="2">
        <f>HLOOKUP(D$5,'Emissions Factors'!$A$3:$AB$46,MATCH('MC Emissions'!$A308,'Emissions Factors'!$A$5:$A$46,0)+2,FALSE)*'MC Usage'!D308</f>
        <v>0</v>
      </c>
      <c r="E308" s="2">
        <f>HLOOKUP(E$5,'Emissions Factors'!$A$3:$AB$46,MATCH('MC Emissions'!$A308,'Emissions Factors'!$A$5:$A$46,0)+2,FALSE)*'MC Usage'!E308</f>
        <v>0</v>
      </c>
      <c r="F308" s="2">
        <f>HLOOKUP(F$5,'Emissions Factors'!$A$3:$AB$46,MATCH('MC Emissions'!$A308,'Emissions Factors'!$A$5:$A$46,0)+2,FALSE)*'MC Usage'!F308</f>
        <v>0</v>
      </c>
      <c r="G308" s="2">
        <f>HLOOKUP(G$5,'Emissions Factors'!$A$3:$AB$46,MATCH('MC Emissions'!$A308,'Emissions Factors'!$A$5:$A$46,0)+2,FALSE)*'MC Usage'!G308</f>
        <v>0</v>
      </c>
      <c r="H308" s="2">
        <f>HLOOKUP(H$5,'Emissions Factors'!$A$3:$AB$46,MATCH('MC Emissions'!$A308,'Emissions Factors'!$A$5:$A$46,0)+2,FALSE)*'MC Usage'!H308</f>
        <v>0</v>
      </c>
      <c r="I308" s="2">
        <f>HLOOKUP(I$5,'Emissions Factors'!$A$3:$AB$46,MATCH('MC Emissions'!$A308,'Emissions Factors'!$A$5:$A$46,0)+2,FALSE)*'MC Usage'!I308</f>
        <v>0</v>
      </c>
      <c r="J308" s="2">
        <f>HLOOKUP(J$5,'Emissions Factors'!$A$3:$AB$46,MATCH('MC Emissions'!$A308,'Emissions Factors'!$A$5:$A$46,0)+2,FALSE)*'MC Usage'!J308</f>
        <v>0</v>
      </c>
      <c r="K308" s="2">
        <f>HLOOKUP(K$5,'Emissions Factors'!$A$3:$AB$46,MATCH('MC Emissions'!$A308,'Emissions Factors'!$A$5:$A$46,0)+2,FALSE)*'MC Usage'!K308</f>
        <v>0</v>
      </c>
      <c r="L308" s="2">
        <f>HLOOKUP(L$5,'Emissions Factors'!$A$3:$AB$46,MATCH('MC Emissions'!$A308,'Emissions Factors'!$A$5:$A$46,0)+2,FALSE)*'MC Usage'!L308</f>
        <v>0</v>
      </c>
      <c r="M308" s="2">
        <f>HLOOKUP(M$5,'Emissions Factors'!$A$3:$AB$46,MATCH('MC Emissions'!$A308,'Emissions Factors'!$A$5:$A$46,0)+2,FALSE)*'MC Usage'!M308</f>
        <v>0</v>
      </c>
      <c r="N308" s="2">
        <f>HLOOKUP(N$5,'Emissions Factors'!$A$3:$AB$46,MATCH('MC Emissions'!$A308,'Emissions Factors'!$A$5:$A$46,0)+2,FALSE)*'MC Usage'!N308</f>
        <v>0</v>
      </c>
      <c r="O308" s="2">
        <f>HLOOKUP(O$5,'Emissions Factors'!$A$3:$AB$46,MATCH('MC Emissions'!$A308,'Emissions Factors'!$A$5:$A$46,0)+2,FALSE)*'MC Usage'!O308</f>
        <v>0</v>
      </c>
      <c r="P308" s="2">
        <f>HLOOKUP(P$5,'Emissions Factors'!$A$3:$AB$46,MATCH('MC Emissions'!$A308,'Emissions Factors'!$A$5:$A$46,0)+2,FALSE)*'MC Usage'!P308</f>
        <v>0</v>
      </c>
      <c r="Q308" s="2">
        <f>HLOOKUP(Q$5,'Emissions Factors'!$A$3:$AB$46,MATCH('MC Emissions'!$A308,'Emissions Factors'!$A$5:$A$46,0)+2,FALSE)*'MC Usage'!Q308</f>
        <v>0</v>
      </c>
      <c r="R308" s="2">
        <f>HLOOKUP(R$5,'Emissions Factors'!$A$3:$AB$46,MATCH('MC Emissions'!$A308,'Emissions Factors'!$A$5:$A$46,0)+2,FALSE)*'MC Usage'!R308</f>
        <v>0</v>
      </c>
      <c r="S308" s="2">
        <f>HLOOKUP(S$5,'Emissions Factors'!$A$3:$AB$46,MATCH('MC Emissions'!$A308,'Emissions Factors'!$A$5:$A$46,0)+2,FALSE)*'MC Usage'!S308</f>
        <v>0</v>
      </c>
      <c r="T308" s="2">
        <f>HLOOKUP(T$5,'Emissions Factors'!$A$3:$AB$46,MATCH('MC Emissions'!$A308,'Emissions Factors'!$A$5:$A$46,0)+2,FALSE)*'MC Usage'!T308</f>
        <v>0</v>
      </c>
      <c r="U308" s="2">
        <f>HLOOKUP(U$5,'Emissions Factors'!$A$3:$AB$46,MATCH('MC Emissions'!$A308,'Emissions Factors'!$A$5:$A$46,0)+2,FALSE)*'MC Usage'!U308</f>
        <v>0</v>
      </c>
      <c r="V308" s="2">
        <f>HLOOKUP(V$5,'Emissions Factors'!$A$3:$AB$46,MATCH('MC Emissions'!$A308,'Emissions Factors'!$A$5:$A$46,0)+2,FALSE)*'MC Usage'!V308</f>
        <v>0</v>
      </c>
      <c r="W308" s="2">
        <f>HLOOKUP(W$5,'Emissions Factors'!$A$3:$AB$46,MATCH('MC Emissions'!$A308,'Emissions Factors'!$A$5:$A$46,0)+2,FALSE)*'MC Usage'!W308</f>
        <v>0</v>
      </c>
      <c r="X308" s="2">
        <f>HLOOKUP(X$5,'Emissions Factors'!$A$3:$AB$46,MATCH('MC Emissions'!$A308,'Emissions Factors'!$A$5:$A$46,0)+2,FALSE)*'MC Usage'!X308</f>
        <v>0</v>
      </c>
      <c r="Y308" s="2">
        <f>HLOOKUP(Y$5,'Emissions Factors'!$A$3:$AB$46,MATCH('MC Emissions'!$A308,'Emissions Factors'!$A$5:$A$46,0)+2,FALSE)*'MC Usage'!Y308</f>
        <v>0</v>
      </c>
      <c r="Z308" s="2">
        <f>HLOOKUP(Z$5,'Emissions Factors'!$A$3:$AB$46,MATCH('MC Emissions'!$A308,'Emissions Factors'!$A$5:$A$46,0)+2,FALSE)*'MC Usage'!Z308</f>
        <v>0</v>
      </c>
      <c r="AA308" s="2">
        <f>HLOOKUP(AA$5,'Emissions Factors'!$A$3:$AB$46,MATCH('MC Emissions'!$A308,'Emissions Factors'!$A$5:$A$46,0)+2,FALSE)*'MC Usage'!AA308</f>
        <v>0</v>
      </c>
      <c r="AB308">
        <f>HLOOKUP(AB$5,'Emissions Factors'!$A$3:$AB$46,MATCH('MC Emissions'!$A308,'Emissions Factors'!$A$5:$A$46,0)+2,FALSE)*'MC Usage'!AB308</f>
        <v>0</v>
      </c>
      <c r="AC308">
        <f>-'MC Usage'!AC308</f>
        <v>0</v>
      </c>
      <c r="AD308">
        <f>HLOOKUP(AD$5,'Emissions Factors'!$A$3:$AB$46,MATCH('MC Emissions'!$A308,'Emissions Factors'!$A$5:$A$46,0)+2,FALSE)*'MC Usage'!AD308</f>
        <v>0</v>
      </c>
      <c r="AE308">
        <f>HLOOKUP(AE$5,'Emissions Factors'!$A$3:$AB$46,MATCH('MC Emissions'!$A308,'Emissions Factors'!$A$5:$A$46,0)+2,FALSE)*'MC Usage'!AE308</f>
        <v>0</v>
      </c>
      <c r="AF308" s="202">
        <f t="shared" si="20"/>
        <v>0</v>
      </c>
      <c r="AG308">
        <f t="shared" si="21"/>
        <v>0</v>
      </c>
      <c r="AH308">
        <v>0</v>
      </c>
      <c r="AI308">
        <f t="shared" si="18"/>
        <v>0</v>
      </c>
      <c r="AJ308">
        <f t="shared" si="19"/>
        <v>0</v>
      </c>
    </row>
    <row r="309" spans="1:36" x14ac:dyDescent="0.3">
      <c r="A309" s="33" t="s">
        <v>59</v>
      </c>
      <c r="B309" s="18">
        <f t="shared" si="22"/>
        <v>45931</v>
      </c>
      <c r="C309" s="2">
        <f>HLOOKUP(C$5,'Emissions Factors'!$A$3:$AB$46,MATCH('MC Emissions'!$A309,'Emissions Factors'!$A$5:$A$46,0)+2,FALSE)*'MC Usage'!C309</f>
        <v>0</v>
      </c>
      <c r="D309" s="2">
        <f>HLOOKUP(D$5,'Emissions Factors'!$A$3:$AB$46,MATCH('MC Emissions'!$A309,'Emissions Factors'!$A$5:$A$46,0)+2,FALSE)*'MC Usage'!D309</f>
        <v>0</v>
      </c>
      <c r="E309" s="2">
        <f>HLOOKUP(E$5,'Emissions Factors'!$A$3:$AB$46,MATCH('MC Emissions'!$A309,'Emissions Factors'!$A$5:$A$46,0)+2,FALSE)*'MC Usage'!E309</f>
        <v>0</v>
      </c>
      <c r="F309" s="2">
        <f>HLOOKUP(F$5,'Emissions Factors'!$A$3:$AB$46,MATCH('MC Emissions'!$A309,'Emissions Factors'!$A$5:$A$46,0)+2,FALSE)*'MC Usage'!F309</f>
        <v>0</v>
      </c>
      <c r="G309" s="2">
        <f>HLOOKUP(G$5,'Emissions Factors'!$A$3:$AB$46,MATCH('MC Emissions'!$A309,'Emissions Factors'!$A$5:$A$46,0)+2,FALSE)*'MC Usage'!G309</f>
        <v>0</v>
      </c>
      <c r="H309" s="2">
        <f>HLOOKUP(H$5,'Emissions Factors'!$A$3:$AB$46,MATCH('MC Emissions'!$A309,'Emissions Factors'!$A$5:$A$46,0)+2,FALSE)*'MC Usage'!H309</f>
        <v>0</v>
      </c>
      <c r="I309" s="2">
        <f>HLOOKUP(I$5,'Emissions Factors'!$A$3:$AB$46,MATCH('MC Emissions'!$A309,'Emissions Factors'!$A$5:$A$46,0)+2,FALSE)*'MC Usage'!I309</f>
        <v>0</v>
      </c>
      <c r="J309" s="2">
        <f>HLOOKUP(J$5,'Emissions Factors'!$A$3:$AB$46,MATCH('MC Emissions'!$A309,'Emissions Factors'!$A$5:$A$46,0)+2,FALSE)*'MC Usage'!J309</f>
        <v>0</v>
      </c>
      <c r="K309" s="2">
        <f>HLOOKUP(K$5,'Emissions Factors'!$A$3:$AB$46,MATCH('MC Emissions'!$A309,'Emissions Factors'!$A$5:$A$46,0)+2,FALSE)*'MC Usage'!K309</f>
        <v>0</v>
      </c>
      <c r="L309" s="2">
        <f>HLOOKUP(L$5,'Emissions Factors'!$A$3:$AB$46,MATCH('MC Emissions'!$A309,'Emissions Factors'!$A$5:$A$46,0)+2,FALSE)*'MC Usage'!L309</f>
        <v>0</v>
      </c>
      <c r="M309" s="2">
        <f>HLOOKUP(M$5,'Emissions Factors'!$A$3:$AB$46,MATCH('MC Emissions'!$A309,'Emissions Factors'!$A$5:$A$46,0)+2,FALSE)*'MC Usage'!M309</f>
        <v>0</v>
      </c>
      <c r="N309" s="2">
        <f>HLOOKUP(N$5,'Emissions Factors'!$A$3:$AB$46,MATCH('MC Emissions'!$A309,'Emissions Factors'!$A$5:$A$46,0)+2,FALSE)*'MC Usage'!N309</f>
        <v>0</v>
      </c>
      <c r="O309" s="2">
        <f>HLOOKUP(O$5,'Emissions Factors'!$A$3:$AB$46,MATCH('MC Emissions'!$A309,'Emissions Factors'!$A$5:$A$46,0)+2,FALSE)*'MC Usage'!O309</f>
        <v>0</v>
      </c>
      <c r="P309" s="2">
        <f>HLOOKUP(P$5,'Emissions Factors'!$A$3:$AB$46,MATCH('MC Emissions'!$A309,'Emissions Factors'!$A$5:$A$46,0)+2,FALSE)*'MC Usage'!P309</f>
        <v>0</v>
      </c>
      <c r="Q309" s="2">
        <f>HLOOKUP(Q$5,'Emissions Factors'!$A$3:$AB$46,MATCH('MC Emissions'!$A309,'Emissions Factors'!$A$5:$A$46,0)+2,FALSE)*'MC Usage'!Q309</f>
        <v>0</v>
      </c>
      <c r="R309" s="2">
        <f>HLOOKUP(R$5,'Emissions Factors'!$A$3:$AB$46,MATCH('MC Emissions'!$A309,'Emissions Factors'!$A$5:$A$46,0)+2,FALSE)*'MC Usage'!R309</f>
        <v>0</v>
      </c>
      <c r="S309" s="2">
        <f>HLOOKUP(S$5,'Emissions Factors'!$A$3:$AB$46,MATCH('MC Emissions'!$A309,'Emissions Factors'!$A$5:$A$46,0)+2,FALSE)*'MC Usage'!S309</f>
        <v>0</v>
      </c>
      <c r="T309" s="2">
        <f>HLOOKUP(T$5,'Emissions Factors'!$A$3:$AB$46,MATCH('MC Emissions'!$A309,'Emissions Factors'!$A$5:$A$46,0)+2,FALSE)*'MC Usage'!T309</f>
        <v>0</v>
      </c>
      <c r="U309" s="2">
        <f>HLOOKUP(U$5,'Emissions Factors'!$A$3:$AB$46,MATCH('MC Emissions'!$A309,'Emissions Factors'!$A$5:$A$46,0)+2,FALSE)*'MC Usage'!U309</f>
        <v>0</v>
      </c>
      <c r="V309" s="2">
        <f>HLOOKUP(V$5,'Emissions Factors'!$A$3:$AB$46,MATCH('MC Emissions'!$A309,'Emissions Factors'!$A$5:$A$46,0)+2,FALSE)*'MC Usage'!V309</f>
        <v>0</v>
      </c>
      <c r="W309" s="2">
        <f>HLOOKUP(W$5,'Emissions Factors'!$A$3:$AB$46,MATCH('MC Emissions'!$A309,'Emissions Factors'!$A$5:$A$46,0)+2,FALSE)*'MC Usage'!W309</f>
        <v>0</v>
      </c>
      <c r="X309" s="2">
        <f>HLOOKUP(X$5,'Emissions Factors'!$A$3:$AB$46,MATCH('MC Emissions'!$A309,'Emissions Factors'!$A$5:$A$46,0)+2,FALSE)*'MC Usage'!X309</f>
        <v>0</v>
      </c>
      <c r="Y309" s="2">
        <f>HLOOKUP(Y$5,'Emissions Factors'!$A$3:$AB$46,MATCH('MC Emissions'!$A309,'Emissions Factors'!$A$5:$A$46,0)+2,FALSE)*'MC Usage'!Y309</f>
        <v>0</v>
      </c>
      <c r="Z309" s="2">
        <f>HLOOKUP(Z$5,'Emissions Factors'!$A$3:$AB$46,MATCH('MC Emissions'!$A309,'Emissions Factors'!$A$5:$A$46,0)+2,FALSE)*'MC Usage'!Z309</f>
        <v>0</v>
      </c>
      <c r="AA309" s="2">
        <f>HLOOKUP(AA$5,'Emissions Factors'!$A$3:$AB$46,MATCH('MC Emissions'!$A309,'Emissions Factors'!$A$5:$A$46,0)+2,FALSE)*'MC Usage'!AA309</f>
        <v>0</v>
      </c>
      <c r="AB309">
        <f>HLOOKUP(AB$5,'Emissions Factors'!$A$3:$AB$46,MATCH('MC Emissions'!$A309,'Emissions Factors'!$A$5:$A$46,0)+2,FALSE)*'MC Usage'!AB309</f>
        <v>0</v>
      </c>
      <c r="AC309">
        <f>-'MC Usage'!AC309</f>
        <v>0</v>
      </c>
      <c r="AD309">
        <f>HLOOKUP(AD$5,'Emissions Factors'!$A$3:$AB$46,MATCH('MC Emissions'!$A309,'Emissions Factors'!$A$5:$A$46,0)+2,FALSE)*'MC Usage'!AD309</f>
        <v>0</v>
      </c>
      <c r="AE309">
        <f>HLOOKUP(AE$5,'Emissions Factors'!$A$3:$AB$46,MATCH('MC Emissions'!$A309,'Emissions Factors'!$A$5:$A$46,0)+2,FALSE)*'MC Usage'!AE309</f>
        <v>0</v>
      </c>
      <c r="AF309" s="202">
        <f t="shared" si="20"/>
        <v>0</v>
      </c>
      <c r="AG309">
        <f t="shared" si="21"/>
        <v>0</v>
      </c>
      <c r="AH309">
        <v>0</v>
      </c>
      <c r="AI309">
        <f t="shared" si="18"/>
        <v>0</v>
      </c>
      <c r="AJ309">
        <f t="shared" si="19"/>
        <v>0</v>
      </c>
    </row>
    <row r="310" spans="1:36" x14ac:dyDescent="0.3">
      <c r="A310" s="33" t="s">
        <v>59</v>
      </c>
      <c r="B310" s="18">
        <f t="shared" si="22"/>
        <v>45962</v>
      </c>
      <c r="C310" s="2">
        <f>HLOOKUP(C$5,'Emissions Factors'!$A$3:$AB$46,MATCH('MC Emissions'!$A310,'Emissions Factors'!$A$5:$A$46,0)+2,FALSE)*'MC Usage'!C310</f>
        <v>0</v>
      </c>
      <c r="D310" s="2">
        <f>HLOOKUP(D$5,'Emissions Factors'!$A$3:$AB$46,MATCH('MC Emissions'!$A310,'Emissions Factors'!$A$5:$A$46,0)+2,FALSE)*'MC Usage'!D310</f>
        <v>0</v>
      </c>
      <c r="E310" s="2">
        <f>HLOOKUP(E$5,'Emissions Factors'!$A$3:$AB$46,MATCH('MC Emissions'!$A310,'Emissions Factors'!$A$5:$A$46,0)+2,FALSE)*'MC Usage'!E310</f>
        <v>0</v>
      </c>
      <c r="F310" s="2">
        <f>HLOOKUP(F$5,'Emissions Factors'!$A$3:$AB$46,MATCH('MC Emissions'!$A310,'Emissions Factors'!$A$5:$A$46,0)+2,FALSE)*'MC Usage'!F310</f>
        <v>0</v>
      </c>
      <c r="G310" s="2">
        <f>HLOOKUP(G$5,'Emissions Factors'!$A$3:$AB$46,MATCH('MC Emissions'!$A310,'Emissions Factors'!$A$5:$A$46,0)+2,FALSE)*'MC Usage'!G310</f>
        <v>0</v>
      </c>
      <c r="H310" s="2">
        <f>HLOOKUP(H$5,'Emissions Factors'!$A$3:$AB$46,MATCH('MC Emissions'!$A310,'Emissions Factors'!$A$5:$A$46,0)+2,FALSE)*'MC Usage'!H310</f>
        <v>0</v>
      </c>
      <c r="I310" s="2">
        <f>HLOOKUP(I$5,'Emissions Factors'!$A$3:$AB$46,MATCH('MC Emissions'!$A310,'Emissions Factors'!$A$5:$A$46,0)+2,FALSE)*'MC Usage'!I310</f>
        <v>0</v>
      </c>
      <c r="J310" s="2">
        <f>HLOOKUP(J$5,'Emissions Factors'!$A$3:$AB$46,MATCH('MC Emissions'!$A310,'Emissions Factors'!$A$5:$A$46,0)+2,FALSE)*'MC Usage'!J310</f>
        <v>0</v>
      </c>
      <c r="K310" s="2">
        <f>HLOOKUP(K$5,'Emissions Factors'!$A$3:$AB$46,MATCH('MC Emissions'!$A310,'Emissions Factors'!$A$5:$A$46,0)+2,FALSE)*'MC Usage'!K310</f>
        <v>0</v>
      </c>
      <c r="L310" s="2">
        <f>HLOOKUP(L$5,'Emissions Factors'!$A$3:$AB$46,MATCH('MC Emissions'!$A310,'Emissions Factors'!$A$5:$A$46,0)+2,FALSE)*'MC Usage'!L310</f>
        <v>0</v>
      </c>
      <c r="M310" s="2">
        <f>HLOOKUP(M$5,'Emissions Factors'!$A$3:$AB$46,MATCH('MC Emissions'!$A310,'Emissions Factors'!$A$5:$A$46,0)+2,FALSE)*'MC Usage'!M310</f>
        <v>0</v>
      </c>
      <c r="N310" s="2">
        <f>HLOOKUP(N$5,'Emissions Factors'!$A$3:$AB$46,MATCH('MC Emissions'!$A310,'Emissions Factors'!$A$5:$A$46,0)+2,FALSE)*'MC Usage'!N310</f>
        <v>0</v>
      </c>
      <c r="O310" s="2">
        <f>HLOOKUP(O$5,'Emissions Factors'!$A$3:$AB$46,MATCH('MC Emissions'!$A310,'Emissions Factors'!$A$5:$A$46,0)+2,FALSE)*'MC Usage'!O310</f>
        <v>0</v>
      </c>
      <c r="P310" s="2">
        <f>HLOOKUP(P$5,'Emissions Factors'!$A$3:$AB$46,MATCH('MC Emissions'!$A310,'Emissions Factors'!$A$5:$A$46,0)+2,FALSE)*'MC Usage'!P310</f>
        <v>0</v>
      </c>
      <c r="Q310" s="2">
        <f>HLOOKUP(Q$5,'Emissions Factors'!$A$3:$AB$46,MATCH('MC Emissions'!$A310,'Emissions Factors'!$A$5:$A$46,0)+2,FALSE)*'MC Usage'!Q310</f>
        <v>0</v>
      </c>
      <c r="R310" s="2">
        <f>HLOOKUP(R$5,'Emissions Factors'!$A$3:$AB$46,MATCH('MC Emissions'!$A310,'Emissions Factors'!$A$5:$A$46,0)+2,FALSE)*'MC Usage'!R310</f>
        <v>0</v>
      </c>
      <c r="S310" s="2">
        <f>HLOOKUP(S$5,'Emissions Factors'!$A$3:$AB$46,MATCH('MC Emissions'!$A310,'Emissions Factors'!$A$5:$A$46,0)+2,FALSE)*'MC Usage'!S310</f>
        <v>0</v>
      </c>
      <c r="T310" s="2">
        <f>HLOOKUP(T$5,'Emissions Factors'!$A$3:$AB$46,MATCH('MC Emissions'!$A310,'Emissions Factors'!$A$5:$A$46,0)+2,FALSE)*'MC Usage'!T310</f>
        <v>0</v>
      </c>
      <c r="U310" s="2">
        <f>HLOOKUP(U$5,'Emissions Factors'!$A$3:$AB$46,MATCH('MC Emissions'!$A310,'Emissions Factors'!$A$5:$A$46,0)+2,FALSE)*'MC Usage'!U310</f>
        <v>0</v>
      </c>
      <c r="V310" s="2">
        <f>HLOOKUP(V$5,'Emissions Factors'!$A$3:$AB$46,MATCH('MC Emissions'!$A310,'Emissions Factors'!$A$5:$A$46,0)+2,FALSE)*'MC Usage'!V310</f>
        <v>0</v>
      </c>
      <c r="W310" s="2">
        <f>HLOOKUP(W$5,'Emissions Factors'!$A$3:$AB$46,MATCH('MC Emissions'!$A310,'Emissions Factors'!$A$5:$A$46,0)+2,FALSE)*'MC Usage'!W310</f>
        <v>0</v>
      </c>
      <c r="X310" s="2">
        <f>HLOOKUP(X$5,'Emissions Factors'!$A$3:$AB$46,MATCH('MC Emissions'!$A310,'Emissions Factors'!$A$5:$A$46,0)+2,FALSE)*'MC Usage'!X310</f>
        <v>0</v>
      </c>
      <c r="Y310" s="2">
        <f>HLOOKUP(Y$5,'Emissions Factors'!$A$3:$AB$46,MATCH('MC Emissions'!$A310,'Emissions Factors'!$A$5:$A$46,0)+2,FALSE)*'MC Usage'!Y310</f>
        <v>0</v>
      </c>
      <c r="Z310" s="2">
        <f>HLOOKUP(Z$5,'Emissions Factors'!$A$3:$AB$46,MATCH('MC Emissions'!$A310,'Emissions Factors'!$A$5:$A$46,0)+2,FALSE)*'MC Usage'!Z310</f>
        <v>0</v>
      </c>
      <c r="AA310" s="2">
        <f>HLOOKUP(AA$5,'Emissions Factors'!$A$3:$AB$46,MATCH('MC Emissions'!$A310,'Emissions Factors'!$A$5:$A$46,0)+2,FALSE)*'MC Usage'!AA310</f>
        <v>0</v>
      </c>
      <c r="AB310">
        <f>HLOOKUP(AB$5,'Emissions Factors'!$A$3:$AB$46,MATCH('MC Emissions'!$A310,'Emissions Factors'!$A$5:$A$46,0)+2,FALSE)*'MC Usage'!AB310</f>
        <v>0</v>
      </c>
      <c r="AC310">
        <f>-'MC Usage'!AC310</f>
        <v>0</v>
      </c>
      <c r="AD310">
        <f>HLOOKUP(AD$5,'Emissions Factors'!$A$3:$AB$46,MATCH('MC Emissions'!$A310,'Emissions Factors'!$A$5:$A$46,0)+2,FALSE)*'MC Usage'!AD310</f>
        <v>0</v>
      </c>
      <c r="AE310">
        <f>HLOOKUP(AE$5,'Emissions Factors'!$A$3:$AB$46,MATCH('MC Emissions'!$A310,'Emissions Factors'!$A$5:$A$46,0)+2,FALSE)*'MC Usage'!AE310</f>
        <v>0</v>
      </c>
      <c r="AF310" s="202">
        <f t="shared" si="20"/>
        <v>0</v>
      </c>
      <c r="AG310">
        <f t="shared" si="21"/>
        <v>0</v>
      </c>
      <c r="AH310">
        <v>0</v>
      </c>
      <c r="AI310">
        <f t="shared" si="18"/>
        <v>0</v>
      </c>
      <c r="AJ310">
        <f t="shared" si="19"/>
        <v>0</v>
      </c>
    </row>
    <row r="311" spans="1:36" x14ac:dyDescent="0.3">
      <c r="A311" s="33" t="s">
        <v>59</v>
      </c>
      <c r="B311" s="18">
        <f t="shared" si="22"/>
        <v>45992</v>
      </c>
      <c r="C311" s="2">
        <f>HLOOKUP(C$5,'Emissions Factors'!$A$3:$AB$46,MATCH('MC Emissions'!$A311,'Emissions Factors'!$A$5:$A$46,0)+2,FALSE)*'MC Usage'!C311</f>
        <v>0</v>
      </c>
      <c r="D311" s="2">
        <f>HLOOKUP(D$5,'Emissions Factors'!$A$3:$AB$46,MATCH('MC Emissions'!$A311,'Emissions Factors'!$A$5:$A$46,0)+2,FALSE)*'MC Usage'!D311</f>
        <v>0</v>
      </c>
      <c r="E311" s="2">
        <f>HLOOKUP(E$5,'Emissions Factors'!$A$3:$AB$46,MATCH('MC Emissions'!$A311,'Emissions Factors'!$A$5:$A$46,0)+2,FALSE)*'MC Usage'!E311</f>
        <v>0</v>
      </c>
      <c r="F311" s="2">
        <f>HLOOKUP(F$5,'Emissions Factors'!$A$3:$AB$46,MATCH('MC Emissions'!$A311,'Emissions Factors'!$A$5:$A$46,0)+2,FALSE)*'MC Usage'!F311</f>
        <v>0</v>
      </c>
      <c r="G311" s="2">
        <f>HLOOKUP(G$5,'Emissions Factors'!$A$3:$AB$46,MATCH('MC Emissions'!$A311,'Emissions Factors'!$A$5:$A$46,0)+2,FALSE)*'MC Usage'!G311</f>
        <v>0</v>
      </c>
      <c r="H311" s="2">
        <f>HLOOKUP(H$5,'Emissions Factors'!$A$3:$AB$46,MATCH('MC Emissions'!$A311,'Emissions Factors'!$A$5:$A$46,0)+2,FALSE)*'MC Usage'!H311</f>
        <v>0</v>
      </c>
      <c r="I311" s="2">
        <f>HLOOKUP(I$5,'Emissions Factors'!$A$3:$AB$46,MATCH('MC Emissions'!$A311,'Emissions Factors'!$A$5:$A$46,0)+2,FALSE)*'MC Usage'!I311</f>
        <v>0</v>
      </c>
      <c r="J311" s="2">
        <f>HLOOKUP(J$5,'Emissions Factors'!$A$3:$AB$46,MATCH('MC Emissions'!$A311,'Emissions Factors'!$A$5:$A$46,0)+2,FALSE)*'MC Usage'!J311</f>
        <v>0</v>
      </c>
      <c r="K311" s="2">
        <f>HLOOKUP(K$5,'Emissions Factors'!$A$3:$AB$46,MATCH('MC Emissions'!$A311,'Emissions Factors'!$A$5:$A$46,0)+2,FALSE)*'MC Usage'!K311</f>
        <v>0</v>
      </c>
      <c r="L311" s="2">
        <f>HLOOKUP(L$5,'Emissions Factors'!$A$3:$AB$46,MATCH('MC Emissions'!$A311,'Emissions Factors'!$A$5:$A$46,0)+2,FALSE)*'MC Usage'!L311</f>
        <v>0</v>
      </c>
      <c r="M311" s="2">
        <f>HLOOKUP(M$5,'Emissions Factors'!$A$3:$AB$46,MATCH('MC Emissions'!$A311,'Emissions Factors'!$A$5:$A$46,0)+2,FALSE)*'MC Usage'!M311</f>
        <v>0</v>
      </c>
      <c r="N311" s="2">
        <f>HLOOKUP(N$5,'Emissions Factors'!$A$3:$AB$46,MATCH('MC Emissions'!$A311,'Emissions Factors'!$A$5:$A$46,0)+2,FALSE)*'MC Usage'!N311</f>
        <v>0</v>
      </c>
      <c r="O311" s="2">
        <f>HLOOKUP(O$5,'Emissions Factors'!$A$3:$AB$46,MATCH('MC Emissions'!$A311,'Emissions Factors'!$A$5:$A$46,0)+2,FALSE)*'MC Usage'!O311</f>
        <v>0</v>
      </c>
      <c r="P311" s="2">
        <f>HLOOKUP(P$5,'Emissions Factors'!$A$3:$AB$46,MATCH('MC Emissions'!$A311,'Emissions Factors'!$A$5:$A$46,0)+2,FALSE)*'MC Usage'!P311</f>
        <v>0</v>
      </c>
      <c r="Q311" s="2">
        <f>HLOOKUP(Q$5,'Emissions Factors'!$A$3:$AB$46,MATCH('MC Emissions'!$A311,'Emissions Factors'!$A$5:$A$46,0)+2,FALSE)*'MC Usage'!Q311</f>
        <v>0</v>
      </c>
      <c r="R311" s="2">
        <f>HLOOKUP(R$5,'Emissions Factors'!$A$3:$AB$46,MATCH('MC Emissions'!$A311,'Emissions Factors'!$A$5:$A$46,0)+2,FALSE)*'MC Usage'!R311</f>
        <v>0</v>
      </c>
      <c r="S311" s="2">
        <f>HLOOKUP(S$5,'Emissions Factors'!$A$3:$AB$46,MATCH('MC Emissions'!$A311,'Emissions Factors'!$A$5:$A$46,0)+2,FALSE)*'MC Usage'!S311</f>
        <v>0</v>
      </c>
      <c r="T311" s="2">
        <f>HLOOKUP(T$5,'Emissions Factors'!$A$3:$AB$46,MATCH('MC Emissions'!$A311,'Emissions Factors'!$A$5:$A$46,0)+2,FALSE)*'MC Usage'!T311</f>
        <v>0</v>
      </c>
      <c r="U311" s="2">
        <f>HLOOKUP(U$5,'Emissions Factors'!$A$3:$AB$46,MATCH('MC Emissions'!$A311,'Emissions Factors'!$A$5:$A$46,0)+2,FALSE)*'MC Usage'!U311</f>
        <v>0</v>
      </c>
      <c r="V311" s="2">
        <f>HLOOKUP(V$5,'Emissions Factors'!$A$3:$AB$46,MATCH('MC Emissions'!$A311,'Emissions Factors'!$A$5:$A$46,0)+2,FALSE)*'MC Usage'!V311</f>
        <v>0</v>
      </c>
      <c r="W311" s="2">
        <f>HLOOKUP(W$5,'Emissions Factors'!$A$3:$AB$46,MATCH('MC Emissions'!$A311,'Emissions Factors'!$A$5:$A$46,0)+2,FALSE)*'MC Usage'!W311</f>
        <v>0</v>
      </c>
      <c r="X311" s="2">
        <f>HLOOKUP(X$5,'Emissions Factors'!$A$3:$AB$46,MATCH('MC Emissions'!$A311,'Emissions Factors'!$A$5:$A$46,0)+2,FALSE)*'MC Usage'!X311</f>
        <v>0</v>
      </c>
      <c r="Y311" s="2">
        <f>HLOOKUP(Y$5,'Emissions Factors'!$A$3:$AB$46,MATCH('MC Emissions'!$A311,'Emissions Factors'!$A$5:$A$46,0)+2,FALSE)*'MC Usage'!Y311</f>
        <v>0</v>
      </c>
      <c r="Z311" s="2">
        <f>HLOOKUP(Z$5,'Emissions Factors'!$A$3:$AB$46,MATCH('MC Emissions'!$A311,'Emissions Factors'!$A$5:$A$46,0)+2,FALSE)*'MC Usage'!Z311</f>
        <v>0</v>
      </c>
      <c r="AA311" s="2">
        <f>HLOOKUP(AA$5,'Emissions Factors'!$A$3:$AB$46,MATCH('MC Emissions'!$A311,'Emissions Factors'!$A$5:$A$46,0)+2,FALSE)*'MC Usage'!AA311</f>
        <v>0</v>
      </c>
      <c r="AB311">
        <f>HLOOKUP(AB$5,'Emissions Factors'!$A$3:$AB$46,MATCH('MC Emissions'!$A311,'Emissions Factors'!$A$5:$A$46,0)+2,FALSE)*'MC Usage'!AB311</f>
        <v>0</v>
      </c>
      <c r="AC311">
        <f>-'MC Usage'!AC311</f>
        <v>0</v>
      </c>
      <c r="AD311">
        <f>HLOOKUP(AD$5,'Emissions Factors'!$A$3:$AB$46,MATCH('MC Emissions'!$A311,'Emissions Factors'!$A$5:$A$46,0)+2,FALSE)*'MC Usage'!AD311</f>
        <v>0</v>
      </c>
      <c r="AE311">
        <f>HLOOKUP(AE$5,'Emissions Factors'!$A$3:$AB$46,MATCH('MC Emissions'!$A311,'Emissions Factors'!$A$5:$A$46,0)+2,FALSE)*'MC Usage'!AE311</f>
        <v>0</v>
      </c>
      <c r="AF311" s="202">
        <f t="shared" si="20"/>
        <v>0</v>
      </c>
      <c r="AG311">
        <f t="shared" si="21"/>
        <v>0</v>
      </c>
      <c r="AH311">
        <v>0</v>
      </c>
      <c r="AI311">
        <f t="shared" si="18"/>
        <v>0</v>
      </c>
      <c r="AJ311">
        <f t="shared" si="19"/>
        <v>0</v>
      </c>
    </row>
    <row r="312" spans="1:36" x14ac:dyDescent="0.3">
      <c r="A312" s="33" t="s">
        <v>59</v>
      </c>
      <c r="B312" s="18">
        <f t="shared" si="22"/>
        <v>46023</v>
      </c>
      <c r="C312" s="2">
        <f>HLOOKUP(C$5,'Emissions Factors'!$A$3:$AB$46,MATCH('MC Emissions'!$A312,'Emissions Factors'!$A$5:$A$46,0)+2,FALSE)*'MC Usage'!C312</f>
        <v>0</v>
      </c>
      <c r="D312" s="2">
        <f>HLOOKUP(D$5,'Emissions Factors'!$A$3:$AB$46,MATCH('MC Emissions'!$A312,'Emissions Factors'!$A$5:$A$46,0)+2,FALSE)*'MC Usage'!D312</f>
        <v>0</v>
      </c>
      <c r="E312" s="2">
        <f>HLOOKUP(E$5,'Emissions Factors'!$A$3:$AB$46,MATCH('MC Emissions'!$A312,'Emissions Factors'!$A$5:$A$46,0)+2,FALSE)*'MC Usage'!E312</f>
        <v>0</v>
      </c>
      <c r="F312" s="2">
        <f>HLOOKUP(F$5,'Emissions Factors'!$A$3:$AB$46,MATCH('MC Emissions'!$A312,'Emissions Factors'!$A$5:$A$46,0)+2,FALSE)*'MC Usage'!F312</f>
        <v>0</v>
      </c>
      <c r="G312" s="2">
        <f>HLOOKUP(G$5,'Emissions Factors'!$A$3:$AB$46,MATCH('MC Emissions'!$A312,'Emissions Factors'!$A$5:$A$46,0)+2,FALSE)*'MC Usage'!G312</f>
        <v>0</v>
      </c>
      <c r="H312" s="2">
        <f>HLOOKUP(H$5,'Emissions Factors'!$A$3:$AB$46,MATCH('MC Emissions'!$A312,'Emissions Factors'!$A$5:$A$46,0)+2,FALSE)*'MC Usage'!H312</f>
        <v>0</v>
      </c>
      <c r="I312" s="2">
        <f>HLOOKUP(I$5,'Emissions Factors'!$A$3:$AB$46,MATCH('MC Emissions'!$A312,'Emissions Factors'!$A$5:$A$46,0)+2,FALSE)*'MC Usage'!I312</f>
        <v>0</v>
      </c>
      <c r="J312" s="2">
        <f>HLOOKUP(J$5,'Emissions Factors'!$A$3:$AB$46,MATCH('MC Emissions'!$A312,'Emissions Factors'!$A$5:$A$46,0)+2,FALSE)*'MC Usage'!J312</f>
        <v>0</v>
      </c>
      <c r="K312" s="2">
        <f>HLOOKUP(K$5,'Emissions Factors'!$A$3:$AB$46,MATCH('MC Emissions'!$A312,'Emissions Factors'!$A$5:$A$46,0)+2,FALSE)*'MC Usage'!K312</f>
        <v>0</v>
      </c>
      <c r="L312" s="2">
        <f>HLOOKUP(L$5,'Emissions Factors'!$A$3:$AB$46,MATCH('MC Emissions'!$A312,'Emissions Factors'!$A$5:$A$46,0)+2,FALSE)*'MC Usage'!L312</f>
        <v>0</v>
      </c>
      <c r="M312" s="2">
        <f>HLOOKUP(M$5,'Emissions Factors'!$A$3:$AB$46,MATCH('MC Emissions'!$A312,'Emissions Factors'!$A$5:$A$46,0)+2,FALSE)*'MC Usage'!M312</f>
        <v>0</v>
      </c>
      <c r="N312" s="2">
        <f>HLOOKUP(N$5,'Emissions Factors'!$A$3:$AB$46,MATCH('MC Emissions'!$A312,'Emissions Factors'!$A$5:$A$46,0)+2,FALSE)*'MC Usage'!N312</f>
        <v>0</v>
      </c>
      <c r="O312" s="2">
        <f>HLOOKUP(O$5,'Emissions Factors'!$A$3:$AB$46,MATCH('MC Emissions'!$A312,'Emissions Factors'!$A$5:$A$46,0)+2,FALSE)*'MC Usage'!O312</f>
        <v>0</v>
      </c>
      <c r="P312" s="2">
        <f>HLOOKUP(P$5,'Emissions Factors'!$A$3:$AB$46,MATCH('MC Emissions'!$A312,'Emissions Factors'!$A$5:$A$46,0)+2,FALSE)*'MC Usage'!P312</f>
        <v>0</v>
      </c>
      <c r="Q312" s="2">
        <f>HLOOKUP(Q$5,'Emissions Factors'!$A$3:$AB$46,MATCH('MC Emissions'!$A312,'Emissions Factors'!$A$5:$A$46,0)+2,FALSE)*'MC Usage'!Q312</f>
        <v>0</v>
      </c>
      <c r="R312" s="2">
        <f>HLOOKUP(R$5,'Emissions Factors'!$A$3:$AB$46,MATCH('MC Emissions'!$A312,'Emissions Factors'!$A$5:$A$46,0)+2,FALSE)*'MC Usage'!R312</f>
        <v>0</v>
      </c>
      <c r="S312" s="2">
        <f>HLOOKUP(S$5,'Emissions Factors'!$A$3:$AB$46,MATCH('MC Emissions'!$A312,'Emissions Factors'!$A$5:$A$46,0)+2,FALSE)*'MC Usage'!S312</f>
        <v>0</v>
      </c>
      <c r="T312" s="2">
        <f>HLOOKUP(T$5,'Emissions Factors'!$A$3:$AB$46,MATCH('MC Emissions'!$A312,'Emissions Factors'!$A$5:$A$46,0)+2,FALSE)*'MC Usage'!T312</f>
        <v>0</v>
      </c>
      <c r="U312" s="2">
        <f>HLOOKUP(U$5,'Emissions Factors'!$A$3:$AB$46,MATCH('MC Emissions'!$A312,'Emissions Factors'!$A$5:$A$46,0)+2,FALSE)*'MC Usage'!U312</f>
        <v>0</v>
      </c>
      <c r="V312" s="2">
        <f>HLOOKUP(V$5,'Emissions Factors'!$A$3:$AB$46,MATCH('MC Emissions'!$A312,'Emissions Factors'!$A$5:$A$46,0)+2,FALSE)*'MC Usage'!V312</f>
        <v>0</v>
      </c>
      <c r="W312" s="2">
        <f>HLOOKUP(W$5,'Emissions Factors'!$A$3:$AB$46,MATCH('MC Emissions'!$A312,'Emissions Factors'!$A$5:$A$46,0)+2,FALSE)*'MC Usage'!W312</f>
        <v>0</v>
      </c>
      <c r="X312" s="2">
        <f>HLOOKUP(X$5,'Emissions Factors'!$A$3:$AB$46,MATCH('MC Emissions'!$A312,'Emissions Factors'!$A$5:$A$46,0)+2,FALSE)*'MC Usage'!X312</f>
        <v>0</v>
      </c>
      <c r="Y312" s="2">
        <f>HLOOKUP(Y$5,'Emissions Factors'!$A$3:$AB$46,MATCH('MC Emissions'!$A312,'Emissions Factors'!$A$5:$A$46,0)+2,FALSE)*'MC Usage'!Y312</f>
        <v>0</v>
      </c>
      <c r="Z312" s="2">
        <f>HLOOKUP(Z$5,'Emissions Factors'!$A$3:$AB$46,MATCH('MC Emissions'!$A312,'Emissions Factors'!$A$5:$A$46,0)+2,FALSE)*'MC Usage'!Z312</f>
        <v>0</v>
      </c>
      <c r="AA312" s="2">
        <f>HLOOKUP(AA$5,'Emissions Factors'!$A$3:$AB$46,MATCH('MC Emissions'!$A312,'Emissions Factors'!$A$5:$A$46,0)+2,FALSE)*'MC Usage'!AA312</f>
        <v>0</v>
      </c>
      <c r="AB312">
        <f>HLOOKUP(AB$5,'Emissions Factors'!$A$3:$AB$46,MATCH('MC Emissions'!$A312,'Emissions Factors'!$A$5:$A$46,0)+2,FALSE)*'MC Usage'!AB312</f>
        <v>0</v>
      </c>
      <c r="AC312">
        <f>-'MC Usage'!AC312</f>
        <v>0</v>
      </c>
      <c r="AD312">
        <f>HLOOKUP(AD$5,'Emissions Factors'!$A$3:$AB$46,MATCH('MC Emissions'!$A312,'Emissions Factors'!$A$5:$A$46,0)+2,FALSE)*'MC Usage'!AD312</f>
        <v>0</v>
      </c>
      <c r="AE312">
        <f>HLOOKUP(AE$5,'Emissions Factors'!$A$3:$AB$46,MATCH('MC Emissions'!$A312,'Emissions Factors'!$A$5:$A$46,0)+2,FALSE)*'MC Usage'!AE312</f>
        <v>0</v>
      </c>
      <c r="AF312" s="202">
        <f t="shared" si="20"/>
        <v>0</v>
      </c>
      <c r="AG312">
        <f t="shared" si="21"/>
        <v>0</v>
      </c>
      <c r="AH312">
        <v>0</v>
      </c>
      <c r="AI312">
        <f t="shared" si="18"/>
        <v>0</v>
      </c>
      <c r="AJ312">
        <f t="shared" si="19"/>
        <v>0</v>
      </c>
    </row>
    <row r="313" spans="1:36" x14ac:dyDescent="0.3">
      <c r="A313" s="33" t="s">
        <v>59</v>
      </c>
      <c r="B313" s="18">
        <f t="shared" si="22"/>
        <v>46054</v>
      </c>
      <c r="C313" s="2">
        <f>HLOOKUP(C$5,'Emissions Factors'!$A$3:$AB$46,MATCH('MC Emissions'!$A313,'Emissions Factors'!$A$5:$A$46,0)+2,FALSE)*'MC Usage'!C313</f>
        <v>0</v>
      </c>
      <c r="D313" s="2">
        <f>HLOOKUP(D$5,'Emissions Factors'!$A$3:$AB$46,MATCH('MC Emissions'!$A313,'Emissions Factors'!$A$5:$A$46,0)+2,FALSE)*'MC Usage'!D313</f>
        <v>0</v>
      </c>
      <c r="E313" s="2">
        <f>HLOOKUP(E$5,'Emissions Factors'!$A$3:$AB$46,MATCH('MC Emissions'!$A313,'Emissions Factors'!$A$5:$A$46,0)+2,FALSE)*'MC Usage'!E313</f>
        <v>0</v>
      </c>
      <c r="F313" s="2">
        <f>HLOOKUP(F$5,'Emissions Factors'!$A$3:$AB$46,MATCH('MC Emissions'!$A313,'Emissions Factors'!$A$5:$A$46,0)+2,FALSE)*'MC Usage'!F313</f>
        <v>0</v>
      </c>
      <c r="G313" s="2">
        <f>HLOOKUP(G$5,'Emissions Factors'!$A$3:$AB$46,MATCH('MC Emissions'!$A313,'Emissions Factors'!$A$5:$A$46,0)+2,FALSE)*'MC Usage'!G313</f>
        <v>0</v>
      </c>
      <c r="H313" s="2">
        <f>HLOOKUP(H$5,'Emissions Factors'!$A$3:$AB$46,MATCH('MC Emissions'!$A313,'Emissions Factors'!$A$5:$A$46,0)+2,FALSE)*'MC Usage'!H313</f>
        <v>0</v>
      </c>
      <c r="I313" s="2">
        <f>HLOOKUP(I$5,'Emissions Factors'!$A$3:$AB$46,MATCH('MC Emissions'!$A313,'Emissions Factors'!$A$5:$A$46,0)+2,FALSE)*'MC Usage'!I313</f>
        <v>0</v>
      </c>
      <c r="J313" s="2">
        <f>HLOOKUP(J$5,'Emissions Factors'!$A$3:$AB$46,MATCH('MC Emissions'!$A313,'Emissions Factors'!$A$5:$A$46,0)+2,FALSE)*'MC Usage'!J313</f>
        <v>0</v>
      </c>
      <c r="K313" s="2">
        <f>HLOOKUP(K$5,'Emissions Factors'!$A$3:$AB$46,MATCH('MC Emissions'!$A313,'Emissions Factors'!$A$5:$A$46,0)+2,FALSE)*'MC Usage'!K313</f>
        <v>0</v>
      </c>
      <c r="L313" s="2">
        <f>HLOOKUP(L$5,'Emissions Factors'!$A$3:$AB$46,MATCH('MC Emissions'!$A313,'Emissions Factors'!$A$5:$A$46,0)+2,FALSE)*'MC Usage'!L313</f>
        <v>0</v>
      </c>
      <c r="M313" s="2">
        <f>HLOOKUP(M$5,'Emissions Factors'!$A$3:$AB$46,MATCH('MC Emissions'!$A313,'Emissions Factors'!$A$5:$A$46,0)+2,FALSE)*'MC Usage'!M313</f>
        <v>0</v>
      </c>
      <c r="N313" s="2">
        <f>HLOOKUP(N$5,'Emissions Factors'!$A$3:$AB$46,MATCH('MC Emissions'!$A313,'Emissions Factors'!$A$5:$A$46,0)+2,FALSE)*'MC Usage'!N313</f>
        <v>0</v>
      </c>
      <c r="O313" s="2">
        <f>HLOOKUP(O$5,'Emissions Factors'!$A$3:$AB$46,MATCH('MC Emissions'!$A313,'Emissions Factors'!$A$5:$A$46,0)+2,FALSE)*'MC Usage'!O313</f>
        <v>0</v>
      </c>
      <c r="P313" s="2">
        <f>HLOOKUP(P$5,'Emissions Factors'!$A$3:$AB$46,MATCH('MC Emissions'!$A313,'Emissions Factors'!$A$5:$A$46,0)+2,FALSE)*'MC Usage'!P313</f>
        <v>0</v>
      </c>
      <c r="Q313" s="2">
        <f>HLOOKUP(Q$5,'Emissions Factors'!$A$3:$AB$46,MATCH('MC Emissions'!$A313,'Emissions Factors'!$A$5:$A$46,0)+2,FALSE)*'MC Usage'!Q313</f>
        <v>0</v>
      </c>
      <c r="R313" s="2">
        <f>HLOOKUP(R$5,'Emissions Factors'!$A$3:$AB$46,MATCH('MC Emissions'!$A313,'Emissions Factors'!$A$5:$A$46,0)+2,FALSE)*'MC Usage'!R313</f>
        <v>0</v>
      </c>
      <c r="S313" s="2">
        <f>HLOOKUP(S$5,'Emissions Factors'!$A$3:$AB$46,MATCH('MC Emissions'!$A313,'Emissions Factors'!$A$5:$A$46,0)+2,FALSE)*'MC Usage'!S313</f>
        <v>0</v>
      </c>
      <c r="T313" s="2">
        <f>HLOOKUP(T$5,'Emissions Factors'!$A$3:$AB$46,MATCH('MC Emissions'!$A313,'Emissions Factors'!$A$5:$A$46,0)+2,FALSE)*'MC Usage'!T313</f>
        <v>0</v>
      </c>
      <c r="U313" s="2">
        <f>HLOOKUP(U$5,'Emissions Factors'!$A$3:$AB$46,MATCH('MC Emissions'!$A313,'Emissions Factors'!$A$5:$A$46,0)+2,FALSE)*'MC Usage'!U313</f>
        <v>0</v>
      </c>
      <c r="V313" s="2">
        <f>HLOOKUP(V$5,'Emissions Factors'!$A$3:$AB$46,MATCH('MC Emissions'!$A313,'Emissions Factors'!$A$5:$A$46,0)+2,FALSE)*'MC Usage'!V313</f>
        <v>0</v>
      </c>
      <c r="W313" s="2">
        <f>HLOOKUP(W$5,'Emissions Factors'!$A$3:$AB$46,MATCH('MC Emissions'!$A313,'Emissions Factors'!$A$5:$A$46,0)+2,FALSE)*'MC Usage'!W313</f>
        <v>0</v>
      </c>
      <c r="X313" s="2">
        <f>HLOOKUP(X$5,'Emissions Factors'!$A$3:$AB$46,MATCH('MC Emissions'!$A313,'Emissions Factors'!$A$5:$A$46,0)+2,FALSE)*'MC Usage'!X313</f>
        <v>0</v>
      </c>
      <c r="Y313" s="2">
        <f>HLOOKUP(Y$5,'Emissions Factors'!$A$3:$AB$46,MATCH('MC Emissions'!$A313,'Emissions Factors'!$A$5:$A$46,0)+2,FALSE)*'MC Usage'!Y313</f>
        <v>0</v>
      </c>
      <c r="Z313" s="2">
        <f>HLOOKUP(Z$5,'Emissions Factors'!$A$3:$AB$46,MATCH('MC Emissions'!$A313,'Emissions Factors'!$A$5:$A$46,0)+2,FALSE)*'MC Usage'!Z313</f>
        <v>0</v>
      </c>
      <c r="AA313" s="2">
        <f>HLOOKUP(AA$5,'Emissions Factors'!$A$3:$AB$46,MATCH('MC Emissions'!$A313,'Emissions Factors'!$A$5:$A$46,0)+2,FALSE)*'MC Usage'!AA313</f>
        <v>0</v>
      </c>
      <c r="AB313">
        <f>HLOOKUP(AB$5,'Emissions Factors'!$A$3:$AB$46,MATCH('MC Emissions'!$A313,'Emissions Factors'!$A$5:$A$46,0)+2,FALSE)*'MC Usage'!AB313</f>
        <v>0</v>
      </c>
      <c r="AC313">
        <f>-'MC Usage'!AC313</f>
        <v>0</v>
      </c>
      <c r="AD313">
        <f>HLOOKUP(AD$5,'Emissions Factors'!$A$3:$AB$46,MATCH('MC Emissions'!$A313,'Emissions Factors'!$A$5:$A$46,0)+2,FALSE)*'MC Usage'!AD313</f>
        <v>0</v>
      </c>
      <c r="AE313">
        <f>HLOOKUP(AE$5,'Emissions Factors'!$A$3:$AB$46,MATCH('MC Emissions'!$A313,'Emissions Factors'!$A$5:$A$46,0)+2,FALSE)*'MC Usage'!AE313</f>
        <v>0</v>
      </c>
      <c r="AF313" s="202">
        <f t="shared" si="20"/>
        <v>0</v>
      </c>
      <c r="AG313">
        <f t="shared" si="21"/>
        <v>0</v>
      </c>
      <c r="AH313">
        <v>0</v>
      </c>
      <c r="AI313">
        <f t="shared" si="18"/>
        <v>0</v>
      </c>
      <c r="AJ313">
        <f t="shared" si="19"/>
        <v>0</v>
      </c>
    </row>
    <row r="314" spans="1:36" x14ac:dyDescent="0.3">
      <c r="A314" s="33" t="s">
        <v>59</v>
      </c>
      <c r="B314" s="18">
        <f t="shared" si="22"/>
        <v>46082</v>
      </c>
      <c r="C314" s="2">
        <f>HLOOKUP(C$5,'Emissions Factors'!$A$3:$AB$46,MATCH('MC Emissions'!$A314,'Emissions Factors'!$A$5:$A$46,0)+2,FALSE)*'MC Usage'!C314</f>
        <v>0</v>
      </c>
      <c r="D314" s="2">
        <f>HLOOKUP(D$5,'Emissions Factors'!$A$3:$AB$46,MATCH('MC Emissions'!$A314,'Emissions Factors'!$A$5:$A$46,0)+2,FALSE)*'MC Usage'!D314</f>
        <v>0</v>
      </c>
      <c r="E314" s="2">
        <f>HLOOKUP(E$5,'Emissions Factors'!$A$3:$AB$46,MATCH('MC Emissions'!$A314,'Emissions Factors'!$A$5:$A$46,0)+2,FALSE)*'MC Usage'!E314</f>
        <v>0</v>
      </c>
      <c r="F314" s="2">
        <f>HLOOKUP(F$5,'Emissions Factors'!$A$3:$AB$46,MATCH('MC Emissions'!$A314,'Emissions Factors'!$A$5:$A$46,0)+2,FALSE)*'MC Usage'!F314</f>
        <v>0</v>
      </c>
      <c r="G314" s="2">
        <f>HLOOKUP(G$5,'Emissions Factors'!$A$3:$AB$46,MATCH('MC Emissions'!$A314,'Emissions Factors'!$A$5:$A$46,0)+2,FALSE)*'MC Usage'!G314</f>
        <v>0</v>
      </c>
      <c r="H314" s="2">
        <f>HLOOKUP(H$5,'Emissions Factors'!$A$3:$AB$46,MATCH('MC Emissions'!$A314,'Emissions Factors'!$A$5:$A$46,0)+2,FALSE)*'MC Usage'!H314</f>
        <v>0</v>
      </c>
      <c r="I314" s="2">
        <f>HLOOKUP(I$5,'Emissions Factors'!$A$3:$AB$46,MATCH('MC Emissions'!$A314,'Emissions Factors'!$A$5:$A$46,0)+2,FALSE)*'MC Usage'!I314</f>
        <v>0</v>
      </c>
      <c r="J314" s="2">
        <f>HLOOKUP(J$5,'Emissions Factors'!$A$3:$AB$46,MATCH('MC Emissions'!$A314,'Emissions Factors'!$A$5:$A$46,0)+2,FALSE)*'MC Usage'!J314</f>
        <v>0</v>
      </c>
      <c r="K314" s="2">
        <f>HLOOKUP(K$5,'Emissions Factors'!$A$3:$AB$46,MATCH('MC Emissions'!$A314,'Emissions Factors'!$A$5:$A$46,0)+2,FALSE)*'MC Usage'!K314</f>
        <v>0</v>
      </c>
      <c r="L314" s="2">
        <f>HLOOKUP(L$5,'Emissions Factors'!$A$3:$AB$46,MATCH('MC Emissions'!$A314,'Emissions Factors'!$A$5:$A$46,0)+2,FALSE)*'MC Usage'!L314</f>
        <v>0</v>
      </c>
      <c r="M314" s="2">
        <f>HLOOKUP(M$5,'Emissions Factors'!$A$3:$AB$46,MATCH('MC Emissions'!$A314,'Emissions Factors'!$A$5:$A$46,0)+2,FALSE)*'MC Usage'!M314</f>
        <v>0</v>
      </c>
      <c r="N314" s="2">
        <f>HLOOKUP(N$5,'Emissions Factors'!$A$3:$AB$46,MATCH('MC Emissions'!$A314,'Emissions Factors'!$A$5:$A$46,0)+2,FALSE)*'MC Usage'!N314</f>
        <v>0</v>
      </c>
      <c r="O314" s="2">
        <f>HLOOKUP(O$5,'Emissions Factors'!$A$3:$AB$46,MATCH('MC Emissions'!$A314,'Emissions Factors'!$A$5:$A$46,0)+2,FALSE)*'MC Usage'!O314</f>
        <v>0</v>
      </c>
      <c r="P314" s="2">
        <f>HLOOKUP(P$5,'Emissions Factors'!$A$3:$AB$46,MATCH('MC Emissions'!$A314,'Emissions Factors'!$A$5:$A$46,0)+2,FALSE)*'MC Usage'!P314</f>
        <v>0</v>
      </c>
      <c r="Q314" s="2">
        <f>HLOOKUP(Q$5,'Emissions Factors'!$A$3:$AB$46,MATCH('MC Emissions'!$A314,'Emissions Factors'!$A$5:$A$46,0)+2,FALSE)*'MC Usage'!Q314</f>
        <v>0</v>
      </c>
      <c r="R314" s="2">
        <f>HLOOKUP(R$5,'Emissions Factors'!$A$3:$AB$46,MATCH('MC Emissions'!$A314,'Emissions Factors'!$A$5:$A$46,0)+2,FALSE)*'MC Usage'!R314</f>
        <v>0</v>
      </c>
      <c r="S314" s="2">
        <f>HLOOKUP(S$5,'Emissions Factors'!$A$3:$AB$46,MATCH('MC Emissions'!$A314,'Emissions Factors'!$A$5:$A$46,0)+2,FALSE)*'MC Usage'!S314</f>
        <v>0</v>
      </c>
      <c r="T314" s="2">
        <f>HLOOKUP(T$5,'Emissions Factors'!$A$3:$AB$46,MATCH('MC Emissions'!$A314,'Emissions Factors'!$A$5:$A$46,0)+2,FALSE)*'MC Usage'!T314</f>
        <v>0</v>
      </c>
      <c r="U314" s="2">
        <f>HLOOKUP(U$5,'Emissions Factors'!$A$3:$AB$46,MATCH('MC Emissions'!$A314,'Emissions Factors'!$A$5:$A$46,0)+2,FALSE)*'MC Usage'!U314</f>
        <v>0</v>
      </c>
      <c r="V314" s="2">
        <f>HLOOKUP(V$5,'Emissions Factors'!$A$3:$AB$46,MATCH('MC Emissions'!$A314,'Emissions Factors'!$A$5:$A$46,0)+2,FALSE)*'MC Usage'!V314</f>
        <v>0</v>
      </c>
      <c r="W314" s="2">
        <f>HLOOKUP(W$5,'Emissions Factors'!$A$3:$AB$46,MATCH('MC Emissions'!$A314,'Emissions Factors'!$A$5:$A$46,0)+2,FALSE)*'MC Usage'!W314</f>
        <v>0</v>
      </c>
      <c r="X314" s="2">
        <f>HLOOKUP(X$5,'Emissions Factors'!$A$3:$AB$46,MATCH('MC Emissions'!$A314,'Emissions Factors'!$A$5:$A$46,0)+2,FALSE)*'MC Usage'!X314</f>
        <v>0</v>
      </c>
      <c r="Y314" s="2">
        <f>HLOOKUP(Y$5,'Emissions Factors'!$A$3:$AB$46,MATCH('MC Emissions'!$A314,'Emissions Factors'!$A$5:$A$46,0)+2,FALSE)*'MC Usage'!Y314</f>
        <v>0</v>
      </c>
      <c r="Z314" s="2">
        <f>HLOOKUP(Z$5,'Emissions Factors'!$A$3:$AB$46,MATCH('MC Emissions'!$A314,'Emissions Factors'!$A$5:$A$46,0)+2,FALSE)*'MC Usage'!Z314</f>
        <v>0</v>
      </c>
      <c r="AA314" s="2">
        <f>HLOOKUP(AA$5,'Emissions Factors'!$A$3:$AB$46,MATCH('MC Emissions'!$A314,'Emissions Factors'!$A$5:$A$46,0)+2,FALSE)*'MC Usage'!AA314</f>
        <v>0</v>
      </c>
      <c r="AB314">
        <f>HLOOKUP(AB$5,'Emissions Factors'!$A$3:$AB$46,MATCH('MC Emissions'!$A314,'Emissions Factors'!$A$5:$A$46,0)+2,FALSE)*'MC Usage'!AB314</f>
        <v>0</v>
      </c>
      <c r="AC314">
        <f>-'MC Usage'!AC314</f>
        <v>0</v>
      </c>
      <c r="AD314">
        <f>HLOOKUP(AD$5,'Emissions Factors'!$A$3:$AB$46,MATCH('MC Emissions'!$A314,'Emissions Factors'!$A$5:$A$46,0)+2,FALSE)*'MC Usage'!AD314</f>
        <v>0</v>
      </c>
      <c r="AE314">
        <f>HLOOKUP(AE$5,'Emissions Factors'!$A$3:$AB$46,MATCH('MC Emissions'!$A314,'Emissions Factors'!$A$5:$A$46,0)+2,FALSE)*'MC Usage'!AE314</f>
        <v>0</v>
      </c>
      <c r="AF314" s="202">
        <f t="shared" si="20"/>
        <v>0</v>
      </c>
      <c r="AG314">
        <f t="shared" si="21"/>
        <v>0</v>
      </c>
      <c r="AH314">
        <v>0</v>
      </c>
      <c r="AI314">
        <f t="shared" si="18"/>
        <v>0</v>
      </c>
      <c r="AJ314">
        <f t="shared" si="19"/>
        <v>0</v>
      </c>
    </row>
    <row r="315" spans="1:36" x14ac:dyDescent="0.3">
      <c r="A315" s="33" t="s">
        <v>59</v>
      </c>
      <c r="B315" s="18">
        <f t="shared" si="22"/>
        <v>46113</v>
      </c>
      <c r="C315" s="2">
        <f>HLOOKUP(C$5,'Emissions Factors'!$A$3:$AB$46,MATCH('MC Emissions'!$A315,'Emissions Factors'!$A$5:$A$46,0)+2,FALSE)*'MC Usage'!C315</f>
        <v>0</v>
      </c>
      <c r="D315" s="2">
        <f>HLOOKUP(D$5,'Emissions Factors'!$A$3:$AB$46,MATCH('MC Emissions'!$A315,'Emissions Factors'!$A$5:$A$46,0)+2,FALSE)*'MC Usage'!D315</f>
        <v>0</v>
      </c>
      <c r="E315" s="2">
        <f>HLOOKUP(E$5,'Emissions Factors'!$A$3:$AB$46,MATCH('MC Emissions'!$A315,'Emissions Factors'!$A$5:$A$46,0)+2,FALSE)*'MC Usage'!E315</f>
        <v>0</v>
      </c>
      <c r="F315" s="2">
        <f>HLOOKUP(F$5,'Emissions Factors'!$A$3:$AB$46,MATCH('MC Emissions'!$A315,'Emissions Factors'!$A$5:$A$46,0)+2,FALSE)*'MC Usage'!F315</f>
        <v>0</v>
      </c>
      <c r="G315" s="2">
        <f>HLOOKUP(G$5,'Emissions Factors'!$A$3:$AB$46,MATCH('MC Emissions'!$A315,'Emissions Factors'!$A$5:$A$46,0)+2,FALSE)*'MC Usage'!G315</f>
        <v>0</v>
      </c>
      <c r="H315" s="2">
        <f>HLOOKUP(H$5,'Emissions Factors'!$A$3:$AB$46,MATCH('MC Emissions'!$A315,'Emissions Factors'!$A$5:$A$46,0)+2,FALSE)*'MC Usage'!H315</f>
        <v>0</v>
      </c>
      <c r="I315" s="2">
        <f>HLOOKUP(I$5,'Emissions Factors'!$A$3:$AB$46,MATCH('MC Emissions'!$A315,'Emissions Factors'!$A$5:$A$46,0)+2,FALSE)*'MC Usage'!I315</f>
        <v>0</v>
      </c>
      <c r="J315" s="2">
        <f>HLOOKUP(J$5,'Emissions Factors'!$A$3:$AB$46,MATCH('MC Emissions'!$A315,'Emissions Factors'!$A$5:$A$46,0)+2,FALSE)*'MC Usage'!J315</f>
        <v>0</v>
      </c>
      <c r="K315" s="2">
        <f>HLOOKUP(K$5,'Emissions Factors'!$A$3:$AB$46,MATCH('MC Emissions'!$A315,'Emissions Factors'!$A$5:$A$46,0)+2,FALSE)*'MC Usage'!K315</f>
        <v>0</v>
      </c>
      <c r="L315" s="2">
        <f>HLOOKUP(L$5,'Emissions Factors'!$A$3:$AB$46,MATCH('MC Emissions'!$A315,'Emissions Factors'!$A$5:$A$46,0)+2,FALSE)*'MC Usage'!L315</f>
        <v>0</v>
      </c>
      <c r="M315" s="2">
        <f>HLOOKUP(M$5,'Emissions Factors'!$A$3:$AB$46,MATCH('MC Emissions'!$A315,'Emissions Factors'!$A$5:$A$46,0)+2,FALSE)*'MC Usage'!M315</f>
        <v>0</v>
      </c>
      <c r="N315" s="2">
        <f>HLOOKUP(N$5,'Emissions Factors'!$A$3:$AB$46,MATCH('MC Emissions'!$A315,'Emissions Factors'!$A$5:$A$46,0)+2,FALSE)*'MC Usage'!N315</f>
        <v>0</v>
      </c>
      <c r="O315" s="2">
        <f>HLOOKUP(O$5,'Emissions Factors'!$A$3:$AB$46,MATCH('MC Emissions'!$A315,'Emissions Factors'!$A$5:$A$46,0)+2,FALSE)*'MC Usage'!O315</f>
        <v>0</v>
      </c>
      <c r="P315" s="2">
        <f>HLOOKUP(P$5,'Emissions Factors'!$A$3:$AB$46,MATCH('MC Emissions'!$A315,'Emissions Factors'!$A$5:$A$46,0)+2,FALSE)*'MC Usage'!P315</f>
        <v>0</v>
      </c>
      <c r="Q315" s="2">
        <f>HLOOKUP(Q$5,'Emissions Factors'!$A$3:$AB$46,MATCH('MC Emissions'!$A315,'Emissions Factors'!$A$5:$A$46,0)+2,FALSE)*'MC Usage'!Q315</f>
        <v>0</v>
      </c>
      <c r="R315" s="2">
        <f>HLOOKUP(R$5,'Emissions Factors'!$A$3:$AB$46,MATCH('MC Emissions'!$A315,'Emissions Factors'!$A$5:$A$46,0)+2,FALSE)*'MC Usage'!R315</f>
        <v>0</v>
      </c>
      <c r="S315" s="2">
        <f>HLOOKUP(S$5,'Emissions Factors'!$A$3:$AB$46,MATCH('MC Emissions'!$A315,'Emissions Factors'!$A$5:$A$46,0)+2,FALSE)*'MC Usage'!S315</f>
        <v>0</v>
      </c>
      <c r="T315" s="2">
        <f>HLOOKUP(T$5,'Emissions Factors'!$A$3:$AB$46,MATCH('MC Emissions'!$A315,'Emissions Factors'!$A$5:$A$46,0)+2,FALSE)*'MC Usage'!T315</f>
        <v>0</v>
      </c>
      <c r="U315" s="2">
        <f>HLOOKUP(U$5,'Emissions Factors'!$A$3:$AB$46,MATCH('MC Emissions'!$A315,'Emissions Factors'!$A$5:$A$46,0)+2,FALSE)*'MC Usage'!U315</f>
        <v>0</v>
      </c>
      <c r="V315" s="2">
        <f>HLOOKUP(V$5,'Emissions Factors'!$A$3:$AB$46,MATCH('MC Emissions'!$A315,'Emissions Factors'!$A$5:$A$46,0)+2,FALSE)*'MC Usage'!V315</f>
        <v>0</v>
      </c>
      <c r="W315" s="2">
        <f>HLOOKUP(W$5,'Emissions Factors'!$A$3:$AB$46,MATCH('MC Emissions'!$A315,'Emissions Factors'!$A$5:$A$46,0)+2,FALSE)*'MC Usage'!W315</f>
        <v>0</v>
      </c>
      <c r="X315" s="2">
        <f>HLOOKUP(X$5,'Emissions Factors'!$A$3:$AB$46,MATCH('MC Emissions'!$A315,'Emissions Factors'!$A$5:$A$46,0)+2,FALSE)*'MC Usage'!X315</f>
        <v>0</v>
      </c>
      <c r="Y315" s="2">
        <f>HLOOKUP(Y$5,'Emissions Factors'!$A$3:$AB$46,MATCH('MC Emissions'!$A315,'Emissions Factors'!$A$5:$A$46,0)+2,FALSE)*'MC Usage'!Y315</f>
        <v>0</v>
      </c>
      <c r="Z315" s="2">
        <f>HLOOKUP(Z$5,'Emissions Factors'!$A$3:$AB$46,MATCH('MC Emissions'!$A315,'Emissions Factors'!$A$5:$A$46,0)+2,FALSE)*'MC Usage'!Z315</f>
        <v>0</v>
      </c>
      <c r="AA315" s="2">
        <f>HLOOKUP(AA$5,'Emissions Factors'!$A$3:$AB$46,MATCH('MC Emissions'!$A315,'Emissions Factors'!$A$5:$A$46,0)+2,FALSE)*'MC Usage'!AA315</f>
        <v>0</v>
      </c>
      <c r="AB315">
        <f>HLOOKUP(AB$5,'Emissions Factors'!$A$3:$AB$46,MATCH('MC Emissions'!$A315,'Emissions Factors'!$A$5:$A$46,0)+2,FALSE)*'MC Usage'!AB315</f>
        <v>0</v>
      </c>
      <c r="AC315">
        <f>-'MC Usage'!AC315</f>
        <v>0</v>
      </c>
      <c r="AD315">
        <f>HLOOKUP(AD$5,'Emissions Factors'!$A$3:$AB$46,MATCH('MC Emissions'!$A315,'Emissions Factors'!$A$5:$A$46,0)+2,FALSE)*'MC Usage'!AD315</f>
        <v>0</v>
      </c>
      <c r="AE315">
        <f>HLOOKUP(AE$5,'Emissions Factors'!$A$3:$AB$46,MATCH('MC Emissions'!$A315,'Emissions Factors'!$A$5:$A$46,0)+2,FALSE)*'MC Usage'!AE315</f>
        <v>0</v>
      </c>
      <c r="AF315" s="202">
        <f t="shared" si="20"/>
        <v>0</v>
      </c>
      <c r="AG315">
        <f t="shared" si="21"/>
        <v>0</v>
      </c>
      <c r="AH315">
        <v>0</v>
      </c>
      <c r="AI315">
        <f t="shared" si="18"/>
        <v>0</v>
      </c>
      <c r="AJ315">
        <f t="shared" si="19"/>
        <v>0</v>
      </c>
    </row>
    <row r="316" spans="1:36" x14ac:dyDescent="0.3">
      <c r="A316" s="33" t="s">
        <v>59</v>
      </c>
      <c r="B316" s="18">
        <f t="shared" si="22"/>
        <v>46143</v>
      </c>
      <c r="C316" s="2">
        <f>HLOOKUP(C$5,'Emissions Factors'!$A$3:$AB$46,MATCH('MC Emissions'!$A316,'Emissions Factors'!$A$5:$A$46,0)+2,FALSE)*'MC Usage'!C316</f>
        <v>0</v>
      </c>
      <c r="D316" s="2">
        <f>HLOOKUP(D$5,'Emissions Factors'!$A$3:$AB$46,MATCH('MC Emissions'!$A316,'Emissions Factors'!$A$5:$A$46,0)+2,FALSE)*'MC Usage'!D316</f>
        <v>0</v>
      </c>
      <c r="E316" s="2">
        <f>HLOOKUP(E$5,'Emissions Factors'!$A$3:$AB$46,MATCH('MC Emissions'!$A316,'Emissions Factors'!$A$5:$A$46,0)+2,FALSE)*'MC Usage'!E316</f>
        <v>0</v>
      </c>
      <c r="F316" s="2">
        <f>HLOOKUP(F$5,'Emissions Factors'!$A$3:$AB$46,MATCH('MC Emissions'!$A316,'Emissions Factors'!$A$5:$A$46,0)+2,FALSE)*'MC Usage'!F316</f>
        <v>0</v>
      </c>
      <c r="G316" s="2">
        <f>HLOOKUP(G$5,'Emissions Factors'!$A$3:$AB$46,MATCH('MC Emissions'!$A316,'Emissions Factors'!$A$5:$A$46,0)+2,FALSE)*'MC Usage'!G316</f>
        <v>0</v>
      </c>
      <c r="H316" s="2">
        <f>HLOOKUP(H$5,'Emissions Factors'!$A$3:$AB$46,MATCH('MC Emissions'!$A316,'Emissions Factors'!$A$5:$A$46,0)+2,FALSE)*'MC Usage'!H316</f>
        <v>0</v>
      </c>
      <c r="I316" s="2">
        <f>HLOOKUP(I$5,'Emissions Factors'!$A$3:$AB$46,MATCH('MC Emissions'!$A316,'Emissions Factors'!$A$5:$A$46,0)+2,FALSE)*'MC Usage'!I316</f>
        <v>0</v>
      </c>
      <c r="J316" s="2">
        <f>HLOOKUP(J$5,'Emissions Factors'!$A$3:$AB$46,MATCH('MC Emissions'!$A316,'Emissions Factors'!$A$5:$A$46,0)+2,FALSE)*'MC Usage'!J316</f>
        <v>0</v>
      </c>
      <c r="K316" s="2">
        <f>HLOOKUP(K$5,'Emissions Factors'!$A$3:$AB$46,MATCH('MC Emissions'!$A316,'Emissions Factors'!$A$5:$A$46,0)+2,FALSE)*'MC Usage'!K316</f>
        <v>0</v>
      </c>
      <c r="L316" s="2">
        <f>HLOOKUP(L$5,'Emissions Factors'!$A$3:$AB$46,MATCH('MC Emissions'!$A316,'Emissions Factors'!$A$5:$A$46,0)+2,FALSE)*'MC Usage'!L316</f>
        <v>0</v>
      </c>
      <c r="M316" s="2">
        <f>HLOOKUP(M$5,'Emissions Factors'!$A$3:$AB$46,MATCH('MC Emissions'!$A316,'Emissions Factors'!$A$5:$A$46,0)+2,FALSE)*'MC Usage'!M316</f>
        <v>0</v>
      </c>
      <c r="N316" s="2">
        <f>HLOOKUP(N$5,'Emissions Factors'!$A$3:$AB$46,MATCH('MC Emissions'!$A316,'Emissions Factors'!$A$5:$A$46,0)+2,FALSE)*'MC Usage'!N316</f>
        <v>0</v>
      </c>
      <c r="O316" s="2">
        <f>HLOOKUP(O$5,'Emissions Factors'!$A$3:$AB$46,MATCH('MC Emissions'!$A316,'Emissions Factors'!$A$5:$A$46,0)+2,FALSE)*'MC Usage'!O316</f>
        <v>0</v>
      </c>
      <c r="P316" s="2">
        <f>HLOOKUP(P$5,'Emissions Factors'!$A$3:$AB$46,MATCH('MC Emissions'!$A316,'Emissions Factors'!$A$5:$A$46,0)+2,FALSE)*'MC Usage'!P316</f>
        <v>0</v>
      </c>
      <c r="Q316" s="2">
        <f>HLOOKUP(Q$5,'Emissions Factors'!$A$3:$AB$46,MATCH('MC Emissions'!$A316,'Emissions Factors'!$A$5:$A$46,0)+2,FALSE)*'MC Usage'!Q316</f>
        <v>0</v>
      </c>
      <c r="R316" s="2">
        <f>HLOOKUP(R$5,'Emissions Factors'!$A$3:$AB$46,MATCH('MC Emissions'!$A316,'Emissions Factors'!$A$5:$A$46,0)+2,FALSE)*'MC Usage'!R316</f>
        <v>0</v>
      </c>
      <c r="S316" s="2">
        <f>HLOOKUP(S$5,'Emissions Factors'!$A$3:$AB$46,MATCH('MC Emissions'!$A316,'Emissions Factors'!$A$5:$A$46,0)+2,FALSE)*'MC Usage'!S316</f>
        <v>0</v>
      </c>
      <c r="T316" s="2">
        <f>HLOOKUP(T$5,'Emissions Factors'!$A$3:$AB$46,MATCH('MC Emissions'!$A316,'Emissions Factors'!$A$5:$A$46,0)+2,FALSE)*'MC Usage'!T316</f>
        <v>0</v>
      </c>
      <c r="U316" s="2">
        <f>HLOOKUP(U$5,'Emissions Factors'!$A$3:$AB$46,MATCH('MC Emissions'!$A316,'Emissions Factors'!$A$5:$A$46,0)+2,FALSE)*'MC Usage'!U316</f>
        <v>0</v>
      </c>
      <c r="V316" s="2">
        <f>HLOOKUP(V$5,'Emissions Factors'!$A$3:$AB$46,MATCH('MC Emissions'!$A316,'Emissions Factors'!$A$5:$A$46,0)+2,FALSE)*'MC Usage'!V316</f>
        <v>0</v>
      </c>
      <c r="W316" s="2">
        <f>HLOOKUP(W$5,'Emissions Factors'!$A$3:$AB$46,MATCH('MC Emissions'!$A316,'Emissions Factors'!$A$5:$A$46,0)+2,FALSE)*'MC Usage'!W316</f>
        <v>0</v>
      </c>
      <c r="X316" s="2">
        <f>HLOOKUP(X$5,'Emissions Factors'!$A$3:$AB$46,MATCH('MC Emissions'!$A316,'Emissions Factors'!$A$5:$A$46,0)+2,FALSE)*'MC Usage'!X316</f>
        <v>0</v>
      </c>
      <c r="Y316" s="2">
        <f>HLOOKUP(Y$5,'Emissions Factors'!$A$3:$AB$46,MATCH('MC Emissions'!$A316,'Emissions Factors'!$A$5:$A$46,0)+2,FALSE)*'MC Usage'!Y316</f>
        <v>0</v>
      </c>
      <c r="Z316" s="2">
        <f>HLOOKUP(Z$5,'Emissions Factors'!$A$3:$AB$46,MATCH('MC Emissions'!$A316,'Emissions Factors'!$A$5:$A$46,0)+2,FALSE)*'MC Usage'!Z316</f>
        <v>0</v>
      </c>
      <c r="AA316" s="2">
        <f>HLOOKUP(AA$5,'Emissions Factors'!$A$3:$AB$46,MATCH('MC Emissions'!$A316,'Emissions Factors'!$A$5:$A$46,0)+2,FALSE)*'MC Usage'!AA316</f>
        <v>0</v>
      </c>
      <c r="AB316">
        <f>HLOOKUP(AB$5,'Emissions Factors'!$A$3:$AB$46,MATCH('MC Emissions'!$A316,'Emissions Factors'!$A$5:$A$46,0)+2,FALSE)*'MC Usage'!AB316</f>
        <v>0</v>
      </c>
      <c r="AC316">
        <f>-'MC Usage'!AC316</f>
        <v>0</v>
      </c>
      <c r="AD316">
        <f>HLOOKUP(AD$5,'Emissions Factors'!$A$3:$AB$46,MATCH('MC Emissions'!$A316,'Emissions Factors'!$A$5:$A$46,0)+2,FALSE)*'MC Usage'!AD316</f>
        <v>0</v>
      </c>
      <c r="AE316">
        <f>HLOOKUP(AE$5,'Emissions Factors'!$A$3:$AB$46,MATCH('MC Emissions'!$A316,'Emissions Factors'!$A$5:$A$46,0)+2,FALSE)*'MC Usage'!AE316</f>
        <v>0</v>
      </c>
      <c r="AF316" s="202">
        <f t="shared" si="20"/>
        <v>0</v>
      </c>
      <c r="AG316">
        <f t="shared" si="21"/>
        <v>0</v>
      </c>
      <c r="AH316">
        <v>0</v>
      </c>
      <c r="AI316">
        <f t="shared" si="18"/>
        <v>0</v>
      </c>
      <c r="AJ316">
        <f t="shared" si="19"/>
        <v>0</v>
      </c>
    </row>
    <row r="317" spans="1:36" ht="15" thickBot="1" x14ac:dyDescent="0.35">
      <c r="A317" s="34" t="s">
        <v>59</v>
      </c>
      <c r="B317" s="18">
        <f t="shared" si="22"/>
        <v>46174</v>
      </c>
      <c r="C317" s="2">
        <f>HLOOKUP(C$5,'Emissions Factors'!$A$3:$AB$46,MATCH('MC Emissions'!$A317,'Emissions Factors'!$A$5:$A$46,0)+2,FALSE)*'MC Usage'!C317</f>
        <v>0</v>
      </c>
      <c r="D317" s="2">
        <f>HLOOKUP(D$5,'Emissions Factors'!$A$3:$AB$46,MATCH('MC Emissions'!$A317,'Emissions Factors'!$A$5:$A$46,0)+2,FALSE)*'MC Usage'!D317</f>
        <v>0</v>
      </c>
      <c r="E317" s="2">
        <f>HLOOKUP(E$5,'Emissions Factors'!$A$3:$AB$46,MATCH('MC Emissions'!$A317,'Emissions Factors'!$A$5:$A$46,0)+2,FALSE)*'MC Usage'!E317</f>
        <v>0</v>
      </c>
      <c r="F317" s="2">
        <f>HLOOKUP(F$5,'Emissions Factors'!$A$3:$AB$46,MATCH('MC Emissions'!$A317,'Emissions Factors'!$A$5:$A$46,0)+2,FALSE)*'MC Usage'!F317</f>
        <v>0</v>
      </c>
      <c r="G317" s="2">
        <f>HLOOKUP(G$5,'Emissions Factors'!$A$3:$AB$46,MATCH('MC Emissions'!$A317,'Emissions Factors'!$A$5:$A$46,0)+2,FALSE)*'MC Usage'!G317</f>
        <v>0</v>
      </c>
      <c r="H317" s="2">
        <f>HLOOKUP(H$5,'Emissions Factors'!$A$3:$AB$46,MATCH('MC Emissions'!$A317,'Emissions Factors'!$A$5:$A$46,0)+2,FALSE)*'MC Usage'!H317</f>
        <v>0</v>
      </c>
      <c r="I317" s="2">
        <f>HLOOKUP(I$5,'Emissions Factors'!$A$3:$AB$46,MATCH('MC Emissions'!$A317,'Emissions Factors'!$A$5:$A$46,0)+2,FALSE)*'MC Usage'!I317</f>
        <v>0</v>
      </c>
      <c r="J317" s="2">
        <f>HLOOKUP(J$5,'Emissions Factors'!$A$3:$AB$46,MATCH('MC Emissions'!$A317,'Emissions Factors'!$A$5:$A$46,0)+2,FALSE)*'MC Usage'!J317</f>
        <v>0</v>
      </c>
      <c r="K317" s="2">
        <f>HLOOKUP(K$5,'Emissions Factors'!$A$3:$AB$46,MATCH('MC Emissions'!$A317,'Emissions Factors'!$A$5:$A$46,0)+2,FALSE)*'MC Usage'!K317</f>
        <v>0</v>
      </c>
      <c r="L317" s="2">
        <f>HLOOKUP(L$5,'Emissions Factors'!$A$3:$AB$46,MATCH('MC Emissions'!$A317,'Emissions Factors'!$A$5:$A$46,0)+2,FALSE)*'MC Usage'!L317</f>
        <v>0</v>
      </c>
      <c r="M317" s="2">
        <f>HLOOKUP(M$5,'Emissions Factors'!$A$3:$AB$46,MATCH('MC Emissions'!$A317,'Emissions Factors'!$A$5:$A$46,0)+2,FALSE)*'MC Usage'!M317</f>
        <v>0</v>
      </c>
      <c r="N317" s="2">
        <f>HLOOKUP(N$5,'Emissions Factors'!$A$3:$AB$46,MATCH('MC Emissions'!$A317,'Emissions Factors'!$A$5:$A$46,0)+2,FALSE)*'MC Usage'!N317</f>
        <v>0</v>
      </c>
      <c r="O317" s="2">
        <f>HLOOKUP(O$5,'Emissions Factors'!$A$3:$AB$46,MATCH('MC Emissions'!$A317,'Emissions Factors'!$A$5:$A$46,0)+2,FALSE)*'MC Usage'!O317</f>
        <v>0</v>
      </c>
      <c r="P317" s="2">
        <f>HLOOKUP(P$5,'Emissions Factors'!$A$3:$AB$46,MATCH('MC Emissions'!$A317,'Emissions Factors'!$A$5:$A$46,0)+2,FALSE)*'MC Usage'!P317</f>
        <v>0</v>
      </c>
      <c r="Q317" s="2">
        <f>HLOOKUP(Q$5,'Emissions Factors'!$A$3:$AB$46,MATCH('MC Emissions'!$A317,'Emissions Factors'!$A$5:$A$46,0)+2,FALSE)*'MC Usage'!Q317</f>
        <v>0</v>
      </c>
      <c r="R317" s="2">
        <f>HLOOKUP(R$5,'Emissions Factors'!$A$3:$AB$46,MATCH('MC Emissions'!$A317,'Emissions Factors'!$A$5:$A$46,0)+2,FALSE)*'MC Usage'!R317</f>
        <v>0</v>
      </c>
      <c r="S317" s="2">
        <f>HLOOKUP(S$5,'Emissions Factors'!$A$3:$AB$46,MATCH('MC Emissions'!$A317,'Emissions Factors'!$A$5:$A$46,0)+2,FALSE)*'MC Usage'!S317</f>
        <v>0</v>
      </c>
      <c r="T317" s="2">
        <f>HLOOKUP(T$5,'Emissions Factors'!$A$3:$AB$46,MATCH('MC Emissions'!$A317,'Emissions Factors'!$A$5:$A$46,0)+2,FALSE)*'MC Usage'!T317</f>
        <v>0</v>
      </c>
      <c r="U317" s="2">
        <f>HLOOKUP(U$5,'Emissions Factors'!$A$3:$AB$46,MATCH('MC Emissions'!$A317,'Emissions Factors'!$A$5:$A$46,0)+2,FALSE)*'MC Usage'!U317</f>
        <v>0</v>
      </c>
      <c r="V317" s="2">
        <f>HLOOKUP(V$5,'Emissions Factors'!$A$3:$AB$46,MATCH('MC Emissions'!$A317,'Emissions Factors'!$A$5:$A$46,0)+2,FALSE)*'MC Usage'!V317</f>
        <v>0</v>
      </c>
      <c r="W317" s="2">
        <f>HLOOKUP(W$5,'Emissions Factors'!$A$3:$AB$46,MATCH('MC Emissions'!$A317,'Emissions Factors'!$A$5:$A$46,0)+2,FALSE)*'MC Usage'!W317</f>
        <v>0</v>
      </c>
      <c r="X317" s="2">
        <f>HLOOKUP(X$5,'Emissions Factors'!$A$3:$AB$46,MATCH('MC Emissions'!$A317,'Emissions Factors'!$A$5:$A$46,0)+2,FALSE)*'MC Usage'!X317</f>
        <v>0</v>
      </c>
      <c r="Y317" s="2">
        <f>HLOOKUP(Y$5,'Emissions Factors'!$A$3:$AB$46,MATCH('MC Emissions'!$A317,'Emissions Factors'!$A$5:$A$46,0)+2,FALSE)*'MC Usage'!Y317</f>
        <v>0</v>
      </c>
      <c r="Z317" s="2">
        <f>HLOOKUP(Z$5,'Emissions Factors'!$A$3:$AB$46,MATCH('MC Emissions'!$A317,'Emissions Factors'!$A$5:$A$46,0)+2,FALSE)*'MC Usage'!Z317</f>
        <v>0</v>
      </c>
      <c r="AA317" s="2">
        <f>HLOOKUP(AA$5,'Emissions Factors'!$A$3:$AB$46,MATCH('MC Emissions'!$A317,'Emissions Factors'!$A$5:$A$46,0)+2,FALSE)*'MC Usage'!AA317</f>
        <v>0</v>
      </c>
      <c r="AB317">
        <f>HLOOKUP(AB$5,'Emissions Factors'!$A$3:$AB$46,MATCH('MC Emissions'!$A317,'Emissions Factors'!$A$5:$A$46,0)+2,FALSE)*'MC Usage'!AB317</f>
        <v>0</v>
      </c>
      <c r="AC317">
        <f>-'MC Usage'!AC317</f>
        <v>0</v>
      </c>
      <c r="AD317">
        <f>HLOOKUP(AD$5,'Emissions Factors'!$A$3:$AB$46,MATCH('MC Emissions'!$A317,'Emissions Factors'!$A$5:$A$46,0)+2,FALSE)*'MC Usage'!AD317</f>
        <v>0</v>
      </c>
      <c r="AE317">
        <f>HLOOKUP(AE$5,'Emissions Factors'!$A$3:$AB$46,MATCH('MC Emissions'!$A317,'Emissions Factors'!$A$5:$A$46,0)+2,FALSE)*'MC Usage'!AE317</f>
        <v>0</v>
      </c>
      <c r="AF317" s="202">
        <f t="shared" si="20"/>
        <v>0</v>
      </c>
      <c r="AG317">
        <f t="shared" si="21"/>
        <v>0</v>
      </c>
      <c r="AH317">
        <v>0</v>
      </c>
      <c r="AI317">
        <f t="shared" si="18"/>
        <v>0</v>
      </c>
      <c r="AJ317">
        <f t="shared" si="19"/>
        <v>0</v>
      </c>
    </row>
    <row r="318" spans="1:36" x14ac:dyDescent="0.3">
      <c r="A318" s="29" t="s">
        <v>60</v>
      </c>
      <c r="B318" s="15">
        <f t="shared" si="22"/>
        <v>46204</v>
      </c>
      <c r="C318" s="7">
        <f>HLOOKUP(C$5,'Emissions Factors'!$A$3:$AB$46,MATCH('MC Emissions'!$A318,'Emissions Factors'!$A$5:$A$46,0)+2,FALSE)*'MC Usage'!C318</f>
        <v>0</v>
      </c>
      <c r="D318" s="7">
        <f>HLOOKUP(D$5,'Emissions Factors'!$A$3:$AB$46,MATCH('MC Emissions'!$A318,'Emissions Factors'!$A$5:$A$46,0)+2,FALSE)*'MC Usage'!D318</f>
        <v>0</v>
      </c>
      <c r="E318" s="7">
        <f>HLOOKUP(E$5,'Emissions Factors'!$A$3:$AB$46,MATCH('MC Emissions'!$A318,'Emissions Factors'!$A$5:$A$46,0)+2,FALSE)*'MC Usage'!E318</f>
        <v>0</v>
      </c>
      <c r="F318" s="7">
        <f>HLOOKUP(F$5,'Emissions Factors'!$A$3:$AB$46,MATCH('MC Emissions'!$A318,'Emissions Factors'!$A$5:$A$46,0)+2,FALSE)*'MC Usage'!F318</f>
        <v>0</v>
      </c>
      <c r="G318" s="7">
        <f>HLOOKUP(G$5,'Emissions Factors'!$A$3:$AB$46,MATCH('MC Emissions'!$A318,'Emissions Factors'!$A$5:$A$46,0)+2,FALSE)*'MC Usage'!G318</f>
        <v>0</v>
      </c>
      <c r="H318" s="7">
        <f>HLOOKUP(H$5,'Emissions Factors'!$A$3:$AB$46,MATCH('MC Emissions'!$A318,'Emissions Factors'!$A$5:$A$46,0)+2,FALSE)*'MC Usage'!H318</f>
        <v>0</v>
      </c>
      <c r="I318" s="7">
        <f>HLOOKUP(I$5,'Emissions Factors'!$A$3:$AB$46,MATCH('MC Emissions'!$A318,'Emissions Factors'!$A$5:$A$46,0)+2,FALSE)*'MC Usage'!I318</f>
        <v>0</v>
      </c>
      <c r="J318" s="7">
        <f>HLOOKUP(J$5,'Emissions Factors'!$A$3:$AB$46,MATCH('MC Emissions'!$A318,'Emissions Factors'!$A$5:$A$46,0)+2,FALSE)*'MC Usage'!J318</f>
        <v>0</v>
      </c>
      <c r="K318" s="7">
        <f>HLOOKUP(K$5,'Emissions Factors'!$A$3:$AB$46,MATCH('MC Emissions'!$A318,'Emissions Factors'!$A$5:$A$46,0)+2,FALSE)*'MC Usage'!K318</f>
        <v>0</v>
      </c>
      <c r="L318" s="7">
        <f>HLOOKUP(L$5,'Emissions Factors'!$A$3:$AB$46,MATCH('MC Emissions'!$A318,'Emissions Factors'!$A$5:$A$46,0)+2,FALSE)*'MC Usage'!L318</f>
        <v>0</v>
      </c>
      <c r="M318" s="7">
        <f>HLOOKUP(M$5,'Emissions Factors'!$A$3:$AB$46,MATCH('MC Emissions'!$A318,'Emissions Factors'!$A$5:$A$46,0)+2,FALSE)*'MC Usage'!M318</f>
        <v>0</v>
      </c>
      <c r="N318" s="7">
        <f>HLOOKUP(N$5,'Emissions Factors'!$A$3:$AB$46,MATCH('MC Emissions'!$A318,'Emissions Factors'!$A$5:$A$46,0)+2,FALSE)*'MC Usage'!N318</f>
        <v>0</v>
      </c>
      <c r="O318" s="7">
        <f>HLOOKUP(O$5,'Emissions Factors'!$A$3:$AB$46,MATCH('MC Emissions'!$A318,'Emissions Factors'!$A$5:$A$46,0)+2,FALSE)*'MC Usage'!O318</f>
        <v>0</v>
      </c>
      <c r="P318" s="7">
        <f>HLOOKUP(P$5,'Emissions Factors'!$A$3:$AB$46,MATCH('MC Emissions'!$A318,'Emissions Factors'!$A$5:$A$46,0)+2,FALSE)*'MC Usage'!P318</f>
        <v>0</v>
      </c>
      <c r="Q318" s="7">
        <f>HLOOKUP(Q$5,'Emissions Factors'!$A$3:$AB$46,MATCH('MC Emissions'!$A318,'Emissions Factors'!$A$5:$A$46,0)+2,FALSE)*'MC Usage'!Q318</f>
        <v>0</v>
      </c>
      <c r="R318" s="7">
        <f>HLOOKUP(R$5,'Emissions Factors'!$A$3:$AB$46,MATCH('MC Emissions'!$A318,'Emissions Factors'!$A$5:$A$46,0)+2,FALSE)*'MC Usage'!R318</f>
        <v>0</v>
      </c>
      <c r="S318" s="7">
        <f>HLOOKUP(S$5,'Emissions Factors'!$A$3:$AB$46,MATCH('MC Emissions'!$A318,'Emissions Factors'!$A$5:$A$46,0)+2,FALSE)*'MC Usage'!S318</f>
        <v>0</v>
      </c>
      <c r="T318" s="7">
        <f>HLOOKUP(T$5,'Emissions Factors'!$A$3:$AB$46,MATCH('MC Emissions'!$A318,'Emissions Factors'!$A$5:$A$46,0)+2,FALSE)*'MC Usage'!T318</f>
        <v>0</v>
      </c>
      <c r="U318" s="7">
        <f>HLOOKUP(U$5,'Emissions Factors'!$A$3:$AB$46,MATCH('MC Emissions'!$A318,'Emissions Factors'!$A$5:$A$46,0)+2,FALSE)*'MC Usage'!U318</f>
        <v>0</v>
      </c>
      <c r="V318" s="7">
        <f>HLOOKUP(V$5,'Emissions Factors'!$A$3:$AB$46,MATCH('MC Emissions'!$A318,'Emissions Factors'!$A$5:$A$46,0)+2,FALSE)*'MC Usage'!V318</f>
        <v>0</v>
      </c>
      <c r="W318" s="7">
        <f>HLOOKUP(W$5,'Emissions Factors'!$A$3:$AB$46,MATCH('MC Emissions'!$A318,'Emissions Factors'!$A$5:$A$46,0)+2,FALSE)*'MC Usage'!W318</f>
        <v>0</v>
      </c>
      <c r="X318" s="7">
        <f>HLOOKUP(X$5,'Emissions Factors'!$A$3:$AB$46,MATCH('MC Emissions'!$A318,'Emissions Factors'!$A$5:$A$46,0)+2,FALSE)*'MC Usage'!X318</f>
        <v>0</v>
      </c>
      <c r="Y318" s="7">
        <f>HLOOKUP(Y$5,'Emissions Factors'!$A$3:$AB$46,MATCH('MC Emissions'!$A318,'Emissions Factors'!$A$5:$A$46,0)+2,FALSE)*'MC Usage'!Y318</f>
        <v>0</v>
      </c>
      <c r="Z318" s="7">
        <f>HLOOKUP(Z$5,'Emissions Factors'!$A$3:$AB$46,MATCH('MC Emissions'!$A318,'Emissions Factors'!$A$5:$A$46,0)+2,FALSE)*'MC Usage'!Z318</f>
        <v>0</v>
      </c>
      <c r="AA318" s="7">
        <f>HLOOKUP(AA$5,'Emissions Factors'!$A$3:$AB$46,MATCH('MC Emissions'!$A318,'Emissions Factors'!$A$5:$A$46,0)+2,FALSE)*'MC Usage'!AA318</f>
        <v>0</v>
      </c>
      <c r="AB318" s="8">
        <f>HLOOKUP(AB$5,'Emissions Factors'!$A$3:$AB$46,MATCH('MC Emissions'!$A318,'Emissions Factors'!$A$5:$A$46,0)+2,FALSE)*'MC Usage'!AB318</f>
        <v>0</v>
      </c>
      <c r="AC318" s="8">
        <f>-'MC Usage'!AC318</f>
        <v>0</v>
      </c>
      <c r="AD318" s="8">
        <f>HLOOKUP(AD$5,'Emissions Factors'!$A$3:$AB$46,MATCH('MC Emissions'!$A318,'Emissions Factors'!$A$5:$A$46,0)+2,FALSE)*'MC Usage'!AD318</f>
        <v>0</v>
      </c>
      <c r="AE318" s="8">
        <f>HLOOKUP(AE$5,'Emissions Factors'!$A$3:$AB$46,MATCH('MC Emissions'!$A318,'Emissions Factors'!$A$5:$A$46,0)+2,FALSE)*'MC Usage'!AE318</f>
        <v>0</v>
      </c>
      <c r="AF318" s="202">
        <f t="shared" si="20"/>
        <v>0</v>
      </c>
      <c r="AG318">
        <f t="shared" si="21"/>
        <v>0</v>
      </c>
      <c r="AH318">
        <v>0</v>
      </c>
      <c r="AI318">
        <f t="shared" si="18"/>
        <v>0</v>
      </c>
      <c r="AJ318">
        <f t="shared" si="19"/>
        <v>0</v>
      </c>
    </row>
    <row r="319" spans="1:36" x14ac:dyDescent="0.3">
      <c r="A319" s="30" t="s">
        <v>60</v>
      </c>
      <c r="B319" s="16">
        <f t="shared" si="22"/>
        <v>46235</v>
      </c>
      <c r="C319" s="9">
        <f>HLOOKUP(C$5,'Emissions Factors'!$A$3:$AB$46,MATCH('MC Emissions'!$A319,'Emissions Factors'!$A$5:$A$46,0)+2,FALSE)*'MC Usage'!C319</f>
        <v>0</v>
      </c>
      <c r="D319" s="9">
        <f>HLOOKUP(D$5,'Emissions Factors'!$A$3:$AB$46,MATCH('MC Emissions'!$A319,'Emissions Factors'!$A$5:$A$46,0)+2,FALSE)*'MC Usage'!D319</f>
        <v>0</v>
      </c>
      <c r="E319" s="9">
        <f>HLOOKUP(E$5,'Emissions Factors'!$A$3:$AB$46,MATCH('MC Emissions'!$A319,'Emissions Factors'!$A$5:$A$46,0)+2,FALSE)*'MC Usage'!E319</f>
        <v>0</v>
      </c>
      <c r="F319" s="9">
        <f>HLOOKUP(F$5,'Emissions Factors'!$A$3:$AB$46,MATCH('MC Emissions'!$A319,'Emissions Factors'!$A$5:$A$46,0)+2,FALSE)*'MC Usage'!F319</f>
        <v>0</v>
      </c>
      <c r="G319" s="9">
        <f>HLOOKUP(G$5,'Emissions Factors'!$A$3:$AB$46,MATCH('MC Emissions'!$A319,'Emissions Factors'!$A$5:$A$46,0)+2,FALSE)*'MC Usage'!G319</f>
        <v>0</v>
      </c>
      <c r="H319" s="9">
        <f>HLOOKUP(H$5,'Emissions Factors'!$A$3:$AB$46,MATCH('MC Emissions'!$A319,'Emissions Factors'!$A$5:$A$46,0)+2,FALSE)*'MC Usage'!H319</f>
        <v>0</v>
      </c>
      <c r="I319" s="9">
        <f>HLOOKUP(I$5,'Emissions Factors'!$A$3:$AB$46,MATCH('MC Emissions'!$A319,'Emissions Factors'!$A$5:$A$46,0)+2,FALSE)*'MC Usage'!I319</f>
        <v>0</v>
      </c>
      <c r="J319" s="9">
        <f>HLOOKUP(J$5,'Emissions Factors'!$A$3:$AB$46,MATCH('MC Emissions'!$A319,'Emissions Factors'!$A$5:$A$46,0)+2,FALSE)*'MC Usage'!J319</f>
        <v>0</v>
      </c>
      <c r="K319" s="9">
        <f>HLOOKUP(K$5,'Emissions Factors'!$A$3:$AB$46,MATCH('MC Emissions'!$A319,'Emissions Factors'!$A$5:$A$46,0)+2,FALSE)*'MC Usage'!K319</f>
        <v>0</v>
      </c>
      <c r="L319" s="9">
        <f>HLOOKUP(L$5,'Emissions Factors'!$A$3:$AB$46,MATCH('MC Emissions'!$A319,'Emissions Factors'!$A$5:$A$46,0)+2,FALSE)*'MC Usage'!L319</f>
        <v>0</v>
      </c>
      <c r="M319" s="9">
        <f>HLOOKUP(M$5,'Emissions Factors'!$A$3:$AB$46,MATCH('MC Emissions'!$A319,'Emissions Factors'!$A$5:$A$46,0)+2,FALSE)*'MC Usage'!M319</f>
        <v>0</v>
      </c>
      <c r="N319" s="9">
        <f>HLOOKUP(N$5,'Emissions Factors'!$A$3:$AB$46,MATCH('MC Emissions'!$A319,'Emissions Factors'!$A$5:$A$46,0)+2,FALSE)*'MC Usage'!N319</f>
        <v>0</v>
      </c>
      <c r="O319" s="9">
        <f>HLOOKUP(O$5,'Emissions Factors'!$A$3:$AB$46,MATCH('MC Emissions'!$A319,'Emissions Factors'!$A$5:$A$46,0)+2,FALSE)*'MC Usage'!O319</f>
        <v>0</v>
      </c>
      <c r="P319" s="9">
        <f>HLOOKUP(P$5,'Emissions Factors'!$A$3:$AB$46,MATCH('MC Emissions'!$A319,'Emissions Factors'!$A$5:$A$46,0)+2,FALSE)*'MC Usage'!P319</f>
        <v>0</v>
      </c>
      <c r="Q319" s="9">
        <f>HLOOKUP(Q$5,'Emissions Factors'!$A$3:$AB$46,MATCH('MC Emissions'!$A319,'Emissions Factors'!$A$5:$A$46,0)+2,FALSE)*'MC Usage'!Q319</f>
        <v>0</v>
      </c>
      <c r="R319" s="9">
        <f>HLOOKUP(R$5,'Emissions Factors'!$A$3:$AB$46,MATCH('MC Emissions'!$A319,'Emissions Factors'!$A$5:$A$46,0)+2,FALSE)*'MC Usage'!R319</f>
        <v>0</v>
      </c>
      <c r="S319" s="9">
        <f>HLOOKUP(S$5,'Emissions Factors'!$A$3:$AB$46,MATCH('MC Emissions'!$A319,'Emissions Factors'!$A$5:$A$46,0)+2,FALSE)*'MC Usage'!S319</f>
        <v>0</v>
      </c>
      <c r="T319" s="9">
        <f>HLOOKUP(T$5,'Emissions Factors'!$A$3:$AB$46,MATCH('MC Emissions'!$A319,'Emissions Factors'!$A$5:$A$46,0)+2,FALSE)*'MC Usage'!T319</f>
        <v>0</v>
      </c>
      <c r="U319" s="9">
        <f>HLOOKUP(U$5,'Emissions Factors'!$A$3:$AB$46,MATCH('MC Emissions'!$A319,'Emissions Factors'!$A$5:$A$46,0)+2,FALSE)*'MC Usage'!U319</f>
        <v>0</v>
      </c>
      <c r="V319" s="9">
        <f>HLOOKUP(V$5,'Emissions Factors'!$A$3:$AB$46,MATCH('MC Emissions'!$A319,'Emissions Factors'!$A$5:$A$46,0)+2,FALSE)*'MC Usage'!V319</f>
        <v>0</v>
      </c>
      <c r="W319" s="9">
        <f>HLOOKUP(W$5,'Emissions Factors'!$A$3:$AB$46,MATCH('MC Emissions'!$A319,'Emissions Factors'!$A$5:$A$46,0)+2,FALSE)*'MC Usage'!W319</f>
        <v>0</v>
      </c>
      <c r="X319" s="9">
        <f>HLOOKUP(X$5,'Emissions Factors'!$A$3:$AB$46,MATCH('MC Emissions'!$A319,'Emissions Factors'!$A$5:$A$46,0)+2,FALSE)*'MC Usage'!X319</f>
        <v>0</v>
      </c>
      <c r="Y319" s="9">
        <f>HLOOKUP(Y$5,'Emissions Factors'!$A$3:$AB$46,MATCH('MC Emissions'!$A319,'Emissions Factors'!$A$5:$A$46,0)+2,FALSE)*'MC Usage'!Y319</f>
        <v>0</v>
      </c>
      <c r="Z319" s="9">
        <f>HLOOKUP(Z$5,'Emissions Factors'!$A$3:$AB$46,MATCH('MC Emissions'!$A319,'Emissions Factors'!$A$5:$A$46,0)+2,FALSE)*'MC Usage'!Z319</f>
        <v>0</v>
      </c>
      <c r="AA319" s="9">
        <f>HLOOKUP(AA$5,'Emissions Factors'!$A$3:$AB$46,MATCH('MC Emissions'!$A319,'Emissions Factors'!$A$5:$A$46,0)+2,FALSE)*'MC Usage'!AA319</f>
        <v>0</v>
      </c>
      <c r="AB319" s="10">
        <f>HLOOKUP(AB$5,'Emissions Factors'!$A$3:$AB$46,MATCH('MC Emissions'!$A319,'Emissions Factors'!$A$5:$A$46,0)+2,FALSE)*'MC Usage'!AB319</f>
        <v>0</v>
      </c>
      <c r="AC319" s="10">
        <f>-'MC Usage'!AC319</f>
        <v>0</v>
      </c>
      <c r="AD319" s="10">
        <f>HLOOKUP(AD$5,'Emissions Factors'!$A$3:$AB$46,MATCH('MC Emissions'!$A319,'Emissions Factors'!$A$5:$A$46,0)+2,FALSE)*'MC Usage'!AD319</f>
        <v>0</v>
      </c>
      <c r="AE319" s="10">
        <f>HLOOKUP(AE$5,'Emissions Factors'!$A$3:$AB$46,MATCH('MC Emissions'!$A319,'Emissions Factors'!$A$5:$A$46,0)+2,FALSE)*'MC Usage'!AE319</f>
        <v>0</v>
      </c>
      <c r="AF319" s="202">
        <f t="shared" si="20"/>
        <v>0</v>
      </c>
      <c r="AG319">
        <f t="shared" si="21"/>
        <v>0</v>
      </c>
      <c r="AH319">
        <v>0</v>
      </c>
      <c r="AI319">
        <f t="shared" si="18"/>
        <v>0</v>
      </c>
      <c r="AJ319">
        <f t="shared" si="19"/>
        <v>0</v>
      </c>
    </row>
    <row r="320" spans="1:36" x14ac:dyDescent="0.3">
      <c r="A320" s="30" t="s">
        <v>60</v>
      </c>
      <c r="B320" s="16">
        <f t="shared" si="22"/>
        <v>46266</v>
      </c>
      <c r="C320" s="9">
        <f>HLOOKUP(C$5,'Emissions Factors'!$A$3:$AB$46,MATCH('MC Emissions'!$A320,'Emissions Factors'!$A$5:$A$46,0)+2,FALSE)*'MC Usage'!C320</f>
        <v>0</v>
      </c>
      <c r="D320" s="9">
        <f>HLOOKUP(D$5,'Emissions Factors'!$A$3:$AB$46,MATCH('MC Emissions'!$A320,'Emissions Factors'!$A$5:$A$46,0)+2,FALSE)*'MC Usage'!D320</f>
        <v>0</v>
      </c>
      <c r="E320" s="9">
        <f>HLOOKUP(E$5,'Emissions Factors'!$A$3:$AB$46,MATCH('MC Emissions'!$A320,'Emissions Factors'!$A$5:$A$46,0)+2,FALSE)*'MC Usage'!E320</f>
        <v>0</v>
      </c>
      <c r="F320" s="9">
        <f>HLOOKUP(F$5,'Emissions Factors'!$A$3:$AB$46,MATCH('MC Emissions'!$A320,'Emissions Factors'!$A$5:$A$46,0)+2,FALSE)*'MC Usage'!F320</f>
        <v>0</v>
      </c>
      <c r="G320" s="9">
        <f>HLOOKUP(G$5,'Emissions Factors'!$A$3:$AB$46,MATCH('MC Emissions'!$A320,'Emissions Factors'!$A$5:$A$46,0)+2,FALSE)*'MC Usage'!G320</f>
        <v>0</v>
      </c>
      <c r="H320" s="9">
        <f>HLOOKUP(H$5,'Emissions Factors'!$A$3:$AB$46,MATCH('MC Emissions'!$A320,'Emissions Factors'!$A$5:$A$46,0)+2,FALSE)*'MC Usage'!H320</f>
        <v>0</v>
      </c>
      <c r="I320" s="9">
        <f>HLOOKUP(I$5,'Emissions Factors'!$A$3:$AB$46,MATCH('MC Emissions'!$A320,'Emissions Factors'!$A$5:$A$46,0)+2,FALSE)*'MC Usage'!I320</f>
        <v>0</v>
      </c>
      <c r="J320" s="9">
        <f>HLOOKUP(J$5,'Emissions Factors'!$A$3:$AB$46,MATCH('MC Emissions'!$A320,'Emissions Factors'!$A$5:$A$46,0)+2,FALSE)*'MC Usage'!J320</f>
        <v>0</v>
      </c>
      <c r="K320" s="9">
        <f>HLOOKUP(K$5,'Emissions Factors'!$A$3:$AB$46,MATCH('MC Emissions'!$A320,'Emissions Factors'!$A$5:$A$46,0)+2,FALSE)*'MC Usage'!K320</f>
        <v>0</v>
      </c>
      <c r="L320" s="9">
        <f>HLOOKUP(L$5,'Emissions Factors'!$A$3:$AB$46,MATCH('MC Emissions'!$A320,'Emissions Factors'!$A$5:$A$46,0)+2,FALSE)*'MC Usage'!L320</f>
        <v>0</v>
      </c>
      <c r="M320" s="9">
        <f>HLOOKUP(M$5,'Emissions Factors'!$A$3:$AB$46,MATCH('MC Emissions'!$A320,'Emissions Factors'!$A$5:$A$46,0)+2,FALSE)*'MC Usage'!M320</f>
        <v>0</v>
      </c>
      <c r="N320" s="9">
        <f>HLOOKUP(N$5,'Emissions Factors'!$A$3:$AB$46,MATCH('MC Emissions'!$A320,'Emissions Factors'!$A$5:$A$46,0)+2,FALSE)*'MC Usage'!N320</f>
        <v>0</v>
      </c>
      <c r="O320" s="9">
        <f>HLOOKUP(O$5,'Emissions Factors'!$A$3:$AB$46,MATCH('MC Emissions'!$A320,'Emissions Factors'!$A$5:$A$46,0)+2,FALSE)*'MC Usage'!O320</f>
        <v>0</v>
      </c>
      <c r="P320" s="9">
        <f>HLOOKUP(P$5,'Emissions Factors'!$A$3:$AB$46,MATCH('MC Emissions'!$A320,'Emissions Factors'!$A$5:$A$46,0)+2,FALSE)*'MC Usage'!P320</f>
        <v>0</v>
      </c>
      <c r="Q320" s="9">
        <f>HLOOKUP(Q$5,'Emissions Factors'!$A$3:$AB$46,MATCH('MC Emissions'!$A320,'Emissions Factors'!$A$5:$A$46,0)+2,FALSE)*'MC Usage'!Q320</f>
        <v>0</v>
      </c>
      <c r="R320" s="9">
        <f>HLOOKUP(R$5,'Emissions Factors'!$A$3:$AB$46,MATCH('MC Emissions'!$A320,'Emissions Factors'!$A$5:$A$46,0)+2,FALSE)*'MC Usage'!R320</f>
        <v>0</v>
      </c>
      <c r="S320" s="9">
        <f>HLOOKUP(S$5,'Emissions Factors'!$A$3:$AB$46,MATCH('MC Emissions'!$A320,'Emissions Factors'!$A$5:$A$46,0)+2,FALSE)*'MC Usage'!S320</f>
        <v>0</v>
      </c>
      <c r="T320" s="9">
        <f>HLOOKUP(T$5,'Emissions Factors'!$A$3:$AB$46,MATCH('MC Emissions'!$A320,'Emissions Factors'!$A$5:$A$46,0)+2,FALSE)*'MC Usage'!T320</f>
        <v>0</v>
      </c>
      <c r="U320" s="9">
        <f>HLOOKUP(U$5,'Emissions Factors'!$A$3:$AB$46,MATCH('MC Emissions'!$A320,'Emissions Factors'!$A$5:$A$46,0)+2,FALSE)*'MC Usage'!U320</f>
        <v>0</v>
      </c>
      <c r="V320" s="9">
        <f>HLOOKUP(V$5,'Emissions Factors'!$A$3:$AB$46,MATCH('MC Emissions'!$A320,'Emissions Factors'!$A$5:$A$46,0)+2,FALSE)*'MC Usage'!V320</f>
        <v>0</v>
      </c>
      <c r="W320" s="9">
        <f>HLOOKUP(W$5,'Emissions Factors'!$A$3:$AB$46,MATCH('MC Emissions'!$A320,'Emissions Factors'!$A$5:$A$46,0)+2,FALSE)*'MC Usage'!W320</f>
        <v>0</v>
      </c>
      <c r="X320" s="9">
        <f>HLOOKUP(X$5,'Emissions Factors'!$A$3:$AB$46,MATCH('MC Emissions'!$A320,'Emissions Factors'!$A$5:$A$46,0)+2,FALSE)*'MC Usage'!X320</f>
        <v>0</v>
      </c>
      <c r="Y320" s="9">
        <f>HLOOKUP(Y$5,'Emissions Factors'!$A$3:$AB$46,MATCH('MC Emissions'!$A320,'Emissions Factors'!$A$5:$A$46,0)+2,FALSE)*'MC Usage'!Y320</f>
        <v>0</v>
      </c>
      <c r="Z320" s="9">
        <f>HLOOKUP(Z$5,'Emissions Factors'!$A$3:$AB$46,MATCH('MC Emissions'!$A320,'Emissions Factors'!$A$5:$A$46,0)+2,FALSE)*'MC Usage'!Z320</f>
        <v>0</v>
      </c>
      <c r="AA320" s="9">
        <f>HLOOKUP(AA$5,'Emissions Factors'!$A$3:$AB$46,MATCH('MC Emissions'!$A320,'Emissions Factors'!$A$5:$A$46,0)+2,FALSE)*'MC Usage'!AA320</f>
        <v>0</v>
      </c>
      <c r="AB320" s="10">
        <f>HLOOKUP(AB$5,'Emissions Factors'!$A$3:$AB$46,MATCH('MC Emissions'!$A320,'Emissions Factors'!$A$5:$A$46,0)+2,FALSE)*'MC Usage'!AB320</f>
        <v>0</v>
      </c>
      <c r="AC320" s="10">
        <f>-'MC Usage'!AC320</f>
        <v>0</v>
      </c>
      <c r="AD320" s="10">
        <f>HLOOKUP(AD$5,'Emissions Factors'!$A$3:$AB$46,MATCH('MC Emissions'!$A320,'Emissions Factors'!$A$5:$A$46,0)+2,FALSE)*'MC Usage'!AD320</f>
        <v>0</v>
      </c>
      <c r="AE320" s="10">
        <f>HLOOKUP(AE$5,'Emissions Factors'!$A$3:$AB$46,MATCH('MC Emissions'!$A320,'Emissions Factors'!$A$5:$A$46,0)+2,FALSE)*'MC Usage'!AE320</f>
        <v>0</v>
      </c>
      <c r="AF320" s="202">
        <f t="shared" si="20"/>
        <v>0</v>
      </c>
      <c r="AG320">
        <f t="shared" si="21"/>
        <v>0</v>
      </c>
      <c r="AH320">
        <v>0</v>
      </c>
      <c r="AI320">
        <f t="shared" si="18"/>
        <v>0</v>
      </c>
      <c r="AJ320">
        <f t="shared" si="19"/>
        <v>0</v>
      </c>
    </row>
    <row r="321" spans="1:36" x14ac:dyDescent="0.3">
      <c r="A321" s="30" t="s">
        <v>60</v>
      </c>
      <c r="B321" s="16">
        <f t="shared" si="22"/>
        <v>46296</v>
      </c>
      <c r="C321" s="9">
        <f>HLOOKUP(C$5,'Emissions Factors'!$A$3:$AB$46,MATCH('MC Emissions'!$A321,'Emissions Factors'!$A$5:$A$46,0)+2,FALSE)*'MC Usage'!C321</f>
        <v>0</v>
      </c>
      <c r="D321" s="9">
        <f>HLOOKUP(D$5,'Emissions Factors'!$A$3:$AB$46,MATCH('MC Emissions'!$A321,'Emissions Factors'!$A$5:$A$46,0)+2,FALSE)*'MC Usage'!D321</f>
        <v>0</v>
      </c>
      <c r="E321" s="9">
        <f>HLOOKUP(E$5,'Emissions Factors'!$A$3:$AB$46,MATCH('MC Emissions'!$A321,'Emissions Factors'!$A$5:$A$46,0)+2,FALSE)*'MC Usage'!E321</f>
        <v>0</v>
      </c>
      <c r="F321" s="9">
        <f>HLOOKUP(F$5,'Emissions Factors'!$A$3:$AB$46,MATCH('MC Emissions'!$A321,'Emissions Factors'!$A$5:$A$46,0)+2,FALSE)*'MC Usage'!F321</f>
        <v>0</v>
      </c>
      <c r="G321" s="9">
        <f>HLOOKUP(G$5,'Emissions Factors'!$A$3:$AB$46,MATCH('MC Emissions'!$A321,'Emissions Factors'!$A$5:$A$46,0)+2,FALSE)*'MC Usage'!G321</f>
        <v>0</v>
      </c>
      <c r="H321" s="9">
        <f>HLOOKUP(H$5,'Emissions Factors'!$A$3:$AB$46,MATCH('MC Emissions'!$A321,'Emissions Factors'!$A$5:$A$46,0)+2,FALSE)*'MC Usage'!H321</f>
        <v>0</v>
      </c>
      <c r="I321" s="9">
        <f>HLOOKUP(I$5,'Emissions Factors'!$A$3:$AB$46,MATCH('MC Emissions'!$A321,'Emissions Factors'!$A$5:$A$46,0)+2,FALSE)*'MC Usage'!I321</f>
        <v>0</v>
      </c>
      <c r="J321" s="9">
        <f>HLOOKUP(J$5,'Emissions Factors'!$A$3:$AB$46,MATCH('MC Emissions'!$A321,'Emissions Factors'!$A$5:$A$46,0)+2,FALSE)*'MC Usage'!J321</f>
        <v>0</v>
      </c>
      <c r="K321" s="9">
        <f>HLOOKUP(K$5,'Emissions Factors'!$A$3:$AB$46,MATCH('MC Emissions'!$A321,'Emissions Factors'!$A$5:$A$46,0)+2,FALSE)*'MC Usage'!K321</f>
        <v>0</v>
      </c>
      <c r="L321" s="9">
        <f>HLOOKUP(L$5,'Emissions Factors'!$A$3:$AB$46,MATCH('MC Emissions'!$A321,'Emissions Factors'!$A$5:$A$46,0)+2,FALSE)*'MC Usage'!L321</f>
        <v>0</v>
      </c>
      <c r="M321" s="9">
        <f>HLOOKUP(M$5,'Emissions Factors'!$A$3:$AB$46,MATCH('MC Emissions'!$A321,'Emissions Factors'!$A$5:$A$46,0)+2,FALSE)*'MC Usage'!M321</f>
        <v>0</v>
      </c>
      <c r="N321" s="9">
        <f>HLOOKUP(N$5,'Emissions Factors'!$A$3:$AB$46,MATCH('MC Emissions'!$A321,'Emissions Factors'!$A$5:$A$46,0)+2,FALSE)*'MC Usage'!N321</f>
        <v>0</v>
      </c>
      <c r="O321" s="9">
        <f>HLOOKUP(O$5,'Emissions Factors'!$A$3:$AB$46,MATCH('MC Emissions'!$A321,'Emissions Factors'!$A$5:$A$46,0)+2,FALSE)*'MC Usage'!O321</f>
        <v>0</v>
      </c>
      <c r="P321" s="9">
        <f>HLOOKUP(P$5,'Emissions Factors'!$A$3:$AB$46,MATCH('MC Emissions'!$A321,'Emissions Factors'!$A$5:$A$46,0)+2,FALSE)*'MC Usage'!P321</f>
        <v>0</v>
      </c>
      <c r="Q321" s="9">
        <f>HLOOKUP(Q$5,'Emissions Factors'!$A$3:$AB$46,MATCH('MC Emissions'!$A321,'Emissions Factors'!$A$5:$A$46,0)+2,FALSE)*'MC Usage'!Q321</f>
        <v>0</v>
      </c>
      <c r="R321" s="9">
        <f>HLOOKUP(R$5,'Emissions Factors'!$A$3:$AB$46,MATCH('MC Emissions'!$A321,'Emissions Factors'!$A$5:$A$46,0)+2,FALSE)*'MC Usage'!R321</f>
        <v>0</v>
      </c>
      <c r="S321" s="9">
        <f>HLOOKUP(S$5,'Emissions Factors'!$A$3:$AB$46,MATCH('MC Emissions'!$A321,'Emissions Factors'!$A$5:$A$46,0)+2,FALSE)*'MC Usage'!S321</f>
        <v>0</v>
      </c>
      <c r="T321" s="9">
        <f>HLOOKUP(T$5,'Emissions Factors'!$A$3:$AB$46,MATCH('MC Emissions'!$A321,'Emissions Factors'!$A$5:$A$46,0)+2,FALSE)*'MC Usage'!T321</f>
        <v>0</v>
      </c>
      <c r="U321" s="9">
        <f>HLOOKUP(U$5,'Emissions Factors'!$A$3:$AB$46,MATCH('MC Emissions'!$A321,'Emissions Factors'!$A$5:$A$46,0)+2,FALSE)*'MC Usage'!U321</f>
        <v>0</v>
      </c>
      <c r="V321" s="9">
        <f>HLOOKUP(V$5,'Emissions Factors'!$A$3:$AB$46,MATCH('MC Emissions'!$A321,'Emissions Factors'!$A$5:$A$46,0)+2,FALSE)*'MC Usage'!V321</f>
        <v>0</v>
      </c>
      <c r="W321" s="9">
        <f>HLOOKUP(W$5,'Emissions Factors'!$A$3:$AB$46,MATCH('MC Emissions'!$A321,'Emissions Factors'!$A$5:$A$46,0)+2,FALSE)*'MC Usage'!W321</f>
        <v>0</v>
      </c>
      <c r="X321" s="9">
        <f>HLOOKUP(X$5,'Emissions Factors'!$A$3:$AB$46,MATCH('MC Emissions'!$A321,'Emissions Factors'!$A$5:$A$46,0)+2,FALSE)*'MC Usage'!X321</f>
        <v>0</v>
      </c>
      <c r="Y321" s="9">
        <f>HLOOKUP(Y$5,'Emissions Factors'!$A$3:$AB$46,MATCH('MC Emissions'!$A321,'Emissions Factors'!$A$5:$A$46,0)+2,FALSE)*'MC Usage'!Y321</f>
        <v>0</v>
      </c>
      <c r="Z321" s="9">
        <f>HLOOKUP(Z$5,'Emissions Factors'!$A$3:$AB$46,MATCH('MC Emissions'!$A321,'Emissions Factors'!$A$5:$A$46,0)+2,FALSE)*'MC Usage'!Z321</f>
        <v>0</v>
      </c>
      <c r="AA321" s="9">
        <f>HLOOKUP(AA$5,'Emissions Factors'!$A$3:$AB$46,MATCH('MC Emissions'!$A321,'Emissions Factors'!$A$5:$A$46,0)+2,FALSE)*'MC Usage'!AA321</f>
        <v>0</v>
      </c>
      <c r="AB321" s="10">
        <f>HLOOKUP(AB$5,'Emissions Factors'!$A$3:$AB$46,MATCH('MC Emissions'!$A321,'Emissions Factors'!$A$5:$A$46,0)+2,FALSE)*'MC Usage'!AB321</f>
        <v>0</v>
      </c>
      <c r="AC321" s="10">
        <f>-'MC Usage'!AC321</f>
        <v>0</v>
      </c>
      <c r="AD321" s="10">
        <f>HLOOKUP(AD$5,'Emissions Factors'!$A$3:$AB$46,MATCH('MC Emissions'!$A321,'Emissions Factors'!$A$5:$A$46,0)+2,FALSE)*'MC Usage'!AD321</f>
        <v>0</v>
      </c>
      <c r="AE321" s="10">
        <f>HLOOKUP(AE$5,'Emissions Factors'!$A$3:$AB$46,MATCH('MC Emissions'!$A321,'Emissions Factors'!$A$5:$A$46,0)+2,FALSE)*'MC Usage'!AE321</f>
        <v>0</v>
      </c>
      <c r="AF321" s="202">
        <f t="shared" si="20"/>
        <v>0</v>
      </c>
      <c r="AG321">
        <f t="shared" si="21"/>
        <v>0</v>
      </c>
      <c r="AH321">
        <v>0</v>
      </c>
      <c r="AI321">
        <f t="shared" si="18"/>
        <v>0</v>
      </c>
      <c r="AJ321">
        <f t="shared" si="19"/>
        <v>0</v>
      </c>
    </row>
    <row r="322" spans="1:36" x14ac:dyDescent="0.3">
      <c r="A322" s="30" t="s">
        <v>60</v>
      </c>
      <c r="B322" s="16">
        <f t="shared" si="22"/>
        <v>46327</v>
      </c>
      <c r="C322" s="9">
        <f>HLOOKUP(C$5,'Emissions Factors'!$A$3:$AB$46,MATCH('MC Emissions'!$A322,'Emissions Factors'!$A$5:$A$46,0)+2,FALSE)*'MC Usage'!C322</f>
        <v>0</v>
      </c>
      <c r="D322" s="9">
        <f>HLOOKUP(D$5,'Emissions Factors'!$A$3:$AB$46,MATCH('MC Emissions'!$A322,'Emissions Factors'!$A$5:$A$46,0)+2,FALSE)*'MC Usage'!D322</f>
        <v>0</v>
      </c>
      <c r="E322" s="9">
        <f>HLOOKUP(E$5,'Emissions Factors'!$A$3:$AB$46,MATCH('MC Emissions'!$A322,'Emissions Factors'!$A$5:$A$46,0)+2,FALSE)*'MC Usage'!E322</f>
        <v>0</v>
      </c>
      <c r="F322" s="9">
        <f>HLOOKUP(F$5,'Emissions Factors'!$A$3:$AB$46,MATCH('MC Emissions'!$A322,'Emissions Factors'!$A$5:$A$46,0)+2,FALSE)*'MC Usage'!F322</f>
        <v>0</v>
      </c>
      <c r="G322" s="9">
        <f>HLOOKUP(G$5,'Emissions Factors'!$A$3:$AB$46,MATCH('MC Emissions'!$A322,'Emissions Factors'!$A$5:$A$46,0)+2,FALSE)*'MC Usage'!G322</f>
        <v>0</v>
      </c>
      <c r="H322" s="9">
        <f>HLOOKUP(H$5,'Emissions Factors'!$A$3:$AB$46,MATCH('MC Emissions'!$A322,'Emissions Factors'!$A$5:$A$46,0)+2,FALSE)*'MC Usage'!H322</f>
        <v>0</v>
      </c>
      <c r="I322" s="9">
        <f>HLOOKUP(I$5,'Emissions Factors'!$A$3:$AB$46,MATCH('MC Emissions'!$A322,'Emissions Factors'!$A$5:$A$46,0)+2,FALSE)*'MC Usage'!I322</f>
        <v>0</v>
      </c>
      <c r="J322" s="9">
        <f>HLOOKUP(J$5,'Emissions Factors'!$A$3:$AB$46,MATCH('MC Emissions'!$A322,'Emissions Factors'!$A$5:$A$46,0)+2,FALSE)*'MC Usage'!J322</f>
        <v>0</v>
      </c>
      <c r="K322" s="9">
        <f>HLOOKUP(K$5,'Emissions Factors'!$A$3:$AB$46,MATCH('MC Emissions'!$A322,'Emissions Factors'!$A$5:$A$46,0)+2,FALSE)*'MC Usage'!K322</f>
        <v>0</v>
      </c>
      <c r="L322" s="9">
        <f>HLOOKUP(L$5,'Emissions Factors'!$A$3:$AB$46,MATCH('MC Emissions'!$A322,'Emissions Factors'!$A$5:$A$46,0)+2,FALSE)*'MC Usage'!L322</f>
        <v>0</v>
      </c>
      <c r="M322" s="9">
        <f>HLOOKUP(M$5,'Emissions Factors'!$A$3:$AB$46,MATCH('MC Emissions'!$A322,'Emissions Factors'!$A$5:$A$46,0)+2,FALSE)*'MC Usage'!M322</f>
        <v>0</v>
      </c>
      <c r="N322" s="9">
        <f>HLOOKUP(N$5,'Emissions Factors'!$A$3:$AB$46,MATCH('MC Emissions'!$A322,'Emissions Factors'!$A$5:$A$46,0)+2,FALSE)*'MC Usage'!N322</f>
        <v>0</v>
      </c>
      <c r="O322" s="9">
        <f>HLOOKUP(O$5,'Emissions Factors'!$A$3:$AB$46,MATCH('MC Emissions'!$A322,'Emissions Factors'!$A$5:$A$46,0)+2,FALSE)*'MC Usage'!O322</f>
        <v>0</v>
      </c>
      <c r="P322" s="9">
        <f>HLOOKUP(P$5,'Emissions Factors'!$A$3:$AB$46,MATCH('MC Emissions'!$A322,'Emissions Factors'!$A$5:$A$46,0)+2,FALSE)*'MC Usage'!P322</f>
        <v>0</v>
      </c>
      <c r="Q322" s="9">
        <f>HLOOKUP(Q$5,'Emissions Factors'!$A$3:$AB$46,MATCH('MC Emissions'!$A322,'Emissions Factors'!$A$5:$A$46,0)+2,FALSE)*'MC Usage'!Q322</f>
        <v>0</v>
      </c>
      <c r="R322" s="9">
        <f>HLOOKUP(R$5,'Emissions Factors'!$A$3:$AB$46,MATCH('MC Emissions'!$A322,'Emissions Factors'!$A$5:$A$46,0)+2,FALSE)*'MC Usage'!R322</f>
        <v>0</v>
      </c>
      <c r="S322" s="9">
        <f>HLOOKUP(S$5,'Emissions Factors'!$A$3:$AB$46,MATCH('MC Emissions'!$A322,'Emissions Factors'!$A$5:$A$46,0)+2,FALSE)*'MC Usage'!S322</f>
        <v>0</v>
      </c>
      <c r="T322" s="9">
        <f>HLOOKUP(T$5,'Emissions Factors'!$A$3:$AB$46,MATCH('MC Emissions'!$A322,'Emissions Factors'!$A$5:$A$46,0)+2,FALSE)*'MC Usage'!T322</f>
        <v>0</v>
      </c>
      <c r="U322" s="9">
        <f>HLOOKUP(U$5,'Emissions Factors'!$A$3:$AB$46,MATCH('MC Emissions'!$A322,'Emissions Factors'!$A$5:$A$46,0)+2,FALSE)*'MC Usage'!U322</f>
        <v>0</v>
      </c>
      <c r="V322" s="9">
        <f>HLOOKUP(V$5,'Emissions Factors'!$A$3:$AB$46,MATCH('MC Emissions'!$A322,'Emissions Factors'!$A$5:$A$46,0)+2,FALSE)*'MC Usage'!V322</f>
        <v>0</v>
      </c>
      <c r="W322" s="9">
        <f>HLOOKUP(W$5,'Emissions Factors'!$A$3:$AB$46,MATCH('MC Emissions'!$A322,'Emissions Factors'!$A$5:$A$46,0)+2,FALSE)*'MC Usage'!W322</f>
        <v>0</v>
      </c>
      <c r="X322" s="9">
        <f>HLOOKUP(X$5,'Emissions Factors'!$A$3:$AB$46,MATCH('MC Emissions'!$A322,'Emissions Factors'!$A$5:$A$46,0)+2,FALSE)*'MC Usage'!X322</f>
        <v>0</v>
      </c>
      <c r="Y322" s="9">
        <f>HLOOKUP(Y$5,'Emissions Factors'!$A$3:$AB$46,MATCH('MC Emissions'!$A322,'Emissions Factors'!$A$5:$A$46,0)+2,FALSE)*'MC Usage'!Y322</f>
        <v>0</v>
      </c>
      <c r="Z322" s="9">
        <f>HLOOKUP(Z$5,'Emissions Factors'!$A$3:$AB$46,MATCH('MC Emissions'!$A322,'Emissions Factors'!$A$5:$A$46,0)+2,FALSE)*'MC Usage'!Z322</f>
        <v>0</v>
      </c>
      <c r="AA322" s="9">
        <f>HLOOKUP(AA$5,'Emissions Factors'!$A$3:$AB$46,MATCH('MC Emissions'!$A322,'Emissions Factors'!$A$5:$A$46,0)+2,FALSE)*'MC Usage'!AA322</f>
        <v>0</v>
      </c>
      <c r="AB322" s="10">
        <f>HLOOKUP(AB$5,'Emissions Factors'!$A$3:$AB$46,MATCH('MC Emissions'!$A322,'Emissions Factors'!$A$5:$A$46,0)+2,FALSE)*'MC Usage'!AB322</f>
        <v>0</v>
      </c>
      <c r="AC322" s="10">
        <f>-'MC Usage'!AC322</f>
        <v>0</v>
      </c>
      <c r="AD322" s="10">
        <f>HLOOKUP(AD$5,'Emissions Factors'!$A$3:$AB$46,MATCH('MC Emissions'!$A322,'Emissions Factors'!$A$5:$A$46,0)+2,FALSE)*'MC Usage'!AD322</f>
        <v>0</v>
      </c>
      <c r="AE322" s="10">
        <f>HLOOKUP(AE$5,'Emissions Factors'!$A$3:$AB$46,MATCH('MC Emissions'!$A322,'Emissions Factors'!$A$5:$A$46,0)+2,FALSE)*'MC Usage'!AE322</f>
        <v>0</v>
      </c>
      <c r="AF322" s="202">
        <f t="shared" si="20"/>
        <v>0</v>
      </c>
      <c r="AG322">
        <f t="shared" si="21"/>
        <v>0</v>
      </c>
      <c r="AH322">
        <v>0</v>
      </c>
      <c r="AI322">
        <f t="shared" si="18"/>
        <v>0</v>
      </c>
      <c r="AJ322">
        <f t="shared" si="19"/>
        <v>0</v>
      </c>
    </row>
    <row r="323" spans="1:36" x14ac:dyDescent="0.3">
      <c r="A323" s="30" t="s">
        <v>60</v>
      </c>
      <c r="B323" s="16">
        <f t="shared" si="22"/>
        <v>46357</v>
      </c>
      <c r="C323" s="9">
        <f>HLOOKUP(C$5,'Emissions Factors'!$A$3:$AB$46,MATCH('MC Emissions'!$A323,'Emissions Factors'!$A$5:$A$46,0)+2,FALSE)*'MC Usage'!C323</f>
        <v>0</v>
      </c>
      <c r="D323" s="9">
        <f>HLOOKUP(D$5,'Emissions Factors'!$A$3:$AB$46,MATCH('MC Emissions'!$A323,'Emissions Factors'!$A$5:$A$46,0)+2,FALSE)*'MC Usage'!D323</f>
        <v>0</v>
      </c>
      <c r="E323" s="9">
        <f>HLOOKUP(E$5,'Emissions Factors'!$A$3:$AB$46,MATCH('MC Emissions'!$A323,'Emissions Factors'!$A$5:$A$46,0)+2,FALSE)*'MC Usage'!E323</f>
        <v>0</v>
      </c>
      <c r="F323" s="9">
        <f>HLOOKUP(F$5,'Emissions Factors'!$A$3:$AB$46,MATCH('MC Emissions'!$A323,'Emissions Factors'!$A$5:$A$46,0)+2,FALSE)*'MC Usage'!F323</f>
        <v>0</v>
      </c>
      <c r="G323" s="9">
        <f>HLOOKUP(G$5,'Emissions Factors'!$A$3:$AB$46,MATCH('MC Emissions'!$A323,'Emissions Factors'!$A$5:$A$46,0)+2,FALSE)*'MC Usage'!G323</f>
        <v>0</v>
      </c>
      <c r="H323" s="9">
        <f>HLOOKUP(H$5,'Emissions Factors'!$A$3:$AB$46,MATCH('MC Emissions'!$A323,'Emissions Factors'!$A$5:$A$46,0)+2,FALSE)*'MC Usage'!H323</f>
        <v>0</v>
      </c>
      <c r="I323" s="9">
        <f>HLOOKUP(I$5,'Emissions Factors'!$A$3:$AB$46,MATCH('MC Emissions'!$A323,'Emissions Factors'!$A$5:$A$46,0)+2,FALSE)*'MC Usage'!I323</f>
        <v>0</v>
      </c>
      <c r="J323" s="9">
        <f>HLOOKUP(J$5,'Emissions Factors'!$A$3:$AB$46,MATCH('MC Emissions'!$A323,'Emissions Factors'!$A$5:$A$46,0)+2,FALSE)*'MC Usage'!J323</f>
        <v>0</v>
      </c>
      <c r="K323" s="9">
        <f>HLOOKUP(K$5,'Emissions Factors'!$A$3:$AB$46,MATCH('MC Emissions'!$A323,'Emissions Factors'!$A$5:$A$46,0)+2,FALSE)*'MC Usage'!K323</f>
        <v>0</v>
      </c>
      <c r="L323" s="9">
        <f>HLOOKUP(L$5,'Emissions Factors'!$A$3:$AB$46,MATCH('MC Emissions'!$A323,'Emissions Factors'!$A$5:$A$46,0)+2,FALSE)*'MC Usage'!L323</f>
        <v>0</v>
      </c>
      <c r="M323" s="9">
        <f>HLOOKUP(M$5,'Emissions Factors'!$A$3:$AB$46,MATCH('MC Emissions'!$A323,'Emissions Factors'!$A$5:$A$46,0)+2,FALSE)*'MC Usage'!M323</f>
        <v>0</v>
      </c>
      <c r="N323" s="9">
        <f>HLOOKUP(N$5,'Emissions Factors'!$A$3:$AB$46,MATCH('MC Emissions'!$A323,'Emissions Factors'!$A$5:$A$46,0)+2,FALSE)*'MC Usage'!N323</f>
        <v>0</v>
      </c>
      <c r="O323" s="9">
        <f>HLOOKUP(O$5,'Emissions Factors'!$A$3:$AB$46,MATCH('MC Emissions'!$A323,'Emissions Factors'!$A$5:$A$46,0)+2,FALSE)*'MC Usage'!O323</f>
        <v>0</v>
      </c>
      <c r="P323" s="9">
        <f>HLOOKUP(P$5,'Emissions Factors'!$A$3:$AB$46,MATCH('MC Emissions'!$A323,'Emissions Factors'!$A$5:$A$46,0)+2,FALSE)*'MC Usage'!P323</f>
        <v>0</v>
      </c>
      <c r="Q323" s="9">
        <f>HLOOKUP(Q$5,'Emissions Factors'!$A$3:$AB$46,MATCH('MC Emissions'!$A323,'Emissions Factors'!$A$5:$A$46,0)+2,FALSE)*'MC Usage'!Q323</f>
        <v>0</v>
      </c>
      <c r="R323" s="9">
        <f>HLOOKUP(R$5,'Emissions Factors'!$A$3:$AB$46,MATCH('MC Emissions'!$A323,'Emissions Factors'!$A$5:$A$46,0)+2,FALSE)*'MC Usage'!R323</f>
        <v>0</v>
      </c>
      <c r="S323" s="9">
        <f>HLOOKUP(S$5,'Emissions Factors'!$A$3:$AB$46,MATCH('MC Emissions'!$A323,'Emissions Factors'!$A$5:$A$46,0)+2,FALSE)*'MC Usage'!S323</f>
        <v>0</v>
      </c>
      <c r="T323" s="9">
        <f>HLOOKUP(T$5,'Emissions Factors'!$A$3:$AB$46,MATCH('MC Emissions'!$A323,'Emissions Factors'!$A$5:$A$46,0)+2,FALSE)*'MC Usage'!T323</f>
        <v>0</v>
      </c>
      <c r="U323" s="9">
        <f>HLOOKUP(U$5,'Emissions Factors'!$A$3:$AB$46,MATCH('MC Emissions'!$A323,'Emissions Factors'!$A$5:$A$46,0)+2,FALSE)*'MC Usage'!U323</f>
        <v>0</v>
      </c>
      <c r="V323" s="9">
        <f>HLOOKUP(V$5,'Emissions Factors'!$A$3:$AB$46,MATCH('MC Emissions'!$A323,'Emissions Factors'!$A$5:$A$46,0)+2,FALSE)*'MC Usage'!V323</f>
        <v>0</v>
      </c>
      <c r="W323" s="9">
        <f>HLOOKUP(W$5,'Emissions Factors'!$A$3:$AB$46,MATCH('MC Emissions'!$A323,'Emissions Factors'!$A$5:$A$46,0)+2,FALSE)*'MC Usage'!W323</f>
        <v>0</v>
      </c>
      <c r="X323" s="9">
        <f>HLOOKUP(X$5,'Emissions Factors'!$A$3:$AB$46,MATCH('MC Emissions'!$A323,'Emissions Factors'!$A$5:$A$46,0)+2,FALSE)*'MC Usage'!X323</f>
        <v>0</v>
      </c>
      <c r="Y323" s="9">
        <f>HLOOKUP(Y$5,'Emissions Factors'!$A$3:$AB$46,MATCH('MC Emissions'!$A323,'Emissions Factors'!$A$5:$A$46,0)+2,FALSE)*'MC Usage'!Y323</f>
        <v>0</v>
      </c>
      <c r="Z323" s="9">
        <f>HLOOKUP(Z$5,'Emissions Factors'!$A$3:$AB$46,MATCH('MC Emissions'!$A323,'Emissions Factors'!$A$5:$A$46,0)+2,FALSE)*'MC Usage'!Z323</f>
        <v>0</v>
      </c>
      <c r="AA323" s="9">
        <f>HLOOKUP(AA$5,'Emissions Factors'!$A$3:$AB$46,MATCH('MC Emissions'!$A323,'Emissions Factors'!$A$5:$A$46,0)+2,FALSE)*'MC Usage'!AA323</f>
        <v>0</v>
      </c>
      <c r="AB323" s="10">
        <f>HLOOKUP(AB$5,'Emissions Factors'!$A$3:$AB$46,MATCH('MC Emissions'!$A323,'Emissions Factors'!$A$5:$A$46,0)+2,FALSE)*'MC Usage'!AB323</f>
        <v>0</v>
      </c>
      <c r="AC323" s="10">
        <f>-'MC Usage'!AC323</f>
        <v>0</v>
      </c>
      <c r="AD323" s="10">
        <f>HLOOKUP(AD$5,'Emissions Factors'!$A$3:$AB$46,MATCH('MC Emissions'!$A323,'Emissions Factors'!$A$5:$A$46,0)+2,FALSE)*'MC Usage'!AD323</f>
        <v>0</v>
      </c>
      <c r="AE323" s="10">
        <f>HLOOKUP(AE$5,'Emissions Factors'!$A$3:$AB$46,MATCH('MC Emissions'!$A323,'Emissions Factors'!$A$5:$A$46,0)+2,FALSE)*'MC Usage'!AE323</f>
        <v>0</v>
      </c>
      <c r="AF323" s="202">
        <f t="shared" si="20"/>
        <v>0</v>
      </c>
      <c r="AG323">
        <f t="shared" si="21"/>
        <v>0</v>
      </c>
      <c r="AH323">
        <v>0</v>
      </c>
      <c r="AI323">
        <f t="shared" ref="AI323:AI330" si="23">-AD323</f>
        <v>0</v>
      </c>
      <c r="AJ323">
        <f t="shared" ref="AJ323:AJ330" si="24">-AC323</f>
        <v>0</v>
      </c>
    </row>
    <row r="324" spans="1:36" x14ac:dyDescent="0.3">
      <c r="A324" s="30" t="s">
        <v>60</v>
      </c>
      <c r="B324" s="16">
        <f t="shared" si="22"/>
        <v>46388</v>
      </c>
      <c r="C324" s="9">
        <f>HLOOKUP(C$5,'Emissions Factors'!$A$3:$AB$46,MATCH('MC Emissions'!$A324,'Emissions Factors'!$A$5:$A$46,0)+2,FALSE)*'MC Usage'!C324</f>
        <v>0</v>
      </c>
      <c r="D324" s="9">
        <f>HLOOKUP(D$5,'Emissions Factors'!$A$3:$AB$46,MATCH('MC Emissions'!$A324,'Emissions Factors'!$A$5:$A$46,0)+2,FALSE)*'MC Usage'!D324</f>
        <v>0</v>
      </c>
      <c r="E324" s="9">
        <f>HLOOKUP(E$5,'Emissions Factors'!$A$3:$AB$46,MATCH('MC Emissions'!$A324,'Emissions Factors'!$A$5:$A$46,0)+2,FALSE)*'MC Usage'!E324</f>
        <v>0</v>
      </c>
      <c r="F324" s="9">
        <f>HLOOKUP(F$5,'Emissions Factors'!$A$3:$AB$46,MATCH('MC Emissions'!$A324,'Emissions Factors'!$A$5:$A$46,0)+2,FALSE)*'MC Usage'!F324</f>
        <v>0</v>
      </c>
      <c r="G324" s="9">
        <f>HLOOKUP(G$5,'Emissions Factors'!$A$3:$AB$46,MATCH('MC Emissions'!$A324,'Emissions Factors'!$A$5:$A$46,0)+2,FALSE)*'MC Usage'!G324</f>
        <v>0</v>
      </c>
      <c r="H324" s="9">
        <f>HLOOKUP(H$5,'Emissions Factors'!$A$3:$AB$46,MATCH('MC Emissions'!$A324,'Emissions Factors'!$A$5:$A$46,0)+2,FALSE)*'MC Usage'!H324</f>
        <v>0</v>
      </c>
      <c r="I324" s="9">
        <f>HLOOKUP(I$5,'Emissions Factors'!$A$3:$AB$46,MATCH('MC Emissions'!$A324,'Emissions Factors'!$A$5:$A$46,0)+2,FALSE)*'MC Usage'!I324</f>
        <v>0</v>
      </c>
      <c r="J324" s="9">
        <f>HLOOKUP(J$5,'Emissions Factors'!$A$3:$AB$46,MATCH('MC Emissions'!$A324,'Emissions Factors'!$A$5:$A$46,0)+2,FALSE)*'MC Usage'!J324</f>
        <v>0</v>
      </c>
      <c r="K324" s="9">
        <f>HLOOKUP(K$5,'Emissions Factors'!$A$3:$AB$46,MATCH('MC Emissions'!$A324,'Emissions Factors'!$A$5:$A$46,0)+2,FALSE)*'MC Usage'!K324</f>
        <v>0</v>
      </c>
      <c r="L324" s="9">
        <f>HLOOKUP(L$5,'Emissions Factors'!$A$3:$AB$46,MATCH('MC Emissions'!$A324,'Emissions Factors'!$A$5:$A$46,0)+2,FALSE)*'MC Usage'!L324</f>
        <v>0</v>
      </c>
      <c r="M324" s="9">
        <f>HLOOKUP(M$5,'Emissions Factors'!$A$3:$AB$46,MATCH('MC Emissions'!$A324,'Emissions Factors'!$A$5:$A$46,0)+2,FALSE)*'MC Usage'!M324</f>
        <v>0</v>
      </c>
      <c r="N324" s="9">
        <f>HLOOKUP(N$5,'Emissions Factors'!$A$3:$AB$46,MATCH('MC Emissions'!$A324,'Emissions Factors'!$A$5:$A$46,0)+2,FALSE)*'MC Usage'!N324</f>
        <v>0</v>
      </c>
      <c r="O324" s="9">
        <f>HLOOKUP(O$5,'Emissions Factors'!$A$3:$AB$46,MATCH('MC Emissions'!$A324,'Emissions Factors'!$A$5:$A$46,0)+2,FALSE)*'MC Usage'!O324</f>
        <v>0</v>
      </c>
      <c r="P324" s="9">
        <f>HLOOKUP(P$5,'Emissions Factors'!$A$3:$AB$46,MATCH('MC Emissions'!$A324,'Emissions Factors'!$A$5:$A$46,0)+2,FALSE)*'MC Usage'!P324</f>
        <v>0</v>
      </c>
      <c r="Q324" s="9">
        <f>HLOOKUP(Q$5,'Emissions Factors'!$A$3:$AB$46,MATCH('MC Emissions'!$A324,'Emissions Factors'!$A$5:$A$46,0)+2,FALSE)*'MC Usage'!Q324</f>
        <v>0</v>
      </c>
      <c r="R324" s="9">
        <f>HLOOKUP(R$5,'Emissions Factors'!$A$3:$AB$46,MATCH('MC Emissions'!$A324,'Emissions Factors'!$A$5:$A$46,0)+2,FALSE)*'MC Usage'!R324</f>
        <v>0</v>
      </c>
      <c r="S324" s="9">
        <f>HLOOKUP(S$5,'Emissions Factors'!$A$3:$AB$46,MATCH('MC Emissions'!$A324,'Emissions Factors'!$A$5:$A$46,0)+2,FALSE)*'MC Usage'!S324</f>
        <v>0</v>
      </c>
      <c r="T324" s="9">
        <f>HLOOKUP(T$5,'Emissions Factors'!$A$3:$AB$46,MATCH('MC Emissions'!$A324,'Emissions Factors'!$A$5:$A$46,0)+2,FALSE)*'MC Usage'!T324</f>
        <v>0</v>
      </c>
      <c r="U324" s="9">
        <f>HLOOKUP(U$5,'Emissions Factors'!$A$3:$AB$46,MATCH('MC Emissions'!$A324,'Emissions Factors'!$A$5:$A$46,0)+2,FALSE)*'MC Usage'!U324</f>
        <v>0</v>
      </c>
      <c r="V324" s="9">
        <f>HLOOKUP(V$5,'Emissions Factors'!$A$3:$AB$46,MATCH('MC Emissions'!$A324,'Emissions Factors'!$A$5:$A$46,0)+2,FALSE)*'MC Usage'!V324</f>
        <v>0</v>
      </c>
      <c r="W324" s="9">
        <f>HLOOKUP(W$5,'Emissions Factors'!$A$3:$AB$46,MATCH('MC Emissions'!$A324,'Emissions Factors'!$A$5:$A$46,0)+2,FALSE)*'MC Usage'!W324</f>
        <v>0</v>
      </c>
      <c r="X324" s="9">
        <f>HLOOKUP(X$5,'Emissions Factors'!$A$3:$AB$46,MATCH('MC Emissions'!$A324,'Emissions Factors'!$A$5:$A$46,0)+2,FALSE)*'MC Usage'!X324</f>
        <v>0</v>
      </c>
      <c r="Y324" s="9">
        <f>HLOOKUP(Y$5,'Emissions Factors'!$A$3:$AB$46,MATCH('MC Emissions'!$A324,'Emissions Factors'!$A$5:$A$46,0)+2,FALSE)*'MC Usage'!Y324</f>
        <v>0</v>
      </c>
      <c r="Z324" s="9">
        <f>HLOOKUP(Z$5,'Emissions Factors'!$A$3:$AB$46,MATCH('MC Emissions'!$A324,'Emissions Factors'!$A$5:$A$46,0)+2,FALSE)*'MC Usage'!Z324</f>
        <v>0</v>
      </c>
      <c r="AA324" s="9">
        <f>HLOOKUP(AA$5,'Emissions Factors'!$A$3:$AB$46,MATCH('MC Emissions'!$A324,'Emissions Factors'!$A$5:$A$46,0)+2,FALSE)*'MC Usage'!AA324</f>
        <v>0</v>
      </c>
      <c r="AB324" s="10">
        <f>HLOOKUP(AB$5,'Emissions Factors'!$A$3:$AB$46,MATCH('MC Emissions'!$A324,'Emissions Factors'!$A$5:$A$46,0)+2,FALSE)*'MC Usage'!AB324</f>
        <v>0</v>
      </c>
      <c r="AC324" s="10">
        <f>-'MC Usage'!AC324</f>
        <v>0</v>
      </c>
      <c r="AD324" s="10">
        <f>HLOOKUP(AD$5,'Emissions Factors'!$A$3:$AB$46,MATCH('MC Emissions'!$A324,'Emissions Factors'!$A$5:$A$46,0)+2,FALSE)*'MC Usage'!AD324</f>
        <v>0</v>
      </c>
      <c r="AE324" s="10">
        <f>HLOOKUP(AE$5,'Emissions Factors'!$A$3:$AB$46,MATCH('MC Emissions'!$A324,'Emissions Factors'!$A$5:$A$46,0)+2,FALSE)*'MC Usage'!AE324</f>
        <v>0</v>
      </c>
      <c r="AF324" s="202">
        <f t="shared" si="20"/>
        <v>0</v>
      </c>
      <c r="AG324">
        <f t="shared" si="21"/>
        <v>0</v>
      </c>
      <c r="AH324">
        <v>0</v>
      </c>
      <c r="AI324">
        <f t="shared" si="23"/>
        <v>0</v>
      </c>
      <c r="AJ324">
        <f t="shared" si="24"/>
        <v>0</v>
      </c>
    </row>
    <row r="325" spans="1:36" x14ac:dyDescent="0.3">
      <c r="A325" s="30" t="s">
        <v>60</v>
      </c>
      <c r="B325" s="16">
        <f t="shared" si="22"/>
        <v>46419</v>
      </c>
      <c r="C325" s="9">
        <f>HLOOKUP(C$5,'Emissions Factors'!$A$3:$AB$46,MATCH('MC Emissions'!$A325,'Emissions Factors'!$A$5:$A$46,0)+2,FALSE)*'MC Usage'!C325</f>
        <v>0</v>
      </c>
      <c r="D325" s="9">
        <f>HLOOKUP(D$5,'Emissions Factors'!$A$3:$AB$46,MATCH('MC Emissions'!$A325,'Emissions Factors'!$A$5:$A$46,0)+2,FALSE)*'MC Usage'!D325</f>
        <v>0</v>
      </c>
      <c r="E325" s="9">
        <f>HLOOKUP(E$5,'Emissions Factors'!$A$3:$AB$46,MATCH('MC Emissions'!$A325,'Emissions Factors'!$A$5:$A$46,0)+2,FALSE)*'MC Usage'!E325</f>
        <v>0</v>
      </c>
      <c r="F325" s="9">
        <f>HLOOKUP(F$5,'Emissions Factors'!$A$3:$AB$46,MATCH('MC Emissions'!$A325,'Emissions Factors'!$A$5:$A$46,0)+2,FALSE)*'MC Usage'!F325</f>
        <v>0</v>
      </c>
      <c r="G325" s="9">
        <f>HLOOKUP(G$5,'Emissions Factors'!$A$3:$AB$46,MATCH('MC Emissions'!$A325,'Emissions Factors'!$A$5:$A$46,0)+2,FALSE)*'MC Usage'!G325</f>
        <v>0</v>
      </c>
      <c r="H325" s="9">
        <f>HLOOKUP(H$5,'Emissions Factors'!$A$3:$AB$46,MATCH('MC Emissions'!$A325,'Emissions Factors'!$A$5:$A$46,0)+2,FALSE)*'MC Usage'!H325</f>
        <v>0</v>
      </c>
      <c r="I325" s="9">
        <f>HLOOKUP(I$5,'Emissions Factors'!$A$3:$AB$46,MATCH('MC Emissions'!$A325,'Emissions Factors'!$A$5:$A$46,0)+2,FALSE)*'MC Usage'!I325</f>
        <v>0</v>
      </c>
      <c r="J325" s="9">
        <f>HLOOKUP(J$5,'Emissions Factors'!$A$3:$AB$46,MATCH('MC Emissions'!$A325,'Emissions Factors'!$A$5:$A$46,0)+2,FALSE)*'MC Usage'!J325</f>
        <v>0</v>
      </c>
      <c r="K325" s="9">
        <f>HLOOKUP(K$5,'Emissions Factors'!$A$3:$AB$46,MATCH('MC Emissions'!$A325,'Emissions Factors'!$A$5:$A$46,0)+2,FALSE)*'MC Usage'!K325</f>
        <v>0</v>
      </c>
      <c r="L325" s="9">
        <f>HLOOKUP(L$5,'Emissions Factors'!$A$3:$AB$46,MATCH('MC Emissions'!$A325,'Emissions Factors'!$A$5:$A$46,0)+2,FALSE)*'MC Usage'!L325</f>
        <v>0</v>
      </c>
      <c r="M325" s="9">
        <f>HLOOKUP(M$5,'Emissions Factors'!$A$3:$AB$46,MATCH('MC Emissions'!$A325,'Emissions Factors'!$A$5:$A$46,0)+2,FALSE)*'MC Usage'!M325</f>
        <v>0</v>
      </c>
      <c r="N325" s="9">
        <f>HLOOKUP(N$5,'Emissions Factors'!$A$3:$AB$46,MATCH('MC Emissions'!$A325,'Emissions Factors'!$A$5:$A$46,0)+2,FALSE)*'MC Usage'!N325</f>
        <v>0</v>
      </c>
      <c r="O325" s="9">
        <f>HLOOKUP(O$5,'Emissions Factors'!$A$3:$AB$46,MATCH('MC Emissions'!$A325,'Emissions Factors'!$A$5:$A$46,0)+2,FALSE)*'MC Usage'!O325</f>
        <v>0</v>
      </c>
      <c r="P325" s="9">
        <f>HLOOKUP(P$5,'Emissions Factors'!$A$3:$AB$46,MATCH('MC Emissions'!$A325,'Emissions Factors'!$A$5:$A$46,0)+2,FALSE)*'MC Usage'!P325</f>
        <v>0</v>
      </c>
      <c r="Q325" s="9">
        <f>HLOOKUP(Q$5,'Emissions Factors'!$A$3:$AB$46,MATCH('MC Emissions'!$A325,'Emissions Factors'!$A$5:$A$46,0)+2,FALSE)*'MC Usage'!Q325</f>
        <v>0</v>
      </c>
      <c r="R325" s="9">
        <f>HLOOKUP(R$5,'Emissions Factors'!$A$3:$AB$46,MATCH('MC Emissions'!$A325,'Emissions Factors'!$A$5:$A$46,0)+2,FALSE)*'MC Usage'!R325</f>
        <v>0</v>
      </c>
      <c r="S325" s="9">
        <f>HLOOKUP(S$5,'Emissions Factors'!$A$3:$AB$46,MATCH('MC Emissions'!$A325,'Emissions Factors'!$A$5:$A$46,0)+2,FALSE)*'MC Usage'!S325</f>
        <v>0</v>
      </c>
      <c r="T325" s="9">
        <f>HLOOKUP(T$5,'Emissions Factors'!$A$3:$AB$46,MATCH('MC Emissions'!$A325,'Emissions Factors'!$A$5:$A$46,0)+2,FALSE)*'MC Usage'!T325</f>
        <v>0</v>
      </c>
      <c r="U325" s="9">
        <f>HLOOKUP(U$5,'Emissions Factors'!$A$3:$AB$46,MATCH('MC Emissions'!$A325,'Emissions Factors'!$A$5:$A$46,0)+2,FALSE)*'MC Usage'!U325</f>
        <v>0</v>
      </c>
      <c r="V325" s="9">
        <f>HLOOKUP(V$5,'Emissions Factors'!$A$3:$AB$46,MATCH('MC Emissions'!$A325,'Emissions Factors'!$A$5:$A$46,0)+2,FALSE)*'MC Usage'!V325</f>
        <v>0</v>
      </c>
      <c r="W325" s="9">
        <f>HLOOKUP(W$5,'Emissions Factors'!$A$3:$AB$46,MATCH('MC Emissions'!$A325,'Emissions Factors'!$A$5:$A$46,0)+2,FALSE)*'MC Usage'!W325</f>
        <v>0</v>
      </c>
      <c r="X325" s="9">
        <f>HLOOKUP(X$5,'Emissions Factors'!$A$3:$AB$46,MATCH('MC Emissions'!$A325,'Emissions Factors'!$A$5:$A$46,0)+2,FALSE)*'MC Usage'!X325</f>
        <v>0</v>
      </c>
      <c r="Y325" s="9">
        <f>HLOOKUP(Y$5,'Emissions Factors'!$A$3:$AB$46,MATCH('MC Emissions'!$A325,'Emissions Factors'!$A$5:$A$46,0)+2,FALSE)*'MC Usage'!Y325</f>
        <v>0</v>
      </c>
      <c r="Z325" s="9">
        <f>HLOOKUP(Z$5,'Emissions Factors'!$A$3:$AB$46,MATCH('MC Emissions'!$A325,'Emissions Factors'!$A$5:$A$46,0)+2,FALSE)*'MC Usage'!Z325</f>
        <v>0</v>
      </c>
      <c r="AA325" s="9">
        <f>HLOOKUP(AA$5,'Emissions Factors'!$A$3:$AB$46,MATCH('MC Emissions'!$A325,'Emissions Factors'!$A$5:$A$46,0)+2,FALSE)*'MC Usage'!AA325</f>
        <v>0</v>
      </c>
      <c r="AB325" s="10">
        <f>HLOOKUP(AB$5,'Emissions Factors'!$A$3:$AB$46,MATCH('MC Emissions'!$A325,'Emissions Factors'!$A$5:$A$46,0)+2,FALSE)*'MC Usage'!AB325</f>
        <v>0</v>
      </c>
      <c r="AC325" s="10">
        <f>-'MC Usage'!AC325</f>
        <v>0</v>
      </c>
      <c r="AD325" s="10">
        <f>HLOOKUP(AD$5,'Emissions Factors'!$A$3:$AB$46,MATCH('MC Emissions'!$A325,'Emissions Factors'!$A$5:$A$46,0)+2,FALSE)*'MC Usage'!AD325</f>
        <v>0</v>
      </c>
      <c r="AE325" s="10">
        <f>HLOOKUP(AE$5,'Emissions Factors'!$A$3:$AB$46,MATCH('MC Emissions'!$A325,'Emissions Factors'!$A$5:$A$46,0)+2,FALSE)*'MC Usage'!AE325</f>
        <v>0</v>
      </c>
      <c r="AF325" s="202">
        <f t="shared" si="20"/>
        <v>0</v>
      </c>
      <c r="AG325">
        <f t="shared" si="21"/>
        <v>0</v>
      </c>
      <c r="AH325">
        <v>0</v>
      </c>
      <c r="AI325">
        <f t="shared" si="23"/>
        <v>0</v>
      </c>
      <c r="AJ325">
        <f t="shared" si="24"/>
        <v>0</v>
      </c>
    </row>
    <row r="326" spans="1:36" x14ac:dyDescent="0.3">
      <c r="A326" s="30" t="s">
        <v>60</v>
      </c>
      <c r="B326" s="16">
        <f t="shared" si="22"/>
        <v>46447</v>
      </c>
      <c r="C326" s="9">
        <f>HLOOKUP(C$5,'Emissions Factors'!$A$3:$AB$46,MATCH('MC Emissions'!$A326,'Emissions Factors'!$A$5:$A$46,0)+2,FALSE)*'MC Usage'!C326</f>
        <v>0</v>
      </c>
      <c r="D326" s="9">
        <f>HLOOKUP(D$5,'Emissions Factors'!$A$3:$AB$46,MATCH('MC Emissions'!$A326,'Emissions Factors'!$A$5:$A$46,0)+2,FALSE)*'MC Usage'!D326</f>
        <v>0</v>
      </c>
      <c r="E326" s="9">
        <f>HLOOKUP(E$5,'Emissions Factors'!$A$3:$AB$46,MATCH('MC Emissions'!$A326,'Emissions Factors'!$A$5:$A$46,0)+2,FALSE)*'MC Usage'!E326</f>
        <v>0</v>
      </c>
      <c r="F326" s="9">
        <f>HLOOKUP(F$5,'Emissions Factors'!$A$3:$AB$46,MATCH('MC Emissions'!$A326,'Emissions Factors'!$A$5:$A$46,0)+2,FALSE)*'MC Usage'!F326</f>
        <v>0</v>
      </c>
      <c r="G326" s="9">
        <f>HLOOKUP(G$5,'Emissions Factors'!$A$3:$AB$46,MATCH('MC Emissions'!$A326,'Emissions Factors'!$A$5:$A$46,0)+2,FALSE)*'MC Usage'!G326</f>
        <v>0</v>
      </c>
      <c r="H326" s="9">
        <f>HLOOKUP(H$5,'Emissions Factors'!$A$3:$AB$46,MATCH('MC Emissions'!$A326,'Emissions Factors'!$A$5:$A$46,0)+2,FALSE)*'MC Usage'!H326</f>
        <v>0</v>
      </c>
      <c r="I326" s="9">
        <f>HLOOKUP(I$5,'Emissions Factors'!$A$3:$AB$46,MATCH('MC Emissions'!$A326,'Emissions Factors'!$A$5:$A$46,0)+2,FALSE)*'MC Usage'!I326</f>
        <v>0</v>
      </c>
      <c r="J326" s="9">
        <f>HLOOKUP(J$5,'Emissions Factors'!$A$3:$AB$46,MATCH('MC Emissions'!$A326,'Emissions Factors'!$A$5:$A$46,0)+2,FALSE)*'MC Usage'!J326</f>
        <v>0</v>
      </c>
      <c r="K326" s="9">
        <f>HLOOKUP(K$5,'Emissions Factors'!$A$3:$AB$46,MATCH('MC Emissions'!$A326,'Emissions Factors'!$A$5:$A$46,0)+2,FALSE)*'MC Usage'!K326</f>
        <v>0</v>
      </c>
      <c r="L326" s="9">
        <f>HLOOKUP(L$5,'Emissions Factors'!$A$3:$AB$46,MATCH('MC Emissions'!$A326,'Emissions Factors'!$A$5:$A$46,0)+2,FALSE)*'MC Usage'!L326</f>
        <v>0</v>
      </c>
      <c r="M326" s="9">
        <f>HLOOKUP(M$5,'Emissions Factors'!$A$3:$AB$46,MATCH('MC Emissions'!$A326,'Emissions Factors'!$A$5:$A$46,0)+2,FALSE)*'MC Usage'!M326</f>
        <v>0</v>
      </c>
      <c r="N326" s="9">
        <f>HLOOKUP(N$5,'Emissions Factors'!$A$3:$AB$46,MATCH('MC Emissions'!$A326,'Emissions Factors'!$A$5:$A$46,0)+2,FALSE)*'MC Usage'!N326</f>
        <v>0</v>
      </c>
      <c r="O326" s="9">
        <f>HLOOKUP(O$5,'Emissions Factors'!$A$3:$AB$46,MATCH('MC Emissions'!$A326,'Emissions Factors'!$A$5:$A$46,0)+2,FALSE)*'MC Usage'!O326</f>
        <v>0</v>
      </c>
      <c r="P326" s="9">
        <f>HLOOKUP(P$5,'Emissions Factors'!$A$3:$AB$46,MATCH('MC Emissions'!$A326,'Emissions Factors'!$A$5:$A$46,0)+2,FALSE)*'MC Usage'!P326</f>
        <v>0</v>
      </c>
      <c r="Q326" s="9">
        <f>HLOOKUP(Q$5,'Emissions Factors'!$A$3:$AB$46,MATCH('MC Emissions'!$A326,'Emissions Factors'!$A$5:$A$46,0)+2,FALSE)*'MC Usage'!Q326</f>
        <v>0</v>
      </c>
      <c r="R326" s="9">
        <f>HLOOKUP(R$5,'Emissions Factors'!$A$3:$AB$46,MATCH('MC Emissions'!$A326,'Emissions Factors'!$A$5:$A$46,0)+2,FALSE)*'MC Usage'!R326</f>
        <v>0</v>
      </c>
      <c r="S326" s="9">
        <f>HLOOKUP(S$5,'Emissions Factors'!$A$3:$AB$46,MATCH('MC Emissions'!$A326,'Emissions Factors'!$A$5:$A$46,0)+2,FALSE)*'MC Usage'!S326</f>
        <v>0</v>
      </c>
      <c r="T326" s="9">
        <f>HLOOKUP(T$5,'Emissions Factors'!$A$3:$AB$46,MATCH('MC Emissions'!$A326,'Emissions Factors'!$A$5:$A$46,0)+2,FALSE)*'MC Usage'!T326</f>
        <v>0</v>
      </c>
      <c r="U326" s="9">
        <f>HLOOKUP(U$5,'Emissions Factors'!$A$3:$AB$46,MATCH('MC Emissions'!$A326,'Emissions Factors'!$A$5:$A$46,0)+2,FALSE)*'MC Usage'!U326</f>
        <v>0</v>
      </c>
      <c r="V326" s="9">
        <f>HLOOKUP(V$5,'Emissions Factors'!$A$3:$AB$46,MATCH('MC Emissions'!$A326,'Emissions Factors'!$A$5:$A$46,0)+2,FALSE)*'MC Usage'!V326</f>
        <v>0</v>
      </c>
      <c r="W326" s="9">
        <f>HLOOKUP(W$5,'Emissions Factors'!$A$3:$AB$46,MATCH('MC Emissions'!$A326,'Emissions Factors'!$A$5:$A$46,0)+2,FALSE)*'MC Usage'!W326</f>
        <v>0</v>
      </c>
      <c r="X326" s="9">
        <f>HLOOKUP(X$5,'Emissions Factors'!$A$3:$AB$46,MATCH('MC Emissions'!$A326,'Emissions Factors'!$A$5:$A$46,0)+2,FALSE)*'MC Usage'!X326</f>
        <v>0</v>
      </c>
      <c r="Y326" s="9">
        <f>HLOOKUP(Y$5,'Emissions Factors'!$A$3:$AB$46,MATCH('MC Emissions'!$A326,'Emissions Factors'!$A$5:$A$46,0)+2,FALSE)*'MC Usage'!Y326</f>
        <v>0</v>
      </c>
      <c r="Z326" s="9">
        <f>HLOOKUP(Z$5,'Emissions Factors'!$A$3:$AB$46,MATCH('MC Emissions'!$A326,'Emissions Factors'!$A$5:$A$46,0)+2,FALSE)*'MC Usage'!Z326</f>
        <v>0</v>
      </c>
      <c r="AA326" s="9">
        <f>HLOOKUP(AA$5,'Emissions Factors'!$A$3:$AB$46,MATCH('MC Emissions'!$A326,'Emissions Factors'!$A$5:$A$46,0)+2,FALSE)*'MC Usage'!AA326</f>
        <v>0</v>
      </c>
      <c r="AB326" s="10">
        <f>HLOOKUP(AB$5,'Emissions Factors'!$A$3:$AB$46,MATCH('MC Emissions'!$A326,'Emissions Factors'!$A$5:$A$46,0)+2,FALSE)*'MC Usage'!AB326</f>
        <v>0</v>
      </c>
      <c r="AC326" s="10">
        <f>-'MC Usage'!AC326</f>
        <v>0</v>
      </c>
      <c r="AD326" s="10">
        <f>HLOOKUP(AD$5,'Emissions Factors'!$A$3:$AB$46,MATCH('MC Emissions'!$A326,'Emissions Factors'!$A$5:$A$46,0)+2,FALSE)*'MC Usage'!AD326</f>
        <v>0</v>
      </c>
      <c r="AE326" s="10">
        <f>HLOOKUP(AE$5,'Emissions Factors'!$A$3:$AB$46,MATCH('MC Emissions'!$A326,'Emissions Factors'!$A$5:$A$46,0)+2,FALSE)*'MC Usage'!AE326</f>
        <v>0</v>
      </c>
      <c r="AF326" s="202">
        <f t="shared" si="20"/>
        <v>0</v>
      </c>
      <c r="AG326">
        <f t="shared" si="21"/>
        <v>0</v>
      </c>
      <c r="AH326">
        <v>0</v>
      </c>
      <c r="AI326">
        <f t="shared" si="23"/>
        <v>0</v>
      </c>
      <c r="AJ326">
        <f t="shared" si="24"/>
        <v>0</v>
      </c>
    </row>
    <row r="327" spans="1:36" x14ac:dyDescent="0.3">
      <c r="A327" s="30" t="s">
        <v>60</v>
      </c>
      <c r="B327" s="16">
        <f t="shared" si="22"/>
        <v>46478</v>
      </c>
      <c r="C327" s="9">
        <f>HLOOKUP(C$5,'Emissions Factors'!$A$3:$AB$46,MATCH('MC Emissions'!$A327,'Emissions Factors'!$A$5:$A$46,0)+2,FALSE)*'MC Usage'!C327</f>
        <v>0</v>
      </c>
      <c r="D327" s="9">
        <f>HLOOKUP(D$5,'Emissions Factors'!$A$3:$AB$46,MATCH('MC Emissions'!$A327,'Emissions Factors'!$A$5:$A$46,0)+2,FALSE)*'MC Usage'!D327</f>
        <v>0</v>
      </c>
      <c r="E327" s="9">
        <f>HLOOKUP(E$5,'Emissions Factors'!$A$3:$AB$46,MATCH('MC Emissions'!$A327,'Emissions Factors'!$A$5:$A$46,0)+2,FALSE)*'MC Usage'!E327</f>
        <v>0</v>
      </c>
      <c r="F327" s="9">
        <f>HLOOKUP(F$5,'Emissions Factors'!$A$3:$AB$46,MATCH('MC Emissions'!$A327,'Emissions Factors'!$A$5:$A$46,0)+2,FALSE)*'MC Usage'!F327</f>
        <v>0</v>
      </c>
      <c r="G327" s="9">
        <f>HLOOKUP(G$5,'Emissions Factors'!$A$3:$AB$46,MATCH('MC Emissions'!$A327,'Emissions Factors'!$A$5:$A$46,0)+2,FALSE)*'MC Usage'!G327</f>
        <v>0</v>
      </c>
      <c r="H327" s="9">
        <f>HLOOKUP(H$5,'Emissions Factors'!$A$3:$AB$46,MATCH('MC Emissions'!$A327,'Emissions Factors'!$A$5:$A$46,0)+2,FALSE)*'MC Usage'!H327</f>
        <v>0</v>
      </c>
      <c r="I327" s="9">
        <f>HLOOKUP(I$5,'Emissions Factors'!$A$3:$AB$46,MATCH('MC Emissions'!$A327,'Emissions Factors'!$A$5:$A$46,0)+2,FALSE)*'MC Usage'!I327</f>
        <v>0</v>
      </c>
      <c r="J327" s="9">
        <f>HLOOKUP(J$5,'Emissions Factors'!$A$3:$AB$46,MATCH('MC Emissions'!$A327,'Emissions Factors'!$A$5:$A$46,0)+2,FALSE)*'MC Usage'!J327</f>
        <v>0</v>
      </c>
      <c r="K327" s="9">
        <f>HLOOKUP(K$5,'Emissions Factors'!$A$3:$AB$46,MATCH('MC Emissions'!$A327,'Emissions Factors'!$A$5:$A$46,0)+2,FALSE)*'MC Usage'!K327</f>
        <v>0</v>
      </c>
      <c r="L327" s="9">
        <f>HLOOKUP(L$5,'Emissions Factors'!$A$3:$AB$46,MATCH('MC Emissions'!$A327,'Emissions Factors'!$A$5:$A$46,0)+2,FALSE)*'MC Usage'!L327</f>
        <v>0</v>
      </c>
      <c r="M327" s="9">
        <f>HLOOKUP(M$5,'Emissions Factors'!$A$3:$AB$46,MATCH('MC Emissions'!$A327,'Emissions Factors'!$A$5:$A$46,0)+2,FALSE)*'MC Usage'!M327</f>
        <v>0</v>
      </c>
      <c r="N327" s="9">
        <f>HLOOKUP(N$5,'Emissions Factors'!$A$3:$AB$46,MATCH('MC Emissions'!$A327,'Emissions Factors'!$A$5:$A$46,0)+2,FALSE)*'MC Usage'!N327</f>
        <v>0</v>
      </c>
      <c r="O327" s="9">
        <f>HLOOKUP(O$5,'Emissions Factors'!$A$3:$AB$46,MATCH('MC Emissions'!$A327,'Emissions Factors'!$A$5:$A$46,0)+2,FALSE)*'MC Usage'!O327</f>
        <v>0</v>
      </c>
      <c r="P327" s="9">
        <f>HLOOKUP(P$5,'Emissions Factors'!$A$3:$AB$46,MATCH('MC Emissions'!$A327,'Emissions Factors'!$A$5:$A$46,0)+2,FALSE)*'MC Usage'!P327</f>
        <v>0</v>
      </c>
      <c r="Q327" s="9">
        <f>HLOOKUP(Q$5,'Emissions Factors'!$A$3:$AB$46,MATCH('MC Emissions'!$A327,'Emissions Factors'!$A$5:$A$46,0)+2,FALSE)*'MC Usage'!Q327</f>
        <v>0</v>
      </c>
      <c r="R327" s="9">
        <f>HLOOKUP(R$5,'Emissions Factors'!$A$3:$AB$46,MATCH('MC Emissions'!$A327,'Emissions Factors'!$A$5:$A$46,0)+2,FALSE)*'MC Usage'!R327</f>
        <v>0</v>
      </c>
      <c r="S327" s="9">
        <f>HLOOKUP(S$5,'Emissions Factors'!$A$3:$AB$46,MATCH('MC Emissions'!$A327,'Emissions Factors'!$A$5:$A$46,0)+2,FALSE)*'MC Usage'!S327</f>
        <v>0</v>
      </c>
      <c r="T327" s="9">
        <f>HLOOKUP(T$5,'Emissions Factors'!$A$3:$AB$46,MATCH('MC Emissions'!$A327,'Emissions Factors'!$A$5:$A$46,0)+2,FALSE)*'MC Usage'!T327</f>
        <v>0</v>
      </c>
      <c r="U327" s="9">
        <f>HLOOKUP(U$5,'Emissions Factors'!$A$3:$AB$46,MATCH('MC Emissions'!$A327,'Emissions Factors'!$A$5:$A$46,0)+2,FALSE)*'MC Usage'!U327</f>
        <v>0</v>
      </c>
      <c r="V327" s="9">
        <f>HLOOKUP(V$5,'Emissions Factors'!$A$3:$AB$46,MATCH('MC Emissions'!$A327,'Emissions Factors'!$A$5:$A$46,0)+2,FALSE)*'MC Usage'!V327</f>
        <v>0</v>
      </c>
      <c r="W327" s="9">
        <f>HLOOKUP(W$5,'Emissions Factors'!$A$3:$AB$46,MATCH('MC Emissions'!$A327,'Emissions Factors'!$A$5:$A$46,0)+2,FALSE)*'MC Usage'!W327</f>
        <v>0</v>
      </c>
      <c r="X327" s="9">
        <f>HLOOKUP(X$5,'Emissions Factors'!$A$3:$AB$46,MATCH('MC Emissions'!$A327,'Emissions Factors'!$A$5:$A$46,0)+2,FALSE)*'MC Usage'!X327</f>
        <v>0</v>
      </c>
      <c r="Y327" s="9">
        <f>HLOOKUP(Y$5,'Emissions Factors'!$A$3:$AB$46,MATCH('MC Emissions'!$A327,'Emissions Factors'!$A$5:$A$46,0)+2,FALSE)*'MC Usage'!Y327</f>
        <v>0</v>
      </c>
      <c r="Z327" s="9">
        <f>HLOOKUP(Z$5,'Emissions Factors'!$A$3:$AB$46,MATCH('MC Emissions'!$A327,'Emissions Factors'!$A$5:$A$46,0)+2,FALSE)*'MC Usage'!Z327</f>
        <v>0</v>
      </c>
      <c r="AA327" s="9">
        <f>HLOOKUP(AA$5,'Emissions Factors'!$A$3:$AB$46,MATCH('MC Emissions'!$A327,'Emissions Factors'!$A$5:$A$46,0)+2,FALSE)*'MC Usage'!AA327</f>
        <v>0</v>
      </c>
      <c r="AB327" s="10">
        <f>HLOOKUP(AB$5,'Emissions Factors'!$A$3:$AB$46,MATCH('MC Emissions'!$A327,'Emissions Factors'!$A$5:$A$46,0)+2,FALSE)*'MC Usage'!AB327</f>
        <v>0</v>
      </c>
      <c r="AC327" s="10">
        <f>-'MC Usage'!AC327</f>
        <v>0</v>
      </c>
      <c r="AD327" s="10">
        <f>HLOOKUP(AD$5,'Emissions Factors'!$A$3:$AB$46,MATCH('MC Emissions'!$A327,'Emissions Factors'!$A$5:$A$46,0)+2,FALSE)*'MC Usage'!AD327</f>
        <v>0</v>
      </c>
      <c r="AE327" s="10">
        <f>HLOOKUP(AE$5,'Emissions Factors'!$A$3:$AB$46,MATCH('MC Emissions'!$A327,'Emissions Factors'!$A$5:$A$46,0)+2,FALSE)*'MC Usage'!AE327</f>
        <v>0</v>
      </c>
      <c r="AF327" s="202">
        <f t="shared" ref="AF327:AF390" si="25">C327+AD327</f>
        <v>0</v>
      </c>
      <c r="AG327">
        <f t="shared" ref="AG327:AG390" si="26">E327+H327+AC327</f>
        <v>0</v>
      </c>
      <c r="AH327">
        <v>0</v>
      </c>
      <c r="AI327">
        <f t="shared" si="23"/>
        <v>0</v>
      </c>
      <c r="AJ327">
        <f t="shared" si="24"/>
        <v>0</v>
      </c>
    </row>
    <row r="328" spans="1:36" x14ac:dyDescent="0.3">
      <c r="A328" s="30" t="s">
        <v>60</v>
      </c>
      <c r="B328" s="16">
        <f t="shared" ref="B328:B391" si="27">DATE(YEAR(B327),MONTH(B327)+1,DAY(B327))</f>
        <v>46508</v>
      </c>
      <c r="C328" s="9">
        <f>HLOOKUP(C$5,'Emissions Factors'!$A$3:$AB$46,MATCH('MC Emissions'!$A328,'Emissions Factors'!$A$5:$A$46,0)+2,FALSE)*'MC Usage'!C328</f>
        <v>0</v>
      </c>
      <c r="D328" s="9">
        <f>HLOOKUP(D$5,'Emissions Factors'!$A$3:$AB$46,MATCH('MC Emissions'!$A328,'Emissions Factors'!$A$5:$A$46,0)+2,FALSE)*'MC Usage'!D328</f>
        <v>0</v>
      </c>
      <c r="E328" s="9">
        <f>HLOOKUP(E$5,'Emissions Factors'!$A$3:$AB$46,MATCH('MC Emissions'!$A328,'Emissions Factors'!$A$5:$A$46,0)+2,FALSE)*'MC Usage'!E328</f>
        <v>0</v>
      </c>
      <c r="F328" s="9">
        <f>HLOOKUP(F$5,'Emissions Factors'!$A$3:$AB$46,MATCH('MC Emissions'!$A328,'Emissions Factors'!$A$5:$A$46,0)+2,FALSE)*'MC Usage'!F328</f>
        <v>0</v>
      </c>
      <c r="G328" s="9">
        <f>HLOOKUP(G$5,'Emissions Factors'!$A$3:$AB$46,MATCH('MC Emissions'!$A328,'Emissions Factors'!$A$5:$A$46,0)+2,FALSE)*'MC Usage'!G328</f>
        <v>0</v>
      </c>
      <c r="H328" s="9">
        <f>HLOOKUP(H$5,'Emissions Factors'!$A$3:$AB$46,MATCH('MC Emissions'!$A328,'Emissions Factors'!$A$5:$A$46,0)+2,FALSE)*'MC Usage'!H328</f>
        <v>0</v>
      </c>
      <c r="I328" s="9">
        <f>HLOOKUP(I$5,'Emissions Factors'!$A$3:$AB$46,MATCH('MC Emissions'!$A328,'Emissions Factors'!$A$5:$A$46,0)+2,FALSE)*'MC Usage'!I328</f>
        <v>0</v>
      </c>
      <c r="J328" s="9">
        <f>HLOOKUP(J$5,'Emissions Factors'!$A$3:$AB$46,MATCH('MC Emissions'!$A328,'Emissions Factors'!$A$5:$A$46,0)+2,FALSE)*'MC Usage'!J328</f>
        <v>0</v>
      </c>
      <c r="K328" s="9">
        <f>HLOOKUP(K$5,'Emissions Factors'!$A$3:$AB$46,MATCH('MC Emissions'!$A328,'Emissions Factors'!$A$5:$A$46,0)+2,FALSE)*'MC Usage'!K328</f>
        <v>0</v>
      </c>
      <c r="L328" s="9">
        <f>HLOOKUP(L$5,'Emissions Factors'!$A$3:$AB$46,MATCH('MC Emissions'!$A328,'Emissions Factors'!$A$5:$A$46,0)+2,FALSE)*'MC Usage'!L328</f>
        <v>0</v>
      </c>
      <c r="M328" s="9">
        <f>HLOOKUP(M$5,'Emissions Factors'!$A$3:$AB$46,MATCH('MC Emissions'!$A328,'Emissions Factors'!$A$5:$A$46,0)+2,FALSE)*'MC Usage'!M328</f>
        <v>0</v>
      </c>
      <c r="N328" s="9">
        <f>HLOOKUP(N$5,'Emissions Factors'!$A$3:$AB$46,MATCH('MC Emissions'!$A328,'Emissions Factors'!$A$5:$A$46,0)+2,FALSE)*'MC Usage'!N328</f>
        <v>0</v>
      </c>
      <c r="O328" s="9">
        <f>HLOOKUP(O$5,'Emissions Factors'!$A$3:$AB$46,MATCH('MC Emissions'!$A328,'Emissions Factors'!$A$5:$A$46,0)+2,FALSE)*'MC Usage'!O328</f>
        <v>0</v>
      </c>
      <c r="P328" s="9">
        <f>HLOOKUP(P$5,'Emissions Factors'!$A$3:$AB$46,MATCH('MC Emissions'!$A328,'Emissions Factors'!$A$5:$A$46,0)+2,FALSE)*'MC Usage'!P328</f>
        <v>0</v>
      </c>
      <c r="Q328" s="9">
        <f>HLOOKUP(Q$5,'Emissions Factors'!$A$3:$AB$46,MATCH('MC Emissions'!$A328,'Emissions Factors'!$A$5:$A$46,0)+2,FALSE)*'MC Usage'!Q328</f>
        <v>0</v>
      </c>
      <c r="R328" s="9">
        <f>HLOOKUP(R$5,'Emissions Factors'!$A$3:$AB$46,MATCH('MC Emissions'!$A328,'Emissions Factors'!$A$5:$A$46,0)+2,FALSE)*'MC Usage'!R328</f>
        <v>0</v>
      </c>
      <c r="S328" s="9">
        <f>HLOOKUP(S$5,'Emissions Factors'!$A$3:$AB$46,MATCH('MC Emissions'!$A328,'Emissions Factors'!$A$5:$A$46,0)+2,FALSE)*'MC Usage'!S328</f>
        <v>0</v>
      </c>
      <c r="T328" s="9">
        <f>HLOOKUP(T$5,'Emissions Factors'!$A$3:$AB$46,MATCH('MC Emissions'!$A328,'Emissions Factors'!$A$5:$A$46,0)+2,FALSE)*'MC Usage'!T328</f>
        <v>0</v>
      </c>
      <c r="U328" s="9">
        <f>HLOOKUP(U$5,'Emissions Factors'!$A$3:$AB$46,MATCH('MC Emissions'!$A328,'Emissions Factors'!$A$5:$A$46,0)+2,FALSE)*'MC Usage'!U328</f>
        <v>0</v>
      </c>
      <c r="V328" s="9">
        <f>HLOOKUP(V$5,'Emissions Factors'!$A$3:$AB$46,MATCH('MC Emissions'!$A328,'Emissions Factors'!$A$5:$A$46,0)+2,FALSE)*'MC Usage'!V328</f>
        <v>0</v>
      </c>
      <c r="W328" s="9">
        <f>HLOOKUP(W$5,'Emissions Factors'!$A$3:$AB$46,MATCH('MC Emissions'!$A328,'Emissions Factors'!$A$5:$A$46,0)+2,FALSE)*'MC Usage'!W328</f>
        <v>0</v>
      </c>
      <c r="X328" s="9">
        <f>HLOOKUP(X$5,'Emissions Factors'!$A$3:$AB$46,MATCH('MC Emissions'!$A328,'Emissions Factors'!$A$5:$A$46,0)+2,FALSE)*'MC Usage'!X328</f>
        <v>0</v>
      </c>
      <c r="Y328" s="9">
        <f>HLOOKUP(Y$5,'Emissions Factors'!$A$3:$AB$46,MATCH('MC Emissions'!$A328,'Emissions Factors'!$A$5:$A$46,0)+2,FALSE)*'MC Usage'!Y328</f>
        <v>0</v>
      </c>
      <c r="Z328" s="9">
        <f>HLOOKUP(Z$5,'Emissions Factors'!$A$3:$AB$46,MATCH('MC Emissions'!$A328,'Emissions Factors'!$A$5:$A$46,0)+2,FALSE)*'MC Usage'!Z328</f>
        <v>0</v>
      </c>
      <c r="AA328" s="9">
        <f>HLOOKUP(AA$5,'Emissions Factors'!$A$3:$AB$46,MATCH('MC Emissions'!$A328,'Emissions Factors'!$A$5:$A$46,0)+2,FALSE)*'MC Usage'!AA328</f>
        <v>0</v>
      </c>
      <c r="AB328" s="10">
        <f>HLOOKUP(AB$5,'Emissions Factors'!$A$3:$AB$46,MATCH('MC Emissions'!$A328,'Emissions Factors'!$A$5:$A$46,0)+2,FALSE)*'MC Usage'!AB328</f>
        <v>0</v>
      </c>
      <c r="AC328" s="10">
        <f>-'MC Usage'!AC328</f>
        <v>0</v>
      </c>
      <c r="AD328" s="10">
        <f>HLOOKUP(AD$5,'Emissions Factors'!$A$3:$AB$46,MATCH('MC Emissions'!$A328,'Emissions Factors'!$A$5:$A$46,0)+2,FALSE)*'MC Usage'!AD328</f>
        <v>0</v>
      </c>
      <c r="AE328" s="10">
        <f>HLOOKUP(AE$5,'Emissions Factors'!$A$3:$AB$46,MATCH('MC Emissions'!$A328,'Emissions Factors'!$A$5:$A$46,0)+2,FALSE)*'MC Usage'!AE328</f>
        <v>0</v>
      </c>
      <c r="AF328" s="202">
        <f t="shared" si="25"/>
        <v>0</v>
      </c>
      <c r="AG328">
        <f t="shared" si="26"/>
        <v>0</v>
      </c>
      <c r="AH328">
        <v>0</v>
      </c>
      <c r="AI328">
        <f t="shared" si="23"/>
        <v>0</v>
      </c>
      <c r="AJ328">
        <f t="shared" si="24"/>
        <v>0</v>
      </c>
    </row>
    <row r="329" spans="1:36" ht="15" thickBot="1" x14ac:dyDescent="0.35">
      <c r="A329" s="31" t="s">
        <v>60</v>
      </c>
      <c r="B329" s="17">
        <f t="shared" si="27"/>
        <v>46539</v>
      </c>
      <c r="C329" s="11">
        <f>HLOOKUP(C$5,'Emissions Factors'!$A$3:$AB$46,MATCH('MC Emissions'!$A329,'Emissions Factors'!$A$5:$A$46,0)+2,FALSE)*'MC Usage'!C329</f>
        <v>0</v>
      </c>
      <c r="D329" s="11">
        <f>HLOOKUP(D$5,'Emissions Factors'!$A$3:$AB$46,MATCH('MC Emissions'!$A329,'Emissions Factors'!$A$5:$A$46,0)+2,FALSE)*'MC Usage'!D329</f>
        <v>0</v>
      </c>
      <c r="E329" s="11">
        <f>HLOOKUP(E$5,'Emissions Factors'!$A$3:$AB$46,MATCH('MC Emissions'!$A329,'Emissions Factors'!$A$5:$A$46,0)+2,FALSE)*'MC Usage'!E329</f>
        <v>0</v>
      </c>
      <c r="F329" s="11">
        <f>HLOOKUP(F$5,'Emissions Factors'!$A$3:$AB$46,MATCH('MC Emissions'!$A329,'Emissions Factors'!$A$5:$A$46,0)+2,FALSE)*'MC Usage'!F329</f>
        <v>0</v>
      </c>
      <c r="G329" s="11">
        <f>HLOOKUP(G$5,'Emissions Factors'!$A$3:$AB$46,MATCH('MC Emissions'!$A329,'Emissions Factors'!$A$5:$A$46,0)+2,FALSE)*'MC Usage'!G329</f>
        <v>0</v>
      </c>
      <c r="H329" s="11">
        <f>HLOOKUP(H$5,'Emissions Factors'!$A$3:$AB$46,MATCH('MC Emissions'!$A329,'Emissions Factors'!$A$5:$A$46,0)+2,FALSE)*'MC Usage'!H329</f>
        <v>0</v>
      </c>
      <c r="I329" s="11">
        <f>HLOOKUP(I$5,'Emissions Factors'!$A$3:$AB$46,MATCH('MC Emissions'!$A329,'Emissions Factors'!$A$5:$A$46,0)+2,FALSE)*'MC Usage'!I329</f>
        <v>0</v>
      </c>
      <c r="J329" s="11">
        <f>HLOOKUP(J$5,'Emissions Factors'!$A$3:$AB$46,MATCH('MC Emissions'!$A329,'Emissions Factors'!$A$5:$A$46,0)+2,FALSE)*'MC Usage'!J329</f>
        <v>0</v>
      </c>
      <c r="K329" s="11">
        <f>HLOOKUP(K$5,'Emissions Factors'!$A$3:$AB$46,MATCH('MC Emissions'!$A329,'Emissions Factors'!$A$5:$A$46,0)+2,FALSE)*'MC Usage'!K329</f>
        <v>0</v>
      </c>
      <c r="L329" s="11">
        <f>HLOOKUP(L$5,'Emissions Factors'!$A$3:$AB$46,MATCH('MC Emissions'!$A329,'Emissions Factors'!$A$5:$A$46,0)+2,FALSE)*'MC Usage'!L329</f>
        <v>0</v>
      </c>
      <c r="M329" s="11">
        <f>HLOOKUP(M$5,'Emissions Factors'!$A$3:$AB$46,MATCH('MC Emissions'!$A329,'Emissions Factors'!$A$5:$A$46,0)+2,FALSE)*'MC Usage'!M329</f>
        <v>0</v>
      </c>
      <c r="N329" s="11">
        <f>HLOOKUP(N$5,'Emissions Factors'!$A$3:$AB$46,MATCH('MC Emissions'!$A329,'Emissions Factors'!$A$5:$A$46,0)+2,FALSE)*'MC Usage'!N329</f>
        <v>0</v>
      </c>
      <c r="O329" s="11">
        <f>HLOOKUP(O$5,'Emissions Factors'!$A$3:$AB$46,MATCH('MC Emissions'!$A329,'Emissions Factors'!$A$5:$A$46,0)+2,FALSE)*'MC Usage'!O329</f>
        <v>0</v>
      </c>
      <c r="P329" s="11">
        <f>HLOOKUP(P$5,'Emissions Factors'!$A$3:$AB$46,MATCH('MC Emissions'!$A329,'Emissions Factors'!$A$5:$A$46,0)+2,FALSE)*'MC Usage'!P329</f>
        <v>0</v>
      </c>
      <c r="Q329" s="11">
        <f>HLOOKUP(Q$5,'Emissions Factors'!$A$3:$AB$46,MATCH('MC Emissions'!$A329,'Emissions Factors'!$A$5:$A$46,0)+2,FALSE)*'MC Usage'!Q329</f>
        <v>0</v>
      </c>
      <c r="R329" s="11">
        <f>HLOOKUP(R$5,'Emissions Factors'!$A$3:$AB$46,MATCH('MC Emissions'!$A329,'Emissions Factors'!$A$5:$A$46,0)+2,FALSE)*'MC Usage'!R329</f>
        <v>0</v>
      </c>
      <c r="S329" s="11">
        <f>HLOOKUP(S$5,'Emissions Factors'!$A$3:$AB$46,MATCH('MC Emissions'!$A329,'Emissions Factors'!$A$5:$A$46,0)+2,FALSE)*'MC Usage'!S329</f>
        <v>0</v>
      </c>
      <c r="T329" s="11">
        <f>HLOOKUP(T$5,'Emissions Factors'!$A$3:$AB$46,MATCH('MC Emissions'!$A329,'Emissions Factors'!$A$5:$A$46,0)+2,FALSE)*'MC Usage'!T329</f>
        <v>0</v>
      </c>
      <c r="U329" s="11">
        <f>HLOOKUP(U$5,'Emissions Factors'!$A$3:$AB$46,MATCH('MC Emissions'!$A329,'Emissions Factors'!$A$5:$A$46,0)+2,FALSE)*'MC Usage'!U329</f>
        <v>0</v>
      </c>
      <c r="V329" s="11">
        <f>HLOOKUP(V$5,'Emissions Factors'!$A$3:$AB$46,MATCH('MC Emissions'!$A329,'Emissions Factors'!$A$5:$A$46,0)+2,FALSE)*'MC Usage'!V329</f>
        <v>0</v>
      </c>
      <c r="W329" s="11">
        <f>HLOOKUP(W$5,'Emissions Factors'!$A$3:$AB$46,MATCH('MC Emissions'!$A329,'Emissions Factors'!$A$5:$A$46,0)+2,FALSE)*'MC Usage'!W329</f>
        <v>0</v>
      </c>
      <c r="X329" s="11">
        <f>HLOOKUP(X$5,'Emissions Factors'!$A$3:$AB$46,MATCH('MC Emissions'!$A329,'Emissions Factors'!$A$5:$A$46,0)+2,FALSE)*'MC Usage'!X329</f>
        <v>0</v>
      </c>
      <c r="Y329" s="11">
        <f>HLOOKUP(Y$5,'Emissions Factors'!$A$3:$AB$46,MATCH('MC Emissions'!$A329,'Emissions Factors'!$A$5:$A$46,0)+2,FALSE)*'MC Usage'!Y329</f>
        <v>0</v>
      </c>
      <c r="Z329" s="11">
        <f>HLOOKUP(Z$5,'Emissions Factors'!$A$3:$AB$46,MATCH('MC Emissions'!$A329,'Emissions Factors'!$A$5:$A$46,0)+2,FALSE)*'MC Usage'!Z329</f>
        <v>0</v>
      </c>
      <c r="AA329" s="11">
        <f>HLOOKUP(AA$5,'Emissions Factors'!$A$3:$AB$46,MATCH('MC Emissions'!$A329,'Emissions Factors'!$A$5:$A$46,0)+2,FALSE)*'MC Usage'!AA329</f>
        <v>0</v>
      </c>
      <c r="AB329" s="12">
        <f>HLOOKUP(AB$5,'Emissions Factors'!$A$3:$AB$46,MATCH('MC Emissions'!$A329,'Emissions Factors'!$A$5:$A$46,0)+2,FALSE)*'MC Usage'!AB329</f>
        <v>0</v>
      </c>
      <c r="AC329" s="12">
        <f>-'MC Usage'!AC329</f>
        <v>0</v>
      </c>
      <c r="AD329" s="12">
        <f>HLOOKUP(AD$5,'Emissions Factors'!$A$3:$AB$46,MATCH('MC Emissions'!$A329,'Emissions Factors'!$A$5:$A$46,0)+2,FALSE)*'MC Usage'!AD329</f>
        <v>0</v>
      </c>
      <c r="AE329" s="12">
        <f>HLOOKUP(AE$5,'Emissions Factors'!$A$3:$AB$46,MATCH('MC Emissions'!$A329,'Emissions Factors'!$A$5:$A$46,0)+2,FALSE)*'MC Usage'!AE329</f>
        <v>0</v>
      </c>
      <c r="AF329" s="202">
        <f t="shared" si="25"/>
        <v>0</v>
      </c>
      <c r="AG329">
        <f t="shared" si="26"/>
        <v>0</v>
      </c>
      <c r="AH329">
        <v>0</v>
      </c>
      <c r="AI329">
        <f t="shared" si="23"/>
        <v>0</v>
      </c>
      <c r="AJ329">
        <f t="shared" si="24"/>
        <v>0</v>
      </c>
    </row>
    <row r="330" spans="1:36" x14ac:dyDescent="0.3">
      <c r="A330" s="32" t="s">
        <v>61</v>
      </c>
      <c r="B330" s="18">
        <f t="shared" si="27"/>
        <v>46569</v>
      </c>
      <c r="C330" s="2">
        <f>HLOOKUP(C$5,'Emissions Factors'!$A$3:$AB$46,MATCH('MC Emissions'!$A330,'Emissions Factors'!$A$5:$A$46,0)+2,FALSE)*'MC Usage'!C330</f>
        <v>0</v>
      </c>
      <c r="D330" s="2">
        <f>HLOOKUP(D$5,'Emissions Factors'!$A$3:$AB$46,MATCH('MC Emissions'!$A330,'Emissions Factors'!$A$5:$A$46,0)+2,FALSE)*'MC Usage'!D330</f>
        <v>0</v>
      </c>
      <c r="E330" s="2">
        <f>HLOOKUP(E$5,'Emissions Factors'!$A$3:$AB$46,MATCH('MC Emissions'!$A330,'Emissions Factors'!$A$5:$A$46,0)+2,FALSE)*'MC Usage'!E330</f>
        <v>0</v>
      </c>
      <c r="F330" s="2">
        <f>HLOOKUP(F$5,'Emissions Factors'!$A$3:$AB$46,MATCH('MC Emissions'!$A330,'Emissions Factors'!$A$5:$A$46,0)+2,FALSE)*'MC Usage'!F330</f>
        <v>0</v>
      </c>
      <c r="G330" s="2">
        <f>HLOOKUP(G$5,'Emissions Factors'!$A$3:$AB$46,MATCH('MC Emissions'!$A330,'Emissions Factors'!$A$5:$A$46,0)+2,FALSE)*'MC Usage'!G330</f>
        <v>0</v>
      </c>
      <c r="H330" s="2">
        <f>HLOOKUP(H$5,'Emissions Factors'!$A$3:$AB$46,MATCH('MC Emissions'!$A330,'Emissions Factors'!$A$5:$A$46,0)+2,FALSE)*'MC Usage'!H330</f>
        <v>0</v>
      </c>
      <c r="I330" s="2">
        <f>HLOOKUP(I$5,'Emissions Factors'!$A$3:$AB$46,MATCH('MC Emissions'!$A330,'Emissions Factors'!$A$5:$A$46,0)+2,FALSE)*'MC Usage'!I330</f>
        <v>0</v>
      </c>
      <c r="J330" s="2">
        <f>HLOOKUP(J$5,'Emissions Factors'!$A$3:$AB$46,MATCH('MC Emissions'!$A330,'Emissions Factors'!$A$5:$A$46,0)+2,FALSE)*'MC Usage'!J330</f>
        <v>0</v>
      </c>
      <c r="K330" s="2">
        <f>HLOOKUP(K$5,'Emissions Factors'!$A$3:$AB$46,MATCH('MC Emissions'!$A330,'Emissions Factors'!$A$5:$A$46,0)+2,FALSE)*'MC Usage'!K330</f>
        <v>0</v>
      </c>
      <c r="L330" s="2">
        <f>HLOOKUP(L$5,'Emissions Factors'!$A$3:$AB$46,MATCH('MC Emissions'!$A330,'Emissions Factors'!$A$5:$A$46,0)+2,FALSE)*'MC Usage'!L330</f>
        <v>0</v>
      </c>
      <c r="M330" s="2">
        <f>HLOOKUP(M$5,'Emissions Factors'!$A$3:$AB$46,MATCH('MC Emissions'!$A330,'Emissions Factors'!$A$5:$A$46,0)+2,FALSE)*'MC Usage'!M330</f>
        <v>0</v>
      </c>
      <c r="N330" s="2">
        <f>HLOOKUP(N$5,'Emissions Factors'!$A$3:$AB$46,MATCH('MC Emissions'!$A330,'Emissions Factors'!$A$5:$A$46,0)+2,FALSE)*'MC Usage'!N330</f>
        <v>0</v>
      </c>
      <c r="O330" s="2">
        <f>HLOOKUP(O$5,'Emissions Factors'!$A$3:$AB$46,MATCH('MC Emissions'!$A330,'Emissions Factors'!$A$5:$A$46,0)+2,FALSE)*'MC Usage'!O330</f>
        <v>0</v>
      </c>
      <c r="P330" s="2">
        <f>HLOOKUP(P$5,'Emissions Factors'!$A$3:$AB$46,MATCH('MC Emissions'!$A330,'Emissions Factors'!$A$5:$A$46,0)+2,FALSE)*'MC Usage'!P330</f>
        <v>0</v>
      </c>
      <c r="Q330" s="2">
        <f>HLOOKUP(Q$5,'Emissions Factors'!$A$3:$AB$46,MATCH('MC Emissions'!$A330,'Emissions Factors'!$A$5:$A$46,0)+2,FALSE)*'MC Usage'!Q330</f>
        <v>0</v>
      </c>
      <c r="R330" s="2">
        <f>HLOOKUP(R$5,'Emissions Factors'!$A$3:$AB$46,MATCH('MC Emissions'!$A330,'Emissions Factors'!$A$5:$A$46,0)+2,FALSE)*'MC Usage'!R330</f>
        <v>0</v>
      </c>
      <c r="S330" s="2">
        <f>HLOOKUP(S$5,'Emissions Factors'!$A$3:$AB$46,MATCH('MC Emissions'!$A330,'Emissions Factors'!$A$5:$A$46,0)+2,FALSE)*'MC Usage'!S330</f>
        <v>0</v>
      </c>
      <c r="T330" s="2">
        <f>HLOOKUP(T$5,'Emissions Factors'!$A$3:$AB$46,MATCH('MC Emissions'!$A330,'Emissions Factors'!$A$5:$A$46,0)+2,FALSE)*'MC Usage'!T330</f>
        <v>0</v>
      </c>
      <c r="U330" s="2">
        <f>HLOOKUP(U$5,'Emissions Factors'!$A$3:$AB$46,MATCH('MC Emissions'!$A330,'Emissions Factors'!$A$5:$A$46,0)+2,FALSE)*'MC Usage'!U330</f>
        <v>0</v>
      </c>
      <c r="V330" s="2">
        <f>HLOOKUP(V$5,'Emissions Factors'!$A$3:$AB$46,MATCH('MC Emissions'!$A330,'Emissions Factors'!$A$5:$A$46,0)+2,FALSE)*'MC Usage'!V330</f>
        <v>0</v>
      </c>
      <c r="W330" s="2">
        <f>HLOOKUP(W$5,'Emissions Factors'!$A$3:$AB$46,MATCH('MC Emissions'!$A330,'Emissions Factors'!$A$5:$A$46,0)+2,FALSE)*'MC Usage'!W330</f>
        <v>0</v>
      </c>
      <c r="X330" s="2">
        <f>HLOOKUP(X$5,'Emissions Factors'!$A$3:$AB$46,MATCH('MC Emissions'!$A330,'Emissions Factors'!$A$5:$A$46,0)+2,FALSE)*'MC Usage'!X330</f>
        <v>0</v>
      </c>
      <c r="Y330" s="2">
        <f>HLOOKUP(Y$5,'Emissions Factors'!$A$3:$AB$46,MATCH('MC Emissions'!$A330,'Emissions Factors'!$A$5:$A$46,0)+2,FALSE)*'MC Usage'!Y330</f>
        <v>0</v>
      </c>
      <c r="Z330" s="2">
        <f>HLOOKUP(Z$5,'Emissions Factors'!$A$3:$AB$46,MATCH('MC Emissions'!$A330,'Emissions Factors'!$A$5:$A$46,0)+2,FALSE)*'MC Usage'!Z330</f>
        <v>0</v>
      </c>
      <c r="AA330" s="2">
        <f>HLOOKUP(AA$5,'Emissions Factors'!$A$3:$AB$46,MATCH('MC Emissions'!$A330,'Emissions Factors'!$A$5:$A$46,0)+2,FALSE)*'MC Usage'!AA330</f>
        <v>0</v>
      </c>
      <c r="AB330">
        <f>HLOOKUP(AB$5,'Emissions Factors'!$A$3:$AB$46,MATCH('MC Emissions'!$A330,'Emissions Factors'!$A$5:$A$46,0)+2,FALSE)*'MC Usage'!AB330</f>
        <v>0</v>
      </c>
      <c r="AC330">
        <f>-'MC Usage'!AC330</f>
        <v>0</v>
      </c>
      <c r="AD330">
        <f>HLOOKUP(AD$5,'Emissions Factors'!$A$3:$AB$46,MATCH('MC Emissions'!$A330,'Emissions Factors'!$A$5:$A$46,0)+2,FALSE)*'MC Usage'!AD330</f>
        <v>0</v>
      </c>
      <c r="AE330">
        <f>HLOOKUP(AE$5,'Emissions Factors'!$A$3:$AB$46,MATCH('MC Emissions'!$A330,'Emissions Factors'!$A$5:$A$46,0)+2,FALSE)*'MC Usage'!AE330</f>
        <v>0</v>
      </c>
      <c r="AF330" s="202">
        <f t="shared" si="25"/>
        <v>0</v>
      </c>
      <c r="AG330">
        <f t="shared" si="26"/>
        <v>0</v>
      </c>
      <c r="AH330">
        <v>0</v>
      </c>
      <c r="AI330">
        <f t="shared" si="23"/>
        <v>0</v>
      </c>
      <c r="AJ330">
        <f t="shared" si="24"/>
        <v>0</v>
      </c>
    </row>
    <row r="331" spans="1:36" x14ac:dyDescent="0.3">
      <c r="A331" s="33" t="s">
        <v>61</v>
      </c>
      <c r="B331" s="18">
        <f t="shared" si="27"/>
        <v>46600</v>
      </c>
      <c r="C331" s="2">
        <f>HLOOKUP(C$5,'Emissions Factors'!$A$3:$AB$46,MATCH('MC Emissions'!$A331,'Emissions Factors'!$A$5:$A$46,0)+2,FALSE)*'MC Usage'!C331</f>
        <v>0</v>
      </c>
      <c r="D331" s="2">
        <f>HLOOKUP(D$5,'Emissions Factors'!$A$3:$AB$46,MATCH('MC Emissions'!$A331,'Emissions Factors'!$A$5:$A$46,0)+2,FALSE)*'MC Usage'!D331</f>
        <v>0</v>
      </c>
      <c r="E331" s="2">
        <f>HLOOKUP(E$5,'Emissions Factors'!$A$3:$AB$46,MATCH('MC Emissions'!$A331,'Emissions Factors'!$A$5:$A$46,0)+2,FALSE)*'MC Usage'!E331</f>
        <v>0</v>
      </c>
      <c r="F331" s="2">
        <f>HLOOKUP(F$5,'Emissions Factors'!$A$3:$AB$46,MATCH('MC Emissions'!$A331,'Emissions Factors'!$A$5:$A$46,0)+2,FALSE)*'MC Usage'!F331</f>
        <v>0</v>
      </c>
      <c r="G331" s="2">
        <f>HLOOKUP(G$5,'Emissions Factors'!$A$3:$AB$46,MATCH('MC Emissions'!$A331,'Emissions Factors'!$A$5:$A$46,0)+2,FALSE)*'MC Usage'!G331</f>
        <v>0</v>
      </c>
      <c r="H331" s="2">
        <f>HLOOKUP(H$5,'Emissions Factors'!$A$3:$AB$46,MATCH('MC Emissions'!$A331,'Emissions Factors'!$A$5:$A$46,0)+2,FALSE)*'MC Usage'!H331</f>
        <v>0</v>
      </c>
      <c r="I331" s="2">
        <f>HLOOKUP(I$5,'Emissions Factors'!$A$3:$AB$46,MATCH('MC Emissions'!$A331,'Emissions Factors'!$A$5:$A$46,0)+2,FALSE)*'MC Usage'!I331</f>
        <v>0</v>
      </c>
      <c r="J331" s="2">
        <f>HLOOKUP(J$5,'Emissions Factors'!$A$3:$AB$46,MATCH('MC Emissions'!$A331,'Emissions Factors'!$A$5:$A$46,0)+2,FALSE)*'MC Usage'!J331</f>
        <v>0</v>
      </c>
      <c r="K331" s="2">
        <f>HLOOKUP(K$5,'Emissions Factors'!$A$3:$AB$46,MATCH('MC Emissions'!$A331,'Emissions Factors'!$A$5:$A$46,0)+2,FALSE)*'MC Usage'!K331</f>
        <v>0</v>
      </c>
      <c r="L331" s="2">
        <f>HLOOKUP(L$5,'Emissions Factors'!$A$3:$AB$46,MATCH('MC Emissions'!$A331,'Emissions Factors'!$A$5:$A$46,0)+2,FALSE)*'MC Usage'!L331</f>
        <v>0</v>
      </c>
      <c r="M331" s="2">
        <f>HLOOKUP(M$5,'Emissions Factors'!$A$3:$AB$46,MATCH('MC Emissions'!$A331,'Emissions Factors'!$A$5:$A$46,0)+2,FALSE)*'MC Usage'!M331</f>
        <v>0</v>
      </c>
      <c r="N331" s="2">
        <f>HLOOKUP(N$5,'Emissions Factors'!$A$3:$AB$46,MATCH('MC Emissions'!$A331,'Emissions Factors'!$A$5:$A$46,0)+2,FALSE)*'MC Usage'!N331</f>
        <v>0</v>
      </c>
      <c r="O331" s="2">
        <f>HLOOKUP(O$5,'Emissions Factors'!$A$3:$AB$46,MATCH('MC Emissions'!$A331,'Emissions Factors'!$A$5:$A$46,0)+2,FALSE)*'MC Usage'!O331</f>
        <v>0</v>
      </c>
      <c r="P331" s="2">
        <f>HLOOKUP(P$5,'Emissions Factors'!$A$3:$AB$46,MATCH('MC Emissions'!$A331,'Emissions Factors'!$A$5:$A$46,0)+2,FALSE)*'MC Usage'!P331</f>
        <v>0</v>
      </c>
      <c r="Q331" s="2">
        <f>HLOOKUP(Q$5,'Emissions Factors'!$A$3:$AB$46,MATCH('MC Emissions'!$A331,'Emissions Factors'!$A$5:$A$46,0)+2,FALSE)*'MC Usage'!Q331</f>
        <v>0</v>
      </c>
      <c r="R331" s="2">
        <f>HLOOKUP(R$5,'Emissions Factors'!$A$3:$AB$46,MATCH('MC Emissions'!$A331,'Emissions Factors'!$A$5:$A$46,0)+2,FALSE)*'MC Usage'!R331</f>
        <v>0</v>
      </c>
      <c r="S331" s="2">
        <f>HLOOKUP(S$5,'Emissions Factors'!$A$3:$AB$46,MATCH('MC Emissions'!$A331,'Emissions Factors'!$A$5:$A$46,0)+2,FALSE)*'MC Usage'!S331</f>
        <v>0</v>
      </c>
      <c r="T331" s="2">
        <f>HLOOKUP(T$5,'Emissions Factors'!$A$3:$AB$46,MATCH('MC Emissions'!$A331,'Emissions Factors'!$A$5:$A$46,0)+2,FALSE)*'MC Usage'!T331</f>
        <v>0</v>
      </c>
      <c r="U331" s="2">
        <f>HLOOKUP(U$5,'Emissions Factors'!$A$3:$AB$46,MATCH('MC Emissions'!$A331,'Emissions Factors'!$A$5:$A$46,0)+2,FALSE)*'MC Usage'!U331</f>
        <v>0</v>
      </c>
      <c r="V331" s="2">
        <f>HLOOKUP(V$5,'Emissions Factors'!$A$3:$AB$46,MATCH('MC Emissions'!$A331,'Emissions Factors'!$A$5:$A$46,0)+2,FALSE)*'MC Usage'!V331</f>
        <v>0</v>
      </c>
      <c r="W331" s="2">
        <f>HLOOKUP(W$5,'Emissions Factors'!$A$3:$AB$46,MATCH('MC Emissions'!$A331,'Emissions Factors'!$A$5:$A$46,0)+2,FALSE)*'MC Usage'!W331</f>
        <v>0</v>
      </c>
      <c r="X331" s="2">
        <f>HLOOKUP(X$5,'Emissions Factors'!$A$3:$AB$46,MATCH('MC Emissions'!$A331,'Emissions Factors'!$A$5:$A$46,0)+2,FALSE)*'MC Usage'!X331</f>
        <v>0</v>
      </c>
      <c r="Y331" s="2">
        <f>HLOOKUP(Y$5,'Emissions Factors'!$A$3:$AB$46,MATCH('MC Emissions'!$A331,'Emissions Factors'!$A$5:$A$46,0)+2,FALSE)*'MC Usage'!Y331</f>
        <v>0</v>
      </c>
      <c r="Z331" s="2">
        <f>HLOOKUP(Z$5,'Emissions Factors'!$A$3:$AB$46,MATCH('MC Emissions'!$A331,'Emissions Factors'!$A$5:$A$46,0)+2,FALSE)*'MC Usage'!Z331</f>
        <v>0</v>
      </c>
      <c r="AA331" s="2">
        <f>HLOOKUP(AA$5,'Emissions Factors'!$A$3:$AB$46,MATCH('MC Emissions'!$A331,'Emissions Factors'!$A$5:$A$46,0)+2,FALSE)*'MC Usage'!AA331</f>
        <v>0</v>
      </c>
      <c r="AB331">
        <f>HLOOKUP(AB$5,'Emissions Factors'!$A$3:$AB$46,MATCH('MC Emissions'!$A331,'Emissions Factors'!$A$5:$A$46,0)+2,FALSE)*'MC Usage'!AB331</f>
        <v>0</v>
      </c>
      <c r="AC331">
        <f>-'MC Usage'!AC331</f>
        <v>0</v>
      </c>
      <c r="AD331">
        <f>HLOOKUP(AD$5,'Emissions Factors'!$A$3:$AB$46,MATCH('MC Emissions'!$A331,'Emissions Factors'!$A$5:$A$46,0)+2,FALSE)*'MC Usage'!AD331</f>
        <v>0</v>
      </c>
      <c r="AE331">
        <f>HLOOKUP(AE$5,'Emissions Factors'!$A$3:$AB$46,MATCH('MC Emissions'!$A331,'Emissions Factors'!$A$5:$A$46,0)+2,FALSE)*'MC Usage'!AE331</f>
        <v>0</v>
      </c>
      <c r="AF331" s="202">
        <f t="shared" si="25"/>
        <v>0</v>
      </c>
      <c r="AG331">
        <f t="shared" si="26"/>
        <v>0</v>
      </c>
      <c r="AH331">
        <v>0</v>
      </c>
    </row>
    <row r="332" spans="1:36" x14ac:dyDescent="0.3">
      <c r="A332" s="33" t="s">
        <v>61</v>
      </c>
      <c r="B332" s="18">
        <f t="shared" si="27"/>
        <v>46631</v>
      </c>
      <c r="C332" s="2">
        <f>HLOOKUP(C$5,'Emissions Factors'!$A$3:$AB$46,MATCH('MC Emissions'!$A332,'Emissions Factors'!$A$5:$A$46,0)+2,FALSE)*'MC Usage'!C332</f>
        <v>0</v>
      </c>
      <c r="D332" s="2">
        <f>HLOOKUP(D$5,'Emissions Factors'!$A$3:$AB$46,MATCH('MC Emissions'!$A332,'Emissions Factors'!$A$5:$A$46,0)+2,FALSE)*'MC Usage'!D332</f>
        <v>0</v>
      </c>
      <c r="E332" s="2">
        <f>HLOOKUP(E$5,'Emissions Factors'!$A$3:$AB$46,MATCH('MC Emissions'!$A332,'Emissions Factors'!$A$5:$A$46,0)+2,FALSE)*'MC Usage'!E332</f>
        <v>0</v>
      </c>
      <c r="F332" s="2">
        <f>HLOOKUP(F$5,'Emissions Factors'!$A$3:$AB$46,MATCH('MC Emissions'!$A332,'Emissions Factors'!$A$5:$A$46,0)+2,FALSE)*'MC Usage'!F332</f>
        <v>0</v>
      </c>
      <c r="G332" s="2">
        <f>HLOOKUP(G$5,'Emissions Factors'!$A$3:$AB$46,MATCH('MC Emissions'!$A332,'Emissions Factors'!$A$5:$A$46,0)+2,FALSE)*'MC Usage'!G332</f>
        <v>0</v>
      </c>
      <c r="H332" s="2">
        <f>HLOOKUP(H$5,'Emissions Factors'!$A$3:$AB$46,MATCH('MC Emissions'!$A332,'Emissions Factors'!$A$5:$A$46,0)+2,FALSE)*'MC Usage'!H332</f>
        <v>0</v>
      </c>
      <c r="I332" s="2">
        <f>HLOOKUP(I$5,'Emissions Factors'!$A$3:$AB$46,MATCH('MC Emissions'!$A332,'Emissions Factors'!$A$5:$A$46,0)+2,FALSE)*'MC Usage'!I332</f>
        <v>0</v>
      </c>
      <c r="J332" s="2">
        <f>HLOOKUP(J$5,'Emissions Factors'!$A$3:$AB$46,MATCH('MC Emissions'!$A332,'Emissions Factors'!$A$5:$A$46,0)+2,FALSE)*'MC Usage'!J332</f>
        <v>0</v>
      </c>
      <c r="K332" s="2">
        <f>HLOOKUP(K$5,'Emissions Factors'!$A$3:$AB$46,MATCH('MC Emissions'!$A332,'Emissions Factors'!$A$5:$A$46,0)+2,FALSE)*'MC Usage'!K332</f>
        <v>0</v>
      </c>
      <c r="L332" s="2">
        <f>HLOOKUP(L$5,'Emissions Factors'!$A$3:$AB$46,MATCH('MC Emissions'!$A332,'Emissions Factors'!$A$5:$A$46,0)+2,FALSE)*'MC Usage'!L332</f>
        <v>0</v>
      </c>
      <c r="M332" s="2">
        <f>HLOOKUP(M$5,'Emissions Factors'!$A$3:$AB$46,MATCH('MC Emissions'!$A332,'Emissions Factors'!$A$5:$A$46,0)+2,FALSE)*'MC Usage'!M332</f>
        <v>0</v>
      </c>
      <c r="N332" s="2">
        <f>HLOOKUP(N$5,'Emissions Factors'!$A$3:$AB$46,MATCH('MC Emissions'!$A332,'Emissions Factors'!$A$5:$A$46,0)+2,FALSE)*'MC Usage'!N332</f>
        <v>0</v>
      </c>
      <c r="O332" s="2">
        <f>HLOOKUP(O$5,'Emissions Factors'!$A$3:$AB$46,MATCH('MC Emissions'!$A332,'Emissions Factors'!$A$5:$A$46,0)+2,FALSE)*'MC Usage'!O332</f>
        <v>0</v>
      </c>
      <c r="P332" s="2">
        <f>HLOOKUP(P$5,'Emissions Factors'!$A$3:$AB$46,MATCH('MC Emissions'!$A332,'Emissions Factors'!$A$5:$A$46,0)+2,FALSE)*'MC Usage'!P332</f>
        <v>0</v>
      </c>
      <c r="Q332" s="2">
        <f>HLOOKUP(Q$5,'Emissions Factors'!$A$3:$AB$46,MATCH('MC Emissions'!$A332,'Emissions Factors'!$A$5:$A$46,0)+2,FALSE)*'MC Usage'!Q332</f>
        <v>0</v>
      </c>
      <c r="R332" s="2">
        <f>HLOOKUP(R$5,'Emissions Factors'!$A$3:$AB$46,MATCH('MC Emissions'!$A332,'Emissions Factors'!$A$5:$A$46,0)+2,FALSE)*'MC Usage'!R332</f>
        <v>0</v>
      </c>
      <c r="S332" s="2">
        <f>HLOOKUP(S$5,'Emissions Factors'!$A$3:$AB$46,MATCH('MC Emissions'!$A332,'Emissions Factors'!$A$5:$A$46,0)+2,FALSE)*'MC Usage'!S332</f>
        <v>0</v>
      </c>
      <c r="T332" s="2">
        <f>HLOOKUP(T$5,'Emissions Factors'!$A$3:$AB$46,MATCH('MC Emissions'!$A332,'Emissions Factors'!$A$5:$A$46,0)+2,FALSE)*'MC Usage'!T332</f>
        <v>0</v>
      </c>
      <c r="U332" s="2">
        <f>HLOOKUP(U$5,'Emissions Factors'!$A$3:$AB$46,MATCH('MC Emissions'!$A332,'Emissions Factors'!$A$5:$A$46,0)+2,FALSE)*'MC Usage'!U332</f>
        <v>0</v>
      </c>
      <c r="V332" s="2">
        <f>HLOOKUP(V$5,'Emissions Factors'!$A$3:$AB$46,MATCH('MC Emissions'!$A332,'Emissions Factors'!$A$5:$A$46,0)+2,FALSE)*'MC Usage'!V332</f>
        <v>0</v>
      </c>
      <c r="W332" s="2">
        <f>HLOOKUP(W$5,'Emissions Factors'!$A$3:$AB$46,MATCH('MC Emissions'!$A332,'Emissions Factors'!$A$5:$A$46,0)+2,FALSE)*'MC Usage'!W332</f>
        <v>0</v>
      </c>
      <c r="X332" s="2">
        <f>HLOOKUP(X$5,'Emissions Factors'!$A$3:$AB$46,MATCH('MC Emissions'!$A332,'Emissions Factors'!$A$5:$A$46,0)+2,FALSE)*'MC Usage'!X332</f>
        <v>0</v>
      </c>
      <c r="Y332" s="2">
        <f>HLOOKUP(Y$5,'Emissions Factors'!$A$3:$AB$46,MATCH('MC Emissions'!$A332,'Emissions Factors'!$A$5:$A$46,0)+2,FALSE)*'MC Usage'!Y332</f>
        <v>0</v>
      </c>
      <c r="Z332" s="2">
        <f>HLOOKUP(Z$5,'Emissions Factors'!$A$3:$AB$46,MATCH('MC Emissions'!$A332,'Emissions Factors'!$A$5:$A$46,0)+2,FALSE)*'MC Usage'!Z332</f>
        <v>0</v>
      </c>
      <c r="AA332" s="2">
        <f>HLOOKUP(AA$5,'Emissions Factors'!$A$3:$AB$46,MATCH('MC Emissions'!$A332,'Emissions Factors'!$A$5:$A$46,0)+2,FALSE)*'MC Usage'!AA332</f>
        <v>0</v>
      </c>
      <c r="AB332">
        <f>HLOOKUP(AB$5,'Emissions Factors'!$A$3:$AB$46,MATCH('MC Emissions'!$A332,'Emissions Factors'!$A$5:$A$46,0)+2,FALSE)*'MC Usage'!AB332</f>
        <v>0</v>
      </c>
      <c r="AC332">
        <f>-'MC Usage'!AC332</f>
        <v>0</v>
      </c>
      <c r="AD332">
        <f>HLOOKUP(AD$5,'Emissions Factors'!$A$3:$AB$46,MATCH('MC Emissions'!$A332,'Emissions Factors'!$A$5:$A$46,0)+2,FALSE)*'MC Usage'!AD332</f>
        <v>0</v>
      </c>
      <c r="AE332">
        <f>HLOOKUP(AE$5,'Emissions Factors'!$A$3:$AB$46,MATCH('MC Emissions'!$A332,'Emissions Factors'!$A$5:$A$46,0)+2,FALSE)*'MC Usage'!AE332</f>
        <v>0</v>
      </c>
      <c r="AF332" s="202">
        <f t="shared" si="25"/>
        <v>0</v>
      </c>
      <c r="AG332">
        <f t="shared" si="26"/>
        <v>0</v>
      </c>
      <c r="AH332">
        <v>0</v>
      </c>
    </row>
    <row r="333" spans="1:36" x14ac:dyDescent="0.3">
      <c r="A333" s="33" t="s">
        <v>61</v>
      </c>
      <c r="B333" s="18">
        <f t="shared" si="27"/>
        <v>46661</v>
      </c>
      <c r="C333" s="2">
        <f>HLOOKUP(C$5,'Emissions Factors'!$A$3:$AB$46,MATCH('MC Emissions'!$A333,'Emissions Factors'!$A$5:$A$46,0)+2,FALSE)*'MC Usage'!C333</f>
        <v>0</v>
      </c>
      <c r="D333" s="2">
        <f>HLOOKUP(D$5,'Emissions Factors'!$A$3:$AB$46,MATCH('MC Emissions'!$A333,'Emissions Factors'!$A$5:$A$46,0)+2,FALSE)*'MC Usage'!D333</f>
        <v>0</v>
      </c>
      <c r="E333" s="2">
        <f>HLOOKUP(E$5,'Emissions Factors'!$A$3:$AB$46,MATCH('MC Emissions'!$A333,'Emissions Factors'!$A$5:$A$46,0)+2,FALSE)*'MC Usage'!E333</f>
        <v>0</v>
      </c>
      <c r="F333" s="2">
        <f>HLOOKUP(F$5,'Emissions Factors'!$A$3:$AB$46,MATCH('MC Emissions'!$A333,'Emissions Factors'!$A$5:$A$46,0)+2,FALSE)*'MC Usage'!F333</f>
        <v>0</v>
      </c>
      <c r="G333" s="2">
        <f>HLOOKUP(G$5,'Emissions Factors'!$A$3:$AB$46,MATCH('MC Emissions'!$A333,'Emissions Factors'!$A$5:$A$46,0)+2,FALSE)*'MC Usage'!G333</f>
        <v>0</v>
      </c>
      <c r="H333" s="2">
        <f>HLOOKUP(H$5,'Emissions Factors'!$A$3:$AB$46,MATCH('MC Emissions'!$A333,'Emissions Factors'!$A$5:$A$46,0)+2,FALSE)*'MC Usage'!H333</f>
        <v>0</v>
      </c>
      <c r="I333" s="2">
        <f>HLOOKUP(I$5,'Emissions Factors'!$A$3:$AB$46,MATCH('MC Emissions'!$A333,'Emissions Factors'!$A$5:$A$46,0)+2,FALSE)*'MC Usage'!I333</f>
        <v>0</v>
      </c>
      <c r="J333" s="2">
        <f>HLOOKUP(J$5,'Emissions Factors'!$A$3:$AB$46,MATCH('MC Emissions'!$A333,'Emissions Factors'!$A$5:$A$46,0)+2,FALSE)*'MC Usage'!J333</f>
        <v>0</v>
      </c>
      <c r="K333" s="2">
        <f>HLOOKUP(K$5,'Emissions Factors'!$A$3:$AB$46,MATCH('MC Emissions'!$A333,'Emissions Factors'!$A$5:$A$46,0)+2,FALSE)*'MC Usage'!K333</f>
        <v>0</v>
      </c>
      <c r="L333" s="2">
        <f>HLOOKUP(L$5,'Emissions Factors'!$A$3:$AB$46,MATCH('MC Emissions'!$A333,'Emissions Factors'!$A$5:$A$46,0)+2,FALSE)*'MC Usage'!L333</f>
        <v>0</v>
      </c>
      <c r="M333" s="2">
        <f>HLOOKUP(M$5,'Emissions Factors'!$A$3:$AB$46,MATCH('MC Emissions'!$A333,'Emissions Factors'!$A$5:$A$46,0)+2,FALSE)*'MC Usage'!M333</f>
        <v>0</v>
      </c>
      <c r="N333" s="2">
        <f>HLOOKUP(N$5,'Emissions Factors'!$A$3:$AB$46,MATCH('MC Emissions'!$A333,'Emissions Factors'!$A$5:$A$46,0)+2,FALSE)*'MC Usage'!N333</f>
        <v>0</v>
      </c>
      <c r="O333" s="2">
        <f>HLOOKUP(O$5,'Emissions Factors'!$A$3:$AB$46,MATCH('MC Emissions'!$A333,'Emissions Factors'!$A$5:$A$46,0)+2,FALSE)*'MC Usage'!O333</f>
        <v>0</v>
      </c>
      <c r="P333" s="2">
        <f>HLOOKUP(P$5,'Emissions Factors'!$A$3:$AB$46,MATCH('MC Emissions'!$A333,'Emissions Factors'!$A$5:$A$46,0)+2,FALSE)*'MC Usage'!P333</f>
        <v>0</v>
      </c>
      <c r="Q333" s="2">
        <f>HLOOKUP(Q$5,'Emissions Factors'!$A$3:$AB$46,MATCH('MC Emissions'!$A333,'Emissions Factors'!$A$5:$A$46,0)+2,FALSE)*'MC Usage'!Q333</f>
        <v>0</v>
      </c>
      <c r="R333" s="2">
        <f>HLOOKUP(R$5,'Emissions Factors'!$A$3:$AB$46,MATCH('MC Emissions'!$A333,'Emissions Factors'!$A$5:$A$46,0)+2,FALSE)*'MC Usage'!R333</f>
        <v>0</v>
      </c>
      <c r="S333" s="2">
        <f>HLOOKUP(S$5,'Emissions Factors'!$A$3:$AB$46,MATCH('MC Emissions'!$A333,'Emissions Factors'!$A$5:$A$46,0)+2,FALSE)*'MC Usage'!S333</f>
        <v>0</v>
      </c>
      <c r="T333" s="2">
        <f>HLOOKUP(T$5,'Emissions Factors'!$A$3:$AB$46,MATCH('MC Emissions'!$A333,'Emissions Factors'!$A$5:$A$46,0)+2,FALSE)*'MC Usage'!T333</f>
        <v>0</v>
      </c>
      <c r="U333" s="2">
        <f>HLOOKUP(U$5,'Emissions Factors'!$A$3:$AB$46,MATCH('MC Emissions'!$A333,'Emissions Factors'!$A$5:$A$46,0)+2,FALSE)*'MC Usage'!U333</f>
        <v>0</v>
      </c>
      <c r="V333" s="2">
        <f>HLOOKUP(V$5,'Emissions Factors'!$A$3:$AB$46,MATCH('MC Emissions'!$A333,'Emissions Factors'!$A$5:$A$46,0)+2,FALSE)*'MC Usage'!V333</f>
        <v>0</v>
      </c>
      <c r="W333" s="2">
        <f>HLOOKUP(W$5,'Emissions Factors'!$A$3:$AB$46,MATCH('MC Emissions'!$A333,'Emissions Factors'!$A$5:$A$46,0)+2,FALSE)*'MC Usage'!W333</f>
        <v>0</v>
      </c>
      <c r="X333" s="2">
        <f>HLOOKUP(X$5,'Emissions Factors'!$A$3:$AB$46,MATCH('MC Emissions'!$A333,'Emissions Factors'!$A$5:$A$46,0)+2,FALSE)*'MC Usage'!X333</f>
        <v>0</v>
      </c>
      <c r="Y333" s="2">
        <f>HLOOKUP(Y$5,'Emissions Factors'!$A$3:$AB$46,MATCH('MC Emissions'!$A333,'Emissions Factors'!$A$5:$A$46,0)+2,FALSE)*'MC Usage'!Y333</f>
        <v>0</v>
      </c>
      <c r="Z333" s="2">
        <f>HLOOKUP(Z$5,'Emissions Factors'!$A$3:$AB$46,MATCH('MC Emissions'!$A333,'Emissions Factors'!$A$5:$A$46,0)+2,FALSE)*'MC Usage'!Z333</f>
        <v>0</v>
      </c>
      <c r="AA333" s="2">
        <f>HLOOKUP(AA$5,'Emissions Factors'!$A$3:$AB$46,MATCH('MC Emissions'!$A333,'Emissions Factors'!$A$5:$A$46,0)+2,FALSE)*'MC Usage'!AA333</f>
        <v>0</v>
      </c>
      <c r="AB333">
        <f>HLOOKUP(AB$5,'Emissions Factors'!$A$3:$AB$46,MATCH('MC Emissions'!$A333,'Emissions Factors'!$A$5:$A$46,0)+2,FALSE)*'MC Usage'!AB333</f>
        <v>0</v>
      </c>
      <c r="AC333">
        <f>-'MC Usage'!AC333</f>
        <v>0</v>
      </c>
      <c r="AD333">
        <f>HLOOKUP(AD$5,'Emissions Factors'!$A$3:$AB$46,MATCH('MC Emissions'!$A333,'Emissions Factors'!$A$5:$A$46,0)+2,FALSE)*'MC Usage'!AD333</f>
        <v>0</v>
      </c>
      <c r="AE333">
        <f>HLOOKUP(AE$5,'Emissions Factors'!$A$3:$AB$46,MATCH('MC Emissions'!$A333,'Emissions Factors'!$A$5:$A$46,0)+2,FALSE)*'MC Usage'!AE333</f>
        <v>0</v>
      </c>
      <c r="AF333" s="202">
        <f t="shared" si="25"/>
        <v>0</v>
      </c>
      <c r="AG333">
        <f t="shared" si="26"/>
        <v>0</v>
      </c>
      <c r="AH333">
        <v>0</v>
      </c>
    </row>
    <row r="334" spans="1:36" x14ac:dyDescent="0.3">
      <c r="A334" s="33" t="s">
        <v>61</v>
      </c>
      <c r="B334" s="18">
        <f t="shared" si="27"/>
        <v>46692</v>
      </c>
      <c r="C334" s="2">
        <f>HLOOKUP(C$5,'Emissions Factors'!$A$3:$AB$46,MATCH('MC Emissions'!$A334,'Emissions Factors'!$A$5:$A$46,0)+2,FALSE)*'MC Usage'!C334</f>
        <v>0</v>
      </c>
      <c r="D334" s="2">
        <f>HLOOKUP(D$5,'Emissions Factors'!$A$3:$AB$46,MATCH('MC Emissions'!$A334,'Emissions Factors'!$A$5:$A$46,0)+2,FALSE)*'MC Usage'!D334</f>
        <v>0</v>
      </c>
      <c r="E334" s="2">
        <f>HLOOKUP(E$5,'Emissions Factors'!$A$3:$AB$46,MATCH('MC Emissions'!$A334,'Emissions Factors'!$A$5:$A$46,0)+2,FALSE)*'MC Usage'!E334</f>
        <v>0</v>
      </c>
      <c r="F334" s="2">
        <f>HLOOKUP(F$5,'Emissions Factors'!$A$3:$AB$46,MATCH('MC Emissions'!$A334,'Emissions Factors'!$A$5:$A$46,0)+2,FALSE)*'MC Usage'!F334</f>
        <v>0</v>
      </c>
      <c r="G334" s="2">
        <f>HLOOKUP(G$5,'Emissions Factors'!$A$3:$AB$46,MATCH('MC Emissions'!$A334,'Emissions Factors'!$A$5:$A$46,0)+2,FALSE)*'MC Usage'!G334</f>
        <v>0</v>
      </c>
      <c r="H334" s="2">
        <f>HLOOKUP(H$5,'Emissions Factors'!$A$3:$AB$46,MATCH('MC Emissions'!$A334,'Emissions Factors'!$A$5:$A$46,0)+2,FALSE)*'MC Usage'!H334</f>
        <v>0</v>
      </c>
      <c r="I334" s="2">
        <f>HLOOKUP(I$5,'Emissions Factors'!$A$3:$AB$46,MATCH('MC Emissions'!$A334,'Emissions Factors'!$A$5:$A$46,0)+2,FALSE)*'MC Usage'!I334</f>
        <v>0</v>
      </c>
      <c r="J334" s="2">
        <f>HLOOKUP(J$5,'Emissions Factors'!$A$3:$AB$46,MATCH('MC Emissions'!$A334,'Emissions Factors'!$A$5:$A$46,0)+2,FALSE)*'MC Usage'!J334</f>
        <v>0</v>
      </c>
      <c r="K334" s="2">
        <f>HLOOKUP(K$5,'Emissions Factors'!$A$3:$AB$46,MATCH('MC Emissions'!$A334,'Emissions Factors'!$A$5:$A$46,0)+2,FALSE)*'MC Usage'!K334</f>
        <v>0</v>
      </c>
      <c r="L334" s="2">
        <f>HLOOKUP(L$5,'Emissions Factors'!$A$3:$AB$46,MATCH('MC Emissions'!$A334,'Emissions Factors'!$A$5:$A$46,0)+2,FALSE)*'MC Usage'!L334</f>
        <v>0</v>
      </c>
      <c r="M334" s="2">
        <f>HLOOKUP(M$5,'Emissions Factors'!$A$3:$AB$46,MATCH('MC Emissions'!$A334,'Emissions Factors'!$A$5:$A$46,0)+2,FALSE)*'MC Usage'!M334</f>
        <v>0</v>
      </c>
      <c r="N334" s="2">
        <f>HLOOKUP(N$5,'Emissions Factors'!$A$3:$AB$46,MATCH('MC Emissions'!$A334,'Emissions Factors'!$A$5:$A$46,0)+2,FALSE)*'MC Usage'!N334</f>
        <v>0</v>
      </c>
      <c r="O334" s="2">
        <f>HLOOKUP(O$5,'Emissions Factors'!$A$3:$AB$46,MATCH('MC Emissions'!$A334,'Emissions Factors'!$A$5:$A$46,0)+2,FALSE)*'MC Usage'!O334</f>
        <v>0</v>
      </c>
      <c r="P334" s="2">
        <f>HLOOKUP(P$5,'Emissions Factors'!$A$3:$AB$46,MATCH('MC Emissions'!$A334,'Emissions Factors'!$A$5:$A$46,0)+2,FALSE)*'MC Usage'!P334</f>
        <v>0</v>
      </c>
      <c r="Q334" s="2">
        <f>HLOOKUP(Q$5,'Emissions Factors'!$A$3:$AB$46,MATCH('MC Emissions'!$A334,'Emissions Factors'!$A$5:$A$46,0)+2,FALSE)*'MC Usage'!Q334</f>
        <v>0</v>
      </c>
      <c r="R334" s="2">
        <f>HLOOKUP(R$5,'Emissions Factors'!$A$3:$AB$46,MATCH('MC Emissions'!$A334,'Emissions Factors'!$A$5:$A$46,0)+2,FALSE)*'MC Usage'!R334</f>
        <v>0</v>
      </c>
      <c r="S334" s="2">
        <f>HLOOKUP(S$5,'Emissions Factors'!$A$3:$AB$46,MATCH('MC Emissions'!$A334,'Emissions Factors'!$A$5:$A$46,0)+2,FALSE)*'MC Usage'!S334</f>
        <v>0</v>
      </c>
      <c r="T334" s="2">
        <f>HLOOKUP(T$5,'Emissions Factors'!$A$3:$AB$46,MATCH('MC Emissions'!$A334,'Emissions Factors'!$A$5:$A$46,0)+2,FALSE)*'MC Usage'!T334</f>
        <v>0</v>
      </c>
      <c r="U334" s="2">
        <f>HLOOKUP(U$5,'Emissions Factors'!$A$3:$AB$46,MATCH('MC Emissions'!$A334,'Emissions Factors'!$A$5:$A$46,0)+2,FALSE)*'MC Usage'!U334</f>
        <v>0</v>
      </c>
      <c r="V334" s="2">
        <f>HLOOKUP(V$5,'Emissions Factors'!$A$3:$AB$46,MATCH('MC Emissions'!$A334,'Emissions Factors'!$A$5:$A$46,0)+2,FALSE)*'MC Usage'!V334</f>
        <v>0</v>
      </c>
      <c r="W334" s="2">
        <f>HLOOKUP(W$5,'Emissions Factors'!$A$3:$AB$46,MATCH('MC Emissions'!$A334,'Emissions Factors'!$A$5:$A$46,0)+2,FALSE)*'MC Usage'!W334</f>
        <v>0</v>
      </c>
      <c r="X334" s="2">
        <f>HLOOKUP(X$5,'Emissions Factors'!$A$3:$AB$46,MATCH('MC Emissions'!$A334,'Emissions Factors'!$A$5:$A$46,0)+2,FALSE)*'MC Usage'!X334</f>
        <v>0</v>
      </c>
      <c r="Y334" s="2">
        <f>HLOOKUP(Y$5,'Emissions Factors'!$A$3:$AB$46,MATCH('MC Emissions'!$A334,'Emissions Factors'!$A$5:$A$46,0)+2,FALSE)*'MC Usage'!Y334</f>
        <v>0</v>
      </c>
      <c r="Z334" s="2">
        <f>HLOOKUP(Z$5,'Emissions Factors'!$A$3:$AB$46,MATCH('MC Emissions'!$A334,'Emissions Factors'!$A$5:$A$46,0)+2,FALSE)*'MC Usage'!Z334</f>
        <v>0</v>
      </c>
      <c r="AA334" s="2">
        <f>HLOOKUP(AA$5,'Emissions Factors'!$A$3:$AB$46,MATCH('MC Emissions'!$A334,'Emissions Factors'!$A$5:$A$46,0)+2,FALSE)*'MC Usage'!AA334</f>
        <v>0</v>
      </c>
      <c r="AB334">
        <f>HLOOKUP(AB$5,'Emissions Factors'!$A$3:$AB$46,MATCH('MC Emissions'!$A334,'Emissions Factors'!$A$5:$A$46,0)+2,FALSE)*'MC Usage'!AB334</f>
        <v>0</v>
      </c>
      <c r="AC334">
        <f>-'MC Usage'!AC334</f>
        <v>0</v>
      </c>
      <c r="AD334">
        <f>HLOOKUP(AD$5,'Emissions Factors'!$A$3:$AB$46,MATCH('MC Emissions'!$A334,'Emissions Factors'!$A$5:$A$46,0)+2,FALSE)*'MC Usage'!AD334</f>
        <v>0</v>
      </c>
      <c r="AE334">
        <f>HLOOKUP(AE$5,'Emissions Factors'!$A$3:$AB$46,MATCH('MC Emissions'!$A334,'Emissions Factors'!$A$5:$A$46,0)+2,FALSE)*'MC Usage'!AE334</f>
        <v>0</v>
      </c>
      <c r="AF334" s="202">
        <f t="shared" si="25"/>
        <v>0</v>
      </c>
      <c r="AG334">
        <f t="shared" si="26"/>
        <v>0</v>
      </c>
      <c r="AH334">
        <v>0</v>
      </c>
    </row>
    <row r="335" spans="1:36" x14ac:dyDescent="0.3">
      <c r="A335" s="33" t="s">
        <v>61</v>
      </c>
      <c r="B335" s="18">
        <f t="shared" si="27"/>
        <v>46722</v>
      </c>
      <c r="C335" s="2">
        <f>HLOOKUP(C$5,'Emissions Factors'!$A$3:$AB$46,MATCH('MC Emissions'!$A335,'Emissions Factors'!$A$5:$A$46,0)+2,FALSE)*'MC Usage'!C335</f>
        <v>0</v>
      </c>
      <c r="D335" s="2">
        <f>HLOOKUP(D$5,'Emissions Factors'!$A$3:$AB$46,MATCH('MC Emissions'!$A335,'Emissions Factors'!$A$5:$A$46,0)+2,FALSE)*'MC Usage'!D335</f>
        <v>0</v>
      </c>
      <c r="E335" s="2">
        <f>HLOOKUP(E$5,'Emissions Factors'!$A$3:$AB$46,MATCH('MC Emissions'!$A335,'Emissions Factors'!$A$5:$A$46,0)+2,FALSE)*'MC Usage'!E335</f>
        <v>0</v>
      </c>
      <c r="F335" s="2">
        <f>HLOOKUP(F$5,'Emissions Factors'!$A$3:$AB$46,MATCH('MC Emissions'!$A335,'Emissions Factors'!$A$5:$A$46,0)+2,FALSE)*'MC Usage'!F335</f>
        <v>0</v>
      </c>
      <c r="G335" s="2">
        <f>HLOOKUP(G$5,'Emissions Factors'!$A$3:$AB$46,MATCH('MC Emissions'!$A335,'Emissions Factors'!$A$5:$A$46,0)+2,FALSE)*'MC Usage'!G335</f>
        <v>0</v>
      </c>
      <c r="H335" s="2">
        <f>HLOOKUP(H$5,'Emissions Factors'!$A$3:$AB$46,MATCH('MC Emissions'!$A335,'Emissions Factors'!$A$5:$A$46,0)+2,FALSE)*'MC Usage'!H335</f>
        <v>0</v>
      </c>
      <c r="I335" s="2">
        <f>HLOOKUP(I$5,'Emissions Factors'!$A$3:$AB$46,MATCH('MC Emissions'!$A335,'Emissions Factors'!$A$5:$A$46,0)+2,FALSE)*'MC Usage'!I335</f>
        <v>0</v>
      </c>
      <c r="J335" s="2">
        <f>HLOOKUP(J$5,'Emissions Factors'!$A$3:$AB$46,MATCH('MC Emissions'!$A335,'Emissions Factors'!$A$5:$A$46,0)+2,FALSE)*'MC Usage'!J335</f>
        <v>0</v>
      </c>
      <c r="K335" s="2">
        <f>HLOOKUP(K$5,'Emissions Factors'!$A$3:$AB$46,MATCH('MC Emissions'!$A335,'Emissions Factors'!$A$5:$A$46,0)+2,FALSE)*'MC Usage'!K335</f>
        <v>0</v>
      </c>
      <c r="L335" s="2">
        <f>HLOOKUP(L$5,'Emissions Factors'!$A$3:$AB$46,MATCH('MC Emissions'!$A335,'Emissions Factors'!$A$5:$A$46,0)+2,FALSE)*'MC Usage'!L335</f>
        <v>0</v>
      </c>
      <c r="M335" s="2">
        <f>HLOOKUP(M$5,'Emissions Factors'!$A$3:$AB$46,MATCH('MC Emissions'!$A335,'Emissions Factors'!$A$5:$A$46,0)+2,FALSE)*'MC Usage'!M335</f>
        <v>0</v>
      </c>
      <c r="N335" s="2">
        <f>HLOOKUP(N$5,'Emissions Factors'!$A$3:$AB$46,MATCH('MC Emissions'!$A335,'Emissions Factors'!$A$5:$A$46,0)+2,FALSE)*'MC Usage'!N335</f>
        <v>0</v>
      </c>
      <c r="O335" s="2">
        <f>HLOOKUP(O$5,'Emissions Factors'!$A$3:$AB$46,MATCH('MC Emissions'!$A335,'Emissions Factors'!$A$5:$A$46,0)+2,FALSE)*'MC Usage'!O335</f>
        <v>0</v>
      </c>
      <c r="P335" s="2">
        <f>HLOOKUP(P$5,'Emissions Factors'!$A$3:$AB$46,MATCH('MC Emissions'!$A335,'Emissions Factors'!$A$5:$A$46,0)+2,FALSE)*'MC Usage'!P335</f>
        <v>0</v>
      </c>
      <c r="Q335" s="2">
        <f>HLOOKUP(Q$5,'Emissions Factors'!$A$3:$AB$46,MATCH('MC Emissions'!$A335,'Emissions Factors'!$A$5:$A$46,0)+2,FALSE)*'MC Usage'!Q335</f>
        <v>0</v>
      </c>
      <c r="R335" s="2">
        <f>HLOOKUP(R$5,'Emissions Factors'!$A$3:$AB$46,MATCH('MC Emissions'!$A335,'Emissions Factors'!$A$5:$A$46,0)+2,FALSE)*'MC Usage'!R335</f>
        <v>0</v>
      </c>
      <c r="S335" s="2">
        <f>HLOOKUP(S$5,'Emissions Factors'!$A$3:$AB$46,MATCH('MC Emissions'!$A335,'Emissions Factors'!$A$5:$A$46,0)+2,FALSE)*'MC Usage'!S335</f>
        <v>0</v>
      </c>
      <c r="T335" s="2">
        <f>HLOOKUP(T$5,'Emissions Factors'!$A$3:$AB$46,MATCH('MC Emissions'!$A335,'Emissions Factors'!$A$5:$A$46,0)+2,FALSE)*'MC Usage'!T335</f>
        <v>0</v>
      </c>
      <c r="U335" s="2">
        <f>HLOOKUP(U$5,'Emissions Factors'!$A$3:$AB$46,MATCH('MC Emissions'!$A335,'Emissions Factors'!$A$5:$A$46,0)+2,FALSE)*'MC Usage'!U335</f>
        <v>0</v>
      </c>
      <c r="V335" s="2">
        <f>HLOOKUP(V$5,'Emissions Factors'!$A$3:$AB$46,MATCH('MC Emissions'!$A335,'Emissions Factors'!$A$5:$A$46,0)+2,FALSE)*'MC Usage'!V335</f>
        <v>0</v>
      </c>
      <c r="W335" s="2">
        <f>HLOOKUP(W$5,'Emissions Factors'!$A$3:$AB$46,MATCH('MC Emissions'!$A335,'Emissions Factors'!$A$5:$A$46,0)+2,FALSE)*'MC Usage'!W335</f>
        <v>0</v>
      </c>
      <c r="X335" s="2">
        <f>HLOOKUP(X$5,'Emissions Factors'!$A$3:$AB$46,MATCH('MC Emissions'!$A335,'Emissions Factors'!$A$5:$A$46,0)+2,FALSE)*'MC Usage'!X335</f>
        <v>0</v>
      </c>
      <c r="Y335" s="2">
        <f>HLOOKUP(Y$5,'Emissions Factors'!$A$3:$AB$46,MATCH('MC Emissions'!$A335,'Emissions Factors'!$A$5:$A$46,0)+2,FALSE)*'MC Usage'!Y335</f>
        <v>0</v>
      </c>
      <c r="Z335" s="2">
        <f>HLOOKUP(Z$5,'Emissions Factors'!$A$3:$AB$46,MATCH('MC Emissions'!$A335,'Emissions Factors'!$A$5:$A$46,0)+2,FALSE)*'MC Usage'!Z335</f>
        <v>0</v>
      </c>
      <c r="AA335" s="2">
        <f>HLOOKUP(AA$5,'Emissions Factors'!$A$3:$AB$46,MATCH('MC Emissions'!$A335,'Emissions Factors'!$A$5:$A$46,0)+2,FALSE)*'MC Usage'!AA335</f>
        <v>0</v>
      </c>
      <c r="AB335">
        <f>HLOOKUP(AB$5,'Emissions Factors'!$A$3:$AB$46,MATCH('MC Emissions'!$A335,'Emissions Factors'!$A$5:$A$46,0)+2,FALSE)*'MC Usage'!AB335</f>
        <v>0</v>
      </c>
      <c r="AC335">
        <f>-'MC Usage'!AC335</f>
        <v>0</v>
      </c>
      <c r="AD335">
        <f>HLOOKUP(AD$5,'Emissions Factors'!$A$3:$AB$46,MATCH('MC Emissions'!$A335,'Emissions Factors'!$A$5:$A$46,0)+2,FALSE)*'MC Usage'!AD335</f>
        <v>0</v>
      </c>
      <c r="AE335">
        <f>HLOOKUP(AE$5,'Emissions Factors'!$A$3:$AB$46,MATCH('MC Emissions'!$A335,'Emissions Factors'!$A$5:$A$46,0)+2,FALSE)*'MC Usage'!AE335</f>
        <v>0</v>
      </c>
      <c r="AF335" s="202">
        <f t="shared" si="25"/>
        <v>0</v>
      </c>
      <c r="AG335">
        <f t="shared" si="26"/>
        <v>0</v>
      </c>
      <c r="AH335">
        <v>0</v>
      </c>
    </row>
    <row r="336" spans="1:36" x14ac:dyDescent="0.3">
      <c r="A336" s="33" t="s">
        <v>61</v>
      </c>
      <c r="B336" s="18">
        <f t="shared" si="27"/>
        <v>46753</v>
      </c>
      <c r="C336" s="2">
        <f>HLOOKUP(C$5,'Emissions Factors'!$A$3:$AB$46,MATCH('MC Emissions'!$A336,'Emissions Factors'!$A$5:$A$46,0)+2,FALSE)*'MC Usage'!C336</f>
        <v>0</v>
      </c>
      <c r="D336" s="2">
        <f>HLOOKUP(D$5,'Emissions Factors'!$A$3:$AB$46,MATCH('MC Emissions'!$A336,'Emissions Factors'!$A$5:$A$46,0)+2,FALSE)*'MC Usage'!D336</f>
        <v>0</v>
      </c>
      <c r="E336" s="2">
        <f>HLOOKUP(E$5,'Emissions Factors'!$A$3:$AB$46,MATCH('MC Emissions'!$A336,'Emissions Factors'!$A$5:$A$46,0)+2,FALSE)*'MC Usage'!E336</f>
        <v>0</v>
      </c>
      <c r="F336" s="2">
        <f>HLOOKUP(F$5,'Emissions Factors'!$A$3:$AB$46,MATCH('MC Emissions'!$A336,'Emissions Factors'!$A$5:$A$46,0)+2,FALSE)*'MC Usage'!F336</f>
        <v>0</v>
      </c>
      <c r="G336" s="2">
        <f>HLOOKUP(G$5,'Emissions Factors'!$A$3:$AB$46,MATCH('MC Emissions'!$A336,'Emissions Factors'!$A$5:$A$46,0)+2,FALSE)*'MC Usage'!G336</f>
        <v>0</v>
      </c>
      <c r="H336" s="2">
        <f>HLOOKUP(H$5,'Emissions Factors'!$A$3:$AB$46,MATCH('MC Emissions'!$A336,'Emissions Factors'!$A$5:$A$46,0)+2,FALSE)*'MC Usage'!H336</f>
        <v>0</v>
      </c>
      <c r="I336" s="2">
        <f>HLOOKUP(I$5,'Emissions Factors'!$A$3:$AB$46,MATCH('MC Emissions'!$A336,'Emissions Factors'!$A$5:$A$46,0)+2,FALSE)*'MC Usage'!I336</f>
        <v>0</v>
      </c>
      <c r="J336" s="2">
        <f>HLOOKUP(J$5,'Emissions Factors'!$A$3:$AB$46,MATCH('MC Emissions'!$A336,'Emissions Factors'!$A$5:$A$46,0)+2,FALSE)*'MC Usage'!J336</f>
        <v>0</v>
      </c>
      <c r="K336" s="2">
        <f>HLOOKUP(K$5,'Emissions Factors'!$A$3:$AB$46,MATCH('MC Emissions'!$A336,'Emissions Factors'!$A$5:$A$46,0)+2,FALSE)*'MC Usage'!K336</f>
        <v>0</v>
      </c>
      <c r="L336" s="2">
        <f>HLOOKUP(L$5,'Emissions Factors'!$A$3:$AB$46,MATCH('MC Emissions'!$A336,'Emissions Factors'!$A$5:$A$46,0)+2,FALSE)*'MC Usage'!L336</f>
        <v>0</v>
      </c>
      <c r="M336" s="2">
        <f>HLOOKUP(M$5,'Emissions Factors'!$A$3:$AB$46,MATCH('MC Emissions'!$A336,'Emissions Factors'!$A$5:$A$46,0)+2,FALSE)*'MC Usage'!M336</f>
        <v>0</v>
      </c>
      <c r="N336" s="2">
        <f>HLOOKUP(N$5,'Emissions Factors'!$A$3:$AB$46,MATCH('MC Emissions'!$A336,'Emissions Factors'!$A$5:$A$46,0)+2,FALSE)*'MC Usage'!N336</f>
        <v>0</v>
      </c>
      <c r="O336" s="2">
        <f>HLOOKUP(O$5,'Emissions Factors'!$A$3:$AB$46,MATCH('MC Emissions'!$A336,'Emissions Factors'!$A$5:$A$46,0)+2,FALSE)*'MC Usage'!O336</f>
        <v>0</v>
      </c>
      <c r="P336" s="2">
        <f>HLOOKUP(P$5,'Emissions Factors'!$A$3:$AB$46,MATCH('MC Emissions'!$A336,'Emissions Factors'!$A$5:$A$46,0)+2,FALSE)*'MC Usage'!P336</f>
        <v>0</v>
      </c>
      <c r="Q336" s="2">
        <f>HLOOKUP(Q$5,'Emissions Factors'!$A$3:$AB$46,MATCH('MC Emissions'!$A336,'Emissions Factors'!$A$5:$A$46,0)+2,FALSE)*'MC Usage'!Q336</f>
        <v>0</v>
      </c>
      <c r="R336" s="2">
        <f>HLOOKUP(R$5,'Emissions Factors'!$A$3:$AB$46,MATCH('MC Emissions'!$A336,'Emissions Factors'!$A$5:$A$46,0)+2,FALSE)*'MC Usage'!R336</f>
        <v>0</v>
      </c>
      <c r="S336" s="2">
        <f>HLOOKUP(S$5,'Emissions Factors'!$A$3:$AB$46,MATCH('MC Emissions'!$A336,'Emissions Factors'!$A$5:$A$46,0)+2,FALSE)*'MC Usage'!S336</f>
        <v>0</v>
      </c>
      <c r="T336" s="2">
        <f>HLOOKUP(T$5,'Emissions Factors'!$A$3:$AB$46,MATCH('MC Emissions'!$A336,'Emissions Factors'!$A$5:$A$46,0)+2,FALSE)*'MC Usage'!T336</f>
        <v>0</v>
      </c>
      <c r="U336" s="2">
        <f>HLOOKUP(U$5,'Emissions Factors'!$A$3:$AB$46,MATCH('MC Emissions'!$A336,'Emissions Factors'!$A$5:$A$46,0)+2,FALSE)*'MC Usage'!U336</f>
        <v>0</v>
      </c>
      <c r="V336" s="2">
        <f>HLOOKUP(V$5,'Emissions Factors'!$A$3:$AB$46,MATCH('MC Emissions'!$A336,'Emissions Factors'!$A$5:$A$46,0)+2,FALSE)*'MC Usage'!V336</f>
        <v>0</v>
      </c>
      <c r="W336" s="2">
        <f>HLOOKUP(W$5,'Emissions Factors'!$A$3:$AB$46,MATCH('MC Emissions'!$A336,'Emissions Factors'!$A$5:$A$46,0)+2,FALSE)*'MC Usage'!W336</f>
        <v>0</v>
      </c>
      <c r="X336" s="2">
        <f>HLOOKUP(X$5,'Emissions Factors'!$A$3:$AB$46,MATCH('MC Emissions'!$A336,'Emissions Factors'!$A$5:$A$46,0)+2,FALSE)*'MC Usage'!X336</f>
        <v>0</v>
      </c>
      <c r="Y336" s="2">
        <f>HLOOKUP(Y$5,'Emissions Factors'!$A$3:$AB$46,MATCH('MC Emissions'!$A336,'Emissions Factors'!$A$5:$A$46,0)+2,FALSE)*'MC Usage'!Y336</f>
        <v>0</v>
      </c>
      <c r="Z336" s="2">
        <f>HLOOKUP(Z$5,'Emissions Factors'!$A$3:$AB$46,MATCH('MC Emissions'!$A336,'Emissions Factors'!$A$5:$A$46,0)+2,FALSE)*'MC Usage'!Z336</f>
        <v>0</v>
      </c>
      <c r="AA336" s="2">
        <f>HLOOKUP(AA$5,'Emissions Factors'!$A$3:$AB$46,MATCH('MC Emissions'!$A336,'Emissions Factors'!$A$5:$A$46,0)+2,FALSE)*'MC Usage'!AA336</f>
        <v>0</v>
      </c>
      <c r="AB336">
        <f>HLOOKUP(AB$5,'Emissions Factors'!$A$3:$AB$46,MATCH('MC Emissions'!$A336,'Emissions Factors'!$A$5:$A$46,0)+2,FALSE)*'MC Usage'!AB336</f>
        <v>0</v>
      </c>
      <c r="AC336">
        <f>-'MC Usage'!AC336</f>
        <v>0</v>
      </c>
      <c r="AD336">
        <f>HLOOKUP(AD$5,'Emissions Factors'!$A$3:$AB$46,MATCH('MC Emissions'!$A336,'Emissions Factors'!$A$5:$A$46,0)+2,FALSE)*'MC Usage'!AD336</f>
        <v>0</v>
      </c>
      <c r="AE336">
        <f>HLOOKUP(AE$5,'Emissions Factors'!$A$3:$AB$46,MATCH('MC Emissions'!$A336,'Emissions Factors'!$A$5:$A$46,0)+2,FALSE)*'MC Usage'!AE336</f>
        <v>0</v>
      </c>
      <c r="AF336" s="202">
        <f t="shared" si="25"/>
        <v>0</v>
      </c>
      <c r="AG336">
        <f t="shared" si="26"/>
        <v>0</v>
      </c>
      <c r="AH336">
        <v>0</v>
      </c>
    </row>
    <row r="337" spans="1:34" x14ac:dyDescent="0.3">
      <c r="A337" s="33" t="s">
        <v>61</v>
      </c>
      <c r="B337" s="18">
        <f t="shared" si="27"/>
        <v>46784</v>
      </c>
      <c r="C337" s="2">
        <f>HLOOKUP(C$5,'Emissions Factors'!$A$3:$AB$46,MATCH('MC Emissions'!$A337,'Emissions Factors'!$A$5:$A$46,0)+2,FALSE)*'MC Usage'!C337</f>
        <v>0</v>
      </c>
      <c r="D337" s="2">
        <f>HLOOKUP(D$5,'Emissions Factors'!$A$3:$AB$46,MATCH('MC Emissions'!$A337,'Emissions Factors'!$A$5:$A$46,0)+2,FALSE)*'MC Usage'!D337</f>
        <v>0</v>
      </c>
      <c r="E337" s="2">
        <f>HLOOKUP(E$5,'Emissions Factors'!$A$3:$AB$46,MATCH('MC Emissions'!$A337,'Emissions Factors'!$A$5:$A$46,0)+2,FALSE)*'MC Usage'!E337</f>
        <v>0</v>
      </c>
      <c r="F337" s="2">
        <f>HLOOKUP(F$5,'Emissions Factors'!$A$3:$AB$46,MATCH('MC Emissions'!$A337,'Emissions Factors'!$A$5:$A$46,0)+2,FALSE)*'MC Usage'!F337</f>
        <v>0</v>
      </c>
      <c r="G337" s="2">
        <f>HLOOKUP(G$5,'Emissions Factors'!$A$3:$AB$46,MATCH('MC Emissions'!$A337,'Emissions Factors'!$A$5:$A$46,0)+2,FALSE)*'MC Usage'!G337</f>
        <v>0</v>
      </c>
      <c r="H337" s="2">
        <f>HLOOKUP(H$5,'Emissions Factors'!$A$3:$AB$46,MATCH('MC Emissions'!$A337,'Emissions Factors'!$A$5:$A$46,0)+2,FALSE)*'MC Usage'!H337</f>
        <v>0</v>
      </c>
      <c r="I337" s="2">
        <f>HLOOKUP(I$5,'Emissions Factors'!$A$3:$AB$46,MATCH('MC Emissions'!$A337,'Emissions Factors'!$A$5:$A$46,0)+2,FALSE)*'MC Usage'!I337</f>
        <v>0</v>
      </c>
      <c r="J337" s="2">
        <f>HLOOKUP(J$5,'Emissions Factors'!$A$3:$AB$46,MATCH('MC Emissions'!$A337,'Emissions Factors'!$A$5:$A$46,0)+2,FALSE)*'MC Usage'!J337</f>
        <v>0</v>
      </c>
      <c r="K337" s="2">
        <f>HLOOKUP(K$5,'Emissions Factors'!$A$3:$AB$46,MATCH('MC Emissions'!$A337,'Emissions Factors'!$A$5:$A$46,0)+2,FALSE)*'MC Usage'!K337</f>
        <v>0</v>
      </c>
      <c r="L337" s="2">
        <f>HLOOKUP(L$5,'Emissions Factors'!$A$3:$AB$46,MATCH('MC Emissions'!$A337,'Emissions Factors'!$A$5:$A$46,0)+2,FALSE)*'MC Usage'!L337</f>
        <v>0</v>
      </c>
      <c r="M337" s="2">
        <f>HLOOKUP(M$5,'Emissions Factors'!$A$3:$AB$46,MATCH('MC Emissions'!$A337,'Emissions Factors'!$A$5:$A$46,0)+2,FALSE)*'MC Usage'!M337</f>
        <v>0</v>
      </c>
      <c r="N337" s="2">
        <f>HLOOKUP(N$5,'Emissions Factors'!$A$3:$AB$46,MATCH('MC Emissions'!$A337,'Emissions Factors'!$A$5:$A$46,0)+2,FALSE)*'MC Usage'!N337</f>
        <v>0</v>
      </c>
      <c r="O337" s="2">
        <f>HLOOKUP(O$5,'Emissions Factors'!$A$3:$AB$46,MATCH('MC Emissions'!$A337,'Emissions Factors'!$A$5:$A$46,0)+2,FALSE)*'MC Usage'!O337</f>
        <v>0</v>
      </c>
      <c r="P337" s="2">
        <f>HLOOKUP(P$5,'Emissions Factors'!$A$3:$AB$46,MATCH('MC Emissions'!$A337,'Emissions Factors'!$A$5:$A$46,0)+2,FALSE)*'MC Usage'!P337</f>
        <v>0</v>
      </c>
      <c r="Q337" s="2">
        <f>HLOOKUP(Q$5,'Emissions Factors'!$A$3:$AB$46,MATCH('MC Emissions'!$A337,'Emissions Factors'!$A$5:$A$46,0)+2,FALSE)*'MC Usage'!Q337</f>
        <v>0</v>
      </c>
      <c r="R337" s="2">
        <f>HLOOKUP(R$5,'Emissions Factors'!$A$3:$AB$46,MATCH('MC Emissions'!$A337,'Emissions Factors'!$A$5:$A$46,0)+2,FALSE)*'MC Usage'!R337</f>
        <v>0</v>
      </c>
      <c r="S337" s="2">
        <f>HLOOKUP(S$5,'Emissions Factors'!$A$3:$AB$46,MATCH('MC Emissions'!$A337,'Emissions Factors'!$A$5:$A$46,0)+2,FALSE)*'MC Usage'!S337</f>
        <v>0</v>
      </c>
      <c r="T337" s="2">
        <f>HLOOKUP(T$5,'Emissions Factors'!$A$3:$AB$46,MATCH('MC Emissions'!$A337,'Emissions Factors'!$A$5:$A$46,0)+2,FALSE)*'MC Usage'!T337</f>
        <v>0</v>
      </c>
      <c r="U337" s="2">
        <f>HLOOKUP(U$5,'Emissions Factors'!$A$3:$AB$46,MATCH('MC Emissions'!$A337,'Emissions Factors'!$A$5:$A$46,0)+2,FALSE)*'MC Usage'!U337</f>
        <v>0</v>
      </c>
      <c r="V337" s="2">
        <f>HLOOKUP(V$5,'Emissions Factors'!$A$3:$AB$46,MATCH('MC Emissions'!$A337,'Emissions Factors'!$A$5:$A$46,0)+2,FALSE)*'MC Usage'!V337</f>
        <v>0</v>
      </c>
      <c r="W337" s="2">
        <f>HLOOKUP(W$5,'Emissions Factors'!$A$3:$AB$46,MATCH('MC Emissions'!$A337,'Emissions Factors'!$A$5:$A$46,0)+2,FALSE)*'MC Usage'!W337</f>
        <v>0</v>
      </c>
      <c r="X337" s="2">
        <f>HLOOKUP(X$5,'Emissions Factors'!$A$3:$AB$46,MATCH('MC Emissions'!$A337,'Emissions Factors'!$A$5:$A$46,0)+2,FALSE)*'MC Usage'!X337</f>
        <v>0</v>
      </c>
      <c r="Y337" s="2">
        <f>HLOOKUP(Y$5,'Emissions Factors'!$A$3:$AB$46,MATCH('MC Emissions'!$A337,'Emissions Factors'!$A$5:$A$46,0)+2,FALSE)*'MC Usage'!Y337</f>
        <v>0</v>
      </c>
      <c r="Z337" s="2">
        <f>HLOOKUP(Z$5,'Emissions Factors'!$A$3:$AB$46,MATCH('MC Emissions'!$A337,'Emissions Factors'!$A$5:$A$46,0)+2,FALSE)*'MC Usage'!Z337</f>
        <v>0</v>
      </c>
      <c r="AA337" s="2">
        <f>HLOOKUP(AA$5,'Emissions Factors'!$A$3:$AB$46,MATCH('MC Emissions'!$A337,'Emissions Factors'!$A$5:$A$46,0)+2,FALSE)*'MC Usage'!AA337</f>
        <v>0</v>
      </c>
      <c r="AB337">
        <f>HLOOKUP(AB$5,'Emissions Factors'!$A$3:$AB$46,MATCH('MC Emissions'!$A337,'Emissions Factors'!$A$5:$A$46,0)+2,FALSE)*'MC Usage'!AB337</f>
        <v>0</v>
      </c>
      <c r="AC337">
        <f>-'MC Usage'!AC337</f>
        <v>0</v>
      </c>
      <c r="AD337">
        <f>HLOOKUP(AD$5,'Emissions Factors'!$A$3:$AB$46,MATCH('MC Emissions'!$A337,'Emissions Factors'!$A$5:$A$46,0)+2,FALSE)*'MC Usage'!AD337</f>
        <v>0</v>
      </c>
      <c r="AE337">
        <f>HLOOKUP(AE$5,'Emissions Factors'!$A$3:$AB$46,MATCH('MC Emissions'!$A337,'Emissions Factors'!$A$5:$A$46,0)+2,FALSE)*'MC Usage'!AE337</f>
        <v>0</v>
      </c>
      <c r="AF337" s="202">
        <f t="shared" si="25"/>
        <v>0</v>
      </c>
      <c r="AG337">
        <f t="shared" si="26"/>
        <v>0</v>
      </c>
      <c r="AH337">
        <v>0</v>
      </c>
    </row>
    <row r="338" spans="1:34" x14ac:dyDescent="0.3">
      <c r="A338" s="33" t="s">
        <v>61</v>
      </c>
      <c r="B338" s="18">
        <f t="shared" si="27"/>
        <v>46813</v>
      </c>
      <c r="C338" s="2">
        <f>HLOOKUP(C$5,'Emissions Factors'!$A$3:$AB$46,MATCH('MC Emissions'!$A338,'Emissions Factors'!$A$5:$A$46,0)+2,FALSE)*'MC Usage'!C338</f>
        <v>0</v>
      </c>
      <c r="D338" s="2">
        <f>HLOOKUP(D$5,'Emissions Factors'!$A$3:$AB$46,MATCH('MC Emissions'!$A338,'Emissions Factors'!$A$5:$A$46,0)+2,FALSE)*'MC Usage'!D338</f>
        <v>0</v>
      </c>
      <c r="E338" s="2">
        <f>HLOOKUP(E$5,'Emissions Factors'!$A$3:$AB$46,MATCH('MC Emissions'!$A338,'Emissions Factors'!$A$5:$A$46,0)+2,FALSE)*'MC Usage'!E338</f>
        <v>0</v>
      </c>
      <c r="F338" s="2">
        <f>HLOOKUP(F$5,'Emissions Factors'!$A$3:$AB$46,MATCH('MC Emissions'!$A338,'Emissions Factors'!$A$5:$A$46,0)+2,FALSE)*'MC Usage'!F338</f>
        <v>0</v>
      </c>
      <c r="G338" s="2">
        <f>HLOOKUP(G$5,'Emissions Factors'!$A$3:$AB$46,MATCH('MC Emissions'!$A338,'Emissions Factors'!$A$5:$A$46,0)+2,FALSE)*'MC Usage'!G338</f>
        <v>0</v>
      </c>
      <c r="H338" s="2">
        <f>HLOOKUP(H$5,'Emissions Factors'!$A$3:$AB$46,MATCH('MC Emissions'!$A338,'Emissions Factors'!$A$5:$A$46,0)+2,FALSE)*'MC Usage'!H338</f>
        <v>0</v>
      </c>
      <c r="I338" s="2">
        <f>HLOOKUP(I$5,'Emissions Factors'!$A$3:$AB$46,MATCH('MC Emissions'!$A338,'Emissions Factors'!$A$5:$A$46,0)+2,FALSE)*'MC Usage'!I338</f>
        <v>0</v>
      </c>
      <c r="J338" s="2">
        <f>HLOOKUP(J$5,'Emissions Factors'!$A$3:$AB$46,MATCH('MC Emissions'!$A338,'Emissions Factors'!$A$5:$A$46,0)+2,FALSE)*'MC Usage'!J338</f>
        <v>0</v>
      </c>
      <c r="K338" s="2">
        <f>HLOOKUP(K$5,'Emissions Factors'!$A$3:$AB$46,MATCH('MC Emissions'!$A338,'Emissions Factors'!$A$5:$A$46,0)+2,FALSE)*'MC Usage'!K338</f>
        <v>0</v>
      </c>
      <c r="L338" s="2">
        <f>HLOOKUP(L$5,'Emissions Factors'!$A$3:$AB$46,MATCH('MC Emissions'!$A338,'Emissions Factors'!$A$5:$A$46,0)+2,FALSE)*'MC Usage'!L338</f>
        <v>0</v>
      </c>
      <c r="M338" s="2">
        <f>HLOOKUP(M$5,'Emissions Factors'!$A$3:$AB$46,MATCH('MC Emissions'!$A338,'Emissions Factors'!$A$5:$A$46,0)+2,FALSE)*'MC Usage'!M338</f>
        <v>0</v>
      </c>
      <c r="N338" s="2">
        <f>HLOOKUP(N$5,'Emissions Factors'!$A$3:$AB$46,MATCH('MC Emissions'!$A338,'Emissions Factors'!$A$5:$A$46,0)+2,FALSE)*'MC Usage'!N338</f>
        <v>0</v>
      </c>
      <c r="O338" s="2">
        <f>HLOOKUP(O$5,'Emissions Factors'!$A$3:$AB$46,MATCH('MC Emissions'!$A338,'Emissions Factors'!$A$5:$A$46,0)+2,FALSE)*'MC Usage'!O338</f>
        <v>0</v>
      </c>
      <c r="P338" s="2">
        <f>HLOOKUP(P$5,'Emissions Factors'!$A$3:$AB$46,MATCH('MC Emissions'!$A338,'Emissions Factors'!$A$5:$A$46,0)+2,FALSE)*'MC Usage'!P338</f>
        <v>0</v>
      </c>
      <c r="Q338" s="2">
        <f>HLOOKUP(Q$5,'Emissions Factors'!$A$3:$AB$46,MATCH('MC Emissions'!$A338,'Emissions Factors'!$A$5:$A$46,0)+2,FALSE)*'MC Usage'!Q338</f>
        <v>0</v>
      </c>
      <c r="R338" s="2">
        <f>HLOOKUP(R$5,'Emissions Factors'!$A$3:$AB$46,MATCH('MC Emissions'!$A338,'Emissions Factors'!$A$5:$A$46,0)+2,FALSE)*'MC Usage'!R338</f>
        <v>0</v>
      </c>
      <c r="S338" s="2">
        <f>HLOOKUP(S$5,'Emissions Factors'!$A$3:$AB$46,MATCH('MC Emissions'!$A338,'Emissions Factors'!$A$5:$A$46,0)+2,FALSE)*'MC Usage'!S338</f>
        <v>0</v>
      </c>
      <c r="T338" s="2">
        <f>HLOOKUP(T$5,'Emissions Factors'!$A$3:$AB$46,MATCH('MC Emissions'!$A338,'Emissions Factors'!$A$5:$A$46,0)+2,FALSE)*'MC Usage'!T338</f>
        <v>0</v>
      </c>
      <c r="U338" s="2">
        <f>HLOOKUP(U$5,'Emissions Factors'!$A$3:$AB$46,MATCH('MC Emissions'!$A338,'Emissions Factors'!$A$5:$A$46,0)+2,FALSE)*'MC Usage'!U338</f>
        <v>0</v>
      </c>
      <c r="V338" s="2">
        <f>HLOOKUP(V$5,'Emissions Factors'!$A$3:$AB$46,MATCH('MC Emissions'!$A338,'Emissions Factors'!$A$5:$A$46,0)+2,FALSE)*'MC Usage'!V338</f>
        <v>0</v>
      </c>
      <c r="W338" s="2">
        <f>HLOOKUP(W$5,'Emissions Factors'!$A$3:$AB$46,MATCH('MC Emissions'!$A338,'Emissions Factors'!$A$5:$A$46,0)+2,FALSE)*'MC Usage'!W338</f>
        <v>0</v>
      </c>
      <c r="X338" s="2">
        <f>HLOOKUP(X$5,'Emissions Factors'!$A$3:$AB$46,MATCH('MC Emissions'!$A338,'Emissions Factors'!$A$5:$A$46,0)+2,FALSE)*'MC Usage'!X338</f>
        <v>0</v>
      </c>
      <c r="Y338" s="2">
        <f>HLOOKUP(Y$5,'Emissions Factors'!$A$3:$AB$46,MATCH('MC Emissions'!$A338,'Emissions Factors'!$A$5:$A$46,0)+2,FALSE)*'MC Usage'!Y338</f>
        <v>0</v>
      </c>
      <c r="Z338" s="2">
        <f>HLOOKUP(Z$5,'Emissions Factors'!$A$3:$AB$46,MATCH('MC Emissions'!$A338,'Emissions Factors'!$A$5:$A$46,0)+2,FALSE)*'MC Usage'!Z338</f>
        <v>0</v>
      </c>
      <c r="AA338" s="2">
        <f>HLOOKUP(AA$5,'Emissions Factors'!$A$3:$AB$46,MATCH('MC Emissions'!$A338,'Emissions Factors'!$A$5:$A$46,0)+2,FALSE)*'MC Usage'!AA338</f>
        <v>0</v>
      </c>
      <c r="AB338">
        <f>HLOOKUP(AB$5,'Emissions Factors'!$A$3:$AB$46,MATCH('MC Emissions'!$A338,'Emissions Factors'!$A$5:$A$46,0)+2,FALSE)*'MC Usage'!AB338</f>
        <v>0</v>
      </c>
      <c r="AC338">
        <f>-'MC Usage'!AC338</f>
        <v>0</v>
      </c>
      <c r="AD338">
        <f>HLOOKUP(AD$5,'Emissions Factors'!$A$3:$AB$46,MATCH('MC Emissions'!$A338,'Emissions Factors'!$A$5:$A$46,0)+2,FALSE)*'MC Usage'!AD338</f>
        <v>0</v>
      </c>
      <c r="AE338">
        <f>HLOOKUP(AE$5,'Emissions Factors'!$A$3:$AB$46,MATCH('MC Emissions'!$A338,'Emissions Factors'!$A$5:$A$46,0)+2,FALSE)*'MC Usage'!AE338</f>
        <v>0</v>
      </c>
      <c r="AF338" s="202">
        <f t="shared" si="25"/>
        <v>0</v>
      </c>
      <c r="AG338">
        <f t="shared" si="26"/>
        <v>0</v>
      </c>
      <c r="AH338">
        <v>0</v>
      </c>
    </row>
    <row r="339" spans="1:34" x14ac:dyDescent="0.3">
      <c r="A339" s="33" t="s">
        <v>61</v>
      </c>
      <c r="B339" s="18">
        <f t="shared" si="27"/>
        <v>46844</v>
      </c>
      <c r="C339" s="2">
        <f>HLOOKUP(C$5,'Emissions Factors'!$A$3:$AB$46,MATCH('MC Emissions'!$A339,'Emissions Factors'!$A$5:$A$46,0)+2,FALSE)*'MC Usage'!C339</f>
        <v>0</v>
      </c>
      <c r="D339" s="2">
        <f>HLOOKUP(D$5,'Emissions Factors'!$A$3:$AB$46,MATCH('MC Emissions'!$A339,'Emissions Factors'!$A$5:$A$46,0)+2,FALSE)*'MC Usage'!D339</f>
        <v>0</v>
      </c>
      <c r="E339" s="2">
        <f>HLOOKUP(E$5,'Emissions Factors'!$A$3:$AB$46,MATCH('MC Emissions'!$A339,'Emissions Factors'!$A$5:$A$46,0)+2,FALSE)*'MC Usage'!E339</f>
        <v>0</v>
      </c>
      <c r="F339" s="2">
        <f>HLOOKUP(F$5,'Emissions Factors'!$A$3:$AB$46,MATCH('MC Emissions'!$A339,'Emissions Factors'!$A$5:$A$46,0)+2,FALSE)*'MC Usage'!F339</f>
        <v>0</v>
      </c>
      <c r="G339" s="2">
        <f>HLOOKUP(G$5,'Emissions Factors'!$A$3:$AB$46,MATCH('MC Emissions'!$A339,'Emissions Factors'!$A$5:$A$46,0)+2,FALSE)*'MC Usage'!G339</f>
        <v>0</v>
      </c>
      <c r="H339" s="2">
        <f>HLOOKUP(H$5,'Emissions Factors'!$A$3:$AB$46,MATCH('MC Emissions'!$A339,'Emissions Factors'!$A$5:$A$46,0)+2,FALSE)*'MC Usage'!H339</f>
        <v>0</v>
      </c>
      <c r="I339" s="2">
        <f>HLOOKUP(I$5,'Emissions Factors'!$A$3:$AB$46,MATCH('MC Emissions'!$A339,'Emissions Factors'!$A$5:$A$46,0)+2,FALSE)*'MC Usage'!I339</f>
        <v>0</v>
      </c>
      <c r="J339" s="2">
        <f>HLOOKUP(J$5,'Emissions Factors'!$A$3:$AB$46,MATCH('MC Emissions'!$A339,'Emissions Factors'!$A$5:$A$46,0)+2,FALSE)*'MC Usage'!J339</f>
        <v>0</v>
      </c>
      <c r="K339" s="2">
        <f>HLOOKUP(K$5,'Emissions Factors'!$A$3:$AB$46,MATCH('MC Emissions'!$A339,'Emissions Factors'!$A$5:$A$46,0)+2,FALSE)*'MC Usage'!K339</f>
        <v>0</v>
      </c>
      <c r="L339" s="2">
        <f>HLOOKUP(L$5,'Emissions Factors'!$A$3:$AB$46,MATCH('MC Emissions'!$A339,'Emissions Factors'!$A$5:$A$46,0)+2,FALSE)*'MC Usage'!L339</f>
        <v>0</v>
      </c>
      <c r="M339" s="2">
        <f>HLOOKUP(M$5,'Emissions Factors'!$A$3:$AB$46,MATCH('MC Emissions'!$A339,'Emissions Factors'!$A$5:$A$46,0)+2,FALSE)*'MC Usage'!M339</f>
        <v>0</v>
      </c>
      <c r="N339" s="2">
        <f>HLOOKUP(N$5,'Emissions Factors'!$A$3:$AB$46,MATCH('MC Emissions'!$A339,'Emissions Factors'!$A$5:$A$46,0)+2,FALSE)*'MC Usage'!N339</f>
        <v>0</v>
      </c>
      <c r="O339" s="2">
        <f>HLOOKUP(O$5,'Emissions Factors'!$A$3:$AB$46,MATCH('MC Emissions'!$A339,'Emissions Factors'!$A$5:$A$46,0)+2,FALSE)*'MC Usage'!O339</f>
        <v>0</v>
      </c>
      <c r="P339" s="2">
        <f>HLOOKUP(P$5,'Emissions Factors'!$A$3:$AB$46,MATCH('MC Emissions'!$A339,'Emissions Factors'!$A$5:$A$46,0)+2,FALSE)*'MC Usage'!P339</f>
        <v>0</v>
      </c>
      <c r="Q339" s="2">
        <f>HLOOKUP(Q$5,'Emissions Factors'!$A$3:$AB$46,MATCH('MC Emissions'!$A339,'Emissions Factors'!$A$5:$A$46,0)+2,FALSE)*'MC Usage'!Q339</f>
        <v>0</v>
      </c>
      <c r="R339" s="2">
        <f>HLOOKUP(R$5,'Emissions Factors'!$A$3:$AB$46,MATCH('MC Emissions'!$A339,'Emissions Factors'!$A$5:$A$46,0)+2,FALSE)*'MC Usage'!R339</f>
        <v>0</v>
      </c>
      <c r="S339" s="2">
        <f>HLOOKUP(S$5,'Emissions Factors'!$A$3:$AB$46,MATCH('MC Emissions'!$A339,'Emissions Factors'!$A$5:$A$46,0)+2,FALSE)*'MC Usage'!S339</f>
        <v>0</v>
      </c>
      <c r="T339" s="2">
        <f>HLOOKUP(T$5,'Emissions Factors'!$A$3:$AB$46,MATCH('MC Emissions'!$A339,'Emissions Factors'!$A$5:$A$46,0)+2,FALSE)*'MC Usage'!T339</f>
        <v>0</v>
      </c>
      <c r="U339" s="2">
        <f>HLOOKUP(U$5,'Emissions Factors'!$A$3:$AB$46,MATCH('MC Emissions'!$A339,'Emissions Factors'!$A$5:$A$46,0)+2,FALSE)*'MC Usage'!U339</f>
        <v>0</v>
      </c>
      <c r="V339" s="2">
        <f>HLOOKUP(V$5,'Emissions Factors'!$A$3:$AB$46,MATCH('MC Emissions'!$A339,'Emissions Factors'!$A$5:$A$46,0)+2,FALSE)*'MC Usage'!V339</f>
        <v>0</v>
      </c>
      <c r="W339" s="2">
        <f>HLOOKUP(W$5,'Emissions Factors'!$A$3:$AB$46,MATCH('MC Emissions'!$A339,'Emissions Factors'!$A$5:$A$46,0)+2,FALSE)*'MC Usage'!W339</f>
        <v>0</v>
      </c>
      <c r="X339" s="2">
        <f>HLOOKUP(X$5,'Emissions Factors'!$A$3:$AB$46,MATCH('MC Emissions'!$A339,'Emissions Factors'!$A$5:$A$46,0)+2,FALSE)*'MC Usage'!X339</f>
        <v>0</v>
      </c>
      <c r="Y339" s="2">
        <f>HLOOKUP(Y$5,'Emissions Factors'!$A$3:$AB$46,MATCH('MC Emissions'!$A339,'Emissions Factors'!$A$5:$A$46,0)+2,FALSE)*'MC Usage'!Y339</f>
        <v>0</v>
      </c>
      <c r="Z339" s="2">
        <f>HLOOKUP(Z$5,'Emissions Factors'!$A$3:$AB$46,MATCH('MC Emissions'!$A339,'Emissions Factors'!$A$5:$A$46,0)+2,FALSE)*'MC Usage'!Z339</f>
        <v>0</v>
      </c>
      <c r="AA339" s="2">
        <f>HLOOKUP(AA$5,'Emissions Factors'!$A$3:$AB$46,MATCH('MC Emissions'!$A339,'Emissions Factors'!$A$5:$A$46,0)+2,FALSE)*'MC Usage'!AA339</f>
        <v>0</v>
      </c>
      <c r="AB339">
        <f>HLOOKUP(AB$5,'Emissions Factors'!$A$3:$AB$46,MATCH('MC Emissions'!$A339,'Emissions Factors'!$A$5:$A$46,0)+2,FALSE)*'MC Usage'!AB339</f>
        <v>0</v>
      </c>
      <c r="AC339">
        <f>-'MC Usage'!AC339</f>
        <v>0</v>
      </c>
      <c r="AD339">
        <f>HLOOKUP(AD$5,'Emissions Factors'!$A$3:$AB$46,MATCH('MC Emissions'!$A339,'Emissions Factors'!$A$5:$A$46,0)+2,FALSE)*'MC Usage'!AD339</f>
        <v>0</v>
      </c>
      <c r="AE339">
        <f>HLOOKUP(AE$5,'Emissions Factors'!$A$3:$AB$46,MATCH('MC Emissions'!$A339,'Emissions Factors'!$A$5:$A$46,0)+2,FALSE)*'MC Usage'!AE339</f>
        <v>0</v>
      </c>
      <c r="AF339" s="202">
        <f t="shared" si="25"/>
        <v>0</v>
      </c>
      <c r="AG339">
        <f t="shared" si="26"/>
        <v>0</v>
      </c>
      <c r="AH339">
        <v>0</v>
      </c>
    </row>
    <row r="340" spans="1:34" x14ac:dyDescent="0.3">
      <c r="A340" s="33" t="s">
        <v>61</v>
      </c>
      <c r="B340" s="18">
        <f t="shared" si="27"/>
        <v>46874</v>
      </c>
      <c r="C340" s="2">
        <f>HLOOKUP(C$5,'Emissions Factors'!$A$3:$AB$46,MATCH('MC Emissions'!$A340,'Emissions Factors'!$A$5:$A$46,0)+2,FALSE)*'MC Usage'!C340</f>
        <v>0</v>
      </c>
      <c r="D340" s="2">
        <f>HLOOKUP(D$5,'Emissions Factors'!$A$3:$AB$46,MATCH('MC Emissions'!$A340,'Emissions Factors'!$A$5:$A$46,0)+2,FALSE)*'MC Usage'!D340</f>
        <v>0</v>
      </c>
      <c r="E340" s="2">
        <f>HLOOKUP(E$5,'Emissions Factors'!$A$3:$AB$46,MATCH('MC Emissions'!$A340,'Emissions Factors'!$A$5:$A$46,0)+2,FALSE)*'MC Usage'!E340</f>
        <v>0</v>
      </c>
      <c r="F340" s="2">
        <f>HLOOKUP(F$5,'Emissions Factors'!$A$3:$AB$46,MATCH('MC Emissions'!$A340,'Emissions Factors'!$A$5:$A$46,0)+2,FALSE)*'MC Usage'!F340</f>
        <v>0</v>
      </c>
      <c r="G340" s="2">
        <f>HLOOKUP(G$5,'Emissions Factors'!$A$3:$AB$46,MATCH('MC Emissions'!$A340,'Emissions Factors'!$A$5:$A$46,0)+2,FALSE)*'MC Usage'!G340</f>
        <v>0</v>
      </c>
      <c r="H340" s="2">
        <f>HLOOKUP(H$5,'Emissions Factors'!$A$3:$AB$46,MATCH('MC Emissions'!$A340,'Emissions Factors'!$A$5:$A$46,0)+2,FALSE)*'MC Usage'!H340</f>
        <v>0</v>
      </c>
      <c r="I340" s="2">
        <f>HLOOKUP(I$5,'Emissions Factors'!$A$3:$AB$46,MATCH('MC Emissions'!$A340,'Emissions Factors'!$A$5:$A$46,0)+2,FALSE)*'MC Usage'!I340</f>
        <v>0</v>
      </c>
      <c r="J340" s="2">
        <f>HLOOKUP(J$5,'Emissions Factors'!$A$3:$AB$46,MATCH('MC Emissions'!$A340,'Emissions Factors'!$A$5:$A$46,0)+2,FALSE)*'MC Usage'!J340</f>
        <v>0</v>
      </c>
      <c r="K340" s="2">
        <f>HLOOKUP(K$5,'Emissions Factors'!$A$3:$AB$46,MATCH('MC Emissions'!$A340,'Emissions Factors'!$A$5:$A$46,0)+2,FALSE)*'MC Usage'!K340</f>
        <v>0</v>
      </c>
      <c r="L340" s="2">
        <f>HLOOKUP(L$5,'Emissions Factors'!$A$3:$AB$46,MATCH('MC Emissions'!$A340,'Emissions Factors'!$A$5:$A$46,0)+2,FALSE)*'MC Usage'!L340</f>
        <v>0</v>
      </c>
      <c r="M340" s="2">
        <f>HLOOKUP(M$5,'Emissions Factors'!$A$3:$AB$46,MATCH('MC Emissions'!$A340,'Emissions Factors'!$A$5:$A$46,0)+2,FALSE)*'MC Usage'!M340</f>
        <v>0</v>
      </c>
      <c r="N340" s="2">
        <f>HLOOKUP(N$5,'Emissions Factors'!$A$3:$AB$46,MATCH('MC Emissions'!$A340,'Emissions Factors'!$A$5:$A$46,0)+2,FALSE)*'MC Usage'!N340</f>
        <v>0</v>
      </c>
      <c r="O340" s="2">
        <f>HLOOKUP(O$5,'Emissions Factors'!$A$3:$AB$46,MATCH('MC Emissions'!$A340,'Emissions Factors'!$A$5:$A$46,0)+2,FALSE)*'MC Usage'!O340</f>
        <v>0</v>
      </c>
      <c r="P340" s="2">
        <f>HLOOKUP(P$5,'Emissions Factors'!$A$3:$AB$46,MATCH('MC Emissions'!$A340,'Emissions Factors'!$A$5:$A$46,0)+2,FALSE)*'MC Usage'!P340</f>
        <v>0</v>
      </c>
      <c r="Q340" s="2">
        <f>HLOOKUP(Q$5,'Emissions Factors'!$A$3:$AB$46,MATCH('MC Emissions'!$A340,'Emissions Factors'!$A$5:$A$46,0)+2,FALSE)*'MC Usage'!Q340</f>
        <v>0</v>
      </c>
      <c r="R340" s="2">
        <f>HLOOKUP(R$5,'Emissions Factors'!$A$3:$AB$46,MATCH('MC Emissions'!$A340,'Emissions Factors'!$A$5:$A$46,0)+2,FALSE)*'MC Usage'!R340</f>
        <v>0</v>
      </c>
      <c r="S340" s="2">
        <f>HLOOKUP(S$5,'Emissions Factors'!$A$3:$AB$46,MATCH('MC Emissions'!$A340,'Emissions Factors'!$A$5:$A$46,0)+2,FALSE)*'MC Usage'!S340</f>
        <v>0</v>
      </c>
      <c r="T340" s="2">
        <f>HLOOKUP(T$5,'Emissions Factors'!$A$3:$AB$46,MATCH('MC Emissions'!$A340,'Emissions Factors'!$A$5:$A$46,0)+2,FALSE)*'MC Usage'!T340</f>
        <v>0</v>
      </c>
      <c r="U340" s="2">
        <f>HLOOKUP(U$5,'Emissions Factors'!$A$3:$AB$46,MATCH('MC Emissions'!$A340,'Emissions Factors'!$A$5:$A$46,0)+2,FALSE)*'MC Usage'!U340</f>
        <v>0</v>
      </c>
      <c r="V340" s="2">
        <f>HLOOKUP(V$5,'Emissions Factors'!$A$3:$AB$46,MATCH('MC Emissions'!$A340,'Emissions Factors'!$A$5:$A$46,0)+2,FALSE)*'MC Usage'!V340</f>
        <v>0</v>
      </c>
      <c r="W340" s="2">
        <f>HLOOKUP(W$5,'Emissions Factors'!$A$3:$AB$46,MATCH('MC Emissions'!$A340,'Emissions Factors'!$A$5:$A$46,0)+2,FALSE)*'MC Usage'!W340</f>
        <v>0</v>
      </c>
      <c r="X340" s="2">
        <f>HLOOKUP(X$5,'Emissions Factors'!$A$3:$AB$46,MATCH('MC Emissions'!$A340,'Emissions Factors'!$A$5:$A$46,0)+2,FALSE)*'MC Usage'!X340</f>
        <v>0</v>
      </c>
      <c r="Y340" s="2">
        <f>HLOOKUP(Y$5,'Emissions Factors'!$A$3:$AB$46,MATCH('MC Emissions'!$A340,'Emissions Factors'!$A$5:$A$46,0)+2,FALSE)*'MC Usage'!Y340</f>
        <v>0</v>
      </c>
      <c r="Z340" s="2">
        <f>HLOOKUP(Z$5,'Emissions Factors'!$A$3:$AB$46,MATCH('MC Emissions'!$A340,'Emissions Factors'!$A$5:$A$46,0)+2,FALSE)*'MC Usage'!Z340</f>
        <v>0</v>
      </c>
      <c r="AA340" s="2">
        <f>HLOOKUP(AA$5,'Emissions Factors'!$A$3:$AB$46,MATCH('MC Emissions'!$A340,'Emissions Factors'!$A$5:$A$46,0)+2,FALSE)*'MC Usage'!AA340</f>
        <v>0</v>
      </c>
      <c r="AB340">
        <f>HLOOKUP(AB$5,'Emissions Factors'!$A$3:$AB$46,MATCH('MC Emissions'!$A340,'Emissions Factors'!$A$5:$A$46,0)+2,FALSE)*'MC Usage'!AB340</f>
        <v>0</v>
      </c>
      <c r="AC340">
        <f>-'MC Usage'!AC340</f>
        <v>0</v>
      </c>
      <c r="AD340">
        <f>HLOOKUP(AD$5,'Emissions Factors'!$A$3:$AB$46,MATCH('MC Emissions'!$A340,'Emissions Factors'!$A$5:$A$46,0)+2,FALSE)*'MC Usage'!AD340</f>
        <v>0</v>
      </c>
      <c r="AE340">
        <f>HLOOKUP(AE$5,'Emissions Factors'!$A$3:$AB$46,MATCH('MC Emissions'!$A340,'Emissions Factors'!$A$5:$A$46,0)+2,FALSE)*'MC Usage'!AE340</f>
        <v>0</v>
      </c>
      <c r="AF340" s="202">
        <f t="shared" si="25"/>
        <v>0</v>
      </c>
      <c r="AG340">
        <f t="shared" si="26"/>
        <v>0</v>
      </c>
      <c r="AH340">
        <v>0</v>
      </c>
    </row>
    <row r="341" spans="1:34" ht="15" thickBot="1" x14ac:dyDescent="0.35">
      <c r="A341" s="34" t="s">
        <v>61</v>
      </c>
      <c r="B341" s="18">
        <f t="shared" si="27"/>
        <v>46905</v>
      </c>
      <c r="C341" s="2">
        <f>HLOOKUP(C$5,'Emissions Factors'!$A$3:$AB$46,MATCH('MC Emissions'!$A341,'Emissions Factors'!$A$5:$A$46,0)+2,FALSE)*'MC Usage'!C341</f>
        <v>0</v>
      </c>
      <c r="D341" s="2">
        <f>HLOOKUP(D$5,'Emissions Factors'!$A$3:$AB$46,MATCH('MC Emissions'!$A341,'Emissions Factors'!$A$5:$A$46,0)+2,FALSE)*'MC Usage'!D341</f>
        <v>0</v>
      </c>
      <c r="E341" s="2">
        <f>HLOOKUP(E$5,'Emissions Factors'!$A$3:$AB$46,MATCH('MC Emissions'!$A341,'Emissions Factors'!$A$5:$A$46,0)+2,FALSE)*'MC Usage'!E341</f>
        <v>0</v>
      </c>
      <c r="F341" s="2">
        <f>HLOOKUP(F$5,'Emissions Factors'!$A$3:$AB$46,MATCH('MC Emissions'!$A341,'Emissions Factors'!$A$5:$A$46,0)+2,FALSE)*'MC Usage'!F341</f>
        <v>0</v>
      </c>
      <c r="G341" s="2">
        <f>HLOOKUP(G$5,'Emissions Factors'!$A$3:$AB$46,MATCH('MC Emissions'!$A341,'Emissions Factors'!$A$5:$A$46,0)+2,FALSE)*'MC Usage'!G341</f>
        <v>0</v>
      </c>
      <c r="H341" s="2">
        <f>HLOOKUP(H$5,'Emissions Factors'!$A$3:$AB$46,MATCH('MC Emissions'!$A341,'Emissions Factors'!$A$5:$A$46,0)+2,FALSE)*'MC Usage'!H341</f>
        <v>0</v>
      </c>
      <c r="I341" s="2">
        <f>HLOOKUP(I$5,'Emissions Factors'!$A$3:$AB$46,MATCH('MC Emissions'!$A341,'Emissions Factors'!$A$5:$A$46,0)+2,FALSE)*'MC Usage'!I341</f>
        <v>0</v>
      </c>
      <c r="J341" s="2">
        <f>HLOOKUP(J$5,'Emissions Factors'!$A$3:$AB$46,MATCH('MC Emissions'!$A341,'Emissions Factors'!$A$5:$A$46,0)+2,FALSE)*'MC Usage'!J341</f>
        <v>0</v>
      </c>
      <c r="K341" s="2">
        <f>HLOOKUP(K$5,'Emissions Factors'!$A$3:$AB$46,MATCH('MC Emissions'!$A341,'Emissions Factors'!$A$5:$A$46,0)+2,FALSE)*'MC Usage'!K341</f>
        <v>0</v>
      </c>
      <c r="L341" s="2">
        <f>HLOOKUP(L$5,'Emissions Factors'!$A$3:$AB$46,MATCH('MC Emissions'!$A341,'Emissions Factors'!$A$5:$A$46,0)+2,FALSE)*'MC Usage'!L341</f>
        <v>0</v>
      </c>
      <c r="M341" s="2">
        <f>HLOOKUP(M$5,'Emissions Factors'!$A$3:$AB$46,MATCH('MC Emissions'!$A341,'Emissions Factors'!$A$5:$A$46,0)+2,FALSE)*'MC Usage'!M341</f>
        <v>0</v>
      </c>
      <c r="N341" s="2">
        <f>HLOOKUP(N$5,'Emissions Factors'!$A$3:$AB$46,MATCH('MC Emissions'!$A341,'Emissions Factors'!$A$5:$A$46,0)+2,FALSE)*'MC Usage'!N341</f>
        <v>0</v>
      </c>
      <c r="O341" s="2">
        <f>HLOOKUP(O$5,'Emissions Factors'!$A$3:$AB$46,MATCH('MC Emissions'!$A341,'Emissions Factors'!$A$5:$A$46,0)+2,FALSE)*'MC Usage'!O341</f>
        <v>0</v>
      </c>
      <c r="P341" s="2">
        <f>HLOOKUP(P$5,'Emissions Factors'!$A$3:$AB$46,MATCH('MC Emissions'!$A341,'Emissions Factors'!$A$5:$A$46,0)+2,FALSE)*'MC Usage'!P341</f>
        <v>0</v>
      </c>
      <c r="Q341" s="2">
        <f>HLOOKUP(Q$5,'Emissions Factors'!$A$3:$AB$46,MATCH('MC Emissions'!$A341,'Emissions Factors'!$A$5:$A$46,0)+2,FALSE)*'MC Usage'!Q341</f>
        <v>0</v>
      </c>
      <c r="R341" s="2">
        <f>HLOOKUP(R$5,'Emissions Factors'!$A$3:$AB$46,MATCH('MC Emissions'!$A341,'Emissions Factors'!$A$5:$A$46,0)+2,FALSE)*'MC Usage'!R341</f>
        <v>0</v>
      </c>
      <c r="S341" s="2">
        <f>HLOOKUP(S$5,'Emissions Factors'!$A$3:$AB$46,MATCH('MC Emissions'!$A341,'Emissions Factors'!$A$5:$A$46,0)+2,FALSE)*'MC Usage'!S341</f>
        <v>0</v>
      </c>
      <c r="T341" s="2">
        <f>HLOOKUP(T$5,'Emissions Factors'!$A$3:$AB$46,MATCH('MC Emissions'!$A341,'Emissions Factors'!$A$5:$A$46,0)+2,FALSE)*'MC Usage'!T341</f>
        <v>0</v>
      </c>
      <c r="U341" s="2">
        <f>HLOOKUP(U$5,'Emissions Factors'!$A$3:$AB$46,MATCH('MC Emissions'!$A341,'Emissions Factors'!$A$5:$A$46,0)+2,FALSE)*'MC Usage'!U341</f>
        <v>0</v>
      </c>
      <c r="V341" s="2">
        <f>HLOOKUP(V$5,'Emissions Factors'!$A$3:$AB$46,MATCH('MC Emissions'!$A341,'Emissions Factors'!$A$5:$A$46,0)+2,FALSE)*'MC Usage'!V341</f>
        <v>0</v>
      </c>
      <c r="W341" s="2">
        <f>HLOOKUP(W$5,'Emissions Factors'!$A$3:$AB$46,MATCH('MC Emissions'!$A341,'Emissions Factors'!$A$5:$A$46,0)+2,FALSE)*'MC Usage'!W341</f>
        <v>0</v>
      </c>
      <c r="X341" s="2">
        <f>HLOOKUP(X$5,'Emissions Factors'!$A$3:$AB$46,MATCH('MC Emissions'!$A341,'Emissions Factors'!$A$5:$A$46,0)+2,FALSE)*'MC Usage'!X341</f>
        <v>0</v>
      </c>
      <c r="Y341" s="2">
        <f>HLOOKUP(Y$5,'Emissions Factors'!$A$3:$AB$46,MATCH('MC Emissions'!$A341,'Emissions Factors'!$A$5:$A$46,0)+2,FALSE)*'MC Usage'!Y341</f>
        <v>0</v>
      </c>
      <c r="Z341" s="2">
        <f>HLOOKUP(Z$5,'Emissions Factors'!$A$3:$AB$46,MATCH('MC Emissions'!$A341,'Emissions Factors'!$A$5:$A$46,0)+2,FALSE)*'MC Usage'!Z341</f>
        <v>0</v>
      </c>
      <c r="AA341" s="2">
        <f>HLOOKUP(AA$5,'Emissions Factors'!$A$3:$AB$46,MATCH('MC Emissions'!$A341,'Emissions Factors'!$A$5:$A$46,0)+2,FALSE)*'MC Usage'!AA341</f>
        <v>0</v>
      </c>
      <c r="AB341">
        <f>HLOOKUP(AB$5,'Emissions Factors'!$A$3:$AB$46,MATCH('MC Emissions'!$A341,'Emissions Factors'!$A$5:$A$46,0)+2,FALSE)*'MC Usage'!AB341</f>
        <v>0</v>
      </c>
      <c r="AC341">
        <f>-'MC Usage'!AC341</f>
        <v>0</v>
      </c>
      <c r="AD341">
        <f>HLOOKUP(AD$5,'Emissions Factors'!$A$3:$AB$46,MATCH('MC Emissions'!$A341,'Emissions Factors'!$A$5:$A$46,0)+2,FALSE)*'MC Usage'!AD341</f>
        <v>0</v>
      </c>
      <c r="AE341">
        <f>HLOOKUP(AE$5,'Emissions Factors'!$A$3:$AB$46,MATCH('MC Emissions'!$A341,'Emissions Factors'!$A$5:$A$46,0)+2,FALSE)*'MC Usage'!AE341</f>
        <v>0</v>
      </c>
      <c r="AF341" s="202">
        <f t="shared" si="25"/>
        <v>0</v>
      </c>
      <c r="AG341">
        <f t="shared" si="26"/>
        <v>0</v>
      </c>
      <c r="AH341">
        <v>0</v>
      </c>
    </row>
    <row r="342" spans="1:34" x14ac:dyDescent="0.3">
      <c r="A342" s="29" t="s">
        <v>62</v>
      </c>
      <c r="B342" s="15">
        <f t="shared" si="27"/>
        <v>46935</v>
      </c>
      <c r="C342" s="7">
        <f>HLOOKUP(C$5,'Emissions Factors'!$A$3:$AB$46,MATCH('MC Emissions'!$A342,'Emissions Factors'!$A$5:$A$46,0)+2,FALSE)*'MC Usage'!C342</f>
        <v>0</v>
      </c>
      <c r="D342" s="7">
        <f>HLOOKUP(D$5,'Emissions Factors'!$A$3:$AB$46,MATCH('MC Emissions'!$A342,'Emissions Factors'!$A$5:$A$46,0)+2,FALSE)*'MC Usage'!D342</f>
        <v>0</v>
      </c>
      <c r="E342" s="7">
        <f>HLOOKUP(E$5,'Emissions Factors'!$A$3:$AB$46,MATCH('MC Emissions'!$A342,'Emissions Factors'!$A$5:$A$46,0)+2,FALSE)*'MC Usage'!E342</f>
        <v>0</v>
      </c>
      <c r="F342" s="7">
        <f>HLOOKUP(F$5,'Emissions Factors'!$A$3:$AB$46,MATCH('MC Emissions'!$A342,'Emissions Factors'!$A$5:$A$46,0)+2,FALSE)*'MC Usage'!F342</f>
        <v>0</v>
      </c>
      <c r="G342" s="7">
        <f>HLOOKUP(G$5,'Emissions Factors'!$A$3:$AB$46,MATCH('MC Emissions'!$A342,'Emissions Factors'!$A$5:$A$46,0)+2,FALSE)*'MC Usage'!G342</f>
        <v>0</v>
      </c>
      <c r="H342" s="7">
        <f>HLOOKUP(H$5,'Emissions Factors'!$A$3:$AB$46,MATCH('MC Emissions'!$A342,'Emissions Factors'!$A$5:$A$46,0)+2,FALSE)*'MC Usage'!H342</f>
        <v>0</v>
      </c>
      <c r="I342" s="7">
        <f>HLOOKUP(I$5,'Emissions Factors'!$A$3:$AB$46,MATCH('MC Emissions'!$A342,'Emissions Factors'!$A$5:$A$46,0)+2,FALSE)*'MC Usage'!I342</f>
        <v>0</v>
      </c>
      <c r="J342" s="7">
        <f>HLOOKUP(J$5,'Emissions Factors'!$A$3:$AB$46,MATCH('MC Emissions'!$A342,'Emissions Factors'!$A$5:$A$46,0)+2,FALSE)*'MC Usage'!J342</f>
        <v>0</v>
      </c>
      <c r="K342" s="7">
        <f>HLOOKUP(K$5,'Emissions Factors'!$A$3:$AB$46,MATCH('MC Emissions'!$A342,'Emissions Factors'!$A$5:$A$46,0)+2,FALSE)*'MC Usage'!K342</f>
        <v>0</v>
      </c>
      <c r="L342" s="7">
        <f>HLOOKUP(L$5,'Emissions Factors'!$A$3:$AB$46,MATCH('MC Emissions'!$A342,'Emissions Factors'!$A$5:$A$46,0)+2,FALSE)*'MC Usage'!L342</f>
        <v>0</v>
      </c>
      <c r="M342" s="7">
        <f>HLOOKUP(M$5,'Emissions Factors'!$A$3:$AB$46,MATCH('MC Emissions'!$A342,'Emissions Factors'!$A$5:$A$46,0)+2,FALSE)*'MC Usage'!M342</f>
        <v>0</v>
      </c>
      <c r="N342" s="7">
        <f>HLOOKUP(N$5,'Emissions Factors'!$A$3:$AB$46,MATCH('MC Emissions'!$A342,'Emissions Factors'!$A$5:$A$46,0)+2,FALSE)*'MC Usage'!N342</f>
        <v>0</v>
      </c>
      <c r="O342" s="7">
        <f>HLOOKUP(O$5,'Emissions Factors'!$A$3:$AB$46,MATCH('MC Emissions'!$A342,'Emissions Factors'!$A$5:$A$46,0)+2,FALSE)*'MC Usage'!O342</f>
        <v>0</v>
      </c>
      <c r="P342" s="7">
        <f>HLOOKUP(P$5,'Emissions Factors'!$A$3:$AB$46,MATCH('MC Emissions'!$A342,'Emissions Factors'!$A$5:$A$46,0)+2,FALSE)*'MC Usage'!P342</f>
        <v>0</v>
      </c>
      <c r="Q342" s="7">
        <f>HLOOKUP(Q$5,'Emissions Factors'!$A$3:$AB$46,MATCH('MC Emissions'!$A342,'Emissions Factors'!$A$5:$A$46,0)+2,FALSE)*'MC Usage'!Q342</f>
        <v>0</v>
      </c>
      <c r="R342" s="7">
        <f>HLOOKUP(R$5,'Emissions Factors'!$A$3:$AB$46,MATCH('MC Emissions'!$A342,'Emissions Factors'!$A$5:$A$46,0)+2,FALSE)*'MC Usage'!R342</f>
        <v>0</v>
      </c>
      <c r="S342" s="7">
        <f>HLOOKUP(S$5,'Emissions Factors'!$A$3:$AB$46,MATCH('MC Emissions'!$A342,'Emissions Factors'!$A$5:$A$46,0)+2,FALSE)*'MC Usage'!S342</f>
        <v>0</v>
      </c>
      <c r="T342" s="7">
        <f>HLOOKUP(T$5,'Emissions Factors'!$A$3:$AB$46,MATCH('MC Emissions'!$A342,'Emissions Factors'!$A$5:$A$46,0)+2,FALSE)*'MC Usage'!T342</f>
        <v>0</v>
      </c>
      <c r="U342" s="7">
        <f>HLOOKUP(U$5,'Emissions Factors'!$A$3:$AB$46,MATCH('MC Emissions'!$A342,'Emissions Factors'!$A$5:$A$46,0)+2,FALSE)*'MC Usage'!U342</f>
        <v>0</v>
      </c>
      <c r="V342" s="7">
        <f>HLOOKUP(V$5,'Emissions Factors'!$A$3:$AB$46,MATCH('MC Emissions'!$A342,'Emissions Factors'!$A$5:$A$46,0)+2,FALSE)*'MC Usage'!V342</f>
        <v>0</v>
      </c>
      <c r="W342" s="7">
        <f>HLOOKUP(W$5,'Emissions Factors'!$A$3:$AB$46,MATCH('MC Emissions'!$A342,'Emissions Factors'!$A$5:$A$46,0)+2,FALSE)*'MC Usage'!W342</f>
        <v>0</v>
      </c>
      <c r="X342" s="7">
        <f>HLOOKUP(X$5,'Emissions Factors'!$A$3:$AB$46,MATCH('MC Emissions'!$A342,'Emissions Factors'!$A$5:$A$46,0)+2,FALSE)*'MC Usage'!X342</f>
        <v>0</v>
      </c>
      <c r="Y342" s="7">
        <f>HLOOKUP(Y$5,'Emissions Factors'!$A$3:$AB$46,MATCH('MC Emissions'!$A342,'Emissions Factors'!$A$5:$A$46,0)+2,FALSE)*'MC Usage'!Y342</f>
        <v>0</v>
      </c>
      <c r="Z342" s="7">
        <f>HLOOKUP(Z$5,'Emissions Factors'!$A$3:$AB$46,MATCH('MC Emissions'!$A342,'Emissions Factors'!$A$5:$A$46,0)+2,FALSE)*'MC Usage'!Z342</f>
        <v>0</v>
      </c>
      <c r="AA342" s="7">
        <f>HLOOKUP(AA$5,'Emissions Factors'!$A$3:$AB$46,MATCH('MC Emissions'!$A342,'Emissions Factors'!$A$5:$A$46,0)+2,FALSE)*'MC Usage'!AA342</f>
        <v>0</v>
      </c>
      <c r="AB342" s="8">
        <f>HLOOKUP(AB$5,'Emissions Factors'!$A$3:$AB$46,MATCH('MC Emissions'!$A342,'Emissions Factors'!$A$5:$A$46,0)+2,FALSE)*'MC Usage'!AB342</f>
        <v>0</v>
      </c>
      <c r="AC342" s="8">
        <f>-'MC Usage'!AC342</f>
        <v>0</v>
      </c>
      <c r="AD342" s="8">
        <f>HLOOKUP(AD$5,'Emissions Factors'!$A$3:$AB$46,MATCH('MC Emissions'!$A342,'Emissions Factors'!$A$5:$A$46,0)+2,FALSE)*'MC Usage'!AD342</f>
        <v>0</v>
      </c>
      <c r="AE342" s="8">
        <f>HLOOKUP(AE$5,'Emissions Factors'!$A$3:$AB$46,MATCH('MC Emissions'!$A342,'Emissions Factors'!$A$5:$A$46,0)+2,FALSE)*'MC Usage'!AE342</f>
        <v>0</v>
      </c>
      <c r="AF342" s="202">
        <f t="shared" si="25"/>
        <v>0</v>
      </c>
      <c r="AG342">
        <f t="shared" si="26"/>
        <v>0</v>
      </c>
      <c r="AH342">
        <v>0</v>
      </c>
    </row>
    <row r="343" spans="1:34" x14ac:dyDescent="0.3">
      <c r="A343" s="30" t="s">
        <v>62</v>
      </c>
      <c r="B343" s="16">
        <f t="shared" si="27"/>
        <v>46966</v>
      </c>
      <c r="C343" s="9">
        <f>HLOOKUP(C$5,'Emissions Factors'!$A$3:$AB$46,MATCH('MC Emissions'!$A343,'Emissions Factors'!$A$5:$A$46,0)+2,FALSE)*'MC Usage'!C343</f>
        <v>0</v>
      </c>
      <c r="D343" s="9">
        <f>HLOOKUP(D$5,'Emissions Factors'!$A$3:$AB$46,MATCH('MC Emissions'!$A343,'Emissions Factors'!$A$5:$A$46,0)+2,FALSE)*'MC Usage'!D343</f>
        <v>0</v>
      </c>
      <c r="E343" s="9">
        <f>HLOOKUP(E$5,'Emissions Factors'!$A$3:$AB$46,MATCH('MC Emissions'!$A343,'Emissions Factors'!$A$5:$A$46,0)+2,FALSE)*'MC Usage'!E343</f>
        <v>0</v>
      </c>
      <c r="F343" s="9">
        <f>HLOOKUP(F$5,'Emissions Factors'!$A$3:$AB$46,MATCH('MC Emissions'!$A343,'Emissions Factors'!$A$5:$A$46,0)+2,FALSE)*'MC Usage'!F343</f>
        <v>0</v>
      </c>
      <c r="G343" s="9">
        <f>HLOOKUP(G$5,'Emissions Factors'!$A$3:$AB$46,MATCH('MC Emissions'!$A343,'Emissions Factors'!$A$5:$A$46,0)+2,FALSE)*'MC Usage'!G343</f>
        <v>0</v>
      </c>
      <c r="H343" s="9">
        <f>HLOOKUP(H$5,'Emissions Factors'!$A$3:$AB$46,MATCH('MC Emissions'!$A343,'Emissions Factors'!$A$5:$A$46,0)+2,FALSE)*'MC Usage'!H343</f>
        <v>0</v>
      </c>
      <c r="I343" s="9">
        <f>HLOOKUP(I$5,'Emissions Factors'!$A$3:$AB$46,MATCH('MC Emissions'!$A343,'Emissions Factors'!$A$5:$A$46,0)+2,FALSE)*'MC Usage'!I343</f>
        <v>0</v>
      </c>
      <c r="J343" s="9">
        <f>HLOOKUP(J$5,'Emissions Factors'!$A$3:$AB$46,MATCH('MC Emissions'!$A343,'Emissions Factors'!$A$5:$A$46,0)+2,FALSE)*'MC Usage'!J343</f>
        <v>0</v>
      </c>
      <c r="K343" s="9">
        <f>HLOOKUP(K$5,'Emissions Factors'!$A$3:$AB$46,MATCH('MC Emissions'!$A343,'Emissions Factors'!$A$5:$A$46,0)+2,FALSE)*'MC Usage'!K343</f>
        <v>0</v>
      </c>
      <c r="L343" s="9">
        <f>HLOOKUP(L$5,'Emissions Factors'!$A$3:$AB$46,MATCH('MC Emissions'!$A343,'Emissions Factors'!$A$5:$A$46,0)+2,FALSE)*'MC Usage'!L343</f>
        <v>0</v>
      </c>
      <c r="M343" s="9">
        <f>HLOOKUP(M$5,'Emissions Factors'!$A$3:$AB$46,MATCH('MC Emissions'!$A343,'Emissions Factors'!$A$5:$A$46,0)+2,FALSE)*'MC Usage'!M343</f>
        <v>0</v>
      </c>
      <c r="N343" s="9">
        <f>HLOOKUP(N$5,'Emissions Factors'!$A$3:$AB$46,MATCH('MC Emissions'!$A343,'Emissions Factors'!$A$5:$A$46,0)+2,FALSE)*'MC Usage'!N343</f>
        <v>0</v>
      </c>
      <c r="O343" s="9">
        <f>HLOOKUP(O$5,'Emissions Factors'!$A$3:$AB$46,MATCH('MC Emissions'!$A343,'Emissions Factors'!$A$5:$A$46,0)+2,FALSE)*'MC Usage'!O343</f>
        <v>0</v>
      </c>
      <c r="P343" s="9">
        <f>HLOOKUP(P$5,'Emissions Factors'!$A$3:$AB$46,MATCH('MC Emissions'!$A343,'Emissions Factors'!$A$5:$A$46,0)+2,FALSE)*'MC Usage'!P343</f>
        <v>0</v>
      </c>
      <c r="Q343" s="9">
        <f>HLOOKUP(Q$5,'Emissions Factors'!$A$3:$AB$46,MATCH('MC Emissions'!$A343,'Emissions Factors'!$A$5:$A$46,0)+2,FALSE)*'MC Usage'!Q343</f>
        <v>0</v>
      </c>
      <c r="R343" s="9">
        <f>HLOOKUP(R$5,'Emissions Factors'!$A$3:$AB$46,MATCH('MC Emissions'!$A343,'Emissions Factors'!$A$5:$A$46,0)+2,FALSE)*'MC Usage'!R343</f>
        <v>0</v>
      </c>
      <c r="S343" s="9">
        <f>HLOOKUP(S$5,'Emissions Factors'!$A$3:$AB$46,MATCH('MC Emissions'!$A343,'Emissions Factors'!$A$5:$A$46,0)+2,FALSE)*'MC Usage'!S343</f>
        <v>0</v>
      </c>
      <c r="T343" s="9">
        <f>HLOOKUP(T$5,'Emissions Factors'!$A$3:$AB$46,MATCH('MC Emissions'!$A343,'Emissions Factors'!$A$5:$A$46,0)+2,FALSE)*'MC Usage'!T343</f>
        <v>0</v>
      </c>
      <c r="U343" s="9">
        <f>HLOOKUP(U$5,'Emissions Factors'!$A$3:$AB$46,MATCH('MC Emissions'!$A343,'Emissions Factors'!$A$5:$A$46,0)+2,FALSE)*'MC Usage'!U343</f>
        <v>0</v>
      </c>
      <c r="V343" s="9">
        <f>HLOOKUP(V$5,'Emissions Factors'!$A$3:$AB$46,MATCH('MC Emissions'!$A343,'Emissions Factors'!$A$5:$A$46,0)+2,FALSE)*'MC Usage'!V343</f>
        <v>0</v>
      </c>
      <c r="W343" s="9">
        <f>HLOOKUP(W$5,'Emissions Factors'!$A$3:$AB$46,MATCH('MC Emissions'!$A343,'Emissions Factors'!$A$5:$A$46,0)+2,FALSE)*'MC Usage'!W343</f>
        <v>0</v>
      </c>
      <c r="X343" s="9">
        <f>HLOOKUP(X$5,'Emissions Factors'!$A$3:$AB$46,MATCH('MC Emissions'!$A343,'Emissions Factors'!$A$5:$A$46,0)+2,FALSE)*'MC Usage'!X343</f>
        <v>0</v>
      </c>
      <c r="Y343" s="9">
        <f>HLOOKUP(Y$5,'Emissions Factors'!$A$3:$AB$46,MATCH('MC Emissions'!$A343,'Emissions Factors'!$A$5:$A$46,0)+2,FALSE)*'MC Usage'!Y343</f>
        <v>0</v>
      </c>
      <c r="Z343" s="9">
        <f>HLOOKUP(Z$5,'Emissions Factors'!$A$3:$AB$46,MATCH('MC Emissions'!$A343,'Emissions Factors'!$A$5:$A$46,0)+2,FALSE)*'MC Usage'!Z343</f>
        <v>0</v>
      </c>
      <c r="AA343" s="9">
        <f>HLOOKUP(AA$5,'Emissions Factors'!$A$3:$AB$46,MATCH('MC Emissions'!$A343,'Emissions Factors'!$A$5:$A$46,0)+2,FALSE)*'MC Usage'!AA343</f>
        <v>0</v>
      </c>
      <c r="AB343" s="10">
        <f>HLOOKUP(AB$5,'Emissions Factors'!$A$3:$AB$46,MATCH('MC Emissions'!$A343,'Emissions Factors'!$A$5:$A$46,0)+2,FALSE)*'MC Usage'!AB343</f>
        <v>0</v>
      </c>
      <c r="AC343" s="10">
        <f>-'MC Usage'!AC343</f>
        <v>0</v>
      </c>
      <c r="AD343" s="10">
        <f>HLOOKUP(AD$5,'Emissions Factors'!$A$3:$AB$46,MATCH('MC Emissions'!$A343,'Emissions Factors'!$A$5:$A$46,0)+2,FALSE)*'MC Usage'!AD343</f>
        <v>0</v>
      </c>
      <c r="AE343" s="10">
        <f>HLOOKUP(AE$5,'Emissions Factors'!$A$3:$AB$46,MATCH('MC Emissions'!$A343,'Emissions Factors'!$A$5:$A$46,0)+2,FALSE)*'MC Usage'!AE343</f>
        <v>0</v>
      </c>
      <c r="AF343" s="202">
        <f t="shared" si="25"/>
        <v>0</v>
      </c>
      <c r="AG343">
        <f t="shared" si="26"/>
        <v>0</v>
      </c>
      <c r="AH343">
        <v>0</v>
      </c>
    </row>
    <row r="344" spans="1:34" x14ac:dyDescent="0.3">
      <c r="A344" s="30" t="s">
        <v>62</v>
      </c>
      <c r="B344" s="16">
        <f t="shared" si="27"/>
        <v>46997</v>
      </c>
      <c r="C344" s="9">
        <f>HLOOKUP(C$5,'Emissions Factors'!$A$3:$AB$46,MATCH('MC Emissions'!$A344,'Emissions Factors'!$A$5:$A$46,0)+2,FALSE)*'MC Usage'!C344</f>
        <v>0</v>
      </c>
      <c r="D344" s="9">
        <f>HLOOKUP(D$5,'Emissions Factors'!$A$3:$AB$46,MATCH('MC Emissions'!$A344,'Emissions Factors'!$A$5:$A$46,0)+2,FALSE)*'MC Usage'!D344</f>
        <v>0</v>
      </c>
      <c r="E344" s="9">
        <f>HLOOKUP(E$5,'Emissions Factors'!$A$3:$AB$46,MATCH('MC Emissions'!$A344,'Emissions Factors'!$A$5:$A$46,0)+2,FALSE)*'MC Usage'!E344</f>
        <v>0</v>
      </c>
      <c r="F344" s="9">
        <f>HLOOKUP(F$5,'Emissions Factors'!$A$3:$AB$46,MATCH('MC Emissions'!$A344,'Emissions Factors'!$A$5:$A$46,0)+2,FALSE)*'MC Usage'!F344</f>
        <v>0</v>
      </c>
      <c r="G344" s="9">
        <f>HLOOKUP(G$5,'Emissions Factors'!$A$3:$AB$46,MATCH('MC Emissions'!$A344,'Emissions Factors'!$A$5:$A$46,0)+2,FALSE)*'MC Usage'!G344</f>
        <v>0</v>
      </c>
      <c r="H344" s="9">
        <f>HLOOKUP(H$5,'Emissions Factors'!$A$3:$AB$46,MATCH('MC Emissions'!$A344,'Emissions Factors'!$A$5:$A$46,0)+2,FALSE)*'MC Usage'!H344</f>
        <v>0</v>
      </c>
      <c r="I344" s="9">
        <f>HLOOKUP(I$5,'Emissions Factors'!$A$3:$AB$46,MATCH('MC Emissions'!$A344,'Emissions Factors'!$A$5:$A$46,0)+2,FALSE)*'MC Usage'!I344</f>
        <v>0</v>
      </c>
      <c r="J344" s="9">
        <f>HLOOKUP(J$5,'Emissions Factors'!$A$3:$AB$46,MATCH('MC Emissions'!$A344,'Emissions Factors'!$A$5:$A$46,0)+2,FALSE)*'MC Usage'!J344</f>
        <v>0</v>
      </c>
      <c r="K344" s="9">
        <f>HLOOKUP(K$5,'Emissions Factors'!$A$3:$AB$46,MATCH('MC Emissions'!$A344,'Emissions Factors'!$A$5:$A$46,0)+2,FALSE)*'MC Usage'!K344</f>
        <v>0</v>
      </c>
      <c r="L344" s="9">
        <f>HLOOKUP(L$5,'Emissions Factors'!$A$3:$AB$46,MATCH('MC Emissions'!$A344,'Emissions Factors'!$A$5:$A$46,0)+2,FALSE)*'MC Usage'!L344</f>
        <v>0</v>
      </c>
      <c r="M344" s="9">
        <f>HLOOKUP(M$5,'Emissions Factors'!$A$3:$AB$46,MATCH('MC Emissions'!$A344,'Emissions Factors'!$A$5:$A$46,0)+2,FALSE)*'MC Usage'!M344</f>
        <v>0</v>
      </c>
      <c r="N344" s="9">
        <f>HLOOKUP(N$5,'Emissions Factors'!$A$3:$AB$46,MATCH('MC Emissions'!$A344,'Emissions Factors'!$A$5:$A$46,0)+2,FALSE)*'MC Usage'!N344</f>
        <v>0</v>
      </c>
      <c r="O344" s="9">
        <f>HLOOKUP(O$5,'Emissions Factors'!$A$3:$AB$46,MATCH('MC Emissions'!$A344,'Emissions Factors'!$A$5:$A$46,0)+2,FALSE)*'MC Usage'!O344</f>
        <v>0</v>
      </c>
      <c r="P344" s="9">
        <f>HLOOKUP(P$5,'Emissions Factors'!$A$3:$AB$46,MATCH('MC Emissions'!$A344,'Emissions Factors'!$A$5:$A$46,0)+2,FALSE)*'MC Usage'!P344</f>
        <v>0</v>
      </c>
      <c r="Q344" s="9">
        <f>HLOOKUP(Q$5,'Emissions Factors'!$A$3:$AB$46,MATCH('MC Emissions'!$A344,'Emissions Factors'!$A$5:$A$46,0)+2,FALSE)*'MC Usage'!Q344</f>
        <v>0</v>
      </c>
      <c r="R344" s="9">
        <f>HLOOKUP(R$5,'Emissions Factors'!$A$3:$AB$46,MATCH('MC Emissions'!$A344,'Emissions Factors'!$A$5:$A$46,0)+2,FALSE)*'MC Usage'!R344</f>
        <v>0</v>
      </c>
      <c r="S344" s="9">
        <f>HLOOKUP(S$5,'Emissions Factors'!$A$3:$AB$46,MATCH('MC Emissions'!$A344,'Emissions Factors'!$A$5:$A$46,0)+2,FALSE)*'MC Usage'!S344</f>
        <v>0</v>
      </c>
      <c r="T344" s="9">
        <f>HLOOKUP(T$5,'Emissions Factors'!$A$3:$AB$46,MATCH('MC Emissions'!$A344,'Emissions Factors'!$A$5:$A$46,0)+2,FALSE)*'MC Usage'!T344</f>
        <v>0</v>
      </c>
      <c r="U344" s="9">
        <f>HLOOKUP(U$5,'Emissions Factors'!$A$3:$AB$46,MATCH('MC Emissions'!$A344,'Emissions Factors'!$A$5:$A$46,0)+2,FALSE)*'MC Usage'!U344</f>
        <v>0</v>
      </c>
      <c r="V344" s="9">
        <f>HLOOKUP(V$5,'Emissions Factors'!$A$3:$AB$46,MATCH('MC Emissions'!$A344,'Emissions Factors'!$A$5:$A$46,0)+2,FALSE)*'MC Usage'!V344</f>
        <v>0</v>
      </c>
      <c r="W344" s="9">
        <f>HLOOKUP(W$5,'Emissions Factors'!$A$3:$AB$46,MATCH('MC Emissions'!$A344,'Emissions Factors'!$A$5:$A$46,0)+2,FALSE)*'MC Usage'!W344</f>
        <v>0</v>
      </c>
      <c r="X344" s="9">
        <f>HLOOKUP(X$5,'Emissions Factors'!$A$3:$AB$46,MATCH('MC Emissions'!$A344,'Emissions Factors'!$A$5:$A$46,0)+2,FALSE)*'MC Usage'!X344</f>
        <v>0</v>
      </c>
      <c r="Y344" s="9">
        <f>HLOOKUP(Y$5,'Emissions Factors'!$A$3:$AB$46,MATCH('MC Emissions'!$A344,'Emissions Factors'!$A$5:$A$46,0)+2,FALSE)*'MC Usage'!Y344</f>
        <v>0</v>
      </c>
      <c r="Z344" s="9">
        <f>HLOOKUP(Z$5,'Emissions Factors'!$A$3:$AB$46,MATCH('MC Emissions'!$A344,'Emissions Factors'!$A$5:$A$46,0)+2,FALSE)*'MC Usage'!Z344</f>
        <v>0</v>
      </c>
      <c r="AA344" s="9">
        <f>HLOOKUP(AA$5,'Emissions Factors'!$A$3:$AB$46,MATCH('MC Emissions'!$A344,'Emissions Factors'!$A$5:$A$46,0)+2,FALSE)*'MC Usage'!AA344</f>
        <v>0</v>
      </c>
      <c r="AB344" s="10">
        <f>HLOOKUP(AB$5,'Emissions Factors'!$A$3:$AB$46,MATCH('MC Emissions'!$A344,'Emissions Factors'!$A$5:$A$46,0)+2,FALSE)*'MC Usage'!AB344</f>
        <v>0</v>
      </c>
      <c r="AC344" s="10">
        <f>-'MC Usage'!AC344</f>
        <v>0</v>
      </c>
      <c r="AD344" s="10">
        <f>HLOOKUP(AD$5,'Emissions Factors'!$A$3:$AB$46,MATCH('MC Emissions'!$A344,'Emissions Factors'!$A$5:$A$46,0)+2,FALSE)*'MC Usage'!AD344</f>
        <v>0</v>
      </c>
      <c r="AE344" s="10">
        <f>HLOOKUP(AE$5,'Emissions Factors'!$A$3:$AB$46,MATCH('MC Emissions'!$A344,'Emissions Factors'!$A$5:$A$46,0)+2,FALSE)*'MC Usage'!AE344</f>
        <v>0</v>
      </c>
      <c r="AF344" s="202">
        <f t="shared" si="25"/>
        <v>0</v>
      </c>
      <c r="AG344">
        <f t="shared" si="26"/>
        <v>0</v>
      </c>
      <c r="AH344">
        <v>0</v>
      </c>
    </row>
    <row r="345" spans="1:34" x14ac:dyDescent="0.3">
      <c r="A345" s="30" t="s">
        <v>62</v>
      </c>
      <c r="B345" s="16">
        <f t="shared" si="27"/>
        <v>47027</v>
      </c>
      <c r="C345" s="9">
        <f>HLOOKUP(C$5,'Emissions Factors'!$A$3:$AB$46,MATCH('MC Emissions'!$A345,'Emissions Factors'!$A$5:$A$46,0)+2,FALSE)*'MC Usage'!C345</f>
        <v>0</v>
      </c>
      <c r="D345" s="9">
        <f>HLOOKUP(D$5,'Emissions Factors'!$A$3:$AB$46,MATCH('MC Emissions'!$A345,'Emissions Factors'!$A$5:$A$46,0)+2,FALSE)*'MC Usage'!D345</f>
        <v>0</v>
      </c>
      <c r="E345" s="9">
        <f>HLOOKUP(E$5,'Emissions Factors'!$A$3:$AB$46,MATCH('MC Emissions'!$A345,'Emissions Factors'!$A$5:$A$46,0)+2,FALSE)*'MC Usage'!E345</f>
        <v>0</v>
      </c>
      <c r="F345" s="9">
        <f>HLOOKUP(F$5,'Emissions Factors'!$A$3:$AB$46,MATCH('MC Emissions'!$A345,'Emissions Factors'!$A$5:$A$46,0)+2,FALSE)*'MC Usage'!F345</f>
        <v>0</v>
      </c>
      <c r="G345" s="9">
        <f>HLOOKUP(G$5,'Emissions Factors'!$A$3:$AB$46,MATCH('MC Emissions'!$A345,'Emissions Factors'!$A$5:$A$46,0)+2,FALSE)*'MC Usage'!G345</f>
        <v>0</v>
      </c>
      <c r="H345" s="9">
        <f>HLOOKUP(H$5,'Emissions Factors'!$A$3:$AB$46,MATCH('MC Emissions'!$A345,'Emissions Factors'!$A$5:$A$46,0)+2,FALSE)*'MC Usage'!H345</f>
        <v>0</v>
      </c>
      <c r="I345" s="9">
        <f>HLOOKUP(I$5,'Emissions Factors'!$A$3:$AB$46,MATCH('MC Emissions'!$A345,'Emissions Factors'!$A$5:$A$46,0)+2,FALSE)*'MC Usage'!I345</f>
        <v>0</v>
      </c>
      <c r="J345" s="9">
        <f>HLOOKUP(J$5,'Emissions Factors'!$A$3:$AB$46,MATCH('MC Emissions'!$A345,'Emissions Factors'!$A$5:$A$46,0)+2,FALSE)*'MC Usage'!J345</f>
        <v>0</v>
      </c>
      <c r="K345" s="9">
        <f>HLOOKUP(K$5,'Emissions Factors'!$A$3:$AB$46,MATCH('MC Emissions'!$A345,'Emissions Factors'!$A$5:$A$46,0)+2,FALSE)*'MC Usage'!K345</f>
        <v>0</v>
      </c>
      <c r="L345" s="9">
        <f>HLOOKUP(L$5,'Emissions Factors'!$A$3:$AB$46,MATCH('MC Emissions'!$A345,'Emissions Factors'!$A$5:$A$46,0)+2,FALSE)*'MC Usage'!L345</f>
        <v>0</v>
      </c>
      <c r="M345" s="9">
        <f>HLOOKUP(M$5,'Emissions Factors'!$A$3:$AB$46,MATCH('MC Emissions'!$A345,'Emissions Factors'!$A$5:$A$46,0)+2,FALSE)*'MC Usage'!M345</f>
        <v>0</v>
      </c>
      <c r="N345" s="9">
        <f>HLOOKUP(N$5,'Emissions Factors'!$A$3:$AB$46,MATCH('MC Emissions'!$A345,'Emissions Factors'!$A$5:$A$46,0)+2,FALSE)*'MC Usage'!N345</f>
        <v>0</v>
      </c>
      <c r="O345" s="9">
        <f>HLOOKUP(O$5,'Emissions Factors'!$A$3:$AB$46,MATCH('MC Emissions'!$A345,'Emissions Factors'!$A$5:$A$46,0)+2,FALSE)*'MC Usage'!O345</f>
        <v>0</v>
      </c>
      <c r="P345" s="9">
        <f>HLOOKUP(P$5,'Emissions Factors'!$A$3:$AB$46,MATCH('MC Emissions'!$A345,'Emissions Factors'!$A$5:$A$46,0)+2,FALSE)*'MC Usage'!P345</f>
        <v>0</v>
      </c>
      <c r="Q345" s="9">
        <f>HLOOKUP(Q$5,'Emissions Factors'!$A$3:$AB$46,MATCH('MC Emissions'!$A345,'Emissions Factors'!$A$5:$A$46,0)+2,FALSE)*'MC Usage'!Q345</f>
        <v>0</v>
      </c>
      <c r="R345" s="9">
        <f>HLOOKUP(R$5,'Emissions Factors'!$A$3:$AB$46,MATCH('MC Emissions'!$A345,'Emissions Factors'!$A$5:$A$46,0)+2,FALSE)*'MC Usage'!R345</f>
        <v>0</v>
      </c>
      <c r="S345" s="9">
        <f>HLOOKUP(S$5,'Emissions Factors'!$A$3:$AB$46,MATCH('MC Emissions'!$A345,'Emissions Factors'!$A$5:$A$46,0)+2,FALSE)*'MC Usage'!S345</f>
        <v>0</v>
      </c>
      <c r="T345" s="9">
        <f>HLOOKUP(T$5,'Emissions Factors'!$A$3:$AB$46,MATCH('MC Emissions'!$A345,'Emissions Factors'!$A$5:$A$46,0)+2,FALSE)*'MC Usage'!T345</f>
        <v>0</v>
      </c>
      <c r="U345" s="9">
        <f>HLOOKUP(U$5,'Emissions Factors'!$A$3:$AB$46,MATCH('MC Emissions'!$A345,'Emissions Factors'!$A$5:$A$46,0)+2,FALSE)*'MC Usage'!U345</f>
        <v>0</v>
      </c>
      <c r="V345" s="9">
        <f>HLOOKUP(V$5,'Emissions Factors'!$A$3:$AB$46,MATCH('MC Emissions'!$A345,'Emissions Factors'!$A$5:$A$46,0)+2,FALSE)*'MC Usage'!V345</f>
        <v>0</v>
      </c>
      <c r="W345" s="9">
        <f>HLOOKUP(W$5,'Emissions Factors'!$A$3:$AB$46,MATCH('MC Emissions'!$A345,'Emissions Factors'!$A$5:$A$46,0)+2,FALSE)*'MC Usage'!W345</f>
        <v>0</v>
      </c>
      <c r="X345" s="9">
        <f>HLOOKUP(X$5,'Emissions Factors'!$A$3:$AB$46,MATCH('MC Emissions'!$A345,'Emissions Factors'!$A$5:$A$46,0)+2,FALSE)*'MC Usage'!X345</f>
        <v>0</v>
      </c>
      <c r="Y345" s="9">
        <f>HLOOKUP(Y$5,'Emissions Factors'!$A$3:$AB$46,MATCH('MC Emissions'!$A345,'Emissions Factors'!$A$5:$A$46,0)+2,FALSE)*'MC Usage'!Y345</f>
        <v>0</v>
      </c>
      <c r="Z345" s="9">
        <f>HLOOKUP(Z$5,'Emissions Factors'!$A$3:$AB$46,MATCH('MC Emissions'!$A345,'Emissions Factors'!$A$5:$A$46,0)+2,FALSE)*'MC Usage'!Z345</f>
        <v>0</v>
      </c>
      <c r="AA345" s="9">
        <f>HLOOKUP(AA$5,'Emissions Factors'!$A$3:$AB$46,MATCH('MC Emissions'!$A345,'Emissions Factors'!$A$5:$A$46,0)+2,FALSE)*'MC Usage'!AA345</f>
        <v>0</v>
      </c>
      <c r="AB345" s="10">
        <f>HLOOKUP(AB$5,'Emissions Factors'!$A$3:$AB$46,MATCH('MC Emissions'!$A345,'Emissions Factors'!$A$5:$A$46,0)+2,FALSE)*'MC Usage'!AB345</f>
        <v>0</v>
      </c>
      <c r="AC345" s="10">
        <f>-'MC Usage'!AC345</f>
        <v>0</v>
      </c>
      <c r="AD345" s="10">
        <f>HLOOKUP(AD$5,'Emissions Factors'!$A$3:$AB$46,MATCH('MC Emissions'!$A345,'Emissions Factors'!$A$5:$A$46,0)+2,FALSE)*'MC Usage'!AD345</f>
        <v>0</v>
      </c>
      <c r="AE345" s="10">
        <f>HLOOKUP(AE$5,'Emissions Factors'!$A$3:$AB$46,MATCH('MC Emissions'!$A345,'Emissions Factors'!$A$5:$A$46,0)+2,FALSE)*'MC Usage'!AE345</f>
        <v>0</v>
      </c>
      <c r="AF345" s="202">
        <f t="shared" si="25"/>
        <v>0</v>
      </c>
      <c r="AG345">
        <f t="shared" si="26"/>
        <v>0</v>
      </c>
      <c r="AH345">
        <v>0</v>
      </c>
    </row>
    <row r="346" spans="1:34" x14ac:dyDescent="0.3">
      <c r="A346" s="30" t="s">
        <v>62</v>
      </c>
      <c r="B346" s="16">
        <f t="shared" si="27"/>
        <v>47058</v>
      </c>
      <c r="C346" s="9">
        <f>HLOOKUP(C$5,'Emissions Factors'!$A$3:$AB$46,MATCH('MC Emissions'!$A346,'Emissions Factors'!$A$5:$A$46,0)+2,FALSE)*'MC Usage'!C346</f>
        <v>0</v>
      </c>
      <c r="D346" s="9">
        <f>HLOOKUP(D$5,'Emissions Factors'!$A$3:$AB$46,MATCH('MC Emissions'!$A346,'Emissions Factors'!$A$5:$A$46,0)+2,FALSE)*'MC Usage'!D346</f>
        <v>0</v>
      </c>
      <c r="E346" s="9">
        <f>HLOOKUP(E$5,'Emissions Factors'!$A$3:$AB$46,MATCH('MC Emissions'!$A346,'Emissions Factors'!$A$5:$A$46,0)+2,FALSE)*'MC Usage'!E346</f>
        <v>0</v>
      </c>
      <c r="F346" s="9">
        <f>HLOOKUP(F$5,'Emissions Factors'!$A$3:$AB$46,MATCH('MC Emissions'!$A346,'Emissions Factors'!$A$5:$A$46,0)+2,FALSE)*'MC Usage'!F346</f>
        <v>0</v>
      </c>
      <c r="G346" s="9">
        <f>HLOOKUP(G$5,'Emissions Factors'!$A$3:$AB$46,MATCH('MC Emissions'!$A346,'Emissions Factors'!$A$5:$A$46,0)+2,FALSE)*'MC Usage'!G346</f>
        <v>0</v>
      </c>
      <c r="H346" s="9">
        <f>HLOOKUP(H$5,'Emissions Factors'!$A$3:$AB$46,MATCH('MC Emissions'!$A346,'Emissions Factors'!$A$5:$A$46,0)+2,FALSE)*'MC Usage'!H346</f>
        <v>0</v>
      </c>
      <c r="I346" s="9">
        <f>HLOOKUP(I$5,'Emissions Factors'!$A$3:$AB$46,MATCH('MC Emissions'!$A346,'Emissions Factors'!$A$5:$A$46,0)+2,FALSE)*'MC Usage'!I346</f>
        <v>0</v>
      </c>
      <c r="J346" s="9">
        <f>HLOOKUP(J$5,'Emissions Factors'!$A$3:$AB$46,MATCH('MC Emissions'!$A346,'Emissions Factors'!$A$5:$A$46,0)+2,FALSE)*'MC Usage'!J346</f>
        <v>0</v>
      </c>
      <c r="K346" s="9">
        <f>HLOOKUP(K$5,'Emissions Factors'!$A$3:$AB$46,MATCH('MC Emissions'!$A346,'Emissions Factors'!$A$5:$A$46,0)+2,FALSE)*'MC Usage'!K346</f>
        <v>0</v>
      </c>
      <c r="L346" s="9">
        <f>HLOOKUP(L$5,'Emissions Factors'!$A$3:$AB$46,MATCH('MC Emissions'!$A346,'Emissions Factors'!$A$5:$A$46,0)+2,FALSE)*'MC Usage'!L346</f>
        <v>0</v>
      </c>
      <c r="M346" s="9">
        <f>HLOOKUP(M$5,'Emissions Factors'!$A$3:$AB$46,MATCH('MC Emissions'!$A346,'Emissions Factors'!$A$5:$A$46,0)+2,FALSE)*'MC Usage'!M346</f>
        <v>0</v>
      </c>
      <c r="N346" s="9">
        <f>HLOOKUP(N$5,'Emissions Factors'!$A$3:$AB$46,MATCH('MC Emissions'!$A346,'Emissions Factors'!$A$5:$A$46,0)+2,FALSE)*'MC Usage'!N346</f>
        <v>0</v>
      </c>
      <c r="O346" s="9">
        <f>HLOOKUP(O$5,'Emissions Factors'!$A$3:$AB$46,MATCH('MC Emissions'!$A346,'Emissions Factors'!$A$5:$A$46,0)+2,FALSE)*'MC Usage'!O346</f>
        <v>0</v>
      </c>
      <c r="P346" s="9">
        <f>HLOOKUP(P$5,'Emissions Factors'!$A$3:$AB$46,MATCH('MC Emissions'!$A346,'Emissions Factors'!$A$5:$A$46,0)+2,FALSE)*'MC Usage'!P346</f>
        <v>0</v>
      </c>
      <c r="Q346" s="9">
        <f>HLOOKUP(Q$5,'Emissions Factors'!$A$3:$AB$46,MATCH('MC Emissions'!$A346,'Emissions Factors'!$A$5:$A$46,0)+2,FALSE)*'MC Usage'!Q346</f>
        <v>0</v>
      </c>
      <c r="R346" s="9">
        <f>HLOOKUP(R$5,'Emissions Factors'!$A$3:$AB$46,MATCH('MC Emissions'!$A346,'Emissions Factors'!$A$5:$A$46,0)+2,FALSE)*'MC Usage'!R346</f>
        <v>0</v>
      </c>
      <c r="S346" s="9">
        <f>HLOOKUP(S$5,'Emissions Factors'!$A$3:$AB$46,MATCH('MC Emissions'!$A346,'Emissions Factors'!$A$5:$A$46,0)+2,FALSE)*'MC Usage'!S346</f>
        <v>0</v>
      </c>
      <c r="T346" s="9">
        <f>HLOOKUP(T$5,'Emissions Factors'!$A$3:$AB$46,MATCH('MC Emissions'!$A346,'Emissions Factors'!$A$5:$A$46,0)+2,FALSE)*'MC Usage'!T346</f>
        <v>0</v>
      </c>
      <c r="U346" s="9">
        <f>HLOOKUP(U$5,'Emissions Factors'!$A$3:$AB$46,MATCH('MC Emissions'!$A346,'Emissions Factors'!$A$5:$A$46,0)+2,FALSE)*'MC Usage'!U346</f>
        <v>0</v>
      </c>
      <c r="V346" s="9">
        <f>HLOOKUP(V$5,'Emissions Factors'!$A$3:$AB$46,MATCH('MC Emissions'!$A346,'Emissions Factors'!$A$5:$A$46,0)+2,FALSE)*'MC Usage'!V346</f>
        <v>0</v>
      </c>
      <c r="W346" s="9">
        <f>HLOOKUP(W$5,'Emissions Factors'!$A$3:$AB$46,MATCH('MC Emissions'!$A346,'Emissions Factors'!$A$5:$A$46,0)+2,FALSE)*'MC Usage'!W346</f>
        <v>0</v>
      </c>
      <c r="X346" s="9">
        <f>HLOOKUP(X$5,'Emissions Factors'!$A$3:$AB$46,MATCH('MC Emissions'!$A346,'Emissions Factors'!$A$5:$A$46,0)+2,FALSE)*'MC Usage'!X346</f>
        <v>0</v>
      </c>
      <c r="Y346" s="9">
        <f>HLOOKUP(Y$5,'Emissions Factors'!$A$3:$AB$46,MATCH('MC Emissions'!$A346,'Emissions Factors'!$A$5:$A$46,0)+2,FALSE)*'MC Usage'!Y346</f>
        <v>0</v>
      </c>
      <c r="Z346" s="9">
        <f>HLOOKUP(Z$5,'Emissions Factors'!$A$3:$AB$46,MATCH('MC Emissions'!$A346,'Emissions Factors'!$A$5:$A$46,0)+2,FALSE)*'MC Usage'!Z346</f>
        <v>0</v>
      </c>
      <c r="AA346" s="9">
        <f>HLOOKUP(AA$5,'Emissions Factors'!$A$3:$AB$46,MATCH('MC Emissions'!$A346,'Emissions Factors'!$A$5:$A$46,0)+2,FALSE)*'MC Usage'!AA346</f>
        <v>0</v>
      </c>
      <c r="AB346" s="10">
        <f>HLOOKUP(AB$5,'Emissions Factors'!$A$3:$AB$46,MATCH('MC Emissions'!$A346,'Emissions Factors'!$A$5:$A$46,0)+2,FALSE)*'MC Usage'!AB346</f>
        <v>0</v>
      </c>
      <c r="AC346" s="10">
        <f>-'MC Usage'!AC346</f>
        <v>0</v>
      </c>
      <c r="AD346" s="10">
        <f>HLOOKUP(AD$5,'Emissions Factors'!$A$3:$AB$46,MATCH('MC Emissions'!$A346,'Emissions Factors'!$A$5:$A$46,0)+2,FALSE)*'MC Usage'!AD346</f>
        <v>0</v>
      </c>
      <c r="AE346" s="10">
        <f>HLOOKUP(AE$5,'Emissions Factors'!$A$3:$AB$46,MATCH('MC Emissions'!$A346,'Emissions Factors'!$A$5:$A$46,0)+2,FALSE)*'MC Usage'!AE346</f>
        <v>0</v>
      </c>
      <c r="AF346" s="202">
        <f t="shared" si="25"/>
        <v>0</v>
      </c>
      <c r="AG346">
        <f t="shared" si="26"/>
        <v>0</v>
      </c>
      <c r="AH346">
        <v>0</v>
      </c>
    </row>
    <row r="347" spans="1:34" x14ac:dyDescent="0.3">
      <c r="A347" s="30" t="s">
        <v>62</v>
      </c>
      <c r="B347" s="16">
        <f t="shared" si="27"/>
        <v>47088</v>
      </c>
      <c r="C347" s="9">
        <f>HLOOKUP(C$5,'Emissions Factors'!$A$3:$AB$46,MATCH('MC Emissions'!$A347,'Emissions Factors'!$A$5:$A$46,0)+2,FALSE)*'MC Usage'!C347</f>
        <v>0</v>
      </c>
      <c r="D347" s="9">
        <f>HLOOKUP(D$5,'Emissions Factors'!$A$3:$AB$46,MATCH('MC Emissions'!$A347,'Emissions Factors'!$A$5:$A$46,0)+2,FALSE)*'MC Usage'!D347</f>
        <v>0</v>
      </c>
      <c r="E347" s="9">
        <f>HLOOKUP(E$5,'Emissions Factors'!$A$3:$AB$46,MATCH('MC Emissions'!$A347,'Emissions Factors'!$A$5:$A$46,0)+2,FALSE)*'MC Usage'!E347</f>
        <v>0</v>
      </c>
      <c r="F347" s="9">
        <f>HLOOKUP(F$5,'Emissions Factors'!$A$3:$AB$46,MATCH('MC Emissions'!$A347,'Emissions Factors'!$A$5:$A$46,0)+2,FALSE)*'MC Usage'!F347</f>
        <v>0</v>
      </c>
      <c r="G347" s="9">
        <f>HLOOKUP(G$5,'Emissions Factors'!$A$3:$AB$46,MATCH('MC Emissions'!$A347,'Emissions Factors'!$A$5:$A$46,0)+2,FALSE)*'MC Usage'!G347</f>
        <v>0</v>
      </c>
      <c r="H347" s="9">
        <f>HLOOKUP(H$5,'Emissions Factors'!$A$3:$AB$46,MATCH('MC Emissions'!$A347,'Emissions Factors'!$A$5:$A$46,0)+2,FALSE)*'MC Usage'!H347</f>
        <v>0</v>
      </c>
      <c r="I347" s="9">
        <f>HLOOKUP(I$5,'Emissions Factors'!$A$3:$AB$46,MATCH('MC Emissions'!$A347,'Emissions Factors'!$A$5:$A$46,0)+2,FALSE)*'MC Usage'!I347</f>
        <v>0</v>
      </c>
      <c r="J347" s="9">
        <f>HLOOKUP(J$5,'Emissions Factors'!$A$3:$AB$46,MATCH('MC Emissions'!$A347,'Emissions Factors'!$A$5:$A$46,0)+2,FALSE)*'MC Usage'!J347</f>
        <v>0</v>
      </c>
      <c r="K347" s="9">
        <f>HLOOKUP(K$5,'Emissions Factors'!$A$3:$AB$46,MATCH('MC Emissions'!$A347,'Emissions Factors'!$A$5:$A$46,0)+2,FALSE)*'MC Usage'!K347</f>
        <v>0</v>
      </c>
      <c r="L347" s="9">
        <f>HLOOKUP(L$5,'Emissions Factors'!$A$3:$AB$46,MATCH('MC Emissions'!$A347,'Emissions Factors'!$A$5:$A$46,0)+2,FALSE)*'MC Usage'!L347</f>
        <v>0</v>
      </c>
      <c r="M347" s="9">
        <f>HLOOKUP(M$5,'Emissions Factors'!$A$3:$AB$46,MATCH('MC Emissions'!$A347,'Emissions Factors'!$A$5:$A$46,0)+2,FALSE)*'MC Usage'!M347</f>
        <v>0</v>
      </c>
      <c r="N347" s="9">
        <f>HLOOKUP(N$5,'Emissions Factors'!$A$3:$AB$46,MATCH('MC Emissions'!$A347,'Emissions Factors'!$A$5:$A$46,0)+2,FALSE)*'MC Usage'!N347</f>
        <v>0</v>
      </c>
      <c r="O347" s="9">
        <f>HLOOKUP(O$5,'Emissions Factors'!$A$3:$AB$46,MATCH('MC Emissions'!$A347,'Emissions Factors'!$A$5:$A$46,0)+2,FALSE)*'MC Usage'!O347</f>
        <v>0</v>
      </c>
      <c r="P347" s="9">
        <f>HLOOKUP(P$5,'Emissions Factors'!$A$3:$AB$46,MATCH('MC Emissions'!$A347,'Emissions Factors'!$A$5:$A$46,0)+2,FALSE)*'MC Usage'!P347</f>
        <v>0</v>
      </c>
      <c r="Q347" s="9">
        <f>HLOOKUP(Q$5,'Emissions Factors'!$A$3:$AB$46,MATCH('MC Emissions'!$A347,'Emissions Factors'!$A$5:$A$46,0)+2,FALSE)*'MC Usage'!Q347</f>
        <v>0</v>
      </c>
      <c r="R347" s="9">
        <f>HLOOKUP(R$5,'Emissions Factors'!$A$3:$AB$46,MATCH('MC Emissions'!$A347,'Emissions Factors'!$A$5:$A$46,0)+2,FALSE)*'MC Usage'!R347</f>
        <v>0</v>
      </c>
      <c r="S347" s="9">
        <f>HLOOKUP(S$5,'Emissions Factors'!$A$3:$AB$46,MATCH('MC Emissions'!$A347,'Emissions Factors'!$A$5:$A$46,0)+2,FALSE)*'MC Usage'!S347</f>
        <v>0</v>
      </c>
      <c r="T347" s="9">
        <f>HLOOKUP(T$5,'Emissions Factors'!$A$3:$AB$46,MATCH('MC Emissions'!$A347,'Emissions Factors'!$A$5:$A$46,0)+2,FALSE)*'MC Usage'!T347</f>
        <v>0</v>
      </c>
      <c r="U347" s="9">
        <f>HLOOKUP(U$5,'Emissions Factors'!$A$3:$AB$46,MATCH('MC Emissions'!$A347,'Emissions Factors'!$A$5:$A$46,0)+2,FALSE)*'MC Usage'!U347</f>
        <v>0</v>
      </c>
      <c r="V347" s="9">
        <f>HLOOKUP(V$5,'Emissions Factors'!$A$3:$AB$46,MATCH('MC Emissions'!$A347,'Emissions Factors'!$A$5:$A$46,0)+2,FALSE)*'MC Usage'!V347</f>
        <v>0</v>
      </c>
      <c r="W347" s="9">
        <f>HLOOKUP(W$5,'Emissions Factors'!$A$3:$AB$46,MATCH('MC Emissions'!$A347,'Emissions Factors'!$A$5:$A$46,0)+2,FALSE)*'MC Usage'!W347</f>
        <v>0</v>
      </c>
      <c r="X347" s="9">
        <f>HLOOKUP(X$5,'Emissions Factors'!$A$3:$AB$46,MATCH('MC Emissions'!$A347,'Emissions Factors'!$A$5:$A$46,0)+2,FALSE)*'MC Usage'!X347</f>
        <v>0</v>
      </c>
      <c r="Y347" s="9">
        <f>HLOOKUP(Y$5,'Emissions Factors'!$A$3:$AB$46,MATCH('MC Emissions'!$A347,'Emissions Factors'!$A$5:$A$46,0)+2,FALSE)*'MC Usage'!Y347</f>
        <v>0</v>
      </c>
      <c r="Z347" s="9">
        <f>HLOOKUP(Z$5,'Emissions Factors'!$A$3:$AB$46,MATCH('MC Emissions'!$A347,'Emissions Factors'!$A$5:$A$46,0)+2,FALSE)*'MC Usage'!Z347</f>
        <v>0</v>
      </c>
      <c r="AA347" s="9">
        <f>HLOOKUP(AA$5,'Emissions Factors'!$A$3:$AB$46,MATCH('MC Emissions'!$A347,'Emissions Factors'!$A$5:$A$46,0)+2,FALSE)*'MC Usage'!AA347</f>
        <v>0</v>
      </c>
      <c r="AB347" s="10">
        <f>HLOOKUP(AB$5,'Emissions Factors'!$A$3:$AB$46,MATCH('MC Emissions'!$A347,'Emissions Factors'!$A$5:$A$46,0)+2,FALSE)*'MC Usage'!AB347</f>
        <v>0</v>
      </c>
      <c r="AC347" s="10">
        <f>-'MC Usage'!AC347</f>
        <v>0</v>
      </c>
      <c r="AD347" s="10">
        <f>HLOOKUP(AD$5,'Emissions Factors'!$A$3:$AB$46,MATCH('MC Emissions'!$A347,'Emissions Factors'!$A$5:$A$46,0)+2,FALSE)*'MC Usage'!AD347</f>
        <v>0</v>
      </c>
      <c r="AE347" s="10">
        <f>HLOOKUP(AE$5,'Emissions Factors'!$A$3:$AB$46,MATCH('MC Emissions'!$A347,'Emissions Factors'!$A$5:$A$46,0)+2,FALSE)*'MC Usage'!AE347</f>
        <v>0</v>
      </c>
      <c r="AF347" s="202">
        <f t="shared" si="25"/>
        <v>0</v>
      </c>
      <c r="AG347">
        <f t="shared" si="26"/>
        <v>0</v>
      </c>
      <c r="AH347">
        <v>0</v>
      </c>
    </row>
    <row r="348" spans="1:34" x14ac:dyDescent="0.3">
      <c r="A348" s="30" t="s">
        <v>62</v>
      </c>
      <c r="B348" s="16">
        <f t="shared" si="27"/>
        <v>47119</v>
      </c>
      <c r="C348" s="9">
        <f>HLOOKUP(C$5,'Emissions Factors'!$A$3:$AB$46,MATCH('MC Emissions'!$A348,'Emissions Factors'!$A$5:$A$46,0)+2,FALSE)*'MC Usage'!C348</f>
        <v>0</v>
      </c>
      <c r="D348" s="9">
        <f>HLOOKUP(D$5,'Emissions Factors'!$A$3:$AB$46,MATCH('MC Emissions'!$A348,'Emissions Factors'!$A$5:$A$46,0)+2,FALSE)*'MC Usage'!D348</f>
        <v>0</v>
      </c>
      <c r="E348" s="9">
        <f>HLOOKUP(E$5,'Emissions Factors'!$A$3:$AB$46,MATCH('MC Emissions'!$A348,'Emissions Factors'!$A$5:$A$46,0)+2,FALSE)*'MC Usage'!E348</f>
        <v>0</v>
      </c>
      <c r="F348" s="9">
        <f>HLOOKUP(F$5,'Emissions Factors'!$A$3:$AB$46,MATCH('MC Emissions'!$A348,'Emissions Factors'!$A$5:$A$46,0)+2,FALSE)*'MC Usage'!F348</f>
        <v>0</v>
      </c>
      <c r="G348" s="9">
        <f>HLOOKUP(G$5,'Emissions Factors'!$A$3:$AB$46,MATCH('MC Emissions'!$A348,'Emissions Factors'!$A$5:$A$46,0)+2,FALSE)*'MC Usage'!G348</f>
        <v>0</v>
      </c>
      <c r="H348" s="9">
        <f>HLOOKUP(H$5,'Emissions Factors'!$A$3:$AB$46,MATCH('MC Emissions'!$A348,'Emissions Factors'!$A$5:$A$46,0)+2,FALSE)*'MC Usage'!H348</f>
        <v>0</v>
      </c>
      <c r="I348" s="9">
        <f>HLOOKUP(I$5,'Emissions Factors'!$A$3:$AB$46,MATCH('MC Emissions'!$A348,'Emissions Factors'!$A$5:$A$46,0)+2,FALSE)*'MC Usage'!I348</f>
        <v>0</v>
      </c>
      <c r="J348" s="9">
        <f>HLOOKUP(J$5,'Emissions Factors'!$A$3:$AB$46,MATCH('MC Emissions'!$A348,'Emissions Factors'!$A$5:$A$46,0)+2,FALSE)*'MC Usage'!J348</f>
        <v>0</v>
      </c>
      <c r="K348" s="9">
        <f>HLOOKUP(K$5,'Emissions Factors'!$A$3:$AB$46,MATCH('MC Emissions'!$A348,'Emissions Factors'!$A$5:$A$46,0)+2,FALSE)*'MC Usage'!K348</f>
        <v>0</v>
      </c>
      <c r="L348" s="9">
        <f>HLOOKUP(L$5,'Emissions Factors'!$A$3:$AB$46,MATCH('MC Emissions'!$A348,'Emissions Factors'!$A$5:$A$46,0)+2,FALSE)*'MC Usage'!L348</f>
        <v>0</v>
      </c>
      <c r="M348" s="9">
        <f>HLOOKUP(M$5,'Emissions Factors'!$A$3:$AB$46,MATCH('MC Emissions'!$A348,'Emissions Factors'!$A$5:$A$46,0)+2,FALSE)*'MC Usage'!M348</f>
        <v>0</v>
      </c>
      <c r="N348" s="9">
        <f>HLOOKUP(N$5,'Emissions Factors'!$A$3:$AB$46,MATCH('MC Emissions'!$A348,'Emissions Factors'!$A$5:$A$46,0)+2,FALSE)*'MC Usage'!N348</f>
        <v>0</v>
      </c>
      <c r="O348" s="9">
        <f>HLOOKUP(O$5,'Emissions Factors'!$A$3:$AB$46,MATCH('MC Emissions'!$A348,'Emissions Factors'!$A$5:$A$46,0)+2,FALSE)*'MC Usage'!O348</f>
        <v>0</v>
      </c>
      <c r="P348" s="9">
        <f>HLOOKUP(P$5,'Emissions Factors'!$A$3:$AB$46,MATCH('MC Emissions'!$A348,'Emissions Factors'!$A$5:$A$46,0)+2,FALSE)*'MC Usage'!P348</f>
        <v>0</v>
      </c>
      <c r="Q348" s="9">
        <f>HLOOKUP(Q$5,'Emissions Factors'!$A$3:$AB$46,MATCH('MC Emissions'!$A348,'Emissions Factors'!$A$5:$A$46,0)+2,FALSE)*'MC Usage'!Q348</f>
        <v>0</v>
      </c>
      <c r="R348" s="9">
        <f>HLOOKUP(R$5,'Emissions Factors'!$A$3:$AB$46,MATCH('MC Emissions'!$A348,'Emissions Factors'!$A$5:$A$46,0)+2,FALSE)*'MC Usage'!R348</f>
        <v>0</v>
      </c>
      <c r="S348" s="9">
        <f>HLOOKUP(S$5,'Emissions Factors'!$A$3:$AB$46,MATCH('MC Emissions'!$A348,'Emissions Factors'!$A$5:$A$46,0)+2,FALSE)*'MC Usage'!S348</f>
        <v>0</v>
      </c>
      <c r="T348" s="9">
        <f>HLOOKUP(T$5,'Emissions Factors'!$A$3:$AB$46,MATCH('MC Emissions'!$A348,'Emissions Factors'!$A$5:$A$46,0)+2,FALSE)*'MC Usage'!T348</f>
        <v>0</v>
      </c>
      <c r="U348" s="9">
        <f>HLOOKUP(U$5,'Emissions Factors'!$A$3:$AB$46,MATCH('MC Emissions'!$A348,'Emissions Factors'!$A$5:$A$46,0)+2,FALSE)*'MC Usage'!U348</f>
        <v>0</v>
      </c>
      <c r="V348" s="9">
        <f>HLOOKUP(V$5,'Emissions Factors'!$A$3:$AB$46,MATCH('MC Emissions'!$A348,'Emissions Factors'!$A$5:$A$46,0)+2,FALSE)*'MC Usage'!V348</f>
        <v>0</v>
      </c>
      <c r="W348" s="9">
        <f>HLOOKUP(W$5,'Emissions Factors'!$A$3:$AB$46,MATCH('MC Emissions'!$A348,'Emissions Factors'!$A$5:$A$46,0)+2,FALSE)*'MC Usage'!W348</f>
        <v>0</v>
      </c>
      <c r="X348" s="9">
        <f>HLOOKUP(X$5,'Emissions Factors'!$A$3:$AB$46,MATCH('MC Emissions'!$A348,'Emissions Factors'!$A$5:$A$46,0)+2,FALSE)*'MC Usage'!X348</f>
        <v>0</v>
      </c>
      <c r="Y348" s="9">
        <f>HLOOKUP(Y$5,'Emissions Factors'!$A$3:$AB$46,MATCH('MC Emissions'!$A348,'Emissions Factors'!$A$5:$A$46,0)+2,FALSE)*'MC Usage'!Y348</f>
        <v>0</v>
      </c>
      <c r="Z348" s="9">
        <f>HLOOKUP(Z$5,'Emissions Factors'!$A$3:$AB$46,MATCH('MC Emissions'!$A348,'Emissions Factors'!$A$5:$A$46,0)+2,FALSE)*'MC Usage'!Z348</f>
        <v>0</v>
      </c>
      <c r="AA348" s="9">
        <f>HLOOKUP(AA$5,'Emissions Factors'!$A$3:$AB$46,MATCH('MC Emissions'!$A348,'Emissions Factors'!$A$5:$A$46,0)+2,FALSE)*'MC Usage'!AA348</f>
        <v>0</v>
      </c>
      <c r="AB348" s="10">
        <f>HLOOKUP(AB$5,'Emissions Factors'!$A$3:$AB$46,MATCH('MC Emissions'!$A348,'Emissions Factors'!$A$5:$A$46,0)+2,FALSE)*'MC Usage'!AB348</f>
        <v>0</v>
      </c>
      <c r="AC348" s="10">
        <f>-'MC Usage'!AC348</f>
        <v>0</v>
      </c>
      <c r="AD348" s="10">
        <f>HLOOKUP(AD$5,'Emissions Factors'!$A$3:$AB$46,MATCH('MC Emissions'!$A348,'Emissions Factors'!$A$5:$A$46,0)+2,FALSE)*'MC Usage'!AD348</f>
        <v>0</v>
      </c>
      <c r="AE348" s="10">
        <f>HLOOKUP(AE$5,'Emissions Factors'!$A$3:$AB$46,MATCH('MC Emissions'!$A348,'Emissions Factors'!$A$5:$A$46,0)+2,FALSE)*'MC Usage'!AE348</f>
        <v>0</v>
      </c>
      <c r="AF348" s="202">
        <f t="shared" si="25"/>
        <v>0</v>
      </c>
      <c r="AG348">
        <f t="shared" si="26"/>
        <v>0</v>
      </c>
      <c r="AH348">
        <v>0</v>
      </c>
    </row>
    <row r="349" spans="1:34" x14ac:dyDescent="0.3">
      <c r="A349" s="30" t="s">
        <v>62</v>
      </c>
      <c r="B349" s="16">
        <f t="shared" si="27"/>
        <v>47150</v>
      </c>
      <c r="C349" s="9">
        <f>HLOOKUP(C$5,'Emissions Factors'!$A$3:$AB$46,MATCH('MC Emissions'!$A349,'Emissions Factors'!$A$5:$A$46,0)+2,FALSE)*'MC Usage'!C349</f>
        <v>0</v>
      </c>
      <c r="D349" s="9">
        <f>HLOOKUP(D$5,'Emissions Factors'!$A$3:$AB$46,MATCH('MC Emissions'!$A349,'Emissions Factors'!$A$5:$A$46,0)+2,FALSE)*'MC Usage'!D349</f>
        <v>0</v>
      </c>
      <c r="E349" s="9">
        <f>HLOOKUP(E$5,'Emissions Factors'!$A$3:$AB$46,MATCH('MC Emissions'!$A349,'Emissions Factors'!$A$5:$A$46,0)+2,FALSE)*'MC Usage'!E349</f>
        <v>0</v>
      </c>
      <c r="F349" s="9">
        <f>HLOOKUP(F$5,'Emissions Factors'!$A$3:$AB$46,MATCH('MC Emissions'!$A349,'Emissions Factors'!$A$5:$A$46,0)+2,FALSE)*'MC Usage'!F349</f>
        <v>0</v>
      </c>
      <c r="G349" s="9">
        <f>HLOOKUP(G$5,'Emissions Factors'!$A$3:$AB$46,MATCH('MC Emissions'!$A349,'Emissions Factors'!$A$5:$A$46,0)+2,FALSE)*'MC Usage'!G349</f>
        <v>0</v>
      </c>
      <c r="H349" s="9">
        <f>HLOOKUP(H$5,'Emissions Factors'!$A$3:$AB$46,MATCH('MC Emissions'!$A349,'Emissions Factors'!$A$5:$A$46,0)+2,FALSE)*'MC Usage'!H349</f>
        <v>0</v>
      </c>
      <c r="I349" s="9">
        <f>HLOOKUP(I$5,'Emissions Factors'!$A$3:$AB$46,MATCH('MC Emissions'!$A349,'Emissions Factors'!$A$5:$A$46,0)+2,FALSE)*'MC Usage'!I349</f>
        <v>0</v>
      </c>
      <c r="J349" s="9">
        <f>HLOOKUP(J$5,'Emissions Factors'!$A$3:$AB$46,MATCH('MC Emissions'!$A349,'Emissions Factors'!$A$5:$A$46,0)+2,FALSE)*'MC Usage'!J349</f>
        <v>0</v>
      </c>
      <c r="K349" s="9">
        <f>HLOOKUP(K$5,'Emissions Factors'!$A$3:$AB$46,MATCH('MC Emissions'!$A349,'Emissions Factors'!$A$5:$A$46,0)+2,FALSE)*'MC Usage'!K349</f>
        <v>0</v>
      </c>
      <c r="L349" s="9">
        <f>HLOOKUP(L$5,'Emissions Factors'!$A$3:$AB$46,MATCH('MC Emissions'!$A349,'Emissions Factors'!$A$5:$A$46,0)+2,FALSE)*'MC Usage'!L349</f>
        <v>0</v>
      </c>
      <c r="M349" s="9">
        <f>HLOOKUP(M$5,'Emissions Factors'!$A$3:$AB$46,MATCH('MC Emissions'!$A349,'Emissions Factors'!$A$5:$A$46,0)+2,FALSE)*'MC Usage'!M349</f>
        <v>0</v>
      </c>
      <c r="N349" s="9">
        <f>HLOOKUP(N$5,'Emissions Factors'!$A$3:$AB$46,MATCH('MC Emissions'!$A349,'Emissions Factors'!$A$5:$A$46,0)+2,FALSE)*'MC Usage'!N349</f>
        <v>0</v>
      </c>
      <c r="O349" s="9">
        <f>HLOOKUP(O$5,'Emissions Factors'!$A$3:$AB$46,MATCH('MC Emissions'!$A349,'Emissions Factors'!$A$5:$A$46,0)+2,FALSE)*'MC Usage'!O349</f>
        <v>0</v>
      </c>
      <c r="P349" s="9">
        <f>HLOOKUP(P$5,'Emissions Factors'!$A$3:$AB$46,MATCH('MC Emissions'!$A349,'Emissions Factors'!$A$5:$A$46,0)+2,FALSE)*'MC Usage'!P349</f>
        <v>0</v>
      </c>
      <c r="Q349" s="9">
        <f>HLOOKUP(Q$5,'Emissions Factors'!$A$3:$AB$46,MATCH('MC Emissions'!$A349,'Emissions Factors'!$A$5:$A$46,0)+2,FALSE)*'MC Usage'!Q349</f>
        <v>0</v>
      </c>
      <c r="R349" s="9">
        <f>HLOOKUP(R$5,'Emissions Factors'!$A$3:$AB$46,MATCH('MC Emissions'!$A349,'Emissions Factors'!$A$5:$A$46,0)+2,FALSE)*'MC Usage'!R349</f>
        <v>0</v>
      </c>
      <c r="S349" s="9">
        <f>HLOOKUP(S$5,'Emissions Factors'!$A$3:$AB$46,MATCH('MC Emissions'!$A349,'Emissions Factors'!$A$5:$A$46,0)+2,FALSE)*'MC Usage'!S349</f>
        <v>0</v>
      </c>
      <c r="T349" s="9">
        <f>HLOOKUP(T$5,'Emissions Factors'!$A$3:$AB$46,MATCH('MC Emissions'!$A349,'Emissions Factors'!$A$5:$A$46,0)+2,FALSE)*'MC Usage'!T349</f>
        <v>0</v>
      </c>
      <c r="U349" s="9">
        <f>HLOOKUP(U$5,'Emissions Factors'!$A$3:$AB$46,MATCH('MC Emissions'!$A349,'Emissions Factors'!$A$5:$A$46,0)+2,FALSE)*'MC Usage'!U349</f>
        <v>0</v>
      </c>
      <c r="V349" s="9">
        <f>HLOOKUP(V$5,'Emissions Factors'!$A$3:$AB$46,MATCH('MC Emissions'!$A349,'Emissions Factors'!$A$5:$A$46,0)+2,FALSE)*'MC Usage'!V349</f>
        <v>0</v>
      </c>
      <c r="W349" s="9">
        <f>HLOOKUP(W$5,'Emissions Factors'!$A$3:$AB$46,MATCH('MC Emissions'!$A349,'Emissions Factors'!$A$5:$A$46,0)+2,FALSE)*'MC Usage'!W349</f>
        <v>0</v>
      </c>
      <c r="X349" s="9">
        <f>HLOOKUP(X$5,'Emissions Factors'!$A$3:$AB$46,MATCH('MC Emissions'!$A349,'Emissions Factors'!$A$5:$A$46,0)+2,FALSE)*'MC Usage'!X349</f>
        <v>0</v>
      </c>
      <c r="Y349" s="9">
        <f>HLOOKUP(Y$5,'Emissions Factors'!$A$3:$AB$46,MATCH('MC Emissions'!$A349,'Emissions Factors'!$A$5:$A$46,0)+2,FALSE)*'MC Usage'!Y349</f>
        <v>0</v>
      </c>
      <c r="Z349" s="9">
        <f>HLOOKUP(Z$5,'Emissions Factors'!$A$3:$AB$46,MATCH('MC Emissions'!$A349,'Emissions Factors'!$A$5:$A$46,0)+2,FALSE)*'MC Usage'!Z349</f>
        <v>0</v>
      </c>
      <c r="AA349" s="9">
        <f>HLOOKUP(AA$5,'Emissions Factors'!$A$3:$AB$46,MATCH('MC Emissions'!$A349,'Emissions Factors'!$A$5:$A$46,0)+2,FALSE)*'MC Usage'!AA349</f>
        <v>0</v>
      </c>
      <c r="AB349" s="10">
        <f>HLOOKUP(AB$5,'Emissions Factors'!$A$3:$AB$46,MATCH('MC Emissions'!$A349,'Emissions Factors'!$A$5:$A$46,0)+2,FALSE)*'MC Usage'!AB349</f>
        <v>0</v>
      </c>
      <c r="AC349" s="10">
        <f>-'MC Usage'!AC349</f>
        <v>0</v>
      </c>
      <c r="AD349" s="10">
        <f>HLOOKUP(AD$5,'Emissions Factors'!$A$3:$AB$46,MATCH('MC Emissions'!$A349,'Emissions Factors'!$A$5:$A$46,0)+2,FALSE)*'MC Usage'!AD349</f>
        <v>0</v>
      </c>
      <c r="AE349" s="10">
        <f>HLOOKUP(AE$5,'Emissions Factors'!$A$3:$AB$46,MATCH('MC Emissions'!$A349,'Emissions Factors'!$A$5:$A$46,0)+2,FALSE)*'MC Usage'!AE349</f>
        <v>0</v>
      </c>
      <c r="AF349" s="202">
        <f t="shared" si="25"/>
        <v>0</v>
      </c>
      <c r="AG349">
        <f t="shared" si="26"/>
        <v>0</v>
      </c>
      <c r="AH349">
        <v>0</v>
      </c>
    </row>
    <row r="350" spans="1:34" x14ac:dyDescent="0.3">
      <c r="A350" s="30" t="s">
        <v>62</v>
      </c>
      <c r="B350" s="16">
        <f t="shared" si="27"/>
        <v>47178</v>
      </c>
      <c r="C350" s="9">
        <f>HLOOKUP(C$5,'Emissions Factors'!$A$3:$AB$46,MATCH('MC Emissions'!$A350,'Emissions Factors'!$A$5:$A$46,0)+2,FALSE)*'MC Usage'!C350</f>
        <v>0</v>
      </c>
      <c r="D350" s="9">
        <f>HLOOKUP(D$5,'Emissions Factors'!$A$3:$AB$46,MATCH('MC Emissions'!$A350,'Emissions Factors'!$A$5:$A$46,0)+2,FALSE)*'MC Usage'!D350</f>
        <v>0</v>
      </c>
      <c r="E350" s="9">
        <f>HLOOKUP(E$5,'Emissions Factors'!$A$3:$AB$46,MATCH('MC Emissions'!$A350,'Emissions Factors'!$A$5:$A$46,0)+2,FALSE)*'MC Usage'!E350</f>
        <v>0</v>
      </c>
      <c r="F350" s="9">
        <f>HLOOKUP(F$5,'Emissions Factors'!$A$3:$AB$46,MATCH('MC Emissions'!$A350,'Emissions Factors'!$A$5:$A$46,0)+2,FALSE)*'MC Usage'!F350</f>
        <v>0</v>
      </c>
      <c r="G350" s="9">
        <f>HLOOKUP(G$5,'Emissions Factors'!$A$3:$AB$46,MATCH('MC Emissions'!$A350,'Emissions Factors'!$A$5:$A$46,0)+2,FALSE)*'MC Usage'!G350</f>
        <v>0</v>
      </c>
      <c r="H350" s="9">
        <f>HLOOKUP(H$5,'Emissions Factors'!$A$3:$AB$46,MATCH('MC Emissions'!$A350,'Emissions Factors'!$A$5:$A$46,0)+2,FALSE)*'MC Usage'!H350</f>
        <v>0</v>
      </c>
      <c r="I350" s="9">
        <f>HLOOKUP(I$5,'Emissions Factors'!$A$3:$AB$46,MATCH('MC Emissions'!$A350,'Emissions Factors'!$A$5:$A$46,0)+2,FALSE)*'MC Usage'!I350</f>
        <v>0</v>
      </c>
      <c r="J350" s="9">
        <f>HLOOKUP(J$5,'Emissions Factors'!$A$3:$AB$46,MATCH('MC Emissions'!$A350,'Emissions Factors'!$A$5:$A$46,0)+2,FALSE)*'MC Usage'!J350</f>
        <v>0</v>
      </c>
      <c r="K350" s="9">
        <f>HLOOKUP(K$5,'Emissions Factors'!$A$3:$AB$46,MATCH('MC Emissions'!$A350,'Emissions Factors'!$A$5:$A$46,0)+2,FALSE)*'MC Usage'!K350</f>
        <v>0</v>
      </c>
      <c r="L350" s="9">
        <f>HLOOKUP(L$5,'Emissions Factors'!$A$3:$AB$46,MATCH('MC Emissions'!$A350,'Emissions Factors'!$A$5:$A$46,0)+2,FALSE)*'MC Usage'!L350</f>
        <v>0</v>
      </c>
      <c r="M350" s="9">
        <f>HLOOKUP(M$5,'Emissions Factors'!$A$3:$AB$46,MATCH('MC Emissions'!$A350,'Emissions Factors'!$A$5:$A$46,0)+2,FALSE)*'MC Usage'!M350</f>
        <v>0</v>
      </c>
      <c r="N350" s="9">
        <f>HLOOKUP(N$5,'Emissions Factors'!$A$3:$AB$46,MATCH('MC Emissions'!$A350,'Emissions Factors'!$A$5:$A$46,0)+2,FALSE)*'MC Usage'!N350</f>
        <v>0</v>
      </c>
      <c r="O350" s="9">
        <f>HLOOKUP(O$5,'Emissions Factors'!$A$3:$AB$46,MATCH('MC Emissions'!$A350,'Emissions Factors'!$A$5:$A$46,0)+2,FALSE)*'MC Usage'!O350</f>
        <v>0</v>
      </c>
      <c r="P350" s="9">
        <f>HLOOKUP(P$5,'Emissions Factors'!$A$3:$AB$46,MATCH('MC Emissions'!$A350,'Emissions Factors'!$A$5:$A$46,0)+2,FALSE)*'MC Usage'!P350</f>
        <v>0</v>
      </c>
      <c r="Q350" s="9">
        <f>HLOOKUP(Q$5,'Emissions Factors'!$A$3:$AB$46,MATCH('MC Emissions'!$A350,'Emissions Factors'!$A$5:$A$46,0)+2,FALSE)*'MC Usage'!Q350</f>
        <v>0</v>
      </c>
      <c r="R350" s="9">
        <f>HLOOKUP(R$5,'Emissions Factors'!$A$3:$AB$46,MATCH('MC Emissions'!$A350,'Emissions Factors'!$A$5:$A$46,0)+2,FALSE)*'MC Usage'!R350</f>
        <v>0</v>
      </c>
      <c r="S350" s="9">
        <f>HLOOKUP(S$5,'Emissions Factors'!$A$3:$AB$46,MATCH('MC Emissions'!$A350,'Emissions Factors'!$A$5:$A$46,0)+2,FALSE)*'MC Usage'!S350</f>
        <v>0</v>
      </c>
      <c r="T350" s="9">
        <f>HLOOKUP(T$5,'Emissions Factors'!$A$3:$AB$46,MATCH('MC Emissions'!$A350,'Emissions Factors'!$A$5:$A$46,0)+2,FALSE)*'MC Usage'!T350</f>
        <v>0</v>
      </c>
      <c r="U350" s="9">
        <f>HLOOKUP(U$5,'Emissions Factors'!$A$3:$AB$46,MATCH('MC Emissions'!$A350,'Emissions Factors'!$A$5:$A$46,0)+2,FALSE)*'MC Usage'!U350</f>
        <v>0</v>
      </c>
      <c r="V350" s="9">
        <f>HLOOKUP(V$5,'Emissions Factors'!$A$3:$AB$46,MATCH('MC Emissions'!$A350,'Emissions Factors'!$A$5:$A$46,0)+2,FALSE)*'MC Usage'!V350</f>
        <v>0</v>
      </c>
      <c r="W350" s="9">
        <f>HLOOKUP(W$5,'Emissions Factors'!$A$3:$AB$46,MATCH('MC Emissions'!$A350,'Emissions Factors'!$A$5:$A$46,0)+2,FALSE)*'MC Usage'!W350</f>
        <v>0</v>
      </c>
      <c r="X350" s="9">
        <f>HLOOKUP(X$5,'Emissions Factors'!$A$3:$AB$46,MATCH('MC Emissions'!$A350,'Emissions Factors'!$A$5:$A$46,0)+2,FALSE)*'MC Usage'!X350</f>
        <v>0</v>
      </c>
      <c r="Y350" s="9">
        <f>HLOOKUP(Y$5,'Emissions Factors'!$A$3:$AB$46,MATCH('MC Emissions'!$A350,'Emissions Factors'!$A$5:$A$46,0)+2,FALSE)*'MC Usage'!Y350</f>
        <v>0</v>
      </c>
      <c r="Z350" s="9">
        <f>HLOOKUP(Z$5,'Emissions Factors'!$A$3:$AB$46,MATCH('MC Emissions'!$A350,'Emissions Factors'!$A$5:$A$46,0)+2,FALSE)*'MC Usage'!Z350</f>
        <v>0</v>
      </c>
      <c r="AA350" s="9">
        <f>HLOOKUP(AA$5,'Emissions Factors'!$A$3:$AB$46,MATCH('MC Emissions'!$A350,'Emissions Factors'!$A$5:$A$46,0)+2,FALSE)*'MC Usage'!AA350</f>
        <v>0</v>
      </c>
      <c r="AB350" s="10">
        <f>HLOOKUP(AB$5,'Emissions Factors'!$A$3:$AB$46,MATCH('MC Emissions'!$A350,'Emissions Factors'!$A$5:$A$46,0)+2,FALSE)*'MC Usage'!AB350</f>
        <v>0</v>
      </c>
      <c r="AC350" s="10">
        <f>-'MC Usage'!AC350</f>
        <v>0</v>
      </c>
      <c r="AD350" s="10">
        <f>HLOOKUP(AD$5,'Emissions Factors'!$A$3:$AB$46,MATCH('MC Emissions'!$A350,'Emissions Factors'!$A$5:$A$46,0)+2,FALSE)*'MC Usage'!AD350</f>
        <v>0</v>
      </c>
      <c r="AE350" s="10">
        <f>HLOOKUP(AE$5,'Emissions Factors'!$A$3:$AB$46,MATCH('MC Emissions'!$A350,'Emissions Factors'!$A$5:$A$46,0)+2,FALSE)*'MC Usage'!AE350</f>
        <v>0</v>
      </c>
      <c r="AF350" s="202">
        <f t="shared" si="25"/>
        <v>0</v>
      </c>
      <c r="AG350">
        <f t="shared" si="26"/>
        <v>0</v>
      </c>
      <c r="AH350">
        <v>0</v>
      </c>
    </row>
    <row r="351" spans="1:34" x14ac:dyDescent="0.3">
      <c r="A351" s="30" t="s">
        <v>62</v>
      </c>
      <c r="B351" s="16">
        <f t="shared" si="27"/>
        <v>47209</v>
      </c>
      <c r="C351" s="9">
        <f>HLOOKUP(C$5,'Emissions Factors'!$A$3:$AB$46,MATCH('MC Emissions'!$A351,'Emissions Factors'!$A$5:$A$46,0)+2,FALSE)*'MC Usage'!C351</f>
        <v>0</v>
      </c>
      <c r="D351" s="9">
        <f>HLOOKUP(D$5,'Emissions Factors'!$A$3:$AB$46,MATCH('MC Emissions'!$A351,'Emissions Factors'!$A$5:$A$46,0)+2,FALSE)*'MC Usage'!D351</f>
        <v>0</v>
      </c>
      <c r="E351" s="9">
        <f>HLOOKUP(E$5,'Emissions Factors'!$A$3:$AB$46,MATCH('MC Emissions'!$A351,'Emissions Factors'!$A$5:$A$46,0)+2,FALSE)*'MC Usage'!E351</f>
        <v>0</v>
      </c>
      <c r="F351" s="9">
        <f>HLOOKUP(F$5,'Emissions Factors'!$A$3:$AB$46,MATCH('MC Emissions'!$A351,'Emissions Factors'!$A$5:$A$46,0)+2,FALSE)*'MC Usage'!F351</f>
        <v>0</v>
      </c>
      <c r="G351" s="9">
        <f>HLOOKUP(G$5,'Emissions Factors'!$A$3:$AB$46,MATCH('MC Emissions'!$A351,'Emissions Factors'!$A$5:$A$46,0)+2,FALSE)*'MC Usage'!G351</f>
        <v>0</v>
      </c>
      <c r="H351" s="9">
        <f>HLOOKUP(H$5,'Emissions Factors'!$A$3:$AB$46,MATCH('MC Emissions'!$A351,'Emissions Factors'!$A$5:$A$46,0)+2,FALSE)*'MC Usage'!H351</f>
        <v>0</v>
      </c>
      <c r="I351" s="9">
        <f>HLOOKUP(I$5,'Emissions Factors'!$A$3:$AB$46,MATCH('MC Emissions'!$A351,'Emissions Factors'!$A$5:$A$46,0)+2,FALSE)*'MC Usage'!I351</f>
        <v>0</v>
      </c>
      <c r="J351" s="9">
        <f>HLOOKUP(J$5,'Emissions Factors'!$A$3:$AB$46,MATCH('MC Emissions'!$A351,'Emissions Factors'!$A$5:$A$46,0)+2,FALSE)*'MC Usage'!J351</f>
        <v>0</v>
      </c>
      <c r="K351" s="9">
        <f>HLOOKUP(K$5,'Emissions Factors'!$A$3:$AB$46,MATCH('MC Emissions'!$A351,'Emissions Factors'!$A$5:$A$46,0)+2,FALSE)*'MC Usage'!K351</f>
        <v>0</v>
      </c>
      <c r="L351" s="9">
        <f>HLOOKUP(L$5,'Emissions Factors'!$A$3:$AB$46,MATCH('MC Emissions'!$A351,'Emissions Factors'!$A$5:$A$46,0)+2,FALSE)*'MC Usage'!L351</f>
        <v>0</v>
      </c>
      <c r="M351" s="9">
        <f>HLOOKUP(M$5,'Emissions Factors'!$A$3:$AB$46,MATCH('MC Emissions'!$A351,'Emissions Factors'!$A$5:$A$46,0)+2,FALSE)*'MC Usage'!M351</f>
        <v>0</v>
      </c>
      <c r="N351" s="9">
        <f>HLOOKUP(N$5,'Emissions Factors'!$A$3:$AB$46,MATCH('MC Emissions'!$A351,'Emissions Factors'!$A$5:$A$46,0)+2,FALSE)*'MC Usage'!N351</f>
        <v>0</v>
      </c>
      <c r="O351" s="9">
        <f>HLOOKUP(O$5,'Emissions Factors'!$A$3:$AB$46,MATCH('MC Emissions'!$A351,'Emissions Factors'!$A$5:$A$46,0)+2,FALSE)*'MC Usage'!O351</f>
        <v>0</v>
      </c>
      <c r="P351" s="9">
        <f>HLOOKUP(P$5,'Emissions Factors'!$A$3:$AB$46,MATCH('MC Emissions'!$A351,'Emissions Factors'!$A$5:$A$46,0)+2,FALSE)*'MC Usage'!P351</f>
        <v>0</v>
      </c>
      <c r="Q351" s="9">
        <f>HLOOKUP(Q$5,'Emissions Factors'!$A$3:$AB$46,MATCH('MC Emissions'!$A351,'Emissions Factors'!$A$5:$A$46,0)+2,FALSE)*'MC Usage'!Q351</f>
        <v>0</v>
      </c>
      <c r="R351" s="9">
        <f>HLOOKUP(R$5,'Emissions Factors'!$A$3:$AB$46,MATCH('MC Emissions'!$A351,'Emissions Factors'!$A$5:$A$46,0)+2,FALSE)*'MC Usage'!R351</f>
        <v>0</v>
      </c>
      <c r="S351" s="9">
        <f>HLOOKUP(S$5,'Emissions Factors'!$A$3:$AB$46,MATCH('MC Emissions'!$A351,'Emissions Factors'!$A$5:$A$46,0)+2,FALSE)*'MC Usage'!S351</f>
        <v>0</v>
      </c>
      <c r="T351" s="9">
        <f>HLOOKUP(T$5,'Emissions Factors'!$A$3:$AB$46,MATCH('MC Emissions'!$A351,'Emissions Factors'!$A$5:$A$46,0)+2,FALSE)*'MC Usage'!T351</f>
        <v>0</v>
      </c>
      <c r="U351" s="9">
        <f>HLOOKUP(U$5,'Emissions Factors'!$A$3:$AB$46,MATCH('MC Emissions'!$A351,'Emissions Factors'!$A$5:$A$46,0)+2,FALSE)*'MC Usage'!U351</f>
        <v>0</v>
      </c>
      <c r="V351" s="9">
        <f>HLOOKUP(V$5,'Emissions Factors'!$A$3:$AB$46,MATCH('MC Emissions'!$A351,'Emissions Factors'!$A$5:$A$46,0)+2,FALSE)*'MC Usage'!V351</f>
        <v>0</v>
      </c>
      <c r="W351" s="9">
        <f>HLOOKUP(W$5,'Emissions Factors'!$A$3:$AB$46,MATCH('MC Emissions'!$A351,'Emissions Factors'!$A$5:$A$46,0)+2,FALSE)*'MC Usage'!W351</f>
        <v>0</v>
      </c>
      <c r="X351" s="9">
        <f>HLOOKUP(X$5,'Emissions Factors'!$A$3:$AB$46,MATCH('MC Emissions'!$A351,'Emissions Factors'!$A$5:$A$46,0)+2,FALSE)*'MC Usage'!X351</f>
        <v>0</v>
      </c>
      <c r="Y351" s="9">
        <f>HLOOKUP(Y$5,'Emissions Factors'!$A$3:$AB$46,MATCH('MC Emissions'!$A351,'Emissions Factors'!$A$5:$A$46,0)+2,FALSE)*'MC Usage'!Y351</f>
        <v>0</v>
      </c>
      <c r="Z351" s="9">
        <f>HLOOKUP(Z$5,'Emissions Factors'!$A$3:$AB$46,MATCH('MC Emissions'!$A351,'Emissions Factors'!$A$5:$A$46,0)+2,FALSE)*'MC Usage'!Z351</f>
        <v>0</v>
      </c>
      <c r="AA351" s="9">
        <f>HLOOKUP(AA$5,'Emissions Factors'!$A$3:$AB$46,MATCH('MC Emissions'!$A351,'Emissions Factors'!$A$5:$A$46,0)+2,FALSE)*'MC Usage'!AA351</f>
        <v>0</v>
      </c>
      <c r="AB351" s="10">
        <f>HLOOKUP(AB$5,'Emissions Factors'!$A$3:$AB$46,MATCH('MC Emissions'!$A351,'Emissions Factors'!$A$5:$A$46,0)+2,FALSE)*'MC Usage'!AB351</f>
        <v>0</v>
      </c>
      <c r="AC351" s="10">
        <f>-'MC Usage'!AC351</f>
        <v>0</v>
      </c>
      <c r="AD351" s="10">
        <f>HLOOKUP(AD$5,'Emissions Factors'!$A$3:$AB$46,MATCH('MC Emissions'!$A351,'Emissions Factors'!$A$5:$A$46,0)+2,FALSE)*'MC Usage'!AD351</f>
        <v>0</v>
      </c>
      <c r="AE351" s="10">
        <f>HLOOKUP(AE$5,'Emissions Factors'!$A$3:$AB$46,MATCH('MC Emissions'!$A351,'Emissions Factors'!$A$5:$A$46,0)+2,FALSE)*'MC Usage'!AE351</f>
        <v>0</v>
      </c>
      <c r="AF351" s="202">
        <f t="shared" si="25"/>
        <v>0</v>
      </c>
      <c r="AG351">
        <f t="shared" si="26"/>
        <v>0</v>
      </c>
      <c r="AH351">
        <v>0</v>
      </c>
    </row>
    <row r="352" spans="1:34" x14ac:dyDescent="0.3">
      <c r="A352" s="30" t="s">
        <v>62</v>
      </c>
      <c r="B352" s="16">
        <f t="shared" si="27"/>
        <v>47239</v>
      </c>
      <c r="C352" s="9">
        <f>HLOOKUP(C$5,'Emissions Factors'!$A$3:$AB$46,MATCH('MC Emissions'!$A352,'Emissions Factors'!$A$5:$A$46,0)+2,FALSE)*'MC Usage'!C352</f>
        <v>0</v>
      </c>
      <c r="D352" s="9">
        <f>HLOOKUP(D$5,'Emissions Factors'!$A$3:$AB$46,MATCH('MC Emissions'!$A352,'Emissions Factors'!$A$5:$A$46,0)+2,FALSE)*'MC Usage'!D352</f>
        <v>0</v>
      </c>
      <c r="E352" s="9">
        <f>HLOOKUP(E$5,'Emissions Factors'!$A$3:$AB$46,MATCH('MC Emissions'!$A352,'Emissions Factors'!$A$5:$A$46,0)+2,FALSE)*'MC Usage'!E352</f>
        <v>0</v>
      </c>
      <c r="F352" s="9">
        <f>HLOOKUP(F$5,'Emissions Factors'!$A$3:$AB$46,MATCH('MC Emissions'!$A352,'Emissions Factors'!$A$5:$A$46,0)+2,FALSE)*'MC Usage'!F352</f>
        <v>0</v>
      </c>
      <c r="G352" s="9">
        <f>HLOOKUP(G$5,'Emissions Factors'!$A$3:$AB$46,MATCH('MC Emissions'!$A352,'Emissions Factors'!$A$5:$A$46,0)+2,FALSE)*'MC Usage'!G352</f>
        <v>0</v>
      </c>
      <c r="H352" s="9">
        <f>HLOOKUP(H$5,'Emissions Factors'!$A$3:$AB$46,MATCH('MC Emissions'!$A352,'Emissions Factors'!$A$5:$A$46,0)+2,FALSE)*'MC Usage'!H352</f>
        <v>0</v>
      </c>
      <c r="I352" s="9">
        <f>HLOOKUP(I$5,'Emissions Factors'!$A$3:$AB$46,MATCH('MC Emissions'!$A352,'Emissions Factors'!$A$5:$A$46,0)+2,FALSE)*'MC Usage'!I352</f>
        <v>0</v>
      </c>
      <c r="J352" s="9">
        <f>HLOOKUP(J$5,'Emissions Factors'!$A$3:$AB$46,MATCH('MC Emissions'!$A352,'Emissions Factors'!$A$5:$A$46,0)+2,FALSE)*'MC Usage'!J352</f>
        <v>0</v>
      </c>
      <c r="K352" s="9">
        <f>HLOOKUP(K$5,'Emissions Factors'!$A$3:$AB$46,MATCH('MC Emissions'!$A352,'Emissions Factors'!$A$5:$A$46,0)+2,FALSE)*'MC Usage'!K352</f>
        <v>0</v>
      </c>
      <c r="L352" s="9">
        <f>HLOOKUP(L$5,'Emissions Factors'!$A$3:$AB$46,MATCH('MC Emissions'!$A352,'Emissions Factors'!$A$5:$A$46,0)+2,FALSE)*'MC Usage'!L352</f>
        <v>0</v>
      </c>
      <c r="M352" s="9">
        <f>HLOOKUP(M$5,'Emissions Factors'!$A$3:$AB$46,MATCH('MC Emissions'!$A352,'Emissions Factors'!$A$5:$A$46,0)+2,FALSE)*'MC Usage'!M352</f>
        <v>0</v>
      </c>
      <c r="N352" s="9">
        <f>HLOOKUP(N$5,'Emissions Factors'!$A$3:$AB$46,MATCH('MC Emissions'!$A352,'Emissions Factors'!$A$5:$A$46,0)+2,FALSE)*'MC Usage'!N352</f>
        <v>0</v>
      </c>
      <c r="O352" s="9">
        <f>HLOOKUP(O$5,'Emissions Factors'!$A$3:$AB$46,MATCH('MC Emissions'!$A352,'Emissions Factors'!$A$5:$A$46,0)+2,FALSE)*'MC Usage'!O352</f>
        <v>0</v>
      </c>
      <c r="P352" s="9">
        <f>HLOOKUP(P$5,'Emissions Factors'!$A$3:$AB$46,MATCH('MC Emissions'!$A352,'Emissions Factors'!$A$5:$A$46,0)+2,FALSE)*'MC Usage'!P352</f>
        <v>0</v>
      </c>
      <c r="Q352" s="9">
        <f>HLOOKUP(Q$5,'Emissions Factors'!$A$3:$AB$46,MATCH('MC Emissions'!$A352,'Emissions Factors'!$A$5:$A$46,0)+2,FALSE)*'MC Usage'!Q352</f>
        <v>0</v>
      </c>
      <c r="R352" s="9">
        <f>HLOOKUP(R$5,'Emissions Factors'!$A$3:$AB$46,MATCH('MC Emissions'!$A352,'Emissions Factors'!$A$5:$A$46,0)+2,FALSE)*'MC Usage'!R352</f>
        <v>0</v>
      </c>
      <c r="S352" s="9">
        <f>HLOOKUP(S$5,'Emissions Factors'!$A$3:$AB$46,MATCH('MC Emissions'!$A352,'Emissions Factors'!$A$5:$A$46,0)+2,FALSE)*'MC Usage'!S352</f>
        <v>0</v>
      </c>
      <c r="T352" s="9">
        <f>HLOOKUP(T$5,'Emissions Factors'!$A$3:$AB$46,MATCH('MC Emissions'!$A352,'Emissions Factors'!$A$5:$A$46,0)+2,FALSE)*'MC Usage'!T352</f>
        <v>0</v>
      </c>
      <c r="U352" s="9">
        <f>HLOOKUP(U$5,'Emissions Factors'!$A$3:$AB$46,MATCH('MC Emissions'!$A352,'Emissions Factors'!$A$5:$A$46,0)+2,FALSE)*'MC Usage'!U352</f>
        <v>0</v>
      </c>
      <c r="V352" s="9">
        <f>HLOOKUP(V$5,'Emissions Factors'!$A$3:$AB$46,MATCH('MC Emissions'!$A352,'Emissions Factors'!$A$5:$A$46,0)+2,FALSE)*'MC Usage'!V352</f>
        <v>0</v>
      </c>
      <c r="W352" s="9">
        <f>HLOOKUP(W$5,'Emissions Factors'!$A$3:$AB$46,MATCH('MC Emissions'!$A352,'Emissions Factors'!$A$5:$A$46,0)+2,FALSE)*'MC Usage'!W352</f>
        <v>0</v>
      </c>
      <c r="X352" s="9">
        <f>HLOOKUP(X$5,'Emissions Factors'!$A$3:$AB$46,MATCH('MC Emissions'!$A352,'Emissions Factors'!$A$5:$A$46,0)+2,FALSE)*'MC Usage'!X352</f>
        <v>0</v>
      </c>
      <c r="Y352" s="9">
        <f>HLOOKUP(Y$5,'Emissions Factors'!$A$3:$AB$46,MATCH('MC Emissions'!$A352,'Emissions Factors'!$A$5:$A$46,0)+2,FALSE)*'MC Usage'!Y352</f>
        <v>0</v>
      </c>
      <c r="Z352" s="9">
        <f>HLOOKUP(Z$5,'Emissions Factors'!$A$3:$AB$46,MATCH('MC Emissions'!$A352,'Emissions Factors'!$A$5:$A$46,0)+2,FALSE)*'MC Usage'!Z352</f>
        <v>0</v>
      </c>
      <c r="AA352" s="9">
        <f>HLOOKUP(AA$5,'Emissions Factors'!$A$3:$AB$46,MATCH('MC Emissions'!$A352,'Emissions Factors'!$A$5:$A$46,0)+2,FALSE)*'MC Usage'!AA352</f>
        <v>0</v>
      </c>
      <c r="AB352" s="10">
        <f>HLOOKUP(AB$5,'Emissions Factors'!$A$3:$AB$46,MATCH('MC Emissions'!$A352,'Emissions Factors'!$A$5:$A$46,0)+2,FALSE)*'MC Usage'!AB352</f>
        <v>0</v>
      </c>
      <c r="AC352" s="10">
        <f>-'MC Usage'!AC352</f>
        <v>0</v>
      </c>
      <c r="AD352" s="10">
        <f>HLOOKUP(AD$5,'Emissions Factors'!$A$3:$AB$46,MATCH('MC Emissions'!$A352,'Emissions Factors'!$A$5:$A$46,0)+2,FALSE)*'MC Usage'!AD352</f>
        <v>0</v>
      </c>
      <c r="AE352" s="10">
        <f>HLOOKUP(AE$5,'Emissions Factors'!$A$3:$AB$46,MATCH('MC Emissions'!$A352,'Emissions Factors'!$A$5:$A$46,0)+2,FALSE)*'MC Usage'!AE352</f>
        <v>0</v>
      </c>
      <c r="AF352" s="202">
        <f t="shared" si="25"/>
        <v>0</v>
      </c>
      <c r="AG352">
        <f t="shared" si="26"/>
        <v>0</v>
      </c>
      <c r="AH352">
        <v>0</v>
      </c>
    </row>
    <row r="353" spans="1:34" ht="15" thickBot="1" x14ac:dyDescent="0.35">
      <c r="A353" s="31" t="s">
        <v>62</v>
      </c>
      <c r="B353" s="17">
        <f t="shared" si="27"/>
        <v>47270</v>
      </c>
      <c r="C353" s="11">
        <f>HLOOKUP(C$5,'Emissions Factors'!$A$3:$AB$46,MATCH('MC Emissions'!$A353,'Emissions Factors'!$A$5:$A$46,0)+2,FALSE)*'MC Usage'!C353</f>
        <v>0</v>
      </c>
      <c r="D353" s="11">
        <f>HLOOKUP(D$5,'Emissions Factors'!$A$3:$AB$46,MATCH('MC Emissions'!$A353,'Emissions Factors'!$A$5:$A$46,0)+2,FALSE)*'MC Usage'!D353</f>
        <v>0</v>
      </c>
      <c r="E353" s="11">
        <f>HLOOKUP(E$5,'Emissions Factors'!$A$3:$AB$46,MATCH('MC Emissions'!$A353,'Emissions Factors'!$A$5:$A$46,0)+2,FALSE)*'MC Usage'!E353</f>
        <v>0</v>
      </c>
      <c r="F353" s="11">
        <f>HLOOKUP(F$5,'Emissions Factors'!$A$3:$AB$46,MATCH('MC Emissions'!$A353,'Emissions Factors'!$A$5:$A$46,0)+2,FALSE)*'MC Usage'!F353</f>
        <v>0</v>
      </c>
      <c r="G353" s="11">
        <f>HLOOKUP(G$5,'Emissions Factors'!$A$3:$AB$46,MATCH('MC Emissions'!$A353,'Emissions Factors'!$A$5:$A$46,0)+2,FALSE)*'MC Usage'!G353</f>
        <v>0</v>
      </c>
      <c r="H353" s="11">
        <f>HLOOKUP(H$5,'Emissions Factors'!$A$3:$AB$46,MATCH('MC Emissions'!$A353,'Emissions Factors'!$A$5:$A$46,0)+2,FALSE)*'MC Usage'!H353</f>
        <v>0</v>
      </c>
      <c r="I353" s="11">
        <f>HLOOKUP(I$5,'Emissions Factors'!$A$3:$AB$46,MATCH('MC Emissions'!$A353,'Emissions Factors'!$A$5:$A$46,0)+2,FALSE)*'MC Usage'!I353</f>
        <v>0</v>
      </c>
      <c r="J353" s="11">
        <f>HLOOKUP(J$5,'Emissions Factors'!$A$3:$AB$46,MATCH('MC Emissions'!$A353,'Emissions Factors'!$A$5:$A$46,0)+2,FALSE)*'MC Usage'!J353</f>
        <v>0</v>
      </c>
      <c r="K353" s="11">
        <f>HLOOKUP(K$5,'Emissions Factors'!$A$3:$AB$46,MATCH('MC Emissions'!$A353,'Emissions Factors'!$A$5:$A$46,0)+2,FALSE)*'MC Usage'!K353</f>
        <v>0</v>
      </c>
      <c r="L353" s="11">
        <f>HLOOKUP(L$5,'Emissions Factors'!$A$3:$AB$46,MATCH('MC Emissions'!$A353,'Emissions Factors'!$A$5:$A$46,0)+2,FALSE)*'MC Usage'!L353</f>
        <v>0</v>
      </c>
      <c r="M353" s="11">
        <f>HLOOKUP(M$5,'Emissions Factors'!$A$3:$AB$46,MATCH('MC Emissions'!$A353,'Emissions Factors'!$A$5:$A$46,0)+2,FALSE)*'MC Usage'!M353</f>
        <v>0</v>
      </c>
      <c r="N353" s="11">
        <f>HLOOKUP(N$5,'Emissions Factors'!$A$3:$AB$46,MATCH('MC Emissions'!$A353,'Emissions Factors'!$A$5:$A$46,0)+2,FALSE)*'MC Usage'!N353</f>
        <v>0</v>
      </c>
      <c r="O353" s="11">
        <f>HLOOKUP(O$5,'Emissions Factors'!$A$3:$AB$46,MATCH('MC Emissions'!$A353,'Emissions Factors'!$A$5:$A$46,0)+2,FALSE)*'MC Usage'!O353</f>
        <v>0</v>
      </c>
      <c r="P353" s="11">
        <f>HLOOKUP(P$5,'Emissions Factors'!$A$3:$AB$46,MATCH('MC Emissions'!$A353,'Emissions Factors'!$A$5:$A$46,0)+2,FALSE)*'MC Usage'!P353</f>
        <v>0</v>
      </c>
      <c r="Q353" s="11">
        <f>HLOOKUP(Q$5,'Emissions Factors'!$A$3:$AB$46,MATCH('MC Emissions'!$A353,'Emissions Factors'!$A$5:$A$46,0)+2,FALSE)*'MC Usage'!Q353</f>
        <v>0</v>
      </c>
      <c r="R353" s="11">
        <f>HLOOKUP(R$5,'Emissions Factors'!$A$3:$AB$46,MATCH('MC Emissions'!$A353,'Emissions Factors'!$A$5:$A$46,0)+2,FALSE)*'MC Usage'!R353</f>
        <v>0</v>
      </c>
      <c r="S353" s="11">
        <f>HLOOKUP(S$5,'Emissions Factors'!$A$3:$AB$46,MATCH('MC Emissions'!$A353,'Emissions Factors'!$A$5:$A$46,0)+2,FALSE)*'MC Usage'!S353</f>
        <v>0</v>
      </c>
      <c r="T353" s="11">
        <f>HLOOKUP(T$5,'Emissions Factors'!$A$3:$AB$46,MATCH('MC Emissions'!$A353,'Emissions Factors'!$A$5:$A$46,0)+2,FALSE)*'MC Usage'!T353</f>
        <v>0</v>
      </c>
      <c r="U353" s="11">
        <f>HLOOKUP(U$5,'Emissions Factors'!$A$3:$AB$46,MATCH('MC Emissions'!$A353,'Emissions Factors'!$A$5:$A$46,0)+2,FALSE)*'MC Usage'!U353</f>
        <v>0</v>
      </c>
      <c r="V353" s="11">
        <f>HLOOKUP(V$5,'Emissions Factors'!$A$3:$AB$46,MATCH('MC Emissions'!$A353,'Emissions Factors'!$A$5:$A$46,0)+2,FALSE)*'MC Usage'!V353</f>
        <v>0</v>
      </c>
      <c r="W353" s="11">
        <f>HLOOKUP(W$5,'Emissions Factors'!$A$3:$AB$46,MATCH('MC Emissions'!$A353,'Emissions Factors'!$A$5:$A$46,0)+2,FALSE)*'MC Usage'!W353</f>
        <v>0</v>
      </c>
      <c r="X353" s="11">
        <f>HLOOKUP(X$5,'Emissions Factors'!$A$3:$AB$46,MATCH('MC Emissions'!$A353,'Emissions Factors'!$A$5:$A$46,0)+2,FALSE)*'MC Usage'!X353</f>
        <v>0</v>
      </c>
      <c r="Y353" s="11">
        <f>HLOOKUP(Y$5,'Emissions Factors'!$A$3:$AB$46,MATCH('MC Emissions'!$A353,'Emissions Factors'!$A$5:$A$46,0)+2,FALSE)*'MC Usage'!Y353</f>
        <v>0</v>
      </c>
      <c r="Z353" s="11">
        <f>HLOOKUP(Z$5,'Emissions Factors'!$A$3:$AB$46,MATCH('MC Emissions'!$A353,'Emissions Factors'!$A$5:$A$46,0)+2,FALSE)*'MC Usage'!Z353</f>
        <v>0</v>
      </c>
      <c r="AA353" s="11">
        <f>HLOOKUP(AA$5,'Emissions Factors'!$A$3:$AB$46,MATCH('MC Emissions'!$A353,'Emissions Factors'!$A$5:$A$46,0)+2,FALSE)*'MC Usage'!AA353</f>
        <v>0</v>
      </c>
      <c r="AB353" s="12">
        <f>HLOOKUP(AB$5,'Emissions Factors'!$A$3:$AB$46,MATCH('MC Emissions'!$A353,'Emissions Factors'!$A$5:$A$46,0)+2,FALSE)*'MC Usage'!AB353</f>
        <v>0</v>
      </c>
      <c r="AC353" s="12">
        <f>-'MC Usage'!AC353</f>
        <v>0</v>
      </c>
      <c r="AD353" s="12">
        <f>HLOOKUP(AD$5,'Emissions Factors'!$A$3:$AB$46,MATCH('MC Emissions'!$A353,'Emissions Factors'!$A$5:$A$46,0)+2,FALSE)*'MC Usage'!AD353</f>
        <v>0</v>
      </c>
      <c r="AE353" s="12">
        <f>HLOOKUP(AE$5,'Emissions Factors'!$A$3:$AB$46,MATCH('MC Emissions'!$A353,'Emissions Factors'!$A$5:$A$46,0)+2,FALSE)*'MC Usage'!AE353</f>
        <v>0</v>
      </c>
      <c r="AF353" s="202">
        <f t="shared" si="25"/>
        <v>0</v>
      </c>
      <c r="AG353">
        <f t="shared" si="26"/>
        <v>0</v>
      </c>
      <c r="AH353">
        <v>0</v>
      </c>
    </row>
    <row r="354" spans="1:34" x14ac:dyDescent="0.3">
      <c r="A354" s="32" t="s">
        <v>63</v>
      </c>
      <c r="B354" s="18">
        <f t="shared" si="27"/>
        <v>47300</v>
      </c>
      <c r="C354" s="2">
        <f>HLOOKUP(C$5,'Emissions Factors'!$A$3:$AB$46,MATCH('MC Emissions'!$A354,'Emissions Factors'!$A$5:$A$46,0)+2,FALSE)*'MC Usage'!C354</f>
        <v>0</v>
      </c>
      <c r="D354" s="2">
        <f>HLOOKUP(D$5,'Emissions Factors'!$A$3:$AB$46,MATCH('MC Emissions'!$A354,'Emissions Factors'!$A$5:$A$46,0)+2,FALSE)*'MC Usage'!D354</f>
        <v>0</v>
      </c>
      <c r="E354" s="2">
        <f>HLOOKUP(E$5,'Emissions Factors'!$A$3:$AB$46,MATCH('MC Emissions'!$A354,'Emissions Factors'!$A$5:$A$46,0)+2,FALSE)*'MC Usage'!E354</f>
        <v>0</v>
      </c>
      <c r="F354" s="2">
        <f>HLOOKUP(F$5,'Emissions Factors'!$A$3:$AB$46,MATCH('MC Emissions'!$A354,'Emissions Factors'!$A$5:$A$46,0)+2,FALSE)*'MC Usage'!F354</f>
        <v>0</v>
      </c>
      <c r="G354" s="2">
        <f>HLOOKUP(G$5,'Emissions Factors'!$A$3:$AB$46,MATCH('MC Emissions'!$A354,'Emissions Factors'!$A$5:$A$46,0)+2,FALSE)*'MC Usage'!G354</f>
        <v>0</v>
      </c>
      <c r="H354" s="2">
        <f>HLOOKUP(H$5,'Emissions Factors'!$A$3:$AB$46,MATCH('MC Emissions'!$A354,'Emissions Factors'!$A$5:$A$46,0)+2,FALSE)*'MC Usage'!H354</f>
        <v>0</v>
      </c>
      <c r="I354" s="2">
        <f>HLOOKUP(I$5,'Emissions Factors'!$A$3:$AB$46,MATCH('MC Emissions'!$A354,'Emissions Factors'!$A$5:$A$46,0)+2,FALSE)*'MC Usage'!I354</f>
        <v>0</v>
      </c>
      <c r="J354" s="2">
        <f>HLOOKUP(J$5,'Emissions Factors'!$A$3:$AB$46,MATCH('MC Emissions'!$A354,'Emissions Factors'!$A$5:$A$46,0)+2,FALSE)*'MC Usage'!J354</f>
        <v>0</v>
      </c>
      <c r="K354" s="2">
        <f>HLOOKUP(K$5,'Emissions Factors'!$A$3:$AB$46,MATCH('MC Emissions'!$A354,'Emissions Factors'!$A$5:$A$46,0)+2,FALSE)*'MC Usage'!K354</f>
        <v>0</v>
      </c>
      <c r="L354" s="2">
        <f>HLOOKUP(L$5,'Emissions Factors'!$A$3:$AB$46,MATCH('MC Emissions'!$A354,'Emissions Factors'!$A$5:$A$46,0)+2,FALSE)*'MC Usage'!L354</f>
        <v>0</v>
      </c>
      <c r="M354" s="2">
        <f>HLOOKUP(M$5,'Emissions Factors'!$A$3:$AB$46,MATCH('MC Emissions'!$A354,'Emissions Factors'!$A$5:$A$46,0)+2,FALSE)*'MC Usage'!M354</f>
        <v>0</v>
      </c>
      <c r="N354" s="2">
        <f>HLOOKUP(N$5,'Emissions Factors'!$A$3:$AB$46,MATCH('MC Emissions'!$A354,'Emissions Factors'!$A$5:$A$46,0)+2,FALSE)*'MC Usage'!N354</f>
        <v>0</v>
      </c>
      <c r="O354" s="2">
        <f>HLOOKUP(O$5,'Emissions Factors'!$A$3:$AB$46,MATCH('MC Emissions'!$A354,'Emissions Factors'!$A$5:$A$46,0)+2,FALSE)*'MC Usage'!O354</f>
        <v>0</v>
      </c>
      <c r="P354" s="2">
        <f>HLOOKUP(P$5,'Emissions Factors'!$A$3:$AB$46,MATCH('MC Emissions'!$A354,'Emissions Factors'!$A$5:$A$46,0)+2,FALSE)*'MC Usage'!P354</f>
        <v>0</v>
      </c>
      <c r="Q354" s="2">
        <f>HLOOKUP(Q$5,'Emissions Factors'!$A$3:$AB$46,MATCH('MC Emissions'!$A354,'Emissions Factors'!$A$5:$A$46,0)+2,FALSE)*'MC Usage'!Q354</f>
        <v>0</v>
      </c>
      <c r="R354" s="2">
        <f>HLOOKUP(R$5,'Emissions Factors'!$A$3:$AB$46,MATCH('MC Emissions'!$A354,'Emissions Factors'!$A$5:$A$46,0)+2,FALSE)*'MC Usage'!R354</f>
        <v>0</v>
      </c>
      <c r="S354" s="2">
        <f>HLOOKUP(S$5,'Emissions Factors'!$A$3:$AB$46,MATCH('MC Emissions'!$A354,'Emissions Factors'!$A$5:$A$46,0)+2,FALSE)*'MC Usage'!S354</f>
        <v>0</v>
      </c>
      <c r="T354" s="2">
        <f>HLOOKUP(T$5,'Emissions Factors'!$A$3:$AB$46,MATCH('MC Emissions'!$A354,'Emissions Factors'!$A$5:$A$46,0)+2,FALSE)*'MC Usage'!T354</f>
        <v>0</v>
      </c>
      <c r="U354" s="2">
        <f>HLOOKUP(U$5,'Emissions Factors'!$A$3:$AB$46,MATCH('MC Emissions'!$A354,'Emissions Factors'!$A$5:$A$46,0)+2,FALSE)*'MC Usage'!U354</f>
        <v>0</v>
      </c>
      <c r="V354" s="2">
        <f>HLOOKUP(V$5,'Emissions Factors'!$A$3:$AB$46,MATCH('MC Emissions'!$A354,'Emissions Factors'!$A$5:$A$46,0)+2,FALSE)*'MC Usage'!V354</f>
        <v>0</v>
      </c>
      <c r="W354" s="2">
        <f>HLOOKUP(W$5,'Emissions Factors'!$A$3:$AB$46,MATCH('MC Emissions'!$A354,'Emissions Factors'!$A$5:$A$46,0)+2,FALSE)*'MC Usage'!W354</f>
        <v>0</v>
      </c>
      <c r="X354" s="2">
        <f>HLOOKUP(X$5,'Emissions Factors'!$A$3:$AB$46,MATCH('MC Emissions'!$A354,'Emissions Factors'!$A$5:$A$46,0)+2,FALSE)*'MC Usage'!X354</f>
        <v>0</v>
      </c>
      <c r="Y354" s="2">
        <f>HLOOKUP(Y$5,'Emissions Factors'!$A$3:$AB$46,MATCH('MC Emissions'!$A354,'Emissions Factors'!$A$5:$A$46,0)+2,FALSE)*'MC Usage'!Y354</f>
        <v>0</v>
      </c>
      <c r="Z354" s="2">
        <f>HLOOKUP(Z$5,'Emissions Factors'!$A$3:$AB$46,MATCH('MC Emissions'!$A354,'Emissions Factors'!$A$5:$A$46,0)+2,FALSE)*'MC Usage'!Z354</f>
        <v>0</v>
      </c>
      <c r="AA354" s="2">
        <f>HLOOKUP(AA$5,'Emissions Factors'!$A$3:$AB$46,MATCH('MC Emissions'!$A354,'Emissions Factors'!$A$5:$A$46,0)+2,FALSE)*'MC Usage'!AA354</f>
        <v>0</v>
      </c>
      <c r="AB354">
        <f>HLOOKUP(AB$5,'Emissions Factors'!$A$3:$AB$46,MATCH('MC Emissions'!$A354,'Emissions Factors'!$A$5:$A$46,0)+2,FALSE)*'MC Usage'!AB354</f>
        <v>0</v>
      </c>
      <c r="AC354">
        <f>-'MC Usage'!AC354</f>
        <v>0</v>
      </c>
      <c r="AD354">
        <f>HLOOKUP(AD$5,'Emissions Factors'!$A$3:$AB$46,MATCH('MC Emissions'!$A354,'Emissions Factors'!$A$5:$A$46,0)+2,FALSE)*'MC Usage'!AD354</f>
        <v>0</v>
      </c>
      <c r="AE354">
        <f>HLOOKUP(AE$5,'Emissions Factors'!$A$3:$AB$46,MATCH('MC Emissions'!$A354,'Emissions Factors'!$A$5:$A$46,0)+2,FALSE)*'MC Usage'!AE354</f>
        <v>0</v>
      </c>
      <c r="AF354" s="202">
        <f t="shared" si="25"/>
        <v>0</v>
      </c>
      <c r="AG354">
        <f t="shared" si="26"/>
        <v>0</v>
      </c>
      <c r="AH354">
        <v>0</v>
      </c>
    </row>
    <row r="355" spans="1:34" x14ac:dyDescent="0.3">
      <c r="A355" s="33" t="s">
        <v>63</v>
      </c>
      <c r="B355" s="18">
        <f t="shared" si="27"/>
        <v>47331</v>
      </c>
      <c r="C355" s="2">
        <f>HLOOKUP(C$5,'Emissions Factors'!$A$3:$AB$46,MATCH('MC Emissions'!$A355,'Emissions Factors'!$A$5:$A$46,0)+2,FALSE)*'MC Usage'!C355</f>
        <v>0</v>
      </c>
      <c r="D355" s="2">
        <f>HLOOKUP(D$5,'Emissions Factors'!$A$3:$AB$46,MATCH('MC Emissions'!$A355,'Emissions Factors'!$A$5:$A$46,0)+2,FALSE)*'MC Usage'!D355</f>
        <v>0</v>
      </c>
      <c r="E355" s="2">
        <f>HLOOKUP(E$5,'Emissions Factors'!$A$3:$AB$46,MATCH('MC Emissions'!$A355,'Emissions Factors'!$A$5:$A$46,0)+2,FALSE)*'MC Usage'!E355</f>
        <v>0</v>
      </c>
      <c r="F355" s="2">
        <f>HLOOKUP(F$5,'Emissions Factors'!$A$3:$AB$46,MATCH('MC Emissions'!$A355,'Emissions Factors'!$A$5:$A$46,0)+2,FALSE)*'MC Usage'!F355</f>
        <v>0</v>
      </c>
      <c r="G355" s="2">
        <f>HLOOKUP(G$5,'Emissions Factors'!$A$3:$AB$46,MATCH('MC Emissions'!$A355,'Emissions Factors'!$A$5:$A$46,0)+2,FALSE)*'MC Usage'!G355</f>
        <v>0</v>
      </c>
      <c r="H355" s="2">
        <f>HLOOKUP(H$5,'Emissions Factors'!$A$3:$AB$46,MATCH('MC Emissions'!$A355,'Emissions Factors'!$A$5:$A$46,0)+2,FALSE)*'MC Usage'!H355</f>
        <v>0</v>
      </c>
      <c r="I355" s="2">
        <f>HLOOKUP(I$5,'Emissions Factors'!$A$3:$AB$46,MATCH('MC Emissions'!$A355,'Emissions Factors'!$A$5:$A$46,0)+2,FALSE)*'MC Usage'!I355</f>
        <v>0</v>
      </c>
      <c r="J355" s="2">
        <f>HLOOKUP(J$5,'Emissions Factors'!$A$3:$AB$46,MATCH('MC Emissions'!$A355,'Emissions Factors'!$A$5:$A$46,0)+2,FALSE)*'MC Usage'!J355</f>
        <v>0</v>
      </c>
      <c r="K355" s="2">
        <f>HLOOKUP(K$5,'Emissions Factors'!$A$3:$AB$46,MATCH('MC Emissions'!$A355,'Emissions Factors'!$A$5:$A$46,0)+2,FALSE)*'MC Usage'!K355</f>
        <v>0</v>
      </c>
      <c r="L355" s="2">
        <f>HLOOKUP(L$5,'Emissions Factors'!$A$3:$AB$46,MATCH('MC Emissions'!$A355,'Emissions Factors'!$A$5:$A$46,0)+2,FALSE)*'MC Usage'!L355</f>
        <v>0</v>
      </c>
      <c r="M355" s="2">
        <f>HLOOKUP(M$5,'Emissions Factors'!$A$3:$AB$46,MATCH('MC Emissions'!$A355,'Emissions Factors'!$A$5:$A$46,0)+2,FALSE)*'MC Usage'!M355</f>
        <v>0</v>
      </c>
      <c r="N355" s="2">
        <f>HLOOKUP(N$5,'Emissions Factors'!$A$3:$AB$46,MATCH('MC Emissions'!$A355,'Emissions Factors'!$A$5:$A$46,0)+2,FALSE)*'MC Usage'!N355</f>
        <v>0</v>
      </c>
      <c r="O355" s="2">
        <f>HLOOKUP(O$5,'Emissions Factors'!$A$3:$AB$46,MATCH('MC Emissions'!$A355,'Emissions Factors'!$A$5:$A$46,0)+2,FALSE)*'MC Usage'!O355</f>
        <v>0</v>
      </c>
      <c r="P355" s="2">
        <f>HLOOKUP(P$5,'Emissions Factors'!$A$3:$AB$46,MATCH('MC Emissions'!$A355,'Emissions Factors'!$A$5:$A$46,0)+2,FALSE)*'MC Usage'!P355</f>
        <v>0</v>
      </c>
      <c r="Q355" s="2">
        <f>HLOOKUP(Q$5,'Emissions Factors'!$A$3:$AB$46,MATCH('MC Emissions'!$A355,'Emissions Factors'!$A$5:$A$46,0)+2,FALSE)*'MC Usage'!Q355</f>
        <v>0</v>
      </c>
      <c r="R355" s="2">
        <f>HLOOKUP(R$5,'Emissions Factors'!$A$3:$AB$46,MATCH('MC Emissions'!$A355,'Emissions Factors'!$A$5:$A$46,0)+2,FALSE)*'MC Usage'!R355</f>
        <v>0</v>
      </c>
      <c r="S355" s="2">
        <f>HLOOKUP(S$5,'Emissions Factors'!$A$3:$AB$46,MATCH('MC Emissions'!$A355,'Emissions Factors'!$A$5:$A$46,0)+2,FALSE)*'MC Usage'!S355</f>
        <v>0</v>
      </c>
      <c r="T355" s="2">
        <f>HLOOKUP(T$5,'Emissions Factors'!$A$3:$AB$46,MATCH('MC Emissions'!$A355,'Emissions Factors'!$A$5:$A$46,0)+2,FALSE)*'MC Usage'!T355</f>
        <v>0</v>
      </c>
      <c r="U355" s="2">
        <f>HLOOKUP(U$5,'Emissions Factors'!$A$3:$AB$46,MATCH('MC Emissions'!$A355,'Emissions Factors'!$A$5:$A$46,0)+2,FALSE)*'MC Usage'!U355</f>
        <v>0</v>
      </c>
      <c r="V355" s="2">
        <f>HLOOKUP(V$5,'Emissions Factors'!$A$3:$AB$46,MATCH('MC Emissions'!$A355,'Emissions Factors'!$A$5:$A$46,0)+2,FALSE)*'MC Usage'!V355</f>
        <v>0</v>
      </c>
      <c r="W355" s="2">
        <f>HLOOKUP(W$5,'Emissions Factors'!$A$3:$AB$46,MATCH('MC Emissions'!$A355,'Emissions Factors'!$A$5:$A$46,0)+2,FALSE)*'MC Usage'!W355</f>
        <v>0</v>
      </c>
      <c r="X355" s="2">
        <f>HLOOKUP(X$5,'Emissions Factors'!$A$3:$AB$46,MATCH('MC Emissions'!$A355,'Emissions Factors'!$A$5:$A$46,0)+2,FALSE)*'MC Usage'!X355</f>
        <v>0</v>
      </c>
      <c r="Y355" s="2">
        <f>HLOOKUP(Y$5,'Emissions Factors'!$A$3:$AB$46,MATCH('MC Emissions'!$A355,'Emissions Factors'!$A$5:$A$46,0)+2,FALSE)*'MC Usage'!Y355</f>
        <v>0</v>
      </c>
      <c r="Z355" s="2">
        <f>HLOOKUP(Z$5,'Emissions Factors'!$A$3:$AB$46,MATCH('MC Emissions'!$A355,'Emissions Factors'!$A$5:$A$46,0)+2,FALSE)*'MC Usage'!Z355</f>
        <v>0</v>
      </c>
      <c r="AA355" s="2">
        <f>HLOOKUP(AA$5,'Emissions Factors'!$A$3:$AB$46,MATCH('MC Emissions'!$A355,'Emissions Factors'!$A$5:$A$46,0)+2,FALSE)*'MC Usage'!AA355</f>
        <v>0</v>
      </c>
      <c r="AB355">
        <f>HLOOKUP(AB$5,'Emissions Factors'!$A$3:$AB$46,MATCH('MC Emissions'!$A355,'Emissions Factors'!$A$5:$A$46,0)+2,FALSE)*'MC Usage'!AB355</f>
        <v>0</v>
      </c>
      <c r="AC355">
        <f>-'MC Usage'!AC355</f>
        <v>0</v>
      </c>
      <c r="AD355">
        <f>HLOOKUP(AD$5,'Emissions Factors'!$A$3:$AB$46,MATCH('MC Emissions'!$A355,'Emissions Factors'!$A$5:$A$46,0)+2,FALSE)*'MC Usage'!AD355</f>
        <v>0</v>
      </c>
      <c r="AE355">
        <f>HLOOKUP(AE$5,'Emissions Factors'!$A$3:$AB$46,MATCH('MC Emissions'!$A355,'Emissions Factors'!$A$5:$A$46,0)+2,FALSE)*'MC Usage'!AE355</f>
        <v>0</v>
      </c>
      <c r="AF355" s="202">
        <f t="shared" si="25"/>
        <v>0</v>
      </c>
      <c r="AG355">
        <f t="shared" si="26"/>
        <v>0</v>
      </c>
      <c r="AH355">
        <v>0</v>
      </c>
    </row>
    <row r="356" spans="1:34" x14ac:dyDescent="0.3">
      <c r="A356" s="33" t="s">
        <v>63</v>
      </c>
      <c r="B356" s="18">
        <f t="shared" si="27"/>
        <v>47362</v>
      </c>
      <c r="C356" s="2">
        <f>HLOOKUP(C$5,'Emissions Factors'!$A$3:$AB$46,MATCH('MC Emissions'!$A356,'Emissions Factors'!$A$5:$A$46,0)+2,FALSE)*'MC Usage'!C356</f>
        <v>0</v>
      </c>
      <c r="D356" s="2">
        <f>HLOOKUP(D$5,'Emissions Factors'!$A$3:$AB$46,MATCH('MC Emissions'!$A356,'Emissions Factors'!$A$5:$A$46,0)+2,FALSE)*'MC Usage'!D356</f>
        <v>0</v>
      </c>
      <c r="E356" s="2">
        <f>HLOOKUP(E$5,'Emissions Factors'!$A$3:$AB$46,MATCH('MC Emissions'!$A356,'Emissions Factors'!$A$5:$A$46,0)+2,FALSE)*'MC Usage'!E356</f>
        <v>0</v>
      </c>
      <c r="F356" s="2">
        <f>HLOOKUP(F$5,'Emissions Factors'!$A$3:$AB$46,MATCH('MC Emissions'!$A356,'Emissions Factors'!$A$5:$A$46,0)+2,FALSE)*'MC Usage'!F356</f>
        <v>0</v>
      </c>
      <c r="G356" s="2">
        <f>HLOOKUP(G$5,'Emissions Factors'!$A$3:$AB$46,MATCH('MC Emissions'!$A356,'Emissions Factors'!$A$5:$A$46,0)+2,FALSE)*'MC Usage'!G356</f>
        <v>0</v>
      </c>
      <c r="H356" s="2">
        <f>HLOOKUP(H$5,'Emissions Factors'!$A$3:$AB$46,MATCH('MC Emissions'!$A356,'Emissions Factors'!$A$5:$A$46,0)+2,FALSE)*'MC Usage'!H356</f>
        <v>0</v>
      </c>
      <c r="I356" s="2">
        <f>HLOOKUP(I$5,'Emissions Factors'!$A$3:$AB$46,MATCH('MC Emissions'!$A356,'Emissions Factors'!$A$5:$A$46,0)+2,FALSE)*'MC Usage'!I356</f>
        <v>0</v>
      </c>
      <c r="J356" s="2">
        <f>HLOOKUP(J$5,'Emissions Factors'!$A$3:$AB$46,MATCH('MC Emissions'!$A356,'Emissions Factors'!$A$5:$A$46,0)+2,FALSE)*'MC Usage'!J356</f>
        <v>0</v>
      </c>
      <c r="K356" s="2">
        <f>HLOOKUP(K$5,'Emissions Factors'!$A$3:$AB$46,MATCH('MC Emissions'!$A356,'Emissions Factors'!$A$5:$A$46,0)+2,FALSE)*'MC Usage'!K356</f>
        <v>0</v>
      </c>
      <c r="L356" s="2">
        <f>HLOOKUP(L$5,'Emissions Factors'!$A$3:$AB$46,MATCH('MC Emissions'!$A356,'Emissions Factors'!$A$5:$A$46,0)+2,FALSE)*'MC Usage'!L356</f>
        <v>0</v>
      </c>
      <c r="M356" s="2">
        <f>HLOOKUP(M$5,'Emissions Factors'!$A$3:$AB$46,MATCH('MC Emissions'!$A356,'Emissions Factors'!$A$5:$A$46,0)+2,FALSE)*'MC Usage'!M356</f>
        <v>0</v>
      </c>
      <c r="N356" s="2">
        <f>HLOOKUP(N$5,'Emissions Factors'!$A$3:$AB$46,MATCH('MC Emissions'!$A356,'Emissions Factors'!$A$5:$A$46,0)+2,FALSE)*'MC Usage'!N356</f>
        <v>0</v>
      </c>
      <c r="O356" s="2">
        <f>HLOOKUP(O$5,'Emissions Factors'!$A$3:$AB$46,MATCH('MC Emissions'!$A356,'Emissions Factors'!$A$5:$A$46,0)+2,FALSE)*'MC Usage'!O356</f>
        <v>0</v>
      </c>
      <c r="P356" s="2">
        <f>HLOOKUP(P$5,'Emissions Factors'!$A$3:$AB$46,MATCH('MC Emissions'!$A356,'Emissions Factors'!$A$5:$A$46,0)+2,FALSE)*'MC Usage'!P356</f>
        <v>0</v>
      </c>
      <c r="Q356" s="2">
        <f>HLOOKUP(Q$5,'Emissions Factors'!$A$3:$AB$46,MATCH('MC Emissions'!$A356,'Emissions Factors'!$A$5:$A$46,0)+2,FALSE)*'MC Usage'!Q356</f>
        <v>0</v>
      </c>
      <c r="R356" s="2">
        <f>HLOOKUP(R$5,'Emissions Factors'!$A$3:$AB$46,MATCH('MC Emissions'!$A356,'Emissions Factors'!$A$5:$A$46,0)+2,FALSE)*'MC Usage'!R356</f>
        <v>0</v>
      </c>
      <c r="S356" s="2">
        <f>HLOOKUP(S$5,'Emissions Factors'!$A$3:$AB$46,MATCH('MC Emissions'!$A356,'Emissions Factors'!$A$5:$A$46,0)+2,FALSE)*'MC Usage'!S356</f>
        <v>0</v>
      </c>
      <c r="T356" s="2">
        <f>HLOOKUP(T$5,'Emissions Factors'!$A$3:$AB$46,MATCH('MC Emissions'!$A356,'Emissions Factors'!$A$5:$A$46,0)+2,FALSE)*'MC Usage'!T356</f>
        <v>0</v>
      </c>
      <c r="U356" s="2">
        <f>HLOOKUP(U$5,'Emissions Factors'!$A$3:$AB$46,MATCH('MC Emissions'!$A356,'Emissions Factors'!$A$5:$A$46,0)+2,FALSE)*'MC Usage'!U356</f>
        <v>0</v>
      </c>
      <c r="V356" s="2">
        <f>HLOOKUP(V$5,'Emissions Factors'!$A$3:$AB$46,MATCH('MC Emissions'!$A356,'Emissions Factors'!$A$5:$A$46,0)+2,FALSE)*'MC Usage'!V356</f>
        <v>0</v>
      </c>
      <c r="W356" s="2">
        <f>HLOOKUP(W$5,'Emissions Factors'!$A$3:$AB$46,MATCH('MC Emissions'!$A356,'Emissions Factors'!$A$5:$A$46,0)+2,FALSE)*'MC Usage'!W356</f>
        <v>0</v>
      </c>
      <c r="X356" s="2">
        <f>HLOOKUP(X$5,'Emissions Factors'!$A$3:$AB$46,MATCH('MC Emissions'!$A356,'Emissions Factors'!$A$5:$A$46,0)+2,FALSE)*'MC Usage'!X356</f>
        <v>0</v>
      </c>
      <c r="Y356" s="2">
        <f>HLOOKUP(Y$5,'Emissions Factors'!$A$3:$AB$46,MATCH('MC Emissions'!$A356,'Emissions Factors'!$A$5:$A$46,0)+2,FALSE)*'MC Usage'!Y356</f>
        <v>0</v>
      </c>
      <c r="Z356" s="2">
        <f>HLOOKUP(Z$5,'Emissions Factors'!$A$3:$AB$46,MATCH('MC Emissions'!$A356,'Emissions Factors'!$A$5:$A$46,0)+2,FALSE)*'MC Usage'!Z356</f>
        <v>0</v>
      </c>
      <c r="AA356" s="2">
        <f>HLOOKUP(AA$5,'Emissions Factors'!$A$3:$AB$46,MATCH('MC Emissions'!$A356,'Emissions Factors'!$A$5:$A$46,0)+2,FALSE)*'MC Usage'!AA356</f>
        <v>0</v>
      </c>
      <c r="AB356">
        <f>HLOOKUP(AB$5,'Emissions Factors'!$A$3:$AB$46,MATCH('MC Emissions'!$A356,'Emissions Factors'!$A$5:$A$46,0)+2,FALSE)*'MC Usage'!AB356</f>
        <v>0</v>
      </c>
      <c r="AC356">
        <f>-'MC Usage'!AC356</f>
        <v>0</v>
      </c>
      <c r="AD356">
        <f>HLOOKUP(AD$5,'Emissions Factors'!$A$3:$AB$46,MATCH('MC Emissions'!$A356,'Emissions Factors'!$A$5:$A$46,0)+2,FALSE)*'MC Usage'!AD356</f>
        <v>0</v>
      </c>
      <c r="AE356">
        <f>HLOOKUP(AE$5,'Emissions Factors'!$A$3:$AB$46,MATCH('MC Emissions'!$A356,'Emissions Factors'!$A$5:$A$46,0)+2,FALSE)*'MC Usage'!AE356</f>
        <v>0</v>
      </c>
      <c r="AF356" s="202">
        <f t="shared" si="25"/>
        <v>0</v>
      </c>
      <c r="AG356">
        <f t="shared" si="26"/>
        <v>0</v>
      </c>
      <c r="AH356">
        <v>0</v>
      </c>
    </row>
    <row r="357" spans="1:34" x14ac:dyDescent="0.3">
      <c r="A357" s="33" t="s">
        <v>63</v>
      </c>
      <c r="B357" s="18">
        <f t="shared" si="27"/>
        <v>47392</v>
      </c>
      <c r="C357" s="2">
        <f>HLOOKUP(C$5,'Emissions Factors'!$A$3:$AB$46,MATCH('MC Emissions'!$A357,'Emissions Factors'!$A$5:$A$46,0)+2,FALSE)*'MC Usage'!C357</f>
        <v>0</v>
      </c>
      <c r="D357" s="2">
        <f>HLOOKUP(D$5,'Emissions Factors'!$A$3:$AB$46,MATCH('MC Emissions'!$A357,'Emissions Factors'!$A$5:$A$46,0)+2,FALSE)*'MC Usage'!D357</f>
        <v>0</v>
      </c>
      <c r="E357" s="2">
        <f>HLOOKUP(E$5,'Emissions Factors'!$A$3:$AB$46,MATCH('MC Emissions'!$A357,'Emissions Factors'!$A$5:$A$46,0)+2,FALSE)*'MC Usage'!E357</f>
        <v>0</v>
      </c>
      <c r="F357" s="2">
        <f>HLOOKUP(F$5,'Emissions Factors'!$A$3:$AB$46,MATCH('MC Emissions'!$A357,'Emissions Factors'!$A$5:$A$46,0)+2,FALSE)*'MC Usage'!F357</f>
        <v>0</v>
      </c>
      <c r="G357" s="2">
        <f>HLOOKUP(G$5,'Emissions Factors'!$A$3:$AB$46,MATCH('MC Emissions'!$A357,'Emissions Factors'!$A$5:$A$46,0)+2,FALSE)*'MC Usage'!G357</f>
        <v>0</v>
      </c>
      <c r="H357" s="2">
        <f>HLOOKUP(H$5,'Emissions Factors'!$A$3:$AB$46,MATCH('MC Emissions'!$A357,'Emissions Factors'!$A$5:$A$46,0)+2,FALSE)*'MC Usage'!H357</f>
        <v>0</v>
      </c>
      <c r="I357" s="2">
        <f>HLOOKUP(I$5,'Emissions Factors'!$A$3:$AB$46,MATCH('MC Emissions'!$A357,'Emissions Factors'!$A$5:$A$46,0)+2,FALSE)*'MC Usage'!I357</f>
        <v>0</v>
      </c>
      <c r="J357" s="2">
        <f>HLOOKUP(J$5,'Emissions Factors'!$A$3:$AB$46,MATCH('MC Emissions'!$A357,'Emissions Factors'!$A$5:$A$46,0)+2,FALSE)*'MC Usage'!J357</f>
        <v>0</v>
      </c>
      <c r="K357" s="2">
        <f>HLOOKUP(K$5,'Emissions Factors'!$A$3:$AB$46,MATCH('MC Emissions'!$A357,'Emissions Factors'!$A$5:$A$46,0)+2,FALSE)*'MC Usage'!K357</f>
        <v>0</v>
      </c>
      <c r="L357" s="2">
        <f>HLOOKUP(L$5,'Emissions Factors'!$A$3:$AB$46,MATCH('MC Emissions'!$A357,'Emissions Factors'!$A$5:$A$46,0)+2,FALSE)*'MC Usage'!L357</f>
        <v>0</v>
      </c>
      <c r="M357" s="2">
        <f>HLOOKUP(M$5,'Emissions Factors'!$A$3:$AB$46,MATCH('MC Emissions'!$A357,'Emissions Factors'!$A$5:$A$46,0)+2,FALSE)*'MC Usage'!M357</f>
        <v>0</v>
      </c>
      <c r="N357" s="2">
        <f>HLOOKUP(N$5,'Emissions Factors'!$A$3:$AB$46,MATCH('MC Emissions'!$A357,'Emissions Factors'!$A$5:$A$46,0)+2,FALSE)*'MC Usage'!N357</f>
        <v>0</v>
      </c>
      <c r="O357" s="2">
        <f>HLOOKUP(O$5,'Emissions Factors'!$A$3:$AB$46,MATCH('MC Emissions'!$A357,'Emissions Factors'!$A$5:$A$46,0)+2,FALSE)*'MC Usage'!O357</f>
        <v>0</v>
      </c>
      <c r="P357" s="2">
        <f>HLOOKUP(P$5,'Emissions Factors'!$A$3:$AB$46,MATCH('MC Emissions'!$A357,'Emissions Factors'!$A$5:$A$46,0)+2,FALSE)*'MC Usage'!P357</f>
        <v>0</v>
      </c>
      <c r="Q357" s="2">
        <f>HLOOKUP(Q$5,'Emissions Factors'!$A$3:$AB$46,MATCH('MC Emissions'!$A357,'Emissions Factors'!$A$5:$A$46,0)+2,FALSE)*'MC Usage'!Q357</f>
        <v>0</v>
      </c>
      <c r="R357" s="2">
        <f>HLOOKUP(R$5,'Emissions Factors'!$A$3:$AB$46,MATCH('MC Emissions'!$A357,'Emissions Factors'!$A$5:$A$46,0)+2,FALSE)*'MC Usage'!R357</f>
        <v>0</v>
      </c>
      <c r="S357" s="2">
        <f>HLOOKUP(S$5,'Emissions Factors'!$A$3:$AB$46,MATCH('MC Emissions'!$A357,'Emissions Factors'!$A$5:$A$46,0)+2,FALSE)*'MC Usage'!S357</f>
        <v>0</v>
      </c>
      <c r="T357" s="2">
        <f>HLOOKUP(T$5,'Emissions Factors'!$A$3:$AB$46,MATCH('MC Emissions'!$A357,'Emissions Factors'!$A$5:$A$46,0)+2,FALSE)*'MC Usage'!T357</f>
        <v>0</v>
      </c>
      <c r="U357" s="2">
        <f>HLOOKUP(U$5,'Emissions Factors'!$A$3:$AB$46,MATCH('MC Emissions'!$A357,'Emissions Factors'!$A$5:$A$46,0)+2,FALSE)*'MC Usage'!U357</f>
        <v>0</v>
      </c>
      <c r="V357" s="2">
        <f>HLOOKUP(V$5,'Emissions Factors'!$A$3:$AB$46,MATCH('MC Emissions'!$A357,'Emissions Factors'!$A$5:$A$46,0)+2,FALSE)*'MC Usage'!V357</f>
        <v>0</v>
      </c>
      <c r="W357" s="2">
        <f>HLOOKUP(W$5,'Emissions Factors'!$A$3:$AB$46,MATCH('MC Emissions'!$A357,'Emissions Factors'!$A$5:$A$46,0)+2,FALSE)*'MC Usage'!W357</f>
        <v>0</v>
      </c>
      <c r="X357" s="2">
        <f>HLOOKUP(X$5,'Emissions Factors'!$A$3:$AB$46,MATCH('MC Emissions'!$A357,'Emissions Factors'!$A$5:$A$46,0)+2,FALSE)*'MC Usage'!X357</f>
        <v>0</v>
      </c>
      <c r="Y357" s="2">
        <f>HLOOKUP(Y$5,'Emissions Factors'!$A$3:$AB$46,MATCH('MC Emissions'!$A357,'Emissions Factors'!$A$5:$A$46,0)+2,FALSE)*'MC Usage'!Y357</f>
        <v>0</v>
      </c>
      <c r="Z357" s="2">
        <f>HLOOKUP(Z$5,'Emissions Factors'!$A$3:$AB$46,MATCH('MC Emissions'!$A357,'Emissions Factors'!$A$5:$A$46,0)+2,FALSE)*'MC Usage'!Z357</f>
        <v>0</v>
      </c>
      <c r="AA357" s="2">
        <f>HLOOKUP(AA$5,'Emissions Factors'!$A$3:$AB$46,MATCH('MC Emissions'!$A357,'Emissions Factors'!$A$5:$A$46,0)+2,FALSE)*'MC Usage'!AA357</f>
        <v>0</v>
      </c>
      <c r="AB357">
        <f>HLOOKUP(AB$5,'Emissions Factors'!$A$3:$AB$46,MATCH('MC Emissions'!$A357,'Emissions Factors'!$A$5:$A$46,0)+2,FALSE)*'MC Usage'!AB357</f>
        <v>0</v>
      </c>
      <c r="AC357">
        <f>-'MC Usage'!AC357</f>
        <v>0</v>
      </c>
      <c r="AD357">
        <f>HLOOKUP(AD$5,'Emissions Factors'!$A$3:$AB$46,MATCH('MC Emissions'!$A357,'Emissions Factors'!$A$5:$A$46,0)+2,FALSE)*'MC Usage'!AD357</f>
        <v>0</v>
      </c>
      <c r="AE357">
        <f>HLOOKUP(AE$5,'Emissions Factors'!$A$3:$AB$46,MATCH('MC Emissions'!$A357,'Emissions Factors'!$A$5:$A$46,0)+2,FALSE)*'MC Usage'!AE357</f>
        <v>0</v>
      </c>
      <c r="AF357" s="202">
        <f t="shared" si="25"/>
        <v>0</v>
      </c>
      <c r="AG357">
        <f t="shared" si="26"/>
        <v>0</v>
      </c>
      <c r="AH357">
        <v>0</v>
      </c>
    </row>
    <row r="358" spans="1:34" x14ac:dyDescent="0.3">
      <c r="A358" s="33" t="s">
        <v>63</v>
      </c>
      <c r="B358" s="18">
        <f t="shared" si="27"/>
        <v>47423</v>
      </c>
      <c r="C358" s="2">
        <f>HLOOKUP(C$5,'Emissions Factors'!$A$3:$AB$46,MATCH('MC Emissions'!$A358,'Emissions Factors'!$A$5:$A$46,0)+2,FALSE)*'MC Usage'!C358</f>
        <v>0</v>
      </c>
      <c r="D358" s="2">
        <f>HLOOKUP(D$5,'Emissions Factors'!$A$3:$AB$46,MATCH('MC Emissions'!$A358,'Emissions Factors'!$A$5:$A$46,0)+2,FALSE)*'MC Usage'!D358</f>
        <v>0</v>
      </c>
      <c r="E358" s="2">
        <f>HLOOKUP(E$5,'Emissions Factors'!$A$3:$AB$46,MATCH('MC Emissions'!$A358,'Emissions Factors'!$A$5:$A$46,0)+2,FALSE)*'MC Usage'!E358</f>
        <v>0</v>
      </c>
      <c r="F358" s="2">
        <f>HLOOKUP(F$5,'Emissions Factors'!$A$3:$AB$46,MATCH('MC Emissions'!$A358,'Emissions Factors'!$A$5:$A$46,0)+2,FALSE)*'MC Usage'!F358</f>
        <v>0</v>
      </c>
      <c r="G358" s="2">
        <f>HLOOKUP(G$5,'Emissions Factors'!$A$3:$AB$46,MATCH('MC Emissions'!$A358,'Emissions Factors'!$A$5:$A$46,0)+2,FALSE)*'MC Usage'!G358</f>
        <v>0</v>
      </c>
      <c r="H358" s="2">
        <f>HLOOKUP(H$5,'Emissions Factors'!$A$3:$AB$46,MATCH('MC Emissions'!$A358,'Emissions Factors'!$A$5:$A$46,0)+2,FALSE)*'MC Usage'!H358</f>
        <v>0</v>
      </c>
      <c r="I358" s="2">
        <f>HLOOKUP(I$5,'Emissions Factors'!$A$3:$AB$46,MATCH('MC Emissions'!$A358,'Emissions Factors'!$A$5:$A$46,0)+2,FALSE)*'MC Usage'!I358</f>
        <v>0</v>
      </c>
      <c r="J358" s="2">
        <f>HLOOKUP(J$5,'Emissions Factors'!$A$3:$AB$46,MATCH('MC Emissions'!$A358,'Emissions Factors'!$A$5:$A$46,0)+2,FALSE)*'MC Usage'!J358</f>
        <v>0</v>
      </c>
      <c r="K358" s="2">
        <f>HLOOKUP(K$5,'Emissions Factors'!$A$3:$AB$46,MATCH('MC Emissions'!$A358,'Emissions Factors'!$A$5:$A$46,0)+2,FALSE)*'MC Usage'!K358</f>
        <v>0</v>
      </c>
      <c r="L358" s="2">
        <f>HLOOKUP(L$5,'Emissions Factors'!$A$3:$AB$46,MATCH('MC Emissions'!$A358,'Emissions Factors'!$A$5:$A$46,0)+2,FALSE)*'MC Usage'!L358</f>
        <v>0</v>
      </c>
      <c r="M358" s="2">
        <f>HLOOKUP(M$5,'Emissions Factors'!$A$3:$AB$46,MATCH('MC Emissions'!$A358,'Emissions Factors'!$A$5:$A$46,0)+2,FALSE)*'MC Usage'!M358</f>
        <v>0</v>
      </c>
      <c r="N358" s="2">
        <f>HLOOKUP(N$5,'Emissions Factors'!$A$3:$AB$46,MATCH('MC Emissions'!$A358,'Emissions Factors'!$A$5:$A$46,0)+2,FALSE)*'MC Usage'!N358</f>
        <v>0</v>
      </c>
      <c r="O358" s="2">
        <f>HLOOKUP(O$5,'Emissions Factors'!$A$3:$AB$46,MATCH('MC Emissions'!$A358,'Emissions Factors'!$A$5:$A$46,0)+2,FALSE)*'MC Usage'!O358</f>
        <v>0</v>
      </c>
      <c r="P358" s="2">
        <f>HLOOKUP(P$5,'Emissions Factors'!$A$3:$AB$46,MATCH('MC Emissions'!$A358,'Emissions Factors'!$A$5:$A$46,0)+2,FALSE)*'MC Usage'!P358</f>
        <v>0</v>
      </c>
      <c r="Q358" s="2">
        <f>HLOOKUP(Q$5,'Emissions Factors'!$A$3:$AB$46,MATCH('MC Emissions'!$A358,'Emissions Factors'!$A$5:$A$46,0)+2,FALSE)*'MC Usage'!Q358</f>
        <v>0</v>
      </c>
      <c r="R358" s="2">
        <f>HLOOKUP(R$5,'Emissions Factors'!$A$3:$AB$46,MATCH('MC Emissions'!$A358,'Emissions Factors'!$A$5:$A$46,0)+2,FALSE)*'MC Usage'!R358</f>
        <v>0</v>
      </c>
      <c r="S358" s="2">
        <f>HLOOKUP(S$5,'Emissions Factors'!$A$3:$AB$46,MATCH('MC Emissions'!$A358,'Emissions Factors'!$A$5:$A$46,0)+2,FALSE)*'MC Usage'!S358</f>
        <v>0</v>
      </c>
      <c r="T358" s="2">
        <f>HLOOKUP(T$5,'Emissions Factors'!$A$3:$AB$46,MATCH('MC Emissions'!$A358,'Emissions Factors'!$A$5:$A$46,0)+2,FALSE)*'MC Usage'!T358</f>
        <v>0</v>
      </c>
      <c r="U358" s="2">
        <f>HLOOKUP(U$5,'Emissions Factors'!$A$3:$AB$46,MATCH('MC Emissions'!$A358,'Emissions Factors'!$A$5:$A$46,0)+2,FALSE)*'MC Usage'!U358</f>
        <v>0</v>
      </c>
      <c r="V358" s="2">
        <f>HLOOKUP(V$5,'Emissions Factors'!$A$3:$AB$46,MATCH('MC Emissions'!$A358,'Emissions Factors'!$A$5:$A$46,0)+2,FALSE)*'MC Usage'!V358</f>
        <v>0</v>
      </c>
      <c r="W358" s="2">
        <f>HLOOKUP(W$5,'Emissions Factors'!$A$3:$AB$46,MATCH('MC Emissions'!$A358,'Emissions Factors'!$A$5:$A$46,0)+2,FALSE)*'MC Usage'!W358</f>
        <v>0</v>
      </c>
      <c r="X358" s="2">
        <f>HLOOKUP(X$5,'Emissions Factors'!$A$3:$AB$46,MATCH('MC Emissions'!$A358,'Emissions Factors'!$A$5:$A$46,0)+2,FALSE)*'MC Usage'!X358</f>
        <v>0</v>
      </c>
      <c r="Y358" s="2">
        <f>HLOOKUP(Y$5,'Emissions Factors'!$A$3:$AB$46,MATCH('MC Emissions'!$A358,'Emissions Factors'!$A$5:$A$46,0)+2,FALSE)*'MC Usage'!Y358</f>
        <v>0</v>
      </c>
      <c r="Z358" s="2">
        <f>HLOOKUP(Z$5,'Emissions Factors'!$A$3:$AB$46,MATCH('MC Emissions'!$A358,'Emissions Factors'!$A$5:$A$46,0)+2,FALSE)*'MC Usage'!Z358</f>
        <v>0</v>
      </c>
      <c r="AA358" s="2">
        <f>HLOOKUP(AA$5,'Emissions Factors'!$A$3:$AB$46,MATCH('MC Emissions'!$A358,'Emissions Factors'!$A$5:$A$46,0)+2,FALSE)*'MC Usage'!AA358</f>
        <v>0</v>
      </c>
      <c r="AB358">
        <f>HLOOKUP(AB$5,'Emissions Factors'!$A$3:$AB$46,MATCH('MC Emissions'!$A358,'Emissions Factors'!$A$5:$A$46,0)+2,FALSE)*'MC Usage'!AB358</f>
        <v>0</v>
      </c>
      <c r="AC358">
        <f>-'MC Usage'!AC358</f>
        <v>0</v>
      </c>
      <c r="AD358">
        <f>HLOOKUP(AD$5,'Emissions Factors'!$A$3:$AB$46,MATCH('MC Emissions'!$A358,'Emissions Factors'!$A$5:$A$46,0)+2,FALSE)*'MC Usage'!AD358</f>
        <v>0</v>
      </c>
      <c r="AE358">
        <f>HLOOKUP(AE$5,'Emissions Factors'!$A$3:$AB$46,MATCH('MC Emissions'!$A358,'Emissions Factors'!$A$5:$A$46,0)+2,FALSE)*'MC Usage'!AE358</f>
        <v>0</v>
      </c>
      <c r="AF358" s="202">
        <f t="shared" si="25"/>
        <v>0</v>
      </c>
      <c r="AG358">
        <f t="shared" si="26"/>
        <v>0</v>
      </c>
      <c r="AH358">
        <v>0</v>
      </c>
    </row>
    <row r="359" spans="1:34" x14ac:dyDescent="0.3">
      <c r="A359" s="33" t="s">
        <v>63</v>
      </c>
      <c r="B359" s="18">
        <f t="shared" si="27"/>
        <v>47453</v>
      </c>
      <c r="C359" s="2">
        <f>HLOOKUP(C$5,'Emissions Factors'!$A$3:$AB$46,MATCH('MC Emissions'!$A359,'Emissions Factors'!$A$5:$A$46,0)+2,FALSE)*'MC Usage'!C359</f>
        <v>0</v>
      </c>
      <c r="D359" s="2">
        <f>HLOOKUP(D$5,'Emissions Factors'!$A$3:$AB$46,MATCH('MC Emissions'!$A359,'Emissions Factors'!$A$5:$A$46,0)+2,FALSE)*'MC Usage'!D359</f>
        <v>0</v>
      </c>
      <c r="E359" s="2">
        <f>HLOOKUP(E$5,'Emissions Factors'!$A$3:$AB$46,MATCH('MC Emissions'!$A359,'Emissions Factors'!$A$5:$A$46,0)+2,FALSE)*'MC Usage'!E359</f>
        <v>0</v>
      </c>
      <c r="F359" s="2">
        <f>HLOOKUP(F$5,'Emissions Factors'!$A$3:$AB$46,MATCH('MC Emissions'!$A359,'Emissions Factors'!$A$5:$A$46,0)+2,FALSE)*'MC Usage'!F359</f>
        <v>0</v>
      </c>
      <c r="G359" s="2">
        <f>HLOOKUP(G$5,'Emissions Factors'!$A$3:$AB$46,MATCH('MC Emissions'!$A359,'Emissions Factors'!$A$5:$A$46,0)+2,FALSE)*'MC Usage'!G359</f>
        <v>0</v>
      </c>
      <c r="H359" s="2">
        <f>HLOOKUP(H$5,'Emissions Factors'!$A$3:$AB$46,MATCH('MC Emissions'!$A359,'Emissions Factors'!$A$5:$A$46,0)+2,FALSE)*'MC Usage'!H359</f>
        <v>0</v>
      </c>
      <c r="I359" s="2">
        <f>HLOOKUP(I$5,'Emissions Factors'!$A$3:$AB$46,MATCH('MC Emissions'!$A359,'Emissions Factors'!$A$5:$A$46,0)+2,FALSE)*'MC Usage'!I359</f>
        <v>0</v>
      </c>
      <c r="J359" s="2">
        <f>HLOOKUP(J$5,'Emissions Factors'!$A$3:$AB$46,MATCH('MC Emissions'!$A359,'Emissions Factors'!$A$5:$A$46,0)+2,FALSE)*'MC Usage'!J359</f>
        <v>0</v>
      </c>
      <c r="K359" s="2">
        <f>HLOOKUP(K$5,'Emissions Factors'!$A$3:$AB$46,MATCH('MC Emissions'!$A359,'Emissions Factors'!$A$5:$A$46,0)+2,FALSE)*'MC Usage'!K359</f>
        <v>0</v>
      </c>
      <c r="L359" s="2">
        <f>HLOOKUP(L$5,'Emissions Factors'!$A$3:$AB$46,MATCH('MC Emissions'!$A359,'Emissions Factors'!$A$5:$A$46,0)+2,FALSE)*'MC Usage'!L359</f>
        <v>0</v>
      </c>
      <c r="M359" s="2">
        <f>HLOOKUP(M$5,'Emissions Factors'!$A$3:$AB$46,MATCH('MC Emissions'!$A359,'Emissions Factors'!$A$5:$A$46,0)+2,FALSE)*'MC Usage'!M359</f>
        <v>0</v>
      </c>
      <c r="N359" s="2">
        <f>HLOOKUP(N$5,'Emissions Factors'!$A$3:$AB$46,MATCH('MC Emissions'!$A359,'Emissions Factors'!$A$5:$A$46,0)+2,FALSE)*'MC Usage'!N359</f>
        <v>0</v>
      </c>
      <c r="O359" s="2">
        <f>HLOOKUP(O$5,'Emissions Factors'!$A$3:$AB$46,MATCH('MC Emissions'!$A359,'Emissions Factors'!$A$5:$A$46,0)+2,FALSE)*'MC Usage'!O359</f>
        <v>0</v>
      </c>
      <c r="P359" s="2">
        <f>HLOOKUP(P$5,'Emissions Factors'!$A$3:$AB$46,MATCH('MC Emissions'!$A359,'Emissions Factors'!$A$5:$A$46,0)+2,FALSE)*'MC Usage'!P359</f>
        <v>0</v>
      </c>
      <c r="Q359" s="2">
        <f>HLOOKUP(Q$5,'Emissions Factors'!$A$3:$AB$46,MATCH('MC Emissions'!$A359,'Emissions Factors'!$A$5:$A$46,0)+2,FALSE)*'MC Usage'!Q359</f>
        <v>0</v>
      </c>
      <c r="R359" s="2">
        <f>HLOOKUP(R$5,'Emissions Factors'!$A$3:$AB$46,MATCH('MC Emissions'!$A359,'Emissions Factors'!$A$5:$A$46,0)+2,FALSE)*'MC Usage'!R359</f>
        <v>0</v>
      </c>
      <c r="S359" s="2">
        <f>HLOOKUP(S$5,'Emissions Factors'!$A$3:$AB$46,MATCH('MC Emissions'!$A359,'Emissions Factors'!$A$5:$A$46,0)+2,FALSE)*'MC Usage'!S359</f>
        <v>0</v>
      </c>
      <c r="T359" s="2">
        <f>HLOOKUP(T$5,'Emissions Factors'!$A$3:$AB$46,MATCH('MC Emissions'!$A359,'Emissions Factors'!$A$5:$A$46,0)+2,FALSE)*'MC Usage'!T359</f>
        <v>0</v>
      </c>
      <c r="U359" s="2">
        <f>HLOOKUP(U$5,'Emissions Factors'!$A$3:$AB$46,MATCH('MC Emissions'!$A359,'Emissions Factors'!$A$5:$A$46,0)+2,FALSE)*'MC Usage'!U359</f>
        <v>0</v>
      </c>
      <c r="V359" s="2">
        <f>HLOOKUP(V$5,'Emissions Factors'!$A$3:$AB$46,MATCH('MC Emissions'!$A359,'Emissions Factors'!$A$5:$A$46,0)+2,FALSE)*'MC Usage'!V359</f>
        <v>0</v>
      </c>
      <c r="W359" s="2">
        <f>HLOOKUP(W$5,'Emissions Factors'!$A$3:$AB$46,MATCH('MC Emissions'!$A359,'Emissions Factors'!$A$5:$A$46,0)+2,FALSE)*'MC Usage'!W359</f>
        <v>0</v>
      </c>
      <c r="X359" s="2">
        <f>HLOOKUP(X$5,'Emissions Factors'!$A$3:$AB$46,MATCH('MC Emissions'!$A359,'Emissions Factors'!$A$5:$A$46,0)+2,FALSE)*'MC Usage'!X359</f>
        <v>0</v>
      </c>
      <c r="Y359" s="2">
        <f>HLOOKUP(Y$5,'Emissions Factors'!$A$3:$AB$46,MATCH('MC Emissions'!$A359,'Emissions Factors'!$A$5:$A$46,0)+2,FALSE)*'MC Usage'!Y359</f>
        <v>0</v>
      </c>
      <c r="Z359" s="2">
        <f>HLOOKUP(Z$5,'Emissions Factors'!$A$3:$AB$46,MATCH('MC Emissions'!$A359,'Emissions Factors'!$A$5:$A$46,0)+2,FALSE)*'MC Usage'!Z359</f>
        <v>0</v>
      </c>
      <c r="AA359" s="2">
        <f>HLOOKUP(AA$5,'Emissions Factors'!$A$3:$AB$46,MATCH('MC Emissions'!$A359,'Emissions Factors'!$A$5:$A$46,0)+2,FALSE)*'MC Usage'!AA359</f>
        <v>0</v>
      </c>
      <c r="AB359">
        <f>HLOOKUP(AB$5,'Emissions Factors'!$A$3:$AB$46,MATCH('MC Emissions'!$A359,'Emissions Factors'!$A$5:$A$46,0)+2,FALSE)*'MC Usage'!AB359</f>
        <v>0</v>
      </c>
      <c r="AC359">
        <f>-'MC Usage'!AC359</f>
        <v>0</v>
      </c>
      <c r="AD359">
        <f>HLOOKUP(AD$5,'Emissions Factors'!$A$3:$AB$46,MATCH('MC Emissions'!$A359,'Emissions Factors'!$A$5:$A$46,0)+2,FALSE)*'MC Usage'!AD359</f>
        <v>0</v>
      </c>
      <c r="AE359">
        <f>HLOOKUP(AE$5,'Emissions Factors'!$A$3:$AB$46,MATCH('MC Emissions'!$A359,'Emissions Factors'!$A$5:$A$46,0)+2,FALSE)*'MC Usage'!AE359</f>
        <v>0</v>
      </c>
      <c r="AF359" s="202">
        <f t="shared" si="25"/>
        <v>0</v>
      </c>
      <c r="AG359">
        <f t="shared" si="26"/>
        <v>0</v>
      </c>
      <c r="AH359">
        <v>0</v>
      </c>
    </row>
    <row r="360" spans="1:34" x14ac:dyDescent="0.3">
      <c r="A360" s="33" t="s">
        <v>63</v>
      </c>
      <c r="B360" s="18">
        <f t="shared" si="27"/>
        <v>47484</v>
      </c>
      <c r="C360" s="2">
        <f>HLOOKUP(C$5,'Emissions Factors'!$A$3:$AB$46,MATCH('MC Emissions'!$A360,'Emissions Factors'!$A$5:$A$46,0)+2,FALSE)*'MC Usage'!C360</f>
        <v>0</v>
      </c>
      <c r="D360" s="2">
        <f>HLOOKUP(D$5,'Emissions Factors'!$A$3:$AB$46,MATCH('MC Emissions'!$A360,'Emissions Factors'!$A$5:$A$46,0)+2,FALSE)*'MC Usage'!D360</f>
        <v>0</v>
      </c>
      <c r="E360" s="2">
        <f>HLOOKUP(E$5,'Emissions Factors'!$A$3:$AB$46,MATCH('MC Emissions'!$A360,'Emissions Factors'!$A$5:$A$46,0)+2,FALSE)*'MC Usage'!E360</f>
        <v>0</v>
      </c>
      <c r="F360" s="2">
        <f>HLOOKUP(F$5,'Emissions Factors'!$A$3:$AB$46,MATCH('MC Emissions'!$A360,'Emissions Factors'!$A$5:$A$46,0)+2,FALSE)*'MC Usage'!F360</f>
        <v>0</v>
      </c>
      <c r="G360" s="2">
        <f>HLOOKUP(G$5,'Emissions Factors'!$A$3:$AB$46,MATCH('MC Emissions'!$A360,'Emissions Factors'!$A$5:$A$46,0)+2,FALSE)*'MC Usage'!G360</f>
        <v>0</v>
      </c>
      <c r="H360" s="2">
        <f>HLOOKUP(H$5,'Emissions Factors'!$A$3:$AB$46,MATCH('MC Emissions'!$A360,'Emissions Factors'!$A$5:$A$46,0)+2,FALSE)*'MC Usage'!H360</f>
        <v>0</v>
      </c>
      <c r="I360" s="2">
        <f>HLOOKUP(I$5,'Emissions Factors'!$A$3:$AB$46,MATCH('MC Emissions'!$A360,'Emissions Factors'!$A$5:$A$46,0)+2,FALSE)*'MC Usage'!I360</f>
        <v>0</v>
      </c>
      <c r="J360" s="2">
        <f>HLOOKUP(J$5,'Emissions Factors'!$A$3:$AB$46,MATCH('MC Emissions'!$A360,'Emissions Factors'!$A$5:$A$46,0)+2,FALSE)*'MC Usage'!J360</f>
        <v>0</v>
      </c>
      <c r="K360" s="2">
        <f>HLOOKUP(K$5,'Emissions Factors'!$A$3:$AB$46,MATCH('MC Emissions'!$A360,'Emissions Factors'!$A$5:$A$46,0)+2,FALSE)*'MC Usage'!K360</f>
        <v>0</v>
      </c>
      <c r="L360" s="2">
        <f>HLOOKUP(L$5,'Emissions Factors'!$A$3:$AB$46,MATCH('MC Emissions'!$A360,'Emissions Factors'!$A$5:$A$46,0)+2,FALSE)*'MC Usage'!L360</f>
        <v>0</v>
      </c>
      <c r="M360" s="2">
        <f>HLOOKUP(M$5,'Emissions Factors'!$A$3:$AB$46,MATCH('MC Emissions'!$A360,'Emissions Factors'!$A$5:$A$46,0)+2,FALSE)*'MC Usage'!M360</f>
        <v>0</v>
      </c>
      <c r="N360" s="2">
        <f>HLOOKUP(N$5,'Emissions Factors'!$A$3:$AB$46,MATCH('MC Emissions'!$A360,'Emissions Factors'!$A$5:$A$46,0)+2,FALSE)*'MC Usage'!N360</f>
        <v>0</v>
      </c>
      <c r="O360" s="2">
        <f>HLOOKUP(O$5,'Emissions Factors'!$A$3:$AB$46,MATCH('MC Emissions'!$A360,'Emissions Factors'!$A$5:$A$46,0)+2,FALSE)*'MC Usage'!O360</f>
        <v>0</v>
      </c>
      <c r="P360" s="2">
        <f>HLOOKUP(P$5,'Emissions Factors'!$A$3:$AB$46,MATCH('MC Emissions'!$A360,'Emissions Factors'!$A$5:$A$46,0)+2,FALSE)*'MC Usage'!P360</f>
        <v>0</v>
      </c>
      <c r="Q360" s="2">
        <f>HLOOKUP(Q$5,'Emissions Factors'!$A$3:$AB$46,MATCH('MC Emissions'!$A360,'Emissions Factors'!$A$5:$A$46,0)+2,FALSE)*'MC Usage'!Q360</f>
        <v>0</v>
      </c>
      <c r="R360" s="2">
        <f>HLOOKUP(R$5,'Emissions Factors'!$A$3:$AB$46,MATCH('MC Emissions'!$A360,'Emissions Factors'!$A$5:$A$46,0)+2,FALSE)*'MC Usage'!R360</f>
        <v>0</v>
      </c>
      <c r="S360" s="2">
        <f>HLOOKUP(S$5,'Emissions Factors'!$A$3:$AB$46,MATCH('MC Emissions'!$A360,'Emissions Factors'!$A$5:$A$46,0)+2,FALSE)*'MC Usage'!S360</f>
        <v>0</v>
      </c>
      <c r="T360" s="2">
        <f>HLOOKUP(T$5,'Emissions Factors'!$A$3:$AB$46,MATCH('MC Emissions'!$A360,'Emissions Factors'!$A$5:$A$46,0)+2,FALSE)*'MC Usage'!T360</f>
        <v>0</v>
      </c>
      <c r="U360" s="2">
        <f>HLOOKUP(U$5,'Emissions Factors'!$A$3:$AB$46,MATCH('MC Emissions'!$A360,'Emissions Factors'!$A$5:$A$46,0)+2,FALSE)*'MC Usage'!U360</f>
        <v>0</v>
      </c>
      <c r="V360" s="2">
        <f>HLOOKUP(V$5,'Emissions Factors'!$A$3:$AB$46,MATCH('MC Emissions'!$A360,'Emissions Factors'!$A$5:$A$46,0)+2,FALSE)*'MC Usage'!V360</f>
        <v>0</v>
      </c>
      <c r="W360" s="2">
        <f>HLOOKUP(W$5,'Emissions Factors'!$A$3:$AB$46,MATCH('MC Emissions'!$A360,'Emissions Factors'!$A$5:$A$46,0)+2,FALSE)*'MC Usage'!W360</f>
        <v>0</v>
      </c>
      <c r="X360" s="2">
        <f>HLOOKUP(X$5,'Emissions Factors'!$A$3:$AB$46,MATCH('MC Emissions'!$A360,'Emissions Factors'!$A$5:$A$46,0)+2,FALSE)*'MC Usage'!X360</f>
        <v>0</v>
      </c>
      <c r="Y360" s="2">
        <f>HLOOKUP(Y$5,'Emissions Factors'!$A$3:$AB$46,MATCH('MC Emissions'!$A360,'Emissions Factors'!$A$5:$A$46,0)+2,FALSE)*'MC Usage'!Y360</f>
        <v>0</v>
      </c>
      <c r="Z360" s="2">
        <f>HLOOKUP(Z$5,'Emissions Factors'!$A$3:$AB$46,MATCH('MC Emissions'!$A360,'Emissions Factors'!$A$5:$A$46,0)+2,FALSE)*'MC Usage'!Z360</f>
        <v>0</v>
      </c>
      <c r="AA360" s="2">
        <f>HLOOKUP(AA$5,'Emissions Factors'!$A$3:$AB$46,MATCH('MC Emissions'!$A360,'Emissions Factors'!$A$5:$A$46,0)+2,FALSE)*'MC Usage'!AA360</f>
        <v>0</v>
      </c>
      <c r="AB360">
        <f>HLOOKUP(AB$5,'Emissions Factors'!$A$3:$AB$46,MATCH('MC Emissions'!$A360,'Emissions Factors'!$A$5:$A$46,0)+2,FALSE)*'MC Usage'!AB360</f>
        <v>0</v>
      </c>
      <c r="AC360">
        <f>-'MC Usage'!AC360</f>
        <v>0</v>
      </c>
      <c r="AD360">
        <f>HLOOKUP(AD$5,'Emissions Factors'!$A$3:$AB$46,MATCH('MC Emissions'!$A360,'Emissions Factors'!$A$5:$A$46,0)+2,FALSE)*'MC Usage'!AD360</f>
        <v>0</v>
      </c>
      <c r="AE360">
        <f>HLOOKUP(AE$5,'Emissions Factors'!$A$3:$AB$46,MATCH('MC Emissions'!$A360,'Emissions Factors'!$A$5:$A$46,0)+2,FALSE)*'MC Usage'!AE360</f>
        <v>0</v>
      </c>
      <c r="AF360" s="202">
        <f t="shared" si="25"/>
        <v>0</v>
      </c>
      <c r="AG360">
        <f t="shared" si="26"/>
        <v>0</v>
      </c>
      <c r="AH360">
        <v>0</v>
      </c>
    </row>
    <row r="361" spans="1:34" x14ac:dyDescent="0.3">
      <c r="A361" s="33" t="s">
        <v>63</v>
      </c>
      <c r="B361" s="18">
        <f t="shared" si="27"/>
        <v>47515</v>
      </c>
      <c r="C361" s="2">
        <f>HLOOKUP(C$5,'Emissions Factors'!$A$3:$AB$46,MATCH('MC Emissions'!$A361,'Emissions Factors'!$A$5:$A$46,0)+2,FALSE)*'MC Usage'!C361</f>
        <v>0</v>
      </c>
      <c r="D361" s="2">
        <f>HLOOKUP(D$5,'Emissions Factors'!$A$3:$AB$46,MATCH('MC Emissions'!$A361,'Emissions Factors'!$A$5:$A$46,0)+2,FALSE)*'MC Usage'!D361</f>
        <v>0</v>
      </c>
      <c r="E361" s="2">
        <f>HLOOKUP(E$5,'Emissions Factors'!$A$3:$AB$46,MATCH('MC Emissions'!$A361,'Emissions Factors'!$A$5:$A$46,0)+2,FALSE)*'MC Usage'!E361</f>
        <v>0</v>
      </c>
      <c r="F361" s="2">
        <f>HLOOKUP(F$5,'Emissions Factors'!$A$3:$AB$46,MATCH('MC Emissions'!$A361,'Emissions Factors'!$A$5:$A$46,0)+2,FALSE)*'MC Usage'!F361</f>
        <v>0</v>
      </c>
      <c r="G361" s="2">
        <f>HLOOKUP(G$5,'Emissions Factors'!$A$3:$AB$46,MATCH('MC Emissions'!$A361,'Emissions Factors'!$A$5:$A$46,0)+2,FALSE)*'MC Usage'!G361</f>
        <v>0</v>
      </c>
      <c r="H361" s="2">
        <f>HLOOKUP(H$5,'Emissions Factors'!$A$3:$AB$46,MATCH('MC Emissions'!$A361,'Emissions Factors'!$A$5:$A$46,0)+2,FALSE)*'MC Usage'!H361</f>
        <v>0</v>
      </c>
      <c r="I361" s="2">
        <f>HLOOKUP(I$5,'Emissions Factors'!$A$3:$AB$46,MATCH('MC Emissions'!$A361,'Emissions Factors'!$A$5:$A$46,0)+2,FALSE)*'MC Usage'!I361</f>
        <v>0</v>
      </c>
      <c r="J361" s="2">
        <f>HLOOKUP(J$5,'Emissions Factors'!$A$3:$AB$46,MATCH('MC Emissions'!$A361,'Emissions Factors'!$A$5:$A$46,0)+2,FALSE)*'MC Usage'!J361</f>
        <v>0</v>
      </c>
      <c r="K361" s="2">
        <f>HLOOKUP(K$5,'Emissions Factors'!$A$3:$AB$46,MATCH('MC Emissions'!$A361,'Emissions Factors'!$A$5:$A$46,0)+2,FALSE)*'MC Usage'!K361</f>
        <v>0</v>
      </c>
      <c r="L361" s="2">
        <f>HLOOKUP(L$5,'Emissions Factors'!$A$3:$AB$46,MATCH('MC Emissions'!$A361,'Emissions Factors'!$A$5:$A$46,0)+2,FALSE)*'MC Usage'!L361</f>
        <v>0</v>
      </c>
      <c r="M361" s="2">
        <f>HLOOKUP(M$5,'Emissions Factors'!$A$3:$AB$46,MATCH('MC Emissions'!$A361,'Emissions Factors'!$A$5:$A$46,0)+2,FALSE)*'MC Usage'!M361</f>
        <v>0</v>
      </c>
      <c r="N361" s="2">
        <f>HLOOKUP(N$5,'Emissions Factors'!$A$3:$AB$46,MATCH('MC Emissions'!$A361,'Emissions Factors'!$A$5:$A$46,0)+2,FALSE)*'MC Usage'!N361</f>
        <v>0</v>
      </c>
      <c r="O361" s="2">
        <f>HLOOKUP(O$5,'Emissions Factors'!$A$3:$AB$46,MATCH('MC Emissions'!$A361,'Emissions Factors'!$A$5:$A$46,0)+2,FALSE)*'MC Usage'!O361</f>
        <v>0</v>
      </c>
      <c r="P361" s="2">
        <f>HLOOKUP(P$5,'Emissions Factors'!$A$3:$AB$46,MATCH('MC Emissions'!$A361,'Emissions Factors'!$A$5:$A$46,0)+2,FALSE)*'MC Usage'!P361</f>
        <v>0</v>
      </c>
      <c r="Q361" s="2">
        <f>HLOOKUP(Q$5,'Emissions Factors'!$A$3:$AB$46,MATCH('MC Emissions'!$A361,'Emissions Factors'!$A$5:$A$46,0)+2,FALSE)*'MC Usage'!Q361</f>
        <v>0</v>
      </c>
      <c r="R361" s="2">
        <f>HLOOKUP(R$5,'Emissions Factors'!$A$3:$AB$46,MATCH('MC Emissions'!$A361,'Emissions Factors'!$A$5:$A$46,0)+2,FALSE)*'MC Usage'!R361</f>
        <v>0</v>
      </c>
      <c r="S361" s="2">
        <f>HLOOKUP(S$5,'Emissions Factors'!$A$3:$AB$46,MATCH('MC Emissions'!$A361,'Emissions Factors'!$A$5:$A$46,0)+2,FALSE)*'MC Usage'!S361</f>
        <v>0</v>
      </c>
      <c r="T361" s="2">
        <f>HLOOKUP(T$5,'Emissions Factors'!$A$3:$AB$46,MATCH('MC Emissions'!$A361,'Emissions Factors'!$A$5:$A$46,0)+2,FALSE)*'MC Usage'!T361</f>
        <v>0</v>
      </c>
      <c r="U361" s="2">
        <f>HLOOKUP(U$5,'Emissions Factors'!$A$3:$AB$46,MATCH('MC Emissions'!$A361,'Emissions Factors'!$A$5:$A$46,0)+2,FALSE)*'MC Usage'!U361</f>
        <v>0</v>
      </c>
      <c r="V361" s="2">
        <f>HLOOKUP(V$5,'Emissions Factors'!$A$3:$AB$46,MATCH('MC Emissions'!$A361,'Emissions Factors'!$A$5:$A$46,0)+2,FALSE)*'MC Usage'!V361</f>
        <v>0</v>
      </c>
      <c r="W361" s="2">
        <f>HLOOKUP(W$5,'Emissions Factors'!$A$3:$AB$46,MATCH('MC Emissions'!$A361,'Emissions Factors'!$A$5:$A$46,0)+2,FALSE)*'MC Usage'!W361</f>
        <v>0</v>
      </c>
      <c r="X361" s="2">
        <f>HLOOKUP(X$5,'Emissions Factors'!$A$3:$AB$46,MATCH('MC Emissions'!$A361,'Emissions Factors'!$A$5:$A$46,0)+2,FALSE)*'MC Usage'!X361</f>
        <v>0</v>
      </c>
      <c r="Y361" s="2">
        <f>HLOOKUP(Y$5,'Emissions Factors'!$A$3:$AB$46,MATCH('MC Emissions'!$A361,'Emissions Factors'!$A$5:$A$46,0)+2,FALSE)*'MC Usage'!Y361</f>
        <v>0</v>
      </c>
      <c r="Z361" s="2">
        <f>HLOOKUP(Z$5,'Emissions Factors'!$A$3:$AB$46,MATCH('MC Emissions'!$A361,'Emissions Factors'!$A$5:$A$46,0)+2,FALSE)*'MC Usage'!Z361</f>
        <v>0</v>
      </c>
      <c r="AA361" s="2">
        <f>HLOOKUP(AA$5,'Emissions Factors'!$A$3:$AB$46,MATCH('MC Emissions'!$A361,'Emissions Factors'!$A$5:$A$46,0)+2,FALSE)*'MC Usage'!AA361</f>
        <v>0</v>
      </c>
      <c r="AB361">
        <f>HLOOKUP(AB$5,'Emissions Factors'!$A$3:$AB$46,MATCH('MC Emissions'!$A361,'Emissions Factors'!$A$5:$A$46,0)+2,FALSE)*'MC Usage'!AB361</f>
        <v>0</v>
      </c>
      <c r="AC361">
        <f>-'MC Usage'!AC361</f>
        <v>0</v>
      </c>
      <c r="AD361">
        <f>HLOOKUP(AD$5,'Emissions Factors'!$A$3:$AB$46,MATCH('MC Emissions'!$A361,'Emissions Factors'!$A$5:$A$46,0)+2,FALSE)*'MC Usage'!AD361</f>
        <v>0</v>
      </c>
      <c r="AE361">
        <f>HLOOKUP(AE$5,'Emissions Factors'!$A$3:$AB$46,MATCH('MC Emissions'!$A361,'Emissions Factors'!$A$5:$A$46,0)+2,FALSE)*'MC Usage'!AE361</f>
        <v>0</v>
      </c>
      <c r="AF361" s="202">
        <f t="shared" si="25"/>
        <v>0</v>
      </c>
      <c r="AG361">
        <f t="shared" si="26"/>
        <v>0</v>
      </c>
      <c r="AH361">
        <v>0</v>
      </c>
    </row>
    <row r="362" spans="1:34" x14ac:dyDescent="0.3">
      <c r="A362" s="33" t="s">
        <v>63</v>
      </c>
      <c r="B362" s="18">
        <f t="shared" si="27"/>
        <v>47543</v>
      </c>
      <c r="C362" s="2">
        <f>HLOOKUP(C$5,'Emissions Factors'!$A$3:$AB$46,MATCH('MC Emissions'!$A362,'Emissions Factors'!$A$5:$A$46,0)+2,FALSE)*'MC Usage'!C362</f>
        <v>0</v>
      </c>
      <c r="D362" s="2">
        <f>HLOOKUP(D$5,'Emissions Factors'!$A$3:$AB$46,MATCH('MC Emissions'!$A362,'Emissions Factors'!$A$5:$A$46,0)+2,FALSE)*'MC Usage'!D362</f>
        <v>0</v>
      </c>
      <c r="E362" s="2">
        <f>HLOOKUP(E$5,'Emissions Factors'!$A$3:$AB$46,MATCH('MC Emissions'!$A362,'Emissions Factors'!$A$5:$A$46,0)+2,FALSE)*'MC Usage'!E362</f>
        <v>0</v>
      </c>
      <c r="F362" s="2">
        <f>HLOOKUP(F$5,'Emissions Factors'!$A$3:$AB$46,MATCH('MC Emissions'!$A362,'Emissions Factors'!$A$5:$A$46,0)+2,FALSE)*'MC Usage'!F362</f>
        <v>0</v>
      </c>
      <c r="G362" s="2">
        <f>HLOOKUP(G$5,'Emissions Factors'!$A$3:$AB$46,MATCH('MC Emissions'!$A362,'Emissions Factors'!$A$5:$A$46,0)+2,FALSE)*'MC Usage'!G362</f>
        <v>0</v>
      </c>
      <c r="H362" s="2">
        <f>HLOOKUP(H$5,'Emissions Factors'!$A$3:$AB$46,MATCH('MC Emissions'!$A362,'Emissions Factors'!$A$5:$A$46,0)+2,FALSE)*'MC Usage'!H362</f>
        <v>0</v>
      </c>
      <c r="I362" s="2">
        <f>HLOOKUP(I$5,'Emissions Factors'!$A$3:$AB$46,MATCH('MC Emissions'!$A362,'Emissions Factors'!$A$5:$A$46,0)+2,FALSE)*'MC Usage'!I362</f>
        <v>0</v>
      </c>
      <c r="J362" s="2">
        <f>HLOOKUP(J$5,'Emissions Factors'!$A$3:$AB$46,MATCH('MC Emissions'!$A362,'Emissions Factors'!$A$5:$A$46,0)+2,FALSE)*'MC Usage'!J362</f>
        <v>0</v>
      </c>
      <c r="K362" s="2">
        <f>HLOOKUP(K$5,'Emissions Factors'!$A$3:$AB$46,MATCH('MC Emissions'!$A362,'Emissions Factors'!$A$5:$A$46,0)+2,FALSE)*'MC Usage'!K362</f>
        <v>0</v>
      </c>
      <c r="L362" s="2">
        <f>HLOOKUP(L$5,'Emissions Factors'!$A$3:$AB$46,MATCH('MC Emissions'!$A362,'Emissions Factors'!$A$5:$A$46,0)+2,FALSE)*'MC Usage'!L362</f>
        <v>0</v>
      </c>
      <c r="M362" s="2">
        <f>HLOOKUP(M$5,'Emissions Factors'!$A$3:$AB$46,MATCH('MC Emissions'!$A362,'Emissions Factors'!$A$5:$A$46,0)+2,FALSE)*'MC Usage'!M362</f>
        <v>0</v>
      </c>
      <c r="N362" s="2">
        <f>HLOOKUP(N$5,'Emissions Factors'!$A$3:$AB$46,MATCH('MC Emissions'!$A362,'Emissions Factors'!$A$5:$A$46,0)+2,FALSE)*'MC Usage'!N362</f>
        <v>0</v>
      </c>
      <c r="O362" s="2">
        <f>HLOOKUP(O$5,'Emissions Factors'!$A$3:$AB$46,MATCH('MC Emissions'!$A362,'Emissions Factors'!$A$5:$A$46,0)+2,FALSE)*'MC Usage'!O362</f>
        <v>0</v>
      </c>
      <c r="P362" s="2">
        <f>HLOOKUP(P$5,'Emissions Factors'!$A$3:$AB$46,MATCH('MC Emissions'!$A362,'Emissions Factors'!$A$5:$A$46,0)+2,FALSE)*'MC Usage'!P362</f>
        <v>0</v>
      </c>
      <c r="Q362" s="2">
        <f>HLOOKUP(Q$5,'Emissions Factors'!$A$3:$AB$46,MATCH('MC Emissions'!$A362,'Emissions Factors'!$A$5:$A$46,0)+2,FALSE)*'MC Usage'!Q362</f>
        <v>0</v>
      </c>
      <c r="R362" s="2">
        <f>HLOOKUP(R$5,'Emissions Factors'!$A$3:$AB$46,MATCH('MC Emissions'!$A362,'Emissions Factors'!$A$5:$A$46,0)+2,FALSE)*'MC Usage'!R362</f>
        <v>0</v>
      </c>
      <c r="S362" s="2">
        <f>HLOOKUP(S$5,'Emissions Factors'!$A$3:$AB$46,MATCH('MC Emissions'!$A362,'Emissions Factors'!$A$5:$A$46,0)+2,FALSE)*'MC Usage'!S362</f>
        <v>0</v>
      </c>
      <c r="T362" s="2">
        <f>HLOOKUP(T$5,'Emissions Factors'!$A$3:$AB$46,MATCH('MC Emissions'!$A362,'Emissions Factors'!$A$5:$A$46,0)+2,FALSE)*'MC Usage'!T362</f>
        <v>0</v>
      </c>
      <c r="U362" s="2">
        <f>HLOOKUP(U$5,'Emissions Factors'!$A$3:$AB$46,MATCH('MC Emissions'!$A362,'Emissions Factors'!$A$5:$A$46,0)+2,FALSE)*'MC Usage'!U362</f>
        <v>0</v>
      </c>
      <c r="V362" s="2">
        <f>HLOOKUP(V$5,'Emissions Factors'!$A$3:$AB$46,MATCH('MC Emissions'!$A362,'Emissions Factors'!$A$5:$A$46,0)+2,FALSE)*'MC Usage'!V362</f>
        <v>0</v>
      </c>
      <c r="W362" s="2">
        <f>HLOOKUP(W$5,'Emissions Factors'!$A$3:$AB$46,MATCH('MC Emissions'!$A362,'Emissions Factors'!$A$5:$A$46,0)+2,FALSE)*'MC Usage'!W362</f>
        <v>0</v>
      </c>
      <c r="X362" s="2">
        <f>HLOOKUP(X$5,'Emissions Factors'!$A$3:$AB$46,MATCH('MC Emissions'!$A362,'Emissions Factors'!$A$5:$A$46,0)+2,FALSE)*'MC Usage'!X362</f>
        <v>0</v>
      </c>
      <c r="Y362" s="2">
        <f>HLOOKUP(Y$5,'Emissions Factors'!$A$3:$AB$46,MATCH('MC Emissions'!$A362,'Emissions Factors'!$A$5:$A$46,0)+2,FALSE)*'MC Usage'!Y362</f>
        <v>0</v>
      </c>
      <c r="Z362" s="2">
        <f>HLOOKUP(Z$5,'Emissions Factors'!$A$3:$AB$46,MATCH('MC Emissions'!$A362,'Emissions Factors'!$A$5:$A$46,0)+2,FALSE)*'MC Usage'!Z362</f>
        <v>0</v>
      </c>
      <c r="AA362" s="2">
        <f>HLOOKUP(AA$5,'Emissions Factors'!$A$3:$AB$46,MATCH('MC Emissions'!$A362,'Emissions Factors'!$A$5:$A$46,0)+2,FALSE)*'MC Usage'!AA362</f>
        <v>0</v>
      </c>
      <c r="AB362">
        <f>HLOOKUP(AB$5,'Emissions Factors'!$A$3:$AB$46,MATCH('MC Emissions'!$A362,'Emissions Factors'!$A$5:$A$46,0)+2,FALSE)*'MC Usage'!AB362</f>
        <v>0</v>
      </c>
      <c r="AC362">
        <f>-'MC Usage'!AC362</f>
        <v>0</v>
      </c>
      <c r="AD362">
        <f>HLOOKUP(AD$5,'Emissions Factors'!$A$3:$AB$46,MATCH('MC Emissions'!$A362,'Emissions Factors'!$A$5:$A$46,0)+2,FALSE)*'MC Usage'!AD362</f>
        <v>0</v>
      </c>
      <c r="AE362">
        <f>HLOOKUP(AE$5,'Emissions Factors'!$A$3:$AB$46,MATCH('MC Emissions'!$A362,'Emissions Factors'!$A$5:$A$46,0)+2,FALSE)*'MC Usage'!AE362</f>
        <v>0</v>
      </c>
      <c r="AF362" s="202">
        <f t="shared" si="25"/>
        <v>0</v>
      </c>
      <c r="AG362">
        <f t="shared" si="26"/>
        <v>0</v>
      </c>
      <c r="AH362">
        <v>0</v>
      </c>
    </row>
    <row r="363" spans="1:34" x14ac:dyDescent="0.3">
      <c r="A363" s="33" t="s">
        <v>63</v>
      </c>
      <c r="B363" s="18">
        <f t="shared" si="27"/>
        <v>47574</v>
      </c>
      <c r="C363" s="2">
        <f>HLOOKUP(C$5,'Emissions Factors'!$A$3:$AB$46,MATCH('MC Emissions'!$A363,'Emissions Factors'!$A$5:$A$46,0)+2,FALSE)*'MC Usage'!C363</f>
        <v>0</v>
      </c>
      <c r="D363" s="2">
        <f>HLOOKUP(D$5,'Emissions Factors'!$A$3:$AB$46,MATCH('MC Emissions'!$A363,'Emissions Factors'!$A$5:$A$46,0)+2,FALSE)*'MC Usage'!D363</f>
        <v>0</v>
      </c>
      <c r="E363" s="2">
        <f>HLOOKUP(E$5,'Emissions Factors'!$A$3:$AB$46,MATCH('MC Emissions'!$A363,'Emissions Factors'!$A$5:$A$46,0)+2,FALSE)*'MC Usage'!E363</f>
        <v>0</v>
      </c>
      <c r="F363" s="2">
        <f>HLOOKUP(F$5,'Emissions Factors'!$A$3:$AB$46,MATCH('MC Emissions'!$A363,'Emissions Factors'!$A$5:$A$46,0)+2,FALSE)*'MC Usage'!F363</f>
        <v>0</v>
      </c>
      <c r="G363" s="2">
        <f>HLOOKUP(G$5,'Emissions Factors'!$A$3:$AB$46,MATCH('MC Emissions'!$A363,'Emissions Factors'!$A$5:$A$46,0)+2,FALSE)*'MC Usage'!G363</f>
        <v>0</v>
      </c>
      <c r="H363" s="2">
        <f>HLOOKUP(H$5,'Emissions Factors'!$A$3:$AB$46,MATCH('MC Emissions'!$A363,'Emissions Factors'!$A$5:$A$46,0)+2,FALSE)*'MC Usage'!H363</f>
        <v>0</v>
      </c>
      <c r="I363" s="2">
        <f>HLOOKUP(I$5,'Emissions Factors'!$A$3:$AB$46,MATCH('MC Emissions'!$A363,'Emissions Factors'!$A$5:$A$46,0)+2,FALSE)*'MC Usage'!I363</f>
        <v>0</v>
      </c>
      <c r="J363" s="2">
        <f>HLOOKUP(J$5,'Emissions Factors'!$A$3:$AB$46,MATCH('MC Emissions'!$A363,'Emissions Factors'!$A$5:$A$46,0)+2,FALSE)*'MC Usage'!J363</f>
        <v>0</v>
      </c>
      <c r="K363" s="2">
        <f>HLOOKUP(K$5,'Emissions Factors'!$A$3:$AB$46,MATCH('MC Emissions'!$A363,'Emissions Factors'!$A$5:$A$46,0)+2,FALSE)*'MC Usage'!K363</f>
        <v>0</v>
      </c>
      <c r="L363" s="2">
        <f>HLOOKUP(L$5,'Emissions Factors'!$A$3:$AB$46,MATCH('MC Emissions'!$A363,'Emissions Factors'!$A$5:$A$46,0)+2,FALSE)*'MC Usage'!L363</f>
        <v>0</v>
      </c>
      <c r="M363" s="2">
        <f>HLOOKUP(M$5,'Emissions Factors'!$A$3:$AB$46,MATCH('MC Emissions'!$A363,'Emissions Factors'!$A$5:$A$46,0)+2,FALSE)*'MC Usage'!M363</f>
        <v>0</v>
      </c>
      <c r="N363" s="2">
        <f>HLOOKUP(N$5,'Emissions Factors'!$A$3:$AB$46,MATCH('MC Emissions'!$A363,'Emissions Factors'!$A$5:$A$46,0)+2,FALSE)*'MC Usage'!N363</f>
        <v>0</v>
      </c>
      <c r="O363" s="2">
        <f>HLOOKUP(O$5,'Emissions Factors'!$A$3:$AB$46,MATCH('MC Emissions'!$A363,'Emissions Factors'!$A$5:$A$46,0)+2,FALSE)*'MC Usage'!O363</f>
        <v>0</v>
      </c>
      <c r="P363" s="2">
        <f>HLOOKUP(P$5,'Emissions Factors'!$A$3:$AB$46,MATCH('MC Emissions'!$A363,'Emissions Factors'!$A$5:$A$46,0)+2,FALSE)*'MC Usage'!P363</f>
        <v>0</v>
      </c>
      <c r="Q363" s="2">
        <f>HLOOKUP(Q$5,'Emissions Factors'!$A$3:$AB$46,MATCH('MC Emissions'!$A363,'Emissions Factors'!$A$5:$A$46,0)+2,FALSE)*'MC Usage'!Q363</f>
        <v>0</v>
      </c>
      <c r="R363" s="2">
        <f>HLOOKUP(R$5,'Emissions Factors'!$A$3:$AB$46,MATCH('MC Emissions'!$A363,'Emissions Factors'!$A$5:$A$46,0)+2,FALSE)*'MC Usage'!R363</f>
        <v>0</v>
      </c>
      <c r="S363" s="2">
        <f>HLOOKUP(S$5,'Emissions Factors'!$A$3:$AB$46,MATCH('MC Emissions'!$A363,'Emissions Factors'!$A$5:$A$46,0)+2,FALSE)*'MC Usage'!S363</f>
        <v>0</v>
      </c>
      <c r="T363" s="2">
        <f>HLOOKUP(T$5,'Emissions Factors'!$A$3:$AB$46,MATCH('MC Emissions'!$A363,'Emissions Factors'!$A$5:$A$46,0)+2,FALSE)*'MC Usage'!T363</f>
        <v>0</v>
      </c>
      <c r="U363" s="2">
        <f>HLOOKUP(U$5,'Emissions Factors'!$A$3:$AB$46,MATCH('MC Emissions'!$A363,'Emissions Factors'!$A$5:$A$46,0)+2,FALSE)*'MC Usage'!U363</f>
        <v>0</v>
      </c>
      <c r="V363" s="2">
        <f>HLOOKUP(V$5,'Emissions Factors'!$A$3:$AB$46,MATCH('MC Emissions'!$A363,'Emissions Factors'!$A$5:$A$46,0)+2,FALSE)*'MC Usage'!V363</f>
        <v>0</v>
      </c>
      <c r="W363" s="2">
        <f>HLOOKUP(W$5,'Emissions Factors'!$A$3:$AB$46,MATCH('MC Emissions'!$A363,'Emissions Factors'!$A$5:$A$46,0)+2,FALSE)*'MC Usage'!W363</f>
        <v>0</v>
      </c>
      <c r="X363" s="2">
        <f>HLOOKUP(X$5,'Emissions Factors'!$A$3:$AB$46,MATCH('MC Emissions'!$A363,'Emissions Factors'!$A$5:$A$46,0)+2,FALSE)*'MC Usage'!X363</f>
        <v>0</v>
      </c>
      <c r="Y363" s="2">
        <f>HLOOKUP(Y$5,'Emissions Factors'!$A$3:$AB$46,MATCH('MC Emissions'!$A363,'Emissions Factors'!$A$5:$A$46,0)+2,FALSE)*'MC Usage'!Y363</f>
        <v>0</v>
      </c>
      <c r="Z363" s="2">
        <f>HLOOKUP(Z$5,'Emissions Factors'!$A$3:$AB$46,MATCH('MC Emissions'!$A363,'Emissions Factors'!$A$5:$A$46,0)+2,FALSE)*'MC Usage'!Z363</f>
        <v>0</v>
      </c>
      <c r="AA363" s="2">
        <f>HLOOKUP(AA$5,'Emissions Factors'!$A$3:$AB$46,MATCH('MC Emissions'!$A363,'Emissions Factors'!$A$5:$A$46,0)+2,FALSE)*'MC Usage'!AA363</f>
        <v>0</v>
      </c>
      <c r="AB363">
        <f>HLOOKUP(AB$5,'Emissions Factors'!$A$3:$AB$46,MATCH('MC Emissions'!$A363,'Emissions Factors'!$A$5:$A$46,0)+2,FALSE)*'MC Usage'!AB363</f>
        <v>0</v>
      </c>
      <c r="AC363">
        <f>-'MC Usage'!AC363</f>
        <v>0</v>
      </c>
      <c r="AD363">
        <f>HLOOKUP(AD$5,'Emissions Factors'!$A$3:$AB$46,MATCH('MC Emissions'!$A363,'Emissions Factors'!$A$5:$A$46,0)+2,FALSE)*'MC Usage'!AD363</f>
        <v>0</v>
      </c>
      <c r="AE363">
        <f>HLOOKUP(AE$5,'Emissions Factors'!$A$3:$AB$46,MATCH('MC Emissions'!$A363,'Emissions Factors'!$A$5:$A$46,0)+2,FALSE)*'MC Usage'!AE363</f>
        <v>0</v>
      </c>
      <c r="AF363" s="202">
        <f t="shared" si="25"/>
        <v>0</v>
      </c>
      <c r="AG363">
        <f t="shared" si="26"/>
        <v>0</v>
      </c>
      <c r="AH363">
        <v>0</v>
      </c>
    </row>
    <row r="364" spans="1:34" x14ac:dyDescent="0.3">
      <c r="A364" s="33" t="s">
        <v>63</v>
      </c>
      <c r="B364" s="18">
        <f t="shared" si="27"/>
        <v>47604</v>
      </c>
      <c r="C364" s="2">
        <f>HLOOKUP(C$5,'Emissions Factors'!$A$3:$AB$46,MATCH('MC Emissions'!$A364,'Emissions Factors'!$A$5:$A$46,0)+2,FALSE)*'MC Usage'!C364</f>
        <v>0</v>
      </c>
      <c r="D364" s="2">
        <f>HLOOKUP(D$5,'Emissions Factors'!$A$3:$AB$46,MATCH('MC Emissions'!$A364,'Emissions Factors'!$A$5:$A$46,0)+2,FALSE)*'MC Usage'!D364</f>
        <v>0</v>
      </c>
      <c r="E364" s="2">
        <f>HLOOKUP(E$5,'Emissions Factors'!$A$3:$AB$46,MATCH('MC Emissions'!$A364,'Emissions Factors'!$A$5:$A$46,0)+2,FALSE)*'MC Usage'!E364</f>
        <v>0</v>
      </c>
      <c r="F364" s="2">
        <f>HLOOKUP(F$5,'Emissions Factors'!$A$3:$AB$46,MATCH('MC Emissions'!$A364,'Emissions Factors'!$A$5:$A$46,0)+2,FALSE)*'MC Usage'!F364</f>
        <v>0</v>
      </c>
      <c r="G364" s="2">
        <f>HLOOKUP(G$5,'Emissions Factors'!$A$3:$AB$46,MATCH('MC Emissions'!$A364,'Emissions Factors'!$A$5:$A$46,0)+2,FALSE)*'MC Usage'!G364</f>
        <v>0</v>
      </c>
      <c r="H364" s="2">
        <f>HLOOKUP(H$5,'Emissions Factors'!$A$3:$AB$46,MATCH('MC Emissions'!$A364,'Emissions Factors'!$A$5:$A$46,0)+2,FALSE)*'MC Usage'!H364</f>
        <v>0</v>
      </c>
      <c r="I364" s="2">
        <f>HLOOKUP(I$5,'Emissions Factors'!$A$3:$AB$46,MATCH('MC Emissions'!$A364,'Emissions Factors'!$A$5:$A$46,0)+2,FALSE)*'MC Usage'!I364</f>
        <v>0</v>
      </c>
      <c r="J364" s="2">
        <f>HLOOKUP(J$5,'Emissions Factors'!$A$3:$AB$46,MATCH('MC Emissions'!$A364,'Emissions Factors'!$A$5:$A$46,0)+2,FALSE)*'MC Usage'!J364</f>
        <v>0</v>
      </c>
      <c r="K364" s="2">
        <f>HLOOKUP(K$5,'Emissions Factors'!$A$3:$AB$46,MATCH('MC Emissions'!$A364,'Emissions Factors'!$A$5:$A$46,0)+2,FALSE)*'MC Usage'!K364</f>
        <v>0</v>
      </c>
      <c r="L364" s="2">
        <f>HLOOKUP(L$5,'Emissions Factors'!$A$3:$AB$46,MATCH('MC Emissions'!$A364,'Emissions Factors'!$A$5:$A$46,0)+2,FALSE)*'MC Usage'!L364</f>
        <v>0</v>
      </c>
      <c r="M364" s="2">
        <f>HLOOKUP(M$5,'Emissions Factors'!$A$3:$AB$46,MATCH('MC Emissions'!$A364,'Emissions Factors'!$A$5:$A$46,0)+2,FALSE)*'MC Usage'!M364</f>
        <v>0</v>
      </c>
      <c r="N364" s="2">
        <f>HLOOKUP(N$5,'Emissions Factors'!$A$3:$AB$46,MATCH('MC Emissions'!$A364,'Emissions Factors'!$A$5:$A$46,0)+2,FALSE)*'MC Usage'!N364</f>
        <v>0</v>
      </c>
      <c r="O364" s="2">
        <f>HLOOKUP(O$5,'Emissions Factors'!$A$3:$AB$46,MATCH('MC Emissions'!$A364,'Emissions Factors'!$A$5:$A$46,0)+2,FALSE)*'MC Usage'!O364</f>
        <v>0</v>
      </c>
      <c r="P364" s="2">
        <f>HLOOKUP(P$5,'Emissions Factors'!$A$3:$AB$46,MATCH('MC Emissions'!$A364,'Emissions Factors'!$A$5:$A$46,0)+2,FALSE)*'MC Usage'!P364</f>
        <v>0</v>
      </c>
      <c r="Q364" s="2">
        <f>HLOOKUP(Q$5,'Emissions Factors'!$A$3:$AB$46,MATCH('MC Emissions'!$A364,'Emissions Factors'!$A$5:$A$46,0)+2,FALSE)*'MC Usage'!Q364</f>
        <v>0</v>
      </c>
      <c r="R364" s="2">
        <f>HLOOKUP(R$5,'Emissions Factors'!$A$3:$AB$46,MATCH('MC Emissions'!$A364,'Emissions Factors'!$A$5:$A$46,0)+2,FALSE)*'MC Usage'!R364</f>
        <v>0</v>
      </c>
      <c r="S364" s="2">
        <f>HLOOKUP(S$5,'Emissions Factors'!$A$3:$AB$46,MATCH('MC Emissions'!$A364,'Emissions Factors'!$A$5:$A$46,0)+2,FALSE)*'MC Usage'!S364</f>
        <v>0</v>
      </c>
      <c r="T364" s="2">
        <f>HLOOKUP(T$5,'Emissions Factors'!$A$3:$AB$46,MATCH('MC Emissions'!$A364,'Emissions Factors'!$A$5:$A$46,0)+2,FALSE)*'MC Usage'!T364</f>
        <v>0</v>
      </c>
      <c r="U364" s="2">
        <f>HLOOKUP(U$5,'Emissions Factors'!$A$3:$AB$46,MATCH('MC Emissions'!$A364,'Emissions Factors'!$A$5:$A$46,0)+2,FALSE)*'MC Usage'!U364</f>
        <v>0</v>
      </c>
      <c r="V364" s="2">
        <f>HLOOKUP(V$5,'Emissions Factors'!$A$3:$AB$46,MATCH('MC Emissions'!$A364,'Emissions Factors'!$A$5:$A$46,0)+2,FALSE)*'MC Usage'!V364</f>
        <v>0</v>
      </c>
      <c r="W364" s="2">
        <f>HLOOKUP(W$5,'Emissions Factors'!$A$3:$AB$46,MATCH('MC Emissions'!$A364,'Emissions Factors'!$A$5:$A$46,0)+2,FALSE)*'MC Usage'!W364</f>
        <v>0</v>
      </c>
      <c r="X364" s="2">
        <f>HLOOKUP(X$5,'Emissions Factors'!$A$3:$AB$46,MATCH('MC Emissions'!$A364,'Emissions Factors'!$A$5:$A$46,0)+2,FALSE)*'MC Usage'!X364</f>
        <v>0</v>
      </c>
      <c r="Y364" s="2">
        <f>HLOOKUP(Y$5,'Emissions Factors'!$A$3:$AB$46,MATCH('MC Emissions'!$A364,'Emissions Factors'!$A$5:$A$46,0)+2,FALSE)*'MC Usage'!Y364</f>
        <v>0</v>
      </c>
      <c r="Z364" s="2">
        <f>HLOOKUP(Z$5,'Emissions Factors'!$A$3:$AB$46,MATCH('MC Emissions'!$A364,'Emissions Factors'!$A$5:$A$46,0)+2,FALSE)*'MC Usage'!Z364</f>
        <v>0</v>
      </c>
      <c r="AA364" s="2">
        <f>HLOOKUP(AA$5,'Emissions Factors'!$A$3:$AB$46,MATCH('MC Emissions'!$A364,'Emissions Factors'!$A$5:$A$46,0)+2,FALSE)*'MC Usage'!AA364</f>
        <v>0</v>
      </c>
      <c r="AB364">
        <f>HLOOKUP(AB$5,'Emissions Factors'!$A$3:$AB$46,MATCH('MC Emissions'!$A364,'Emissions Factors'!$A$5:$A$46,0)+2,FALSE)*'MC Usage'!AB364</f>
        <v>0</v>
      </c>
      <c r="AC364">
        <f>-'MC Usage'!AC364</f>
        <v>0</v>
      </c>
      <c r="AD364">
        <f>HLOOKUP(AD$5,'Emissions Factors'!$A$3:$AB$46,MATCH('MC Emissions'!$A364,'Emissions Factors'!$A$5:$A$46,0)+2,FALSE)*'MC Usage'!AD364</f>
        <v>0</v>
      </c>
      <c r="AE364">
        <f>HLOOKUP(AE$5,'Emissions Factors'!$A$3:$AB$46,MATCH('MC Emissions'!$A364,'Emissions Factors'!$A$5:$A$46,0)+2,FALSE)*'MC Usage'!AE364</f>
        <v>0</v>
      </c>
      <c r="AF364" s="202">
        <f t="shared" si="25"/>
        <v>0</v>
      </c>
      <c r="AG364">
        <f t="shared" si="26"/>
        <v>0</v>
      </c>
      <c r="AH364">
        <v>0</v>
      </c>
    </row>
    <row r="365" spans="1:34" ht="15" thickBot="1" x14ac:dyDescent="0.35">
      <c r="A365" s="34" t="s">
        <v>63</v>
      </c>
      <c r="B365" s="18">
        <f t="shared" si="27"/>
        <v>47635</v>
      </c>
      <c r="C365" s="2">
        <f>HLOOKUP(C$5,'Emissions Factors'!$A$3:$AB$46,MATCH('MC Emissions'!$A365,'Emissions Factors'!$A$5:$A$46,0)+2,FALSE)*'MC Usage'!C365</f>
        <v>0</v>
      </c>
      <c r="D365" s="2">
        <f>HLOOKUP(D$5,'Emissions Factors'!$A$3:$AB$46,MATCH('MC Emissions'!$A365,'Emissions Factors'!$A$5:$A$46,0)+2,FALSE)*'MC Usage'!D365</f>
        <v>0</v>
      </c>
      <c r="E365" s="2">
        <f>HLOOKUP(E$5,'Emissions Factors'!$A$3:$AB$46,MATCH('MC Emissions'!$A365,'Emissions Factors'!$A$5:$A$46,0)+2,FALSE)*'MC Usage'!E365</f>
        <v>0</v>
      </c>
      <c r="F365" s="2">
        <f>HLOOKUP(F$5,'Emissions Factors'!$A$3:$AB$46,MATCH('MC Emissions'!$A365,'Emissions Factors'!$A$5:$A$46,0)+2,FALSE)*'MC Usage'!F365</f>
        <v>0</v>
      </c>
      <c r="G365" s="2">
        <f>HLOOKUP(G$5,'Emissions Factors'!$A$3:$AB$46,MATCH('MC Emissions'!$A365,'Emissions Factors'!$A$5:$A$46,0)+2,FALSE)*'MC Usage'!G365</f>
        <v>0</v>
      </c>
      <c r="H365" s="2">
        <f>HLOOKUP(H$5,'Emissions Factors'!$A$3:$AB$46,MATCH('MC Emissions'!$A365,'Emissions Factors'!$A$5:$A$46,0)+2,FALSE)*'MC Usage'!H365</f>
        <v>0</v>
      </c>
      <c r="I365" s="2">
        <f>HLOOKUP(I$5,'Emissions Factors'!$A$3:$AB$46,MATCH('MC Emissions'!$A365,'Emissions Factors'!$A$5:$A$46,0)+2,FALSE)*'MC Usage'!I365</f>
        <v>0</v>
      </c>
      <c r="J365" s="2">
        <f>HLOOKUP(J$5,'Emissions Factors'!$A$3:$AB$46,MATCH('MC Emissions'!$A365,'Emissions Factors'!$A$5:$A$46,0)+2,FALSE)*'MC Usage'!J365</f>
        <v>0</v>
      </c>
      <c r="K365" s="2">
        <f>HLOOKUP(K$5,'Emissions Factors'!$A$3:$AB$46,MATCH('MC Emissions'!$A365,'Emissions Factors'!$A$5:$A$46,0)+2,FALSE)*'MC Usage'!K365</f>
        <v>0</v>
      </c>
      <c r="L365" s="2">
        <f>HLOOKUP(L$5,'Emissions Factors'!$A$3:$AB$46,MATCH('MC Emissions'!$A365,'Emissions Factors'!$A$5:$A$46,0)+2,FALSE)*'MC Usage'!L365</f>
        <v>0</v>
      </c>
      <c r="M365" s="2">
        <f>HLOOKUP(M$5,'Emissions Factors'!$A$3:$AB$46,MATCH('MC Emissions'!$A365,'Emissions Factors'!$A$5:$A$46,0)+2,FALSE)*'MC Usage'!M365</f>
        <v>0</v>
      </c>
      <c r="N365" s="2">
        <f>HLOOKUP(N$5,'Emissions Factors'!$A$3:$AB$46,MATCH('MC Emissions'!$A365,'Emissions Factors'!$A$5:$A$46,0)+2,FALSE)*'MC Usage'!N365</f>
        <v>0</v>
      </c>
      <c r="O365" s="2">
        <f>HLOOKUP(O$5,'Emissions Factors'!$A$3:$AB$46,MATCH('MC Emissions'!$A365,'Emissions Factors'!$A$5:$A$46,0)+2,FALSE)*'MC Usage'!O365</f>
        <v>0</v>
      </c>
      <c r="P365" s="2">
        <f>HLOOKUP(P$5,'Emissions Factors'!$A$3:$AB$46,MATCH('MC Emissions'!$A365,'Emissions Factors'!$A$5:$A$46,0)+2,FALSE)*'MC Usage'!P365</f>
        <v>0</v>
      </c>
      <c r="Q365" s="2">
        <f>HLOOKUP(Q$5,'Emissions Factors'!$A$3:$AB$46,MATCH('MC Emissions'!$A365,'Emissions Factors'!$A$5:$A$46,0)+2,FALSE)*'MC Usage'!Q365</f>
        <v>0</v>
      </c>
      <c r="R365" s="2">
        <f>HLOOKUP(R$5,'Emissions Factors'!$A$3:$AB$46,MATCH('MC Emissions'!$A365,'Emissions Factors'!$A$5:$A$46,0)+2,FALSE)*'MC Usage'!R365</f>
        <v>0</v>
      </c>
      <c r="S365" s="2">
        <f>HLOOKUP(S$5,'Emissions Factors'!$A$3:$AB$46,MATCH('MC Emissions'!$A365,'Emissions Factors'!$A$5:$A$46,0)+2,FALSE)*'MC Usage'!S365</f>
        <v>0</v>
      </c>
      <c r="T365" s="2">
        <f>HLOOKUP(T$5,'Emissions Factors'!$A$3:$AB$46,MATCH('MC Emissions'!$A365,'Emissions Factors'!$A$5:$A$46,0)+2,FALSE)*'MC Usage'!T365</f>
        <v>0</v>
      </c>
      <c r="U365" s="2">
        <f>HLOOKUP(U$5,'Emissions Factors'!$A$3:$AB$46,MATCH('MC Emissions'!$A365,'Emissions Factors'!$A$5:$A$46,0)+2,FALSE)*'MC Usage'!U365</f>
        <v>0</v>
      </c>
      <c r="V365" s="2">
        <f>HLOOKUP(V$5,'Emissions Factors'!$A$3:$AB$46,MATCH('MC Emissions'!$A365,'Emissions Factors'!$A$5:$A$46,0)+2,FALSE)*'MC Usage'!V365</f>
        <v>0</v>
      </c>
      <c r="W365" s="2">
        <f>HLOOKUP(W$5,'Emissions Factors'!$A$3:$AB$46,MATCH('MC Emissions'!$A365,'Emissions Factors'!$A$5:$A$46,0)+2,FALSE)*'MC Usage'!W365</f>
        <v>0</v>
      </c>
      <c r="X365" s="2">
        <f>HLOOKUP(X$5,'Emissions Factors'!$A$3:$AB$46,MATCH('MC Emissions'!$A365,'Emissions Factors'!$A$5:$A$46,0)+2,FALSE)*'MC Usage'!X365</f>
        <v>0</v>
      </c>
      <c r="Y365" s="2">
        <f>HLOOKUP(Y$5,'Emissions Factors'!$A$3:$AB$46,MATCH('MC Emissions'!$A365,'Emissions Factors'!$A$5:$A$46,0)+2,FALSE)*'MC Usage'!Y365</f>
        <v>0</v>
      </c>
      <c r="Z365" s="2">
        <f>HLOOKUP(Z$5,'Emissions Factors'!$A$3:$AB$46,MATCH('MC Emissions'!$A365,'Emissions Factors'!$A$5:$A$46,0)+2,FALSE)*'MC Usage'!Z365</f>
        <v>0</v>
      </c>
      <c r="AA365" s="2">
        <f>HLOOKUP(AA$5,'Emissions Factors'!$A$3:$AB$46,MATCH('MC Emissions'!$A365,'Emissions Factors'!$A$5:$A$46,0)+2,FALSE)*'MC Usage'!AA365</f>
        <v>0</v>
      </c>
      <c r="AB365">
        <f>HLOOKUP(AB$5,'Emissions Factors'!$A$3:$AB$46,MATCH('MC Emissions'!$A365,'Emissions Factors'!$A$5:$A$46,0)+2,FALSE)*'MC Usage'!AB365</f>
        <v>0</v>
      </c>
      <c r="AC365">
        <f>-'MC Usage'!AC365</f>
        <v>0</v>
      </c>
      <c r="AD365">
        <f>HLOOKUP(AD$5,'Emissions Factors'!$A$3:$AB$46,MATCH('MC Emissions'!$A365,'Emissions Factors'!$A$5:$A$46,0)+2,FALSE)*'MC Usage'!AD365</f>
        <v>0</v>
      </c>
      <c r="AE365">
        <f>HLOOKUP(AE$5,'Emissions Factors'!$A$3:$AB$46,MATCH('MC Emissions'!$A365,'Emissions Factors'!$A$5:$A$46,0)+2,FALSE)*'MC Usage'!AE365</f>
        <v>0</v>
      </c>
      <c r="AF365" s="202">
        <f t="shared" si="25"/>
        <v>0</v>
      </c>
      <c r="AG365">
        <f t="shared" si="26"/>
        <v>0</v>
      </c>
      <c r="AH365">
        <v>0</v>
      </c>
    </row>
    <row r="366" spans="1:34" x14ac:dyDescent="0.3">
      <c r="A366" s="29" t="s">
        <v>64</v>
      </c>
      <c r="B366" s="15">
        <f t="shared" si="27"/>
        <v>47665</v>
      </c>
      <c r="C366" s="7">
        <f>HLOOKUP(C$5,'Emissions Factors'!$A$3:$AB$46,MATCH('MC Emissions'!$A366,'Emissions Factors'!$A$5:$A$46,0)+2,FALSE)*'MC Usage'!C366</f>
        <v>0</v>
      </c>
      <c r="D366" s="7">
        <f>HLOOKUP(D$5,'Emissions Factors'!$A$3:$AB$46,MATCH('MC Emissions'!$A366,'Emissions Factors'!$A$5:$A$46,0)+2,FALSE)*'MC Usage'!D366</f>
        <v>0</v>
      </c>
      <c r="E366" s="7">
        <f>HLOOKUP(E$5,'Emissions Factors'!$A$3:$AB$46,MATCH('MC Emissions'!$A366,'Emissions Factors'!$A$5:$A$46,0)+2,FALSE)*'MC Usage'!E366</f>
        <v>0</v>
      </c>
      <c r="F366" s="7">
        <f>HLOOKUP(F$5,'Emissions Factors'!$A$3:$AB$46,MATCH('MC Emissions'!$A366,'Emissions Factors'!$A$5:$A$46,0)+2,FALSE)*'MC Usage'!F366</f>
        <v>0</v>
      </c>
      <c r="G366" s="7">
        <f>HLOOKUP(G$5,'Emissions Factors'!$A$3:$AB$46,MATCH('MC Emissions'!$A366,'Emissions Factors'!$A$5:$A$46,0)+2,FALSE)*'MC Usage'!G366</f>
        <v>0</v>
      </c>
      <c r="H366" s="7">
        <f>HLOOKUP(H$5,'Emissions Factors'!$A$3:$AB$46,MATCH('MC Emissions'!$A366,'Emissions Factors'!$A$5:$A$46,0)+2,FALSE)*'MC Usage'!H366</f>
        <v>0</v>
      </c>
      <c r="I366" s="7">
        <f>HLOOKUP(I$5,'Emissions Factors'!$A$3:$AB$46,MATCH('MC Emissions'!$A366,'Emissions Factors'!$A$5:$A$46,0)+2,FALSE)*'MC Usage'!I366</f>
        <v>0</v>
      </c>
      <c r="J366" s="7">
        <f>HLOOKUP(J$5,'Emissions Factors'!$A$3:$AB$46,MATCH('MC Emissions'!$A366,'Emissions Factors'!$A$5:$A$46,0)+2,FALSE)*'MC Usage'!J366</f>
        <v>0</v>
      </c>
      <c r="K366" s="7">
        <f>HLOOKUP(K$5,'Emissions Factors'!$A$3:$AB$46,MATCH('MC Emissions'!$A366,'Emissions Factors'!$A$5:$A$46,0)+2,FALSE)*'MC Usage'!K366</f>
        <v>0</v>
      </c>
      <c r="L366" s="7">
        <f>HLOOKUP(L$5,'Emissions Factors'!$A$3:$AB$46,MATCH('MC Emissions'!$A366,'Emissions Factors'!$A$5:$A$46,0)+2,FALSE)*'MC Usage'!L366</f>
        <v>0</v>
      </c>
      <c r="M366" s="7">
        <f>HLOOKUP(M$5,'Emissions Factors'!$A$3:$AB$46,MATCH('MC Emissions'!$A366,'Emissions Factors'!$A$5:$A$46,0)+2,FALSE)*'MC Usage'!M366</f>
        <v>0</v>
      </c>
      <c r="N366" s="7">
        <f>HLOOKUP(N$5,'Emissions Factors'!$A$3:$AB$46,MATCH('MC Emissions'!$A366,'Emissions Factors'!$A$5:$A$46,0)+2,FALSE)*'MC Usage'!N366</f>
        <v>0</v>
      </c>
      <c r="O366" s="7">
        <f>HLOOKUP(O$5,'Emissions Factors'!$A$3:$AB$46,MATCH('MC Emissions'!$A366,'Emissions Factors'!$A$5:$A$46,0)+2,FALSE)*'MC Usage'!O366</f>
        <v>0</v>
      </c>
      <c r="P366" s="7">
        <f>HLOOKUP(P$5,'Emissions Factors'!$A$3:$AB$46,MATCH('MC Emissions'!$A366,'Emissions Factors'!$A$5:$A$46,0)+2,FALSE)*'MC Usage'!P366</f>
        <v>0</v>
      </c>
      <c r="Q366" s="7">
        <f>HLOOKUP(Q$5,'Emissions Factors'!$A$3:$AB$46,MATCH('MC Emissions'!$A366,'Emissions Factors'!$A$5:$A$46,0)+2,FALSE)*'MC Usage'!Q366</f>
        <v>0</v>
      </c>
      <c r="R366" s="7">
        <f>HLOOKUP(R$5,'Emissions Factors'!$A$3:$AB$46,MATCH('MC Emissions'!$A366,'Emissions Factors'!$A$5:$A$46,0)+2,FALSE)*'MC Usage'!R366</f>
        <v>0</v>
      </c>
      <c r="S366" s="7">
        <f>HLOOKUP(S$5,'Emissions Factors'!$A$3:$AB$46,MATCH('MC Emissions'!$A366,'Emissions Factors'!$A$5:$A$46,0)+2,FALSE)*'MC Usage'!S366</f>
        <v>0</v>
      </c>
      <c r="T366" s="7">
        <f>HLOOKUP(T$5,'Emissions Factors'!$A$3:$AB$46,MATCH('MC Emissions'!$A366,'Emissions Factors'!$A$5:$A$46,0)+2,FALSE)*'MC Usage'!T366</f>
        <v>0</v>
      </c>
      <c r="U366" s="7">
        <f>HLOOKUP(U$5,'Emissions Factors'!$A$3:$AB$46,MATCH('MC Emissions'!$A366,'Emissions Factors'!$A$5:$A$46,0)+2,FALSE)*'MC Usage'!U366</f>
        <v>0</v>
      </c>
      <c r="V366" s="7">
        <f>HLOOKUP(V$5,'Emissions Factors'!$A$3:$AB$46,MATCH('MC Emissions'!$A366,'Emissions Factors'!$A$5:$A$46,0)+2,FALSE)*'MC Usage'!V366</f>
        <v>0</v>
      </c>
      <c r="W366" s="7">
        <f>HLOOKUP(W$5,'Emissions Factors'!$A$3:$AB$46,MATCH('MC Emissions'!$A366,'Emissions Factors'!$A$5:$A$46,0)+2,FALSE)*'MC Usage'!W366</f>
        <v>0</v>
      </c>
      <c r="X366" s="7">
        <f>HLOOKUP(X$5,'Emissions Factors'!$A$3:$AB$46,MATCH('MC Emissions'!$A366,'Emissions Factors'!$A$5:$A$46,0)+2,FALSE)*'MC Usage'!X366</f>
        <v>0</v>
      </c>
      <c r="Y366" s="7">
        <f>HLOOKUP(Y$5,'Emissions Factors'!$A$3:$AB$46,MATCH('MC Emissions'!$A366,'Emissions Factors'!$A$5:$A$46,0)+2,FALSE)*'MC Usage'!Y366</f>
        <v>0</v>
      </c>
      <c r="Z366" s="7">
        <f>HLOOKUP(Z$5,'Emissions Factors'!$A$3:$AB$46,MATCH('MC Emissions'!$A366,'Emissions Factors'!$A$5:$A$46,0)+2,FALSE)*'MC Usage'!Z366</f>
        <v>0</v>
      </c>
      <c r="AA366" s="7">
        <f>HLOOKUP(AA$5,'Emissions Factors'!$A$3:$AB$46,MATCH('MC Emissions'!$A366,'Emissions Factors'!$A$5:$A$46,0)+2,FALSE)*'MC Usage'!AA366</f>
        <v>0</v>
      </c>
      <c r="AB366" s="8">
        <f>HLOOKUP(AB$5,'Emissions Factors'!$A$3:$AB$46,MATCH('MC Emissions'!$A366,'Emissions Factors'!$A$5:$A$46,0)+2,FALSE)*'MC Usage'!AB366</f>
        <v>0</v>
      </c>
      <c r="AC366" s="8">
        <f>-'MC Usage'!AC366</f>
        <v>0</v>
      </c>
      <c r="AD366" s="8">
        <f>HLOOKUP(AD$5,'Emissions Factors'!$A$3:$AB$46,MATCH('MC Emissions'!$A366,'Emissions Factors'!$A$5:$A$46,0)+2,FALSE)*'MC Usage'!AD366</f>
        <v>0</v>
      </c>
      <c r="AE366" s="8">
        <f>HLOOKUP(AE$5,'Emissions Factors'!$A$3:$AB$46,MATCH('MC Emissions'!$A366,'Emissions Factors'!$A$5:$A$46,0)+2,FALSE)*'MC Usage'!AE366</f>
        <v>0</v>
      </c>
      <c r="AF366" s="202">
        <f t="shared" si="25"/>
        <v>0</v>
      </c>
      <c r="AG366">
        <f t="shared" si="26"/>
        <v>0</v>
      </c>
      <c r="AH366">
        <v>0</v>
      </c>
    </row>
    <row r="367" spans="1:34" x14ac:dyDescent="0.3">
      <c r="A367" s="30" t="s">
        <v>64</v>
      </c>
      <c r="B367" s="16">
        <f t="shared" si="27"/>
        <v>47696</v>
      </c>
      <c r="C367" s="9">
        <f>HLOOKUP(C$5,'Emissions Factors'!$A$3:$AB$46,MATCH('MC Emissions'!$A367,'Emissions Factors'!$A$5:$A$46,0)+2,FALSE)*'MC Usage'!C367</f>
        <v>0</v>
      </c>
      <c r="D367" s="9">
        <f>HLOOKUP(D$5,'Emissions Factors'!$A$3:$AB$46,MATCH('MC Emissions'!$A367,'Emissions Factors'!$A$5:$A$46,0)+2,FALSE)*'MC Usage'!D367</f>
        <v>0</v>
      </c>
      <c r="E367" s="9">
        <f>HLOOKUP(E$5,'Emissions Factors'!$A$3:$AB$46,MATCH('MC Emissions'!$A367,'Emissions Factors'!$A$5:$A$46,0)+2,FALSE)*'MC Usage'!E367</f>
        <v>0</v>
      </c>
      <c r="F367" s="9">
        <f>HLOOKUP(F$5,'Emissions Factors'!$A$3:$AB$46,MATCH('MC Emissions'!$A367,'Emissions Factors'!$A$5:$A$46,0)+2,FALSE)*'MC Usage'!F367</f>
        <v>0</v>
      </c>
      <c r="G367" s="9">
        <f>HLOOKUP(G$5,'Emissions Factors'!$A$3:$AB$46,MATCH('MC Emissions'!$A367,'Emissions Factors'!$A$5:$A$46,0)+2,FALSE)*'MC Usage'!G367</f>
        <v>0</v>
      </c>
      <c r="H367" s="9">
        <f>HLOOKUP(H$5,'Emissions Factors'!$A$3:$AB$46,MATCH('MC Emissions'!$A367,'Emissions Factors'!$A$5:$A$46,0)+2,FALSE)*'MC Usage'!H367</f>
        <v>0</v>
      </c>
      <c r="I367" s="9">
        <f>HLOOKUP(I$5,'Emissions Factors'!$A$3:$AB$46,MATCH('MC Emissions'!$A367,'Emissions Factors'!$A$5:$A$46,0)+2,FALSE)*'MC Usage'!I367</f>
        <v>0</v>
      </c>
      <c r="J367" s="9">
        <f>HLOOKUP(J$5,'Emissions Factors'!$A$3:$AB$46,MATCH('MC Emissions'!$A367,'Emissions Factors'!$A$5:$A$46,0)+2,FALSE)*'MC Usage'!J367</f>
        <v>0</v>
      </c>
      <c r="K367" s="9">
        <f>HLOOKUP(K$5,'Emissions Factors'!$A$3:$AB$46,MATCH('MC Emissions'!$A367,'Emissions Factors'!$A$5:$A$46,0)+2,FALSE)*'MC Usage'!K367</f>
        <v>0</v>
      </c>
      <c r="L367" s="9">
        <f>HLOOKUP(L$5,'Emissions Factors'!$A$3:$AB$46,MATCH('MC Emissions'!$A367,'Emissions Factors'!$A$5:$A$46,0)+2,FALSE)*'MC Usage'!L367</f>
        <v>0</v>
      </c>
      <c r="M367" s="9">
        <f>HLOOKUP(M$5,'Emissions Factors'!$A$3:$AB$46,MATCH('MC Emissions'!$A367,'Emissions Factors'!$A$5:$A$46,0)+2,FALSE)*'MC Usage'!M367</f>
        <v>0</v>
      </c>
      <c r="N367" s="9">
        <f>HLOOKUP(N$5,'Emissions Factors'!$A$3:$AB$46,MATCH('MC Emissions'!$A367,'Emissions Factors'!$A$5:$A$46,0)+2,FALSE)*'MC Usage'!N367</f>
        <v>0</v>
      </c>
      <c r="O367" s="9">
        <f>HLOOKUP(O$5,'Emissions Factors'!$A$3:$AB$46,MATCH('MC Emissions'!$A367,'Emissions Factors'!$A$5:$A$46,0)+2,FALSE)*'MC Usage'!O367</f>
        <v>0</v>
      </c>
      <c r="P367" s="9">
        <f>HLOOKUP(P$5,'Emissions Factors'!$A$3:$AB$46,MATCH('MC Emissions'!$A367,'Emissions Factors'!$A$5:$A$46,0)+2,FALSE)*'MC Usage'!P367</f>
        <v>0</v>
      </c>
      <c r="Q367" s="9">
        <f>HLOOKUP(Q$5,'Emissions Factors'!$A$3:$AB$46,MATCH('MC Emissions'!$A367,'Emissions Factors'!$A$5:$A$46,0)+2,FALSE)*'MC Usage'!Q367</f>
        <v>0</v>
      </c>
      <c r="R367" s="9">
        <f>HLOOKUP(R$5,'Emissions Factors'!$A$3:$AB$46,MATCH('MC Emissions'!$A367,'Emissions Factors'!$A$5:$A$46,0)+2,FALSE)*'MC Usage'!R367</f>
        <v>0</v>
      </c>
      <c r="S367" s="9">
        <f>HLOOKUP(S$5,'Emissions Factors'!$A$3:$AB$46,MATCH('MC Emissions'!$A367,'Emissions Factors'!$A$5:$A$46,0)+2,FALSE)*'MC Usage'!S367</f>
        <v>0</v>
      </c>
      <c r="T367" s="9">
        <f>HLOOKUP(T$5,'Emissions Factors'!$A$3:$AB$46,MATCH('MC Emissions'!$A367,'Emissions Factors'!$A$5:$A$46,0)+2,FALSE)*'MC Usage'!T367</f>
        <v>0</v>
      </c>
      <c r="U367" s="9">
        <f>HLOOKUP(U$5,'Emissions Factors'!$A$3:$AB$46,MATCH('MC Emissions'!$A367,'Emissions Factors'!$A$5:$A$46,0)+2,FALSE)*'MC Usage'!U367</f>
        <v>0</v>
      </c>
      <c r="V367" s="9">
        <f>HLOOKUP(V$5,'Emissions Factors'!$A$3:$AB$46,MATCH('MC Emissions'!$A367,'Emissions Factors'!$A$5:$A$46,0)+2,FALSE)*'MC Usage'!V367</f>
        <v>0</v>
      </c>
      <c r="W367" s="9">
        <f>HLOOKUP(W$5,'Emissions Factors'!$A$3:$AB$46,MATCH('MC Emissions'!$A367,'Emissions Factors'!$A$5:$A$46,0)+2,FALSE)*'MC Usage'!W367</f>
        <v>0</v>
      </c>
      <c r="X367" s="9">
        <f>HLOOKUP(X$5,'Emissions Factors'!$A$3:$AB$46,MATCH('MC Emissions'!$A367,'Emissions Factors'!$A$5:$A$46,0)+2,FALSE)*'MC Usage'!X367</f>
        <v>0</v>
      </c>
      <c r="Y367" s="9">
        <f>HLOOKUP(Y$5,'Emissions Factors'!$A$3:$AB$46,MATCH('MC Emissions'!$A367,'Emissions Factors'!$A$5:$A$46,0)+2,FALSE)*'MC Usage'!Y367</f>
        <v>0</v>
      </c>
      <c r="Z367" s="9">
        <f>HLOOKUP(Z$5,'Emissions Factors'!$A$3:$AB$46,MATCH('MC Emissions'!$A367,'Emissions Factors'!$A$5:$A$46,0)+2,FALSE)*'MC Usage'!Z367</f>
        <v>0</v>
      </c>
      <c r="AA367" s="9">
        <f>HLOOKUP(AA$5,'Emissions Factors'!$A$3:$AB$46,MATCH('MC Emissions'!$A367,'Emissions Factors'!$A$5:$A$46,0)+2,FALSE)*'MC Usage'!AA367</f>
        <v>0</v>
      </c>
      <c r="AB367" s="10">
        <f>HLOOKUP(AB$5,'Emissions Factors'!$A$3:$AB$46,MATCH('MC Emissions'!$A367,'Emissions Factors'!$A$5:$A$46,0)+2,FALSE)*'MC Usage'!AB367</f>
        <v>0</v>
      </c>
      <c r="AC367" s="10">
        <f>-'MC Usage'!AC367</f>
        <v>0</v>
      </c>
      <c r="AD367" s="10">
        <f>HLOOKUP(AD$5,'Emissions Factors'!$A$3:$AB$46,MATCH('MC Emissions'!$A367,'Emissions Factors'!$A$5:$A$46,0)+2,FALSE)*'MC Usage'!AD367</f>
        <v>0</v>
      </c>
      <c r="AE367" s="10">
        <f>HLOOKUP(AE$5,'Emissions Factors'!$A$3:$AB$46,MATCH('MC Emissions'!$A367,'Emissions Factors'!$A$5:$A$46,0)+2,FALSE)*'MC Usage'!AE367</f>
        <v>0</v>
      </c>
      <c r="AF367" s="202">
        <f t="shared" si="25"/>
        <v>0</v>
      </c>
      <c r="AG367">
        <f t="shared" si="26"/>
        <v>0</v>
      </c>
      <c r="AH367">
        <v>0</v>
      </c>
    </row>
    <row r="368" spans="1:34" x14ac:dyDescent="0.3">
      <c r="A368" s="30" t="s">
        <v>64</v>
      </c>
      <c r="B368" s="16">
        <f t="shared" si="27"/>
        <v>47727</v>
      </c>
      <c r="C368" s="9">
        <f>HLOOKUP(C$5,'Emissions Factors'!$A$3:$AB$46,MATCH('MC Emissions'!$A368,'Emissions Factors'!$A$5:$A$46,0)+2,FALSE)*'MC Usage'!C368</f>
        <v>0</v>
      </c>
      <c r="D368" s="9">
        <f>HLOOKUP(D$5,'Emissions Factors'!$A$3:$AB$46,MATCH('MC Emissions'!$A368,'Emissions Factors'!$A$5:$A$46,0)+2,FALSE)*'MC Usage'!D368</f>
        <v>0</v>
      </c>
      <c r="E368" s="9">
        <f>HLOOKUP(E$5,'Emissions Factors'!$A$3:$AB$46,MATCH('MC Emissions'!$A368,'Emissions Factors'!$A$5:$A$46,0)+2,FALSE)*'MC Usage'!E368</f>
        <v>0</v>
      </c>
      <c r="F368" s="9">
        <f>HLOOKUP(F$5,'Emissions Factors'!$A$3:$AB$46,MATCH('MC Emissions'!$A368,'Emissions Factors'!$A$5:$A$46,0)+2,FALSE)*'MC Usage'!F368</f>
        <v>0</v>
      </c>
      <c r="G368" s="9">
        <f>HLOOKUP(G$5,'Emissions Factors'!$A$3:$AB$46,MATCH('MC Emissions'!$A368,'Emissions Factors'!$A$5:$A$46,0)+2,FALSE)*'MC Usage'!G368</f>
        <v>0</v>
      </c>
      <c r="H368" s="9">
        <f>HLOOKUP(H$5,'Emissions Factors'!$A$3:$AB$46,MATCH('MC Emissions'!$A368,'Emissions Factors'!$A$5:$A$46,0)+2,FALSE)*'MC Usage'!H368</f>
        <v>0</v>
      </c>
      <c r="I368" s="9">
        <f>HLOOKUP(I$5,'Emissions Factors'!$A$3:$AB$46,MATCH('MC Emissions'!$A368,'Emissions Factors'!$A$5:$A$46,0)+2,FALSE)*'MC Usage'!I368</f>
        <v>0</v>
      </c>
      <c r="J368" s="9">
        <f>HLOOKUP(J$5,'Emissions Factors'!$A$3:$AB$46,MATCH('MC Emissions'!$A368,'Emissions Factors'!$A$5:$A$46,0)+2,FALSE)*'MC Usage'!J368</f>
        <v>0</v>
      </c>
      <c r="K368" s="9">
        <f>HLOOKUP(K$5,'Emissions Factors'!$A$3:$AB$46,MATCH('MC Emissions'!$A368,'Emissions Factors'!$A$5:$A$46,0)+2,FALSE)*'MC Usage'!K368</f>
        <v>0</v>
      </c>
      <c r="L368" s="9">
        <f>HLOOKUP(L$5,'Emissions Factors'!$A$3:$AB$46,MATCH('MC Emissions'!$A368,'Emissions Factors'!$A$5:$A$46,0)+2,FALSE)*'MC Usage'!L368</f>
        <v>0</v>
      </c>
      <c r="M368" s="9">
        <f>HLOOKUP(M$5,'Emissions Factors'!$A$3:$AB$46,MATCH('MC Emissions'!$A368,'Emissions Factors'!$A$5:$A$46,0)+2,FALSE)*'MC Usage'!M368</f>
        <v>0</v>
      </c>
      <c r="N368" s="9">
        <f>HLOOKUP(N$5,'Emissions Factors'!$A$3:$AB$46,MATCH('MC Emissions'!$A368,'Emissions Factors'!$A$5:$A$46,0)+2,FALSE)*'MC Usage'!N368</f>
        <v>0</v>
      </c>
      <c r="O368" s="9">
        <f>HLOOKUP(O$5,'Emissions Factors'!$A$3:$AB$46,MATCH('MC Emissions'!$A368,'Emissions Factors'!$A$5:$A$46,0)+2,FALSE)*'MC Usage'!O368</f>
        <v>0</v>
      </c>
      <c r="P368" s="9">
        <f>HLOOKUP(P$5,'Emissions Factors'!$A$3:$AB$46,MATCH('MC Emissions'!$A368,'Emissions Factors'!$A$5:$A$46,0)+2,FALSE)*'MC Usage'!P368</f>
        <v>0</v>
      </c>
      <c r="Q368" s="9">
        <f>HLOOKUP(Q$5,'Emissions Factors'!$A$3:$AB$46,MATCH('MC Emissions'!$A368,'Emissions Factors'!$A$5:$A$46,0)+2,FALSE)*'MC Usage'!Q368</f>
        <v>0</v>
      </c>
      <c r="R368" s="9">
        <f>HLOOKUP(R$5,'Emissions Factors'!$A$3:$AB$46,MATCH('MC Emissions'!$A368,'Emissions Factors'!$A$5:$A$46,0)+2,FALSE)*'MC Usage'!R368</f>
        <v>0</v>
      </c>
      <c r="S368" s="9">
        <f>HLOOKUP(S$5,'Emissions Factors'!$A$3:$AB$46,MATCH('MC Emissions'!$A368,'Emissions Factors'!$A$5:$A$46,0)+2,FALSE)*'MC Usage'!S368</f>
        <v>0</v>
      </c>
      <c r="T368" s="9">
        <f>HLOOKUP(T$5,'Emissions Factors'!$A$3:$AB$46,MATCH('MC Emissions'!$A368,'Emissions Factors'!$A$5:$A$46,0)+2,FALSE)*'MC Usage'!T368</f>
        <v>0</v>
      </c>
      <c r="U368" s="9">
        <f>HLOOKUP(U$5,'Emissions Factors'!$A$3:$AB$46,MATCH('MC Emissions'!$A368,'Emissions Factors'!$A$5:$A$46,0)+2,FALSE)*'MC Usage'!U368</f>
        <v>0</v>
      </c>
      <c r="V368" s="9">
        <f>HLOOKUP(V$5,'Emissions Factors'!$A$3:$AB$46,MATCH('MC Emissions'!$A368,'Emissions Factors'!$A$5:$A$46,0)+2,FALSE)*'MC Usage'!V368</f>
        <v>0</v>
      </c>
      <c r="W368" s="9">
        <f>HLOOKUP(W$5,'Emissions Factors'!$A$3:$AB$46,MATCH('MC Emissions'!$A368,'Emissions Factors'!$A$5:$A$46,0)+2,FALSE)*'MC Usage'!W368</f>
        <v>0</v>
      </c>
      <c r="X368" s="9">
        <f>HLOOKUP(X$5,'Emissions Factors'!$A$3:$AB$46,MATCH('MC Emissions'!$A368,'Emissions Factors'!$A$5:$A$46,0)+2,FALSE)*'MC Usage'!X368</f>
        <v>0</v>
      </c>
      <c r="Y368" s="9">
        <f>HLOOKUP(Y$5,'Emissions Factors'!$A$3:$AB$46,MATCH('MC Emissions'!$A368,'Emissions Factors'!$A$5:$A$46,0)+2,FALSE)*'MC Usage'!Y368</f>
        <v>0</v>
      </c>
      <c r="Z368" s="9">
        <f>HLOOKUP(Z$5,'Emissions Factors'!$A$3:$AB$46,MATCH('MC Emissions'!$A368,'Emissions Factors'!$A$5:$A$46,0)+2,FALSE)*'MC Usage'!Z368</f>
        <v>0</v>
      </c>
      <c r="AA368" s="9">
        <f>HLOOKUP(AA$5,'Emissions Factors'!$A$3:$AB$46,MATCH('MC Emissions'!$A368,'Emissions Factors'!$A$5:$A$46,0)+2,FALSE)*'MC Usage'!AA368</f>
        <v>0</v>
      </c>
      <c r="AB368" s="10">
        <f>HLOOKUP(AB$5,'Emissions Factors'!$A$3:$AB$46,MATCH('MC Emissions'!$A368,'Emissions Factors'!$A$5:$A$46,0)+2,FALSE)*'MC Usage'!AB368</f>
        <v>0</v>
      </c>
      <c r="AC368" s="10">
        <f>-'MC Usage'!AC368</f>
        <v>0</v>
      </c>
      <c r="AD368" s="10">
        <f>HLOOKUP(AD$5,'Emissions Factors'!$A$3:$AB$46,MATCH('MC Emissions'!$A368,'Emissions Factors'!$A$5:$A$46,0)+2,FALSE)*'MC Usage'!AD368</f>
        <v>0</v>
      </c>
      <c r="AE368" s="10">
        <f>HLOOKUP(AE$5,'Emissions Factors'!$A$3:$AB$46,MATCH('MC Emissions'!$A368,'Emissions Factors'!$A$5:$A$46,0)+2,FALSE)*'MC Usage'!AE368</f>
        <v>0</v>
      </c>
      <c r="AF368" s="202">
        <f t="shared" si="25"/>
        <v>0</v>
      </c>
      <c r="AG368">
        <f t="shared" si="26"/>
        <v>0</v>
      </c>
      <c r="AH368">
        <v>0</v>
      </c>
    </row>
    <row r="369" spans="1:34" x14ac:dyDescent="0.3">
      <c r="A369" s="30" t="s">
        <v>64</v>
      </c>
      <c r="B369" s="16">
        <f t="shared" si="27"/>
        <v>47757</v>
      </c>
      <c r="C369" s="9">
        <f>HLOOKUP(C$5,'Emissions Factors'!$A$3:$AB$46,MATCH('MC Emissions'!$A369,'Emissions Factors'!$A$5:$A$46,0)+2,FALSE)*'MC Usage'!C369</f>
        <v>0</v>
      </c>
      <c r="D369" s="9">
        <f>HLOOKUP(D$5,'Emissions Factors'!$A$3:$AB$46,MATCH('MC Emissions'!$A369,'Emissions Factors'!$A$5:$A$46,0)+2,FALSE)*'MC Usage'!D369</f>
        <v>0</v>
      </c>
      <c r="E369" s="9">
        <f>HLOOKUP(E$5,'Emissions Factors'!$A$3:$AB$46,MATCH('MC Emissions'!$A369,'Emissions Factors'!$A$5:$A$46,0)+2,FALSE)*'MC Usage'!E369</f>
        <v>0</v>
      </c>
      <c r="F369" s="9">
        <f>HLOOKUP(F$5,'Emissions Factors'!$A$3:$AB$46,MATCH('MC Emissions'!$A369,'Emissions Factors'!$A$5:$A$46,0)+2,FALSE)*'MC Usage'!F369</f>
        <v>0</v>
      </c>
      <c r="G369" s="9">
        <f>HLOOKUP(G$5,'Emissions Factors'!$A$3:$AB$46,MATCH('MC Emissions'!$A369,'Emissions Factors'!$A$5:$A$46,0)+2,FALSE)*'MC Usage'!G369</f>
        <v>0</v>
      </c>
      <c r="H369" s="9">
        <f>HLOOKUP(H$5,'Emissions Factors'!$A$3:$AB$46,MATCH('MC Emissions'!$A369,'Emissions Factors'!$A$5:$A$46,0)+2,FALSE)*'MC Usage'!H369</f>
        <v>0</v>
      </c>
      <c r="I369" s="9">
        <f>HLOOKUP(I$5,'Emissions Factors'!$A$3:$AB$46,MATCH('MC Emissions'!$A369,'Emissions Factors'!$A$5:$A$46,0)+2,FALSE)*'MC Usage'!I369</f>
        <v>0</v>
      </c>
      <c r="J369" s="9">
        <f>HLOOKUP(J$5,'Emissions Factors'!$A$3:$AB$46,MATCH('MC Emissions'!$A369,'Emissions Factors'!$A$5:$A$46,0)+2,FALSE)*'MC Usage'!J369</f>
        <v>0</v>
      </c>
      <c r="K369" s="9">
        <f>HLOOKUP(K$5,'Emissions Factors'!$A$3:$AB$46,MATCH('MC Emissions'!$A369,'Emissions Factors'!$A$5:$A$46,0)+2,FALSE)*'MC Usage'!K369</f>
        <v>0</v>
      </c>
      <c r="L369" s="9">
        <f>HLOOKUP(L$5,'Emissions Factors'!$A$3:$AB$46,MATCH('MC Emissions'!$A369,'Emissions Factors'!$A$5:$A$46,0)+2,FALSE)*'MC Usage'!L369</f>
        <v>0</v>
      </c>
      <c r="M369" s="9">
        <f>HLOOKUP(M$5,'Emissions Factors'!$A$3:$AB$46,MATCH('MC Emissions'!$A369,'Emissions Factors'!$A$5:$A$46,0)+2,FALSE)*'MC Usage'!M369</f>
        <v>0</v>
      </c>
      <c r="N369" s="9">
        <f>HLOOKUP(N$5,'Emissions Factors'!$A$3:$AB$46,MATCH('MC Emissions'!$A369,'Emissions Factors'!$A$5:$A$46,0)+2,FALSE)*'MC Usage'!N369</f>
        <v>0</v>
      </c>
      <c r="O369" s="9">
        <f>HLOOKUP(O$5,'Emissions Factors'!$A$3:$AB$46,MATCH('MC Emissions'!$A369,'Emissions Factors'!$A$5:$A$46,0)+2,FALSE)*'MC Usage'!O369</f>
        <v>0</v>
      </c>
      <c r="P369" s="9">
        <f>HLOOKUP(P$5,'Emissions Factors'!$A$3:$AB$46,MATCH('MC Emissions'!$A369,'Emissions Factors'!$A$5:$A$46,0)+2,FALSE)*'MC Usage'!P369</f>
        <v>0</v>
      </c>
      <c r="Q369" s="9">
        <f>HLOOKUP(Q$5,'Emissions Factors'!$A$3:$AB$46,MATCH('MC Emissions'!$A369,'Emissions Factors'!$A$5:$A$46,0)+2,FALSE)*'MC Usage'!Q369</f>
        <v>0</v>
      </c>
      <c r="R369" s="9">
        <f>HLOOKUP(R$5,'Emissions Factors'!$A$3:$AB$46,MATCH('MC Emissions'!$A369,'Emissions Factors'!$A$5:$A$46,0)+2,FALSE)*'MC Usage'!R369</f>
        <v>0</v>
      </c>
      <c r="S369" s="9">
        <f>HLOOKUP(S$5,'Emissions Factors'!$A$3:$AB$46,MATCH('MC Emissions'!$A369,'Emissions Factors'!$A$5:$A$46,0)+2,FALSE)*'MC Usage'!S369</f>
        <v>0</v>
      </c>
      <c r="T369" s="9">
        <f>HLOOKUP(T$5,'Emissions Factors'!$A$3:$AB$46,MATCH('MC Emissions'!$A369,'Emissions Factors'!$A$5:$A$46,0)+2,FALSE)*'MC Usage'!T369</f>
        <v>0</v>
      </c>
      <c r="U369" s="9">
        <f>HLOOKUP(U$5,'Emissions Factors'!$A$3:$AB$46,MATCH('MC Emissions'!$A369,'Emissions Factors'!$A$5:$A$46,0)+2,FALSE)*'MC Usage'!U369</f>
        <v>0</v>
      </c>
      <c r="V369" s="9">
        <f>HLOOKUP(V$5,'Emissions Factors'!$A$3:$AB$46,MATCH('MC Emissions'!$A369,'Emissions Factors'!$A$5:$A$46,0)+2,FALSE)*'MC Usage'!V369</f>
        <v>0</v>
      </c>
      <c r="W369" s="9">
        <f>HLOOKUP(W$5,'Emissions Factors'!$A$3:$AB$46,MATCH('MC Emissions'!$A369,'Emissions Factors'!$A$5:$A$46,0)+2,FALSE)*'MC Usage'!W369</f>
        <v>0</v>
      </c>
      <c r="X369" s="9">
        <f>HLOOKUP(X$5,'Emissions Factors'!$A$3:$AB$46,MATCH('MC Emissions'!$A369,'Emissions Factors'!$A$5:$A$46,0)+2,FALSE)*'MC Usage'!X369</f>
        <v>0</v>
      </c>
      <c r="Y369" s="9">
        <f>HLOOKUP(Y$5,'Emissions Factors'!$A$3:$AB$46,MATCH('MC Emissions'!$A369,'Emissions Factors'!$A$5:$A$46,0)+2,FALSE)*'MC Usage'!Y369</f>
        <v>0</v>
      </c>
      <c r="Z369" s="9">
        <f>HLOOKUP(Z$5,'Emissions Factors'!$A$3:$AB$46,MATCH('MC Emissions'!$A369,'Emissions Factors'!$A$5:$A$46,0)+2,FALSE)*'MC Usage'!Z369</f>
        <v>0</v>
      </c>
      <c r="AA369" s="9">
        <f>HLOOKUP(AA$5,'Emissions Factors'!$A$3:$AB$46,MATCH('MC Emissions'!$A369,'Emissions Factors'!$A$5:$A$46,0)+2,FALSE)*'MC Usage'!AA369</f>
        <v>0</v>
      </c>
      <c r="AB369" s="10">
        <f>HLOOKUP(AB$5,'Emissions Factors'!$A$3:$AB$46,MATCH('MC Emissions'!$A369,'Emissions Factors'!$A$5:$A$46,0)+2,FALSE)*'MC Usage'!AB369</f>
        <v>0</v>
      </c>
      <c r="AC369" s="10">
        <f>-'MC Usage'!AC369</f>
        <v>0</v>
      </c>
      <c r="AD369" s="10">
        <f>HLOOKUP(AD$5,'Emissions Factors'!$A$3:$AB$46,MATCH('MC Emissions'!$A369,'Emissions Factors'!$A$5:$A$46,0)+2,FALSE)*'MC Usage'!AD369</f>
        <v>0</v>
      </c>
      <c r="AE369" s="10">
        <f>HLOOKUP(AE$5,'Emissions Factors'!$A$3:$AB$46,MATCH('MC Emissions'!$A369,'Emissions Factors'!$A$5:$A$46,0)+2,FALSE)*'MC Usage'!AE369</f>
        <v>0</v>
      </c>
      <c r="AF369" s="202">
        <f t="shared" si="25"/>
        <v>0</v>
      </c>
      <c r="AG369">
        <f t="shared" si="26"/>
        <v>0</v>
      </c>
      <c r="AH369">
        <v>0</v>
      </c>
    </row>
    <row r="370" spans="1:34" x14ac:dyDescent="0.3">
      <c r="A370" s="30" t="s">
        <v>64</v>
      </c>
      <c r="B370" s="16">
        <f t="shared" si="27"/>
        <v>47788</v>
      </c>
      <c r="C370" s="9">
        <f>HLOOKUP(C$5,'Emissions Factors'!$A$3:$AB$46,MATCH('MC Emissions'!$A370,'Emissions Factors'!$A$5:$A$46,0)+2,FALSE)*'MC Usage'!C370</f>
        <v>0</v>
      </c>
      <c r="D370" s="9">
        <f>HLOOKUP(D$5,'Emissions Factors'!$A$3:$AB$46,MATCH('MC Emissions'!$A370,'Emissions Factors'!$A$5:$A$46,0)+2,FALSE)*'MC Usage'!D370</f>
        <v>0</v>
      </c>
      <c r="E370" s="9">
        <f>HLOOKUP(E$5,'Emissions Factors'!$A$3:$AB$46,MATCH('MC Emissions'!$A370,'Emissions Factors'!$A$5:$A$46,0)+2,FALSE)*'MC Usage'!E370</f>
        <v>0</v>
      </c>
      <c r="F370" s="9">
        <f>HLOOKUP(F$5,'Emissions Factors'!$A$3:$AB$46,MATCH('MC Emissions'!$A370,'Emissions Factors'!$A$5:$A$46,0)+2,FALSE)*'MC Usage'!F370</f>
        <v>0</v>
      </c>
      <c r="G370" s="9">
        <f>HLOOKUP(G$5,'Emissions Factors'!$A$3:$AB$46,MATCH('MC Emissions'!$A370,'Emissions Factors'!$A$5:$A$46,0)+2,FALSE)*'MC Usage'!G370</f>
        <v>0</v>
      </c>
      <c r="H370" s="9">
        <f>HLOOKUP(H$5,'Emissions Factors'!$A$3:$AB$46,MATCH('MC Emissions'!$A370,'Emissions Factors'!$A$5:$A$46,0)+2,FALSE)*'MC Usage'!H370</f>
        <v>0</v>
      </c>
      <c r="I370" s="9">
        <f>HLOOKUP(I$5,'Emissions Factors'!$A$3:$AB$46,MATCH('MC Emissions'!$A370,'Emissions Factors'!$A$5:$A$46,0)+2,FALSE)*'MC Usage'!I370</f>
        <v>0</v>
      </c>
      <c r="J370" s="9">
        <f>HLOOKUP(J$5,'Emissions Factors'!$A$3:$AB$46,MATCH('MC Emissions'!$A370,'Emissions Factors'!$A$5:$A$46,0)+2,FALSE)*'MC Usage'!J370</f>
        <v>0</v>
      </c>
      <c r="K370" s="9">
        <f>HLOOKUP(K$5,'Emissions Factors'!$A$3:$AB$46,MATCH('MC Emissions'!$A370,'Emissions Factors'!$A$5:$A$46,0)+2,FALSE)*'MC Usage'!K370</f>
        <v>0</v>
      </c>
      <c r="L370" s="9">
        <f>HLOOKUP(L$5,'Emissions Factors'!$A$3:$AB$46,MATCH('MC Emissions'!$A370,'Emissions Factors'!$A$5:$A$46,0)+2,FALSE)*'MC Usage'!L370</f>
        <v>0</v>
      </c>
      <c r="M370" s="9">
        <f>HLOOKUP(M$5,'Emissions Factors'!$A$3:$AB$46,MATCH('MC Emissions'!$A370,'Emissions Factors'!$A$5:$A$46,0)+2,FALSE)*'MC Usage'!M370</f>
        <v>0</v>
      </c>
      <c r="N370" s="9">
        <f>HLOOKUP(N$5,'Emissions Factors'!$A$3:$AB$46,MATCH('MC Emissions'!$A370,'Emissions Factors'!$A$5:$A$46,0)+2,FALSE)*'MC Usage'!N370</f>
        <v>0</v>
      </c>
      <c r="O370" s="9">
        <f>HLOOKUP(O$5,'Emissions Factors'!$A$3:$AB$46,MATCH('MC Emissions'!$A370,'Emissions Factors'!$A$5:$A$46,0)+2,FALSE)*'MC Usage'!O370</f>
        <v>0</v>
      </c>
      <c r="P370" s="9">
        <f>HLOOKUP(P$5,'Emissions Factors'!$A$3:$AB$46,MATCH('MC Emissions'!$A370,'Emissions Factors'!$A$5:$A$46,0)+2,FALSE)*'MC Usage'!P370</f>
        <v>0</v>
      </c>
      <c r="Q370" s="9">
        <f>HLOOKUP(Q$5,'Emissions Factors'!$A$3:$AB$46,MATCH('MC Emissions'!$A370,'Emissions Factors'!$A$5:$A$46,0)+2,FALSE)*'MC Usage'!Q370</f>
        <v>0</v>
      </c>
      <c r="R370" s="9">
        <f>HLOOKUP(R$5,'Emissions Factors'!$A$3:$AB$46,MATCH('MC Emissions'!$A370,'Emissions Factors'!$A$5:$A$46,0)+2,FALSE)*'MC Usage'!R370</f>
        <v>0</v>
      </c>
      <c r="S370" s="9">
        <f>HLOOKUP(S$5,'Emissions Factors'!$A$3:$AB$46,MATCH('MC Emissions'!$A370,'Emissions Factors'!$A$5:$A$46,0)+2,FALSE)*'MC Usage'!S370</f>
        <v>0</v>
      </c>
      <c r="T370" s="9">
        <f>HLOOKUP(T$5,'Emissions Factors'!$A$3:$AB$46,MATCH('MC Emissions'!$A370,'Emissions Factors'!$A$5:$A$46,0)+2,FALSE)*'MC Usage'!T370</f>
        <v>0</v>
      </c>
      <c r="U370" s="9">
        <f>HLOOKUP(U$5,'Emissions Factors'!$A$3:$AB$46,MATCH('MC Emissions'!$A370,'Emissions Factors'!$A$5:$A$46,0)+2,FALSE)*'MC Usage'!U370</f>
        <v>0</v>
      </c>
      <c r="V370" s="9">
        <f>HLOOKUP(V$5,'Emissions Factors'!$A$3:$AB$46,MATCH('MC Emissions'!$A370,'Emissions Factors'!$A$5:$A$46,0)+2,FALSE)*'MC Usage'!V370</f>
        <v>0</v>
      </c>
      <c r="W370" s="9">
        <f>HLOOKUP(W$5,'Emissions Factors'!$A$3:$AB$46,MATCH('MC Emissions'!$A370,'Emissions Factors'!$A$5:$A$46,0)+2,FALSE)*'MC Usage'!W370</f>
        <v>0</v>
      </c>
      <c r="X370" s="9">
        <f>HLOOKUP(X$5,'Emissions Factors'!$A$3:$AB$46,MATCH('MC Emissions'!$A370,'Emissions Factors'!$A$5:$A$46,0)+2,FALSE)*'MC Usage'!X370</f>
        <v>0</v>
      </c>
      <c r="Y370" s="9">
        <f>HLOOKUP(Y$5,'Emissions Factors'!$A$3:$AB$46,MATCH('MC Emissions'!$A370,'Emissions Factors'!$A$5:$A$46,0)+2,FALSE)*'MC Usage'!Y370</f>
        <v>0</v>
      </c>
      <c r="Z370" s="9">
        <f>HLOOKUP(Z$5,'Emissions Factors'!$A$3:$AB$46,MATCH('MC Emissions'!$A370,'Emissions Factors'!$A$5:$A$46,0)+2,FALSE)*'MC Usage'!Z370</f>
        <v>0</v>
      </c>
      <c r="AA370" s="9">
        <f>HLOOKUP(AA$5,'Emissions Factors'!$A$3:$AB$46,MATCH('MC Emissions'!$A370,'Emissions Factors'!$A$5:$A$46,0)+2,FALSE)*'MC Usage'!AA370</f>
        <v>0</v>
      </c>
      <c r="AB370" s="10">
        <f>HLOOKUP(AB$5,'Emissions Factors'!$A$3:$AB$46,MATCH('MC Emissions'!$A370,'Emissions Factors'!$A$5:$A$46,0)+2,FALSE)*'MC Usage'!AB370</f>
        <v>0</v>
      </c>
      <c r="AC370" s="10">
        <f>-'MC Usage'!AC370</f>
        <v>0</v>
      </c>
      <c r="AD370" s="10">
        <f>HLOOKUP(AD$5,'Emissions Factors'!$A$3:$AB$46,MATCH('MC Emissions'!$A370,'Emissions Factors'!$A$5:$A$46,0)+2,FALSE)*'MC Usage'!AD370</f>
        <v>0</v>
      </c>
      <c r="AE370" s="10">
        <f>HLOOKUP(AE$5,'Emissions Factors'!$A$3:$AB$46,MATCH('MC Emissions'!$A370,'Emissions Factors'!$A$5:$A$46,0)+2,FALSE)*'MC Usage'!AE370</f>
        <v>0</v>
      </c>
      <c r="AF370" s="202">
        <f t="shared" si="25"/>
        <v>0</v>
      </c>
      <c r="AG370">
        <f t="shared" si="26"/>
        <v>0</v>
      </c>
      <c r="AH370">
        <v>0</v>
      </c>
    </row>
    <row r="371" spans="1:34" x14ac:dyDescent="0.3">
      <c r="A371" s="30" t="s">
        <v>64</v>
      </c>
      <c r="B371" s="16">
        <f t="shared" si="27"/>
        <v>47818</v>
      </c>
      <c r="C371" s="9">
        <f>HLOOKUP(C$5,'Emissions Factors'!$A$3:$AB$46,MATCH('MC Emissions'!$A371,'Emissions Factors'!$A$5:$A$46,0)+2,FALSE)*'MC Usage'!C371</f>
        <v>0</v>
      </c>
      <c r="D371" s="9">
        <f>HLOOKUP(D$5,'Emissions Factors'!$A$3:$AB$46,MATCH('MC Emissions'!$A371,'Emissions Factors'!$A$5:$A$46,0)+2,FALSE)*'MC Usage'!D371</f>
        <v>0</v>
      </c>
      <c r="E371" s="9">
        <f>HLOOKUP(E$5,'Emissions Factors'!$A$3:$AB$46,MATCH('MC Emissions'!$A371,'Emissions Factors'!$A$5:$A$46,0)+2,FALSE)*'MC Usage'!E371</f>
        <v>0</v>
      </c>
      <c r="F371" s="9">
        <f>HLOOKUP(F$5,'Emissions Factors'!$A$3:$AB$46,MATCH('MC Emissions'!$A371,'Emissions Factors'!$A$5:$A$46,0)+2,FALSE)*'MC Usage'!F371</f>
        <v>0</v>
      </c>
      <c r="G371" s="9">
        <f>HLOOKUP(G$5,'Emissions Factors'!$A$3:$AB$46,MATCH('MC Emissions'!$A371,'Emissions Factors'!$A$5:$A$46,0)+2,FALSE)*'MC Usage'!G371</f>
        <v>0</v>
      </c>
      <c r="H371" s="9">
        <f>HLOOKUP(H$5,'Emissions Factors'!$A$3:$AB$46,MATCH('MC Emissions'!$A371,'Emissions Factors'!$A$5:$A$46,0)+2,FALSE)*'MC Usage'!H371</f>
        <v>0</v>
      </c>
      <c r="I371" s="9">
        <f>HLOOKUP(I$5,'Emissions Factors'!$A$3:$AB$46,MATCH('MC Emissions'!$A371,'Emissions Factors'!$A$5:$A$46,0)+2,FALSE)*'MC Usage'!I371</f>
        <v>0</v>
      </c>
      <c r="J371" s="9">
        <f>HLOOKUP(J$5,'Emissions Factors'!$A$3:$AB$46,MATCH('MC Emissions'!$A371,'Emissions Factors'!$A$5:$A$46,0)+2,FALSE)*'MC Usage'!J371</f>
        <v>0</v>
      </c>
      <c r="K371" s="9">
        <f>HLOOKUP(K$5,'Emissions Factors'!$A$3:$AB$46,MATCH('MC Emissions'!$A371,'Emissions Factors'!$A$5:$A$46,0)+2,FALSE)*'MC Usage'!K371</f>
        <v>0</v>
      </c>
      <c r="L371" s="9">
        <f>HLOOKUP(L$5,'Emissions Factors'!$A$3:$AB$46,MATCH('MC Emissions'!$A371,'Emissions Factors'!$A$5:$A$46,0)+2,FALSE)*'MC Usage'!L371</f>
        <v>0</v>
      </c>
      <c r="M371" s="9">
        <f>HLOOKUP(M$5,'Emissions Factors'!$A$3:$AB$46,MATCH('MC Emissions'!$A371,'Emissions Factors'!$A$5:$A$46,0)+2,FALSE)*'MC Usage'!M371</f>
        <v>0</v>
      </c>
      <c r="N371" s="9">
        <f>HLOOKUP(N$5,'Emissions Factors'!$A$3:$AB$46,MATCH('MC Emissions'!$A371,'Emissions Factors'!$A$5:$A$46,0)+2,FALSE)*'MC Usage'!N371</f>
        <v>0</v>
      </c>
      <c r="O371" s="9">
        <f>HLOOKUP(O$5,'Emissions Factors'!$A$3:$AB$46,MATCH('MC Emissions'!$A371,'Emissions Factors'!$A$5:$A$46,0)+2,FALSE)*'MC Usage'!O371</f>
        <v>0</v>
      </c>
      <c r="P371" s="9">
        <f>HLOOKUP(P$5,'Emissions Factors'!$A$3:$AB$46,MATCH('MC Emissions'!$A371,'Emissions Factors'!$A$5:$A$46,0)+2,FALSE)*'MC Usage'!P371</f>
        <v>0</v>
      </c>
      <c r="Q371" s="9">
        <f>HLOOKUP(Q$5,'Emissions Factors'!$A$3:$AB$46,MATCH('MC Emissions'!$A371,'Emissions Factors'!$A$5:$A$46,0)+2,FALSE)*'MC Usage'!Q371</f>
        <v>0</v>
      </c>
      <c r="R371" s="9">
        <f>HLOOKUP(R$5,'Emissions Factors'!$A$3:$AB$46,MATCH('MC Emissions'!$A371,'Emissions Factors'!$A$5:$A$46,0)+2,FALSE)*'MC Usage'!R371</f>
        <v>0</v>
      </c>
      <c r="S371" s="9">
        <f>HLOOKUP(S$5,'Emissions Factors'!$A$3:$AB$46,MATCH('MC Emissions'!$A371,'Emissions Factors'!$A$5:$A$46,0)+2,FALSE)*'MC Usage'!S371</f>
        <v>0</v>
      </c>
      <c r="T371" s="9">
        <f>HLOOKUP(T$5,'Emissions Factors'!$A$3:$AB$46,MATCH('MC Emissions'!$A371,'Emissions Factors'!$A$5:$A$46,0)+2,FALSE)*'MC Usage'!T371</f>
        <v>0</v>
      </c>
      <c r="U371" s="9">
        <f>HLOOKUP(U$5,'Emissions Factors'!$A$3:$AB$46,MATCH('MC Emissions'!$A371,'Emissions Factors'!$A$5:$A$46,0)+2,FALSE)*'MC Usage'!U371</f>
        <v>0</v>
      </c>
      <c r="V371" s="9">
        <f>HLOOKUP(V$5,'Emissions Factors'!$A$3:$AB$46,MATCH('MC Emissions'!$A371,'Emissions Factors'!$A$5:$A$46,0)+2,FALSE)*'MC Usage'!V371</f>
        <v>0</v>
      </c>
      <c r="W371" s="9">
        <f>HLOOKUP(W$5,'Emissions Factors'!$A$3:$AB$46,MATCH('MC Emissions'!$A371,'Emissions Factors'!$A$5:$A$46,0)+2,FALSE)*'MC Usage'!W371</f>
        <v>0</v>
      </c>
      <c r="X371" s="9">
        <f>HLOOKUP(X$5,'Emissions Factors'!$A$3:$AB$46,MATCH('MC Emissions'!$A371,'Emissions Factors'!$A$5:$A$46,0)+2,FALSE)*'MC Usage'!X371</f>
        <v>0</v>
      </c>
      <c r="Y371" s="9">
        <f>HLOOKUP(Y$5,'Emissions Factors'!$A$3:$AB$46,MATCH('MC Emissions'!$A371,'Emissions Factors'!$A$5:$A$46,0)+2,FALSE)*'MC Usage'!Y371</f>
        <v>0</v>
      </c>
      <c r="Z371" s="9">
        <f>HLOOKUP(Z$5,'Emissions Factors'!$A$3:$AB$46,MATCH('MC Emissions'!$A371,'Emissions Factors'!$A$5:$A$46,0)+2,FALSE)*'MC Usage'!Z371</f>
        <v>0</v>
      </c>
      <c r="AA371" s="9">
        <f>HLOOKUP(AA$5,'Emissions Factors'!$A$3:$AB$46,MATCH('MC Emissions'!$A371,'Emissions Factors'!$A$5:$A$46,0)+2,FALSE)*'MC Usage'!AA371</f>
        <v>0</v>
      </c>
      <c r="AB371" s="10">
        <f>HLOOKUP(AB$5,'Emissions Factors'!$A$3:$AB$46,MATCH('MC Emissions'!$A371,'Emissions Factors'!$A$5:$A$46,0)+2,FALSE)*'MC Usage'!AB371</f>
        <v>0</v>
      </c>
      <c r="AC371" s="10">
        <f>-'MC Usage'!AC371</f>
        <v>0</v>
      </c>
      <c r="AD371" s="10">
        <f>HLOOKUP(AD$5,'Emissions Factors'!$A$3:$AB$46,MATCH('MC Emissions'!$A371,'Emissions Factors'!$A$5:$A$46,0)+2,FALSE)*'MC Usage'!AD371</f>
        <v>0</v>
      </c>
      <c r="AE371" s="10">
        <f>HLOOKUP(AE$5,'Emissions Factors'!$A$3:$AB$46,MATCH('MC Emissions'!$A371,'Emissions Factors'!$A$5:$A$46,0)+2,FALSE)*'MC Usage'!AE371</f>
        <v>0</v>
      </c>
      <c r="AF371" s="202">
        <f t="shared" si="25"/>
        <v>0</v>
      </c>
      <c r="AG371">
        <f t="shared" si="26"/>
        <v>0</v>
      </c>
      <c r="AH371">
        <v>0</v>
      </c>
    </row>
    <row r="372" spans="1:34" x14ac:dyDescent="0.3">
      <c r="A372" s="30" t="s">
        <v>64</v>
      </c>
      <c r="B372" s="16">
        <f t="shared" si="27"/>
        <v>47849</v>
      </c>
      <c r="C372" s="9">
        <f>HLOOKUP(C$5,'Emissions Factors'!$A$3:$AB$46,MATCH('MC Emissions'!$A372,'Emissions Factors'!$A$5:$A$46,0)+2,FALSE)*'MC Usage'!C372</f>
        <v>0</v>
      </c>
      <c r="D372" s="9">
        <f>HLOOKUP(D$5,'Emissions Factors'!$A$3:$AB$46,MATCH('MC Emissions'!$A372,'Emissions Factors'!$A$5:$A$46,0)+2,FALSE)*'MC Usage'!D372</f>
        <v>0</v>
      </c>
      <c r="E372" s="9">
        <f>HLOOKUP(E$5,'Emissions Factors'!$A$3:$AB$46,MATCH('MC Emissions'!$A372,'Emissions Factors'!$A$5:$A$46,0)+2,FALSE)*'MC Usage'!E372</f>
        <v>0</v>
      </c>
      <c r="F372" s="9">
        <f>HLOOKUP(F$5,'Emissions Factors'!$A$3:$AB$46,MATCH('MC Emissions'!$A372,'Emissions Factors'!$A$5:$A$46,0)+2,FALSE)*'MC Usage'!F372</f>
        <v>0</v>
      </c>
      <c r="G372" s="9">
        <f>HLOOKUP(G$5,'Emissions Factors'!$A$3:$AB$46,MATCH('MC Emissions'!$A372,'Emissions Factors'!$A$5:$A$46,0)+2,FALSE)*'MC Usage'!G372</f>
        <v>0</v>
      </c>
      <c r="H372" s="9">
        <f>HLOOKUP(H$5,'Emissions Factors'!$A$3:$AB$46,MATCH('MC Emissions'!$A372,'Emissions Factors'!$A$5:$A$46,0)+2,FALSE)*'MC Usage'!H372</f>
        <v>0</v>
      </c>
      <c r="I372" s="9">
        <f>HLOOKUP(I$5,'Emissions Factors'!$A$3:$AB$46,MATCH('MC Emissions'!$A372,'Emissions Factors'!$A$5:$A$46,0)+2,FALSE)*'MC Usage'!I372</f>
        <v>0</v>
      </c>
      <c r="J372" s="9">
        <f>HLOOKUP(J$5,'Emissions Factors'!$A$3:$AB$46,MATCH('MC Emissions'!$A372,'Emissions Factors'!$A$5:$A$46,0)+2,FALSE)*'MC Usage'!J372</f>
        <v>0</v>
      </c>
      <c r="K372" s="9">
        <f>HLOOKUP(K$5,'Emissions Factors'!$A$3:$AB$46,MATCH('MC Emissions'!$A372,'Emissions Factors'!$A$5:$A$46,0)+2,FALSE)*'MC Usage'!K372</f>
        <v>0</v>
      </c>
      <c r="L372" s="9">
        <f>HLOOKUP(L$5,'Emissions Factors'!$A$3:$AB$46,MATCH('MC Emissions'!$A372,'Emissions Factors'!$A$5:$A$46,0)+2,FALSE)*'MC Usage'!L372</f>
        <v>0</v>
      </c>
      <c r="M372" s="9">
        <f>HLOOKUP(M$5,'Emissions Factors'!$A$3:$AB$46,MATCH('MC Emissions'!$A372,'Emissions Factors'!$A$5:$A$46,0)+2,FALSE)*'MC Usage'!M372</f>
        <v>0</v>
      </c>
      <c r="N372" s="9">
        <f>HLOOKUP(N$5,'Emissions Factors'!$A$3:$AB$46,MATCH('MC Emissions'!$A372,'Emissions Factors'!$A$5:$A$46,0)+2,FALSE)*'MC Usage'!N372</f>
        <v>0</v>
      </c>
      <c r="O372" s="9">
        <f>HLOOKUP(O$5,'Emissions Factors'!$A$3:$AB$46,MATCH('MC Emissions'!$A372,'Emissions Factors'!$A$5:$A$46,0)+2,FALSE)*'MC Usage'!O372</f>
        <v>0</v>
      </c>
      <c r="P372" s="9">
        <f>HLOOKUP(P$5,'Emissions Factors'!$A$3:$AB$46,MATCH('MC Emissions'!$A372,'Emissions Factors'!$A$5:$A$46,0)+2,FALSE)*'MC Usage'!P372</f>
        <v>0</v>
      </c>
      <c r="Q372" s="9">
        <f>HLOOKUP(Q$5,'Emissions Factors'!$A$3:$AB$46,MATCH('MC Emissions'!$A372,'Emissions Factors'!$A$5:$A$46,0)+2,FALSE)*'MC Usage'!Q372</f>
        <v>0</v>
      </c>
      <c r="R372" s="9">
        <f>HLOOKUP(R$5,'Emissions Factors'!$A$3:$AB$46,MATCH('MC Emissions'!$A372,'Emissions Factors'!$A$5:$A$46,0)+2,FALSE)*'MC Usage'!R372</f>
        <v>0</v>
      </c>
      <c r="S372" s="9">
        <f>HLOOKUP(S$5,'Emissions Factors'!$A$3:$AB$46,MATCH('MC Emissions'!$A372,'Emissions Factors'!$A$5:$A$46,0)+2,FALSE)*'MC Usage'!S372</f>
        <v>0</v>
      </c>
      <c r="T372" s="9">
        <f>HLOOKUP(T$5,'Emissions Factors'!$A$3:$AB$46,MATCH('MC Emissions'!$A372,'Emissions Factors'!$A$5:$A$46,0)+2,FALSE)*'MC Usage'!T372</f>
        <v>0</v>
      </c>
      <c r="U372" s="9">
        <f>HLOOKUP(U$5,'Emissions Factors'!$A$3:$AB$46,MATCH('MC Emissions'!$A372,'Emissions Factors'!$A$5:$A$46,0)+2,FALSE)*'MC Usage'!U372</f>
        <v>0</v>
      </c>
      <c r="V372" s="9">
        <f>HLOOKUP(V$5,'Emissions Factors'!$A$3:$AB$46,MATCH('MC Emissions'!$A372,'Emissions Factors'!$A$5:$A$46,0)+2,FALSE)*'MC Usage'!V372</f>
        <v>0</v>
      </c>
      <c r="W372" s="9">
        <f>HLOOKUP(W$5,'Emissions Factors'!$A$3:$AB$46,MATCH('MC Emissions'!$A372,'Emissions Factors'!$A$5:$A$46,0)+2,FALSE)*'MC Usage'!W372</f>
        <v>0</v>
      </c>
      <c r="X372" s="9">
        <f>HLOOKUP(X$5,'Emissions Factors'!$A$3:$AB$46,MATCH('MC Emissions'!$A372,'Emissions Factors'!$A$5:$A$46,0)+2,FALSE)*'MC Usage'!X372</f>
        <v>0</v>
      </c>
      <c r="Y372" s="9">
        <f>HLOOKUP(Y$5,'Emissions Factors'!$A$3:$AB$46,MATCH('MC Emissions'!$A372,'Emissions Factors'!$A$5:$A$46,0)+2,FALSE)*'MC Usage'!Y372</f>
        <v>0</v>
      </c>
      <c r="Z372" s="9">
        <f>HLOOKUP(Z$5,'Emissions Factors'!$A$3:$AB$46,MATCH('MC Emissions'!$A372,'Emissions Factors'!$A$5:$A$46,0)+2,FALSE)*'MC Usage'!Z372</f>
        <v>0</v>
      </c>
      <c r="AA372" s="9">
        <f>HLOOKUP(AA$5,'Emissions Factors'!$A$3:$AB$46,MATCH('MC Emissions'!$A372,'Emissions Factors'!$A$5:$A$46,0)+2,FALSE)*'MC Usage'!AA372</f>
        <v>0</v>
      </c>
      <c r="AB372" s="10">
        <f>HLOOKUP(AB$5,'Emissions Factors'!$A$3:$AB$46,MATCH('MC Emissions'!$A372,'Emissions Factors'!$A$5:$A$46,0)+2,FALSE)*'MC Usage'!AB372</f>
        <v>0</v>
      </c>
      <c r="AC372" s="10">
        <f>-'MC Usage'!AC372</f>
        <v>0</v>
      </c>
      <c r="AD372" s="10">
        <f>HLOOKUP(AD$5,'Emissions Factors'!$A$3:$AB$46,MATCH('MC Emissions'!$A372,'Emissions Factors'!$A$5:$A$46,0)+2,FALSE)*'MC Usage'!AD372</f>
        <v>0</v>
      </c>
      <c r="AE372" s="10">
        <f>HLOOKUP(AE$5,'Emissions Factors'!$A$3:$AB$46,MATCH('MC Emissions'!$A372,'Emissions Factors'!$A$5:$A$46,0)+2,FALSE)*'MC Usage'!AE372</f>
        <v>0</v>
      </c>
      <c r="AF372" s="202">
        <f t="shared" si="25"/>
        <v>0</v>
      </c>
      <c r="AG372">
        <f t="shared" si="26"/>
        <v>0</v>
      </c>
      <c r="AH372">
        <v>0</v>
      </c>
    </row>
    <row r="373" spans="1:34" x14ac:dyDescent="0.3">
      <c r="A373" s="30" t="s">
        <v>64</v>
      </c>
      <c r="B373" s="16">
        <f t="shared" si="27"/>
        <v>47880</v>
      </c>
      <c r="C373" s="9">
        <f>HLOOKUP(C$5,'Emissions Factors'!$A$3:$AB$46,MATCH('MC Emissions'!$A373,'Emissions Factors'!$A$5:$A$46,0)+2,FALSE)*'MC Usage'!C373</f>
        <v>0</v>
      </c>
      <c r="D373" s="9">
        <f>HLOOKUP(D$5,'Emissions Factors'!$A$3:$AB$46,MATCH('MC Emissions'!$A373,'Emissions Factors'!$A$5:$A$46,0)+2,FALSE)*'MC Usage'!D373</f>
        <v>0</v>
      </c>
      <c r="E373" s="9">
        <f>HLOOKUP(E$5,'Emissions Factors'!$A$3:$AB$46,MATCH('MC Emissions'!$A373,'Emissions Factors'!$A$5:$A$46,0)+2,FALSE)*'MC Usage'!E373</f>
        <v>0</v>
      </c>
      <c r="F373" s="9">
        <f>HLOOKUP(F$5,'Emissions Factors'!$A$3:$AB$46,MATCH('MC Emissions'!$A373,'Emissions Factors'!$A$5:$A$46,0)+2,FALSE)*'MC Usage'!F373</f>
        <v>0</v>
      </c>
      <c r="G373" s="9">
        <f>HLOOKUP(G$5,'Emissions Factors'!$A$3:$AB$46,MATCH('MC Emissions'!$A373,'Emissions Factors'!$A$5:$A$46,0)+2,FALSE)*'MC Usage'!G373</f>
        <v>0</v>
      </c>
      <c r="H373" s="9">
        <f>HLOOKUP(H$5,'Emissions Factors'!$A$3:$AB$46,MATCH('MC Emissions'!$A373,'Emissions Factors'!$A$5:$A$46,0)+2,FALSE)*'MC Usage'!H373</f>
        <v>0</v>
      </c>
      <c r="I373" s="9">
        <f>HLOOKUP(I$5,'Emissions Factors'!$A$3:$AB$46,MATCH('MC Emissions'!$A373,'Emissions Factors'!$A$5:$A$46,0)+2,FALSE)*'MC Usage'!I373</f>
        <v>0</v>
      </c>
      <c r="J373" s="9">
        <f>HLOOKUP(J$5,'Emissions Factors'!$A$3:$AB$46,MATCH('MC Emissions'!$A373,'Emissions Factors'!$A$5:$A$46,0)+2,FALSE)*'MC Usage'!J373</f>
        <v>0</v>
      </c>
      <c r="K373" s="9">
        <f>HLOOKUP(K$5,'Emissions Factors'!$A$3:$AB$46,MATCH('MC Emissions'!$A373,'Emissions Factors'!$A$5:$A$46,0)+2,FALSE)*'MC Usage'!K373</f>
        <v>0</v>
      </c>
      <c r="L373" s="9">
        <f>HLOOKUP(L$5,'Emissions Factors'!$A$3:$AB$46,MATCH('MC Emissions'!$A373,'Emissions Factors'!$A$5:$A$46,0)+2,FALSE)*'MC Usage'!L373</f>
        <v>0</v>
      </c>
      <c r="M373" s="9">
        <f>HLOOKUP(M$5,'Emissions Factors'!$A$3:$AB$46,MATCH('MC Emissions'!$A373,'Emissions Factors'!$A$5:$A$46,0)+2,FALSE)*'MC Usage'!M373</f>
        <v>0</v>
      </c>
      <c r="N373" s="9">
        <f>HLOOKUP(N$5,'Emissions Factors'!$A$3:$AB$46,MATCH('MC Emissions'!$A373,'Emissions Factors'!$A$5:$A$46,0)+2,FALSE)*'MC Usage'!N373</f>
        <v>0</v>
      </c>
      <c r="O373" s="9">
        <f>HLOOKUP(O$5,'Emissions Factors'!$A$3:$AB$46,MATCH('MC Emissions'!$A373,'Emissions Factors'!$A$5:$A$46,0)+2,FALSE)*'MC Usage'!O373</f>
        <v>0</v>
      </c>
      <c r="P373" s="9">
        <f>HLOOKUP(P$5,'Emissions Factors'!$A$3:$AB$46,MATCH('MC Emissions'!$A373,'Emissions Factors'!$A$5:$A$46,0)+2,FALSE)*'MC Usage'!P373</f>
        <v>0</v>
      </c>
      <c r="Q373" s="9">
        <f>HLOOKUP(Q$5,'Emissions Factors'!$A$3:$AB$46,MATCH('MC Emissions'!$A373,'Emissions Factors'!$A$5:$A$46,0)+2,FALSE)*'MC Usage'!Q373</f>
        <v>0</v>
      </c>
      <c r="R373" s="9">
        <f>HLOOKUP(R$5,'Emissions Factors'!$A$3:$AB$46,MATCH('MC Emissions'!$A373,'Emissions Factors'!$A$5:$A$46,0)+2,FALSE)*'MC Usage'!R373</f>
        <v>0</v>
      </c>
      <c r="S373" s="9">
        <f>HLOOKUP(S$5,'Emissions Factors'!$A$3:$AB$46,MATCH('MC Emissions'!$A373,'Emissions Factors'!$A$5:$A$46,0)+2,FALSE)*'MC Usage'!S373</f>
        <v>0</v>
      </c>
      <c r="T373" s="9">
        <f>HLOOKUP(T$5,'Emissions Factors'!$A$3:$AB$46,MATCH('MC Emissions'!$A373,'Emissions Factors'!$A$5:$A$46,0)+2,FALSE)*'MC Usage'!T373</f>
        <v>0</v>
      </c>
      <c r="U373" s="9">
        <f>HLOOKUP(U$5,'Emissions Factors'!$A$3:$AB$46,MATCH('MC Emissions'!$A373,'Emissions Factors'!$A$5:$A$46,0)+2,FALSE)*'MC Usage'!U373</f>
        <v>0</v>
      </c>
      <c r="V373" s="9">
        <f>HLOOKUP(V$5,'Emissions Factors'!$A$3:$AB$46,MATCH('MC Emissions'!$A373,'Emissions Factors'!$A$5:$A$46,0)+2,FALSE)*'MC Usage'!V373</f>
        <v>0</v>
      </c>
      <c r="W373" s="9">
        <f>HLOOKUP(W$5,'Emissions Factors'!$A$3:$AB$46,MATCH('MC Emissions'!$A373,'Emissions Factors'!$A$5:$A$46,0)+2,FALSE)*'MC Usage'!W373</f>
        <v>0</v>
      </c>
      <c r="X373" s="9">
        <f>HLOOKUP(X$5,'Emissions Factors'!$A$3:$AB$46,MATCH('MC Emissions'!$A373,'Emissions Factors'!$A$5:$A$46,0)+2,FALSE)*'MC Usage'!X373</f>
        <v>0</v>
      </c>
      <c r="Y373" s="9">
        <f>HLOOKUP(Y$5,'Emissions Factors'!$A$3:$AB$46,MATCH('MC Emissions'!$A373,'Emissions Factors'!$A$5:$A$46,0)+2,FALSE)*'MC Usage'!Y373</f>
        <v>0</v>
      </c>
      <c r="Z373" s="9">
        <f>HLOOKUP(Z$5,'Emissions Factors'!$A$3:$AB$46,MATCH('MC Emissions'!$A373,'Emissions Factors'!$A$5:$A$46,0)+2,FALSE)*'MC Usage'!Z373</f>
        <v>0</v>
      </c>
      <c r="AA373" s="9">
        <f>HLOOKUP(AA$5,'Emissions Factors'!$A$3:$AB$46,MATCH('MC Emissions'!$A373,'Emissions Factors'!$A$5:$A$46,0)+2,FALSE)*'MC Usage'!AA373</f>
        <v>0</v>
      </c>
      <c r="AB373" s="10">
        <f>HLOOKUP(AB$5,'Emissions Factors'!$A$3:$AB$46,MATCH('MC Emissions'!$A373,'Emissions Factors'!$A$5:$A$46,0)+2,FALSE)*'MC Usage'!AB373</f>
        <v>0</v>
      </c>
      <c r="AC373" s="10">
        <f>-'MC Usage'!AC373</f>
        <v>0</v>
      </c>
      <c r="AD373" s="10">
        <f>HLOOKUP(AD$5,'Emissions Factors'!$A$3:$AB$46,MATCH('MC Emissions'!$A373,'Emissions Factors'!$A$5:$A$46,0)+2,FALSE)*'MC Usage'!AD373</f>
        <v>0</v>
      </c>
      <c r="AE373" s="10">
        <f>HLOOKUP(AE$5,'Emissions Factors'!$A$3:$AB$46,MATCH('MC Emissions'!$A373,'Emissions Factors'!$A$5:$A$46,0)+2,FALSE)*'MC Usage'!AE373</f>
        <v>0</v>
      </c>
      <c r="AF373" s="202">
        <f t="shared" si="25"/>
        <v>0</v>
      </c>
      <c r="AG373">
        <f t="shared" si="26"/>
        <v>0</v>
      </c>
      <c r="AH373">
        <v>0</v>
      </c>
    </row>
    <row r="374" spans="1:34" x14ac:dyDescent="0.3">
      <c r="A374" s="30" t="s">
        <v>64</v>
      </c>
      <c r="B374" s="16">
        <f t="shared" si="27"/>
        <v>47908</v>
      </c>
      <c r="C374" s="9">
        <f>HLOOKUP(C$5,'Emissions Factors'!$A$3:$AB$46,MATCH('MC Emissions'!$A374,'Emissions Factors'!$A$5:$A$46,0)+2,FALSE)*'MC Usage'!C374</f>
        <v>0</v>
      </c>
      <c r="D374" s="9">
        <f>HLOOKUP(D$5,'Emissions Factors'!$A$3:$AB$46,MATCH('MC Emissions'!$A374,'Emissions Factors'!$A$5:$A$46,0)+2,FALSE)*'MC Usage'!D374</f>
        <v>0</v>
      </c>
      <c r="E374" s="9">
        <f>HLOOKUP(E$5,'Emissions Factors'!$A$3:$AB$46,MATCH('MC Emissions'!$A374,'Emissions Factors'!$A$5:$A$46,0)+2,FALSE)*'MC Usage'!E374</f>
        <v>0</v>
      </c>
      <c r="F374" s="9">
        <f>HLOOKUP(F$5,'Emissions Factors'!$A$3:$AB$46,MATCH('MC Emissions'!$A374,'Emissions Factors'!$A$5:$A$46,0)+2,FALSE)*'MC Usage'!F374</f>
        <v>0</v>
      </c>
      <c r="G374" s="9">
        <f>HLOOKUP(G$5,'Emissions Factors'!$A$3:$AB$46,MATCH('MC Emissions'!$A374,'Emissions Factors'!$A$5:$A$46,0)+2,FALSE)*'MC Usage'!G374</f>
        <v>0</v>
      </c>
      <c r="H374" s="9">
        <f>HLOOKUP(H$5,'Emissions Factors'!$A$3:$AB$46,MATCH('MC Emissions'!$A374,'Emissions Factors'!$A$5:$A$46,0)+2,FALSE)*'MC Usage'!H374</f>
        <v>0</v>
      </c>
      <c r="I374" s="9">
        <f>HLOOKUP(I$5,'Emissions Factors'!$A$3:$AB$46,MATCH('MC Emissions'!$A374,'Emissions Factors'!$A$5:$A$46,0)+2,FALSE)*'MC Usage'!I374</f>
        <v>0</v>
      </c>
      <c r="J374" s="9">
        <f>HLOOKUP(J$5,'Emissions Factors'!$A$3:$AB$46,MATCH('MC Emissions'!$A374,'Emissions Factors'!$A$5:$A$46,0)+2,FALSE)*'MC Usage'!J374</f>
        <v>0</v>
      </c>
      <c r="K374" s="9">
        <f>HLOOKUP(K$5,'Emissions Factors'!$A$3:$AB$46,MATCH('MC Emissions'!$A374,'Emissions Factors'!$A$5:$A$46,0)+2,FALSE)*'MC Usage'!K374</f>
        <v>0</v>
      </c>
      <c r="L374" s="9">
        <f>HLOOKUP(L$5,'Emissions Factors'!$A$3:$AB$46,MATCH('MC Emissions'!$A374,'Emissions Factors'!$A$5:$A$46,0)+2,FALSE)*'MC Usage'!L374</f>
        <v>0</v>
      </c>
      <c r="M374" s="9">
        <f>HLOOKUP(M$5,'Emissions Factors'!$A$3:$AB$46,MATCH('MC Emissions'!$A374,'Emissions Factors'!$A$5:$A$46,0)+2,FALSE)*'MC Usage'!M374</f>
        <v>0</v>
      </c>
      <c r="N374" s="9">
        <f>HLOOKUP(N$5,'Emissions Factors'!$A$3:$AB$46,MATCH('MC Emissions'!$A374,'Emissions Factors'!$A$5:$A$46,0)+2,FALSE)*'MC Usage'!N374</f>
        <v>0</v>
      </c>
      <c r="O374" s="9">
        <f>HLOOKUP(O$5,'Emissions Factors'!$A$3:$AB$46,MATCH('MC Emissions'!$A374,'Emissions Factors'!$A$5:$A$46,0)+2,FALSE)*'MC Usage'!O374</f>
        <v>0</v>
      </c>
      <c r="P374" s="9">
        <f>HLOOKUP(P$5,'Emissions Factors'!$A$3:$AB$46,MATCH('MC Emissions'!$A374,'Emissions Factors'!$A$5:$A$46,0)+2,FALSE)*'MC Usage'!P374</f>
        <v>0</v>
      </c>
      <c r="Q374" s="9">
        <f>HLOOKUP(Q$5,'Emissions Factors'!$A$3:$AB$46,MATCH('MC Emissions'!$A374,'Emissions Factors'!$A$5:$A$46,0)+2,FALSE)*'MC Usage'!Q374</f>
        <v>0</v>
      </c>
      <c r="R374" s="9">
        <f>HLOOKUP(R$5,'Emissions Factors'!$A$3:$AB$46,MATCH('MC Emissions'!$A374,'Emissions Factors'!$A$5:$A$46,0)+2,FALSE)*'MC Usage'!R374</f>
        <v>0</v>
      </c>
      <c r="S374" s="9">
        <f>HLOOKUP(S$5,'Emissions Factors'!$A$3:$AB$46,MATCH('MC Emissions'!$A374,'Emissions Factors'!$A$5:$A$46,0)+2,FALSE)*'MC Usage'!S374</f>
        <v>0</v>
      </c>
      <c r="T374" s="9">
        <f>HLOOKUP(T$5,'Emissions Factors'!$A$3:$AB$46,MATCH('MC Emissions'!$A374,'Emissions Factors'!$A$5:$A$46,0)+2,FALSE)*'MC Usage'!T374</f>
        <v>0</v>
      </c>
      <c r="U374" s="9">
        <f>HLOOKUP(U$5,'Emissions Factors'!$A$3:$AB$46,MATCH('MC Emissions'!$A374,'Emissions Factors'!$A$5:$A$46,0)+2,FALSE)*'MC Usage'!U374</f>
        <v>0</v>
      </c>
      <c r="V374" s="9">
        <f>HLOOKUP(V$5,'Emissions Factors'!$A$3:$AB$46,MATCH('MC Emissions'!$A374,'Emissions Factors'!$A$5:$A$46,0)+2,FALSE)*'MC Usage'!V374</f>
        <v>0</v>
      </c>
      <c r="W374" s="9">
        <f>HLOOKUP(W$5,'Emissions Factors'!$A$3:$AB$46,MATCH('MC Emissions'!$A374,'Emissions Factors'!$A$5:$A$46,0)+2,FALSE)*'MC Usage'!W374</f>
        <v>0</v>
      </c>
      <c r="X374" s="9">
        <f>HLOOKUP(X$5,'Emissions Factors'!$A$3:$AB$46,MATCH('MC Emissions'!$A374,'Emissions Factors'!$A$5:$A$46,0)+2,FALSE)*'MC Usage'!X374</f>
        <v>0</v>
      </c>
      <c r="Y374" s="9">
        <f>HLOOKUP(Y$5,'Emissions Factors'!$A$3:$AB$46,MATCH('MC Emissions'!$A374,'Emissions Factors'!$A$5:$A$46,0)+2,FALSE)*'MC Usage'!Y374</f>
        <v>0</v>
      </c>
      <c r="Z374" s="9">
        <f>HLOOKUP(Z$5,'Emissions Factors'!$A$3:$AB$46,MATCH('MC Emissions'!$A374,'Emissions Factors'!$A$5:$A$46,0)+2,FALSE)*'MC Usage'!Z374</f>
        <v>0</v>
      </c>
      <c r="AA374" s="9">
        <f>HLOOKUP(AA$5,'Emissions Factors'!$A$3:$AB$46,MATCH('MC Emissions'!$A374,'Emissions Factors'!$A$5:$A$46,0)+2,FALSE)*'MC Usage'!AA374</f>
        <v>0</v>
      </c>
      <c r="AB374" s="10">
        <f>HLOOKUP(AB$5,'Emissions Factors'!$A$3:$AB$46,MATCH('MC Emissions'!$A374,'Emissions Factors'!$A$5:$A$46,0)+2,FALSE)*'MC Usage'!AB374</f>
        <v>0</v>
      </c>
      <c r="AC374" s="10">
        <f>-'MC Usage'!AC374</f>
        <v>0</v>
      </c>
      <c r="AD374" s="10">
        <f>HLOOKUP(AD$5,'Emissions Factors'!$A$3:$AB$46,MATCH('MC Emissions'!$A374,'Emissions Factors'!$A$5:$A$46,0)+2,FALSE)*'MC Usage'!AD374</f>
        <v>0</v>
      </c>
      <c r="AE374" s="10">
        <f>HLOOKUP(AE$5,'Emissions Factors'!$A$3:$AB$46,MATCH('MC Emissions'!$A374,'Emissions Factors'!$A$5:$A$46,0)+2,FALSE)*'MC Usage'!AE374</f>
        <v>0</v>
      </c>
      <c r="AF374" s="202">
        <f t="shared" si="25"/>
        <v>0</v>
      </c>
      <c r="AG374">
        <f t="shared" si="26"/>
        <v>0</v>
      </c>
      <c r="AH374">
        <v>0</v>
      </c>
    </row>
    <row r="375" spans="1:34" x14ac:dyDescent="0.3">
      <c r="A375" s="30" t="s">
        <v>64</v>
      </c>
      <c r="B375" s="16">
        <f t="shared" si="27"/>
        <v>47939</v>
      </c>
      <c r="C375" s="9">
        <f>HLOOKUP(C$5,'Emissions Factors'!$A$3:$AB$46,MATCH('MC Emissions'!$A375,'Emissions Factors'!$A$5:$A$46,0)+2,FALSE)*'MC Usage'!C375</f>
        <v>0</v>
      </c>
      <c r="D375" s="9">
        <f>HLOOKUP(D$5,'Emissions Factors'!$A$3:$AB$46,MATCH('MC Emissions'!$A375,'Emissions Factors'!$A$5:$A$46,0)+2,FALSE)*'MC Usage'!D375</f>
        <v>0</v>
      </c>
      <c r="E375" s="9">
        <f>HLOOKUP(E$5,'Emissions Factors'!$A$3:$AB$46,MATCH('MC Emissions'!$A375,'Emissions Factors'!$A$5:$A$46,0)+2,FALSE)*'MC Usage'!E375</f>
        <v>0</v>
      </c>
      <c r="F375" s="9">
        <f>HLOOKUP(F$5,'Emissions Factors'!$A$3:$AB$46,MATCH('MC Emissions'!$A375,'Emissions Factors'!$A$5:$A$46,0)+2,FALSE)*'MC Usage'!F375</f>
        <v>0</v>
      </c>
      <c r="G375" s="9">
        <f>HLOOKUP(G$5,'Emissions Factors'!$A$3:$AB$46,MATCH('MC Emissions'!$A375,'Emissions Factors'!$A$5:$A$46,0)+2,FALSE)*'MC Usage'!G375</f>
        <v>0</v>
      </c>
      <c r="H375" s="9">
        <f>HLOOKUP(H$5,'Emissions Factors'!$A$3:$AB$46,MATCH('MC Emissions'!$A375,'Emissions Factors'!$A$5:$A$46,0)+2,FALSE)*'MC Usage'!H375</f>
        <v>0</v>
      </c>
      <c r="I375" s="9">
        <f>HLOOKUP(I$5,'Emissions Factors'!$A$3:$AB$46,MATCH('MC Emissions'!$A375,'Emissions Factors'!$A$5:$A$46,0)+2,FALSE)*'MC Usage'!I375</f>
        <v>0</v>
      </c>
      <c r="J375" s="9">
        <f>HLOOKUP(J$5,'Emissions Factors'!$A$3:$AB$46,MATCH('MC Emissions'!$A375,'Emissions Factors'!$A$5:$A$46,0)+2,FALSE)*'MC Usage'!J375</f>
        <v>0</v>
      </c>
      <c r="K375" s="9">
        <f>HLOOKUP(K$5,'Emissions Factors'!$A$3:$AB$46,MATCH('MC Emissions'!$A375,'Emissions Factors'!$A$5:$A$46,0)+2,FALSE)*'MC Usage'!K375</f>
        <v>0</v>
      </c>
      <c r="L375" s="9">
        <f>HLOOKUP(L$5,'Emissions Factors'!$A$3:$AB$46,MATCH('MC Emissions'!$A375,'Emissions Factors'!$A$5:$A$46,0)+2,FALSE)*'MC Usage'!L375</f>
        <v>0</v>
      </c>
      <c r="M375" s="9">
        <f>HLOOKUP(M$5,'Emissions Factors'!$A$3:$AB$46,MATCH('MC Emissions'!$A375,'Emissions Factors'!$A$5:$A$46,0)+2,FALSE)*'MC Usage'!M375</f>
        <v>0</v>
      </c>
      <c r="N375" s="9">
        <f>HLOOKUP(N$5,'Emissions Factors'!$A$3:$AB$46,MATCH('MC Emissions'!$A375,'Emissions Factors'!$A$5:$A$46,0)+2,FALSE)*'MC Usage'!N375</f>
        <v>0</v>
      </c>
      <c r="O375" s="9">
        <f>HLOOKUP(O$5,'Emissions Factors'!$A$3:$AB$46,MATCH('MC Emissions'!$A375,'Emissions Factors'!$A$5:$A$46,0)+2,FALSE)*'MC Usage'!O375</f>
        <v>0</v>
      </c>
      <c r="P375" s="9">
        <f>HLOOKUP(P$5,'Emissions Factors'!$A$3:$AB$46,MATCH('MC Emissions'!$A375,'Emissions Factors'!$A$5:$A$46,0)+2,FALSE)*'MC Usage'!P375</f>
        <v>0</v>
      </c>
      <c r="Q375" s="9">
        <f>HLOOKUP(Q$5,'Emissions Factors'!$A$3:$AB$46,MATCH('MC Emissions'!$A375,'Emissions Factors'!$A$5:$A$46,0)+2,FALSE)*'MC Usage'!Q375</f>
        <v>0</v>
      </c>
      <c r="R375" s="9">
        <f>HLOOKUP(R$5,'Emissions Factors'!$A$3:$AB$46,MATCH('MC Emissions'!$A375,'Emissions Factors'!$A$5:$A$46,0)+2,FALSE)*'MC Usage'!R375</f>
        <v>0</v>
      </c>
      <c r="S375" s="9">
        <f>HLOOKUP(S$5,'Emissions Factors'!$A$3:$AB$46,MATCH('MC Emissions'!$A375,'Emissions Factors'!$A$5:$A$46,0)+2,FALSE)*'MC Usage'!S375</f>
        <v>0</v>
      </c>
      <c r="T375" s="9">
        <f>HLOOKUP(T$5,'Emissions Factors'!$A$3:$AB$46,MATCH('MC Emissions'!$A375,'Emissions Factors'!$A$5:$A$46,0)+2,FALSE)*'MC Usage'!T375</f>
        <v>0</v>
      </c>
      <c r="U375" s="9">
        <f>HLOOKUP(U$5,'Emissions Factors'!$A$3:$AB$46,MATCH('MC Emissions'!$A375,'Emissions Factors'!$A$5:$A$46,0)+2,FALSE)*'MC Usage'!U375</f>
        <v>0</v>
      </c>
      <c r="V375" s="9">
        <f>HLOOKUP(V$5,'Emissions Factors'!$A$3:$AB$46,MATCH('MC Emissions'!$A375,'Emissions Factors'!$A$5:$A$46,0)+2,FALSE)*'MC Usage'!V375</f>
        <v>0</v>
      </c>
      <c r="W375" s="9">
        <f>HLOOKUP(W$5,'Emissions Factors'!$A$3:$AB$46,MATCH('MC Emissions'!$A375,'Emissions Factors'!$A$5:$A$46,0)+2,FALSE)*'MC Usage'!W375</f>
        <v>0</v>
      </c>
      <c r="X375" s="9">
        <f>HLOOKUP(X$5,'Emissions Factors'!$A$3:$AB$46,MATCH('MC Emissions'!$A375,'Emissions Factors'!$A$5:$A$46,0)+2,FALSE)*'MC Usage'!X375</f>
        <v>0</v>
      </c>
      <c r="Y375" s="9">
        <f>HLOOKUP(Y$5,'Emissions Factors'!$A$3:$AB$46,MATCH('MC Emissions'!$A375,'Emissions Factors'!$A$5:$A$46,0)+2,FALSE)*'MC Usage'!Y375</f>
        <v>0</v>
      </c>
      <c r="Z375" s="9">
        <f>HLOOKUP(Z$5,'Emissions Factors'!$A$3:$AB$46,MATCH('MC Emissions'!$A375,'Emissions Factors'!$A$5:$A$46,0)+2,FALSE)*'MC Usage'!Z375</f>
        <v>0</v>
      </c>
      <c r="AA375" s="9">
        <f>HLOOKUP(AA$5,'Emissions Factors'!$A$3:$AB$46,MATCH('MC Emissions'!$A375,'Emissions Factors'!$A$5:$A$46,0)+2,FALSE)*'MC Usage'!AA375</f>
        <v>0</v>
      </c>
      <c r="AB375" s="10">
        <f>HLOOKUP(AB$5,'Emissions Factors'!$A$3:$AB$46,MATCH('MC Emissions'!$A375,'Emissions Factors'!$A$5:$A$46,0)+2,FALSE)*'MC Usage'!AB375</f>
        <v>0</v>
      </c>
      <c r="AC375" s="10">
        <f>-'MC Usage'!AC375</f>
        <v>0</v>
      </c>
      <c r="AD375" s="10">
        <f>HLOOKUP(AD$5,'Emissions Factors'!$A$3:$AB$46,MATCH('MC Emissions'!$A375,'Emissions Factors'!$A$5:$A$46,0)+2,FALSE)*'MC Usage'!AD375</f>
        <v>0</v>
      </c>
      <c r="AE375" s="10">
        <f>HLOOKUP(AE$5,'Emissions Factors'!$A$3:$AB$46,MATCH('MC Emissions'!$A375,'Emissions Factors'!$A$5:$A$46,0)+2,FALSE)*'MC Usage'!AE375</f>
        <v>0</v>
      </c>
      <c r="AF375" s="202">
        <f t="shared" si="25"/>
        <v>0</v>
      </c>
      <c r="AG375">
        <f t="shared" si="26"/>
        <v>0</v>
      </c>
      <c r="AH375">
        <v>0</v>
      </c>
    </row>
    <row r="376" spans="1:34" x14ac:dyDescent="0.3">
      <c r="A376" s="30" t="s">
        <v>64</v>
      </c>
      <c r="B376" s="16">
        <f t="shared" si="27"/>
        <v>47969</v>
      </c>
      <c r="C376" s="9">
        <f>HLOOKUP(C$5,'Emissions Factors'!$A$3:$AB$46,MATCH('MC Emissions'!$A376,'Emissions Factors'!$A$5:$A$46,0)+2,FALSE)*'MC Usage'!C376</f>
        <v>0</v>
      </c>
      <c r="D376" s="9">
        <f>HLOOKUP(D$5,'Emissions Factors'!$A$3:$AB$46,MATCH('MC Emissions'!$A376,'Emissions Factors'!$A$5:$A$46,0)+2,FALSE)*'MC Usage'!D376</f>
        <v>0</v>
      </c>
      <c r="E376" s="9">
        <f>HLOOKUP(E$5,'Emissions Factors'!$A$3:$AB$46,MATCH('MC Emissions'!$A376,'Emissions Factors'!$A$5:$A$46,0)+2,FALSE)*'MC Usage'!E376</f>
        <v>0</v>
      </c>
      <c r="F376" s="9">
        <f>HLOOKUP(F$5,'Emissions Factors'!$A$3:$AB$46,MATCH('MC Emissions'!$A376,'Emissions Factors'!$A$5:$A$46,0)+2,FALSE)*'MC Usage'!F376</f>
        <v>0</v>
      </c>
      <c r="G376" s="9">
        <f>HLOOKUP(G$5,'Emissions Factors'!$A$3:$AB$46,MATCH('MC Emissions'!$A376,'Emissions Factors'!$A$5:$A$46,0)+2,FALSE)*'MC Usage'!G376</f>
        <v>0</v>
      </c>
      <c r="H376" s="9">
        <f>HLOOKUP(H$5,'Emissions Factors'!$A$3:$AB$46,MATCH('MC Emissions'!$A376,'Emissions Factors'!$A$5:$A$46,0)+2,FALSE)*'MC Usage'!H376</f>
        <v>0</v>
      </c>
      <c r="I376" s="9">
        <f>HLOOKUP(I$5,'Emissions Factors'!$A$3:$AB$46,MATCH('MC Emissions'!$A376,'Emissions Factors'!$A$5:$A$46,0)+2,FALSE)*'MC Usage'!I376</f>
        <v>0</v>
      </c>
      <c r="J376" s="9">
        <f>HLOOKUP(J$5,'Emissions Factors'!$A$3:$AB$46,MATCH('MC Emissions'!$A376,'Emissions Factors'!$A$5:$A$46,0)+2,FALSE)*'MC Usage'!J376</f>
        <v>0</v>
      </c>
      <c r="K376" s="9">
        <f>HLOOKUP(K$5,'Emissions Factors'!$A$3:$AB$46,MATCH('MC Emissions'!$A376,'Emissions Factors'!$A$5:$A$46,0)+2,FALSE)*'MC Usage'!K376</f>
        <v>0</v>
      </c>
      <c r="L376" s="9">
        <f>HLOOKUP(L$5,'Emissions Factors'!$A$3:$AB$46,MATCH('MC Emissions'!$A376,'Emissions Factors'!$A$5:$A$46,0)+2,FALSE)*'MC Usage'!L376</f>
        <v>0</v>
      </c>
      <c r="M376" s="9">
        <f>HLOOKUP(M$5,'Emissions Factors'!$A$3:$AB$46,MATCH('MC Emissions'!$A376,'Emissions Factors'!$A$5:$A$46,0)+2,FALSE)*'MC Usage'!M376</f>
        <v>0</v>
      </c>
      <c r="N376" s="9">
        <f>HLOOKUP(N$5,'Emissions Factors'!$A$3:$AB$46,MATCH('MC Emissions'!$A376,'Emissions Factors'!$A$5:$A$46,0)+2,FALSE)*'MC Usage'!N376</f>
        <v>0</v>
      </c>
      <c r="O376" s="9">
        <f>HLOOKUP(O$5,'Emissions Factors'!$A$3:$AB$46,MATCH('MC Emissions'!$A376,'Emissions Factors'!$A$5:$A$46,0)+2,FALSE)*'MC Usage'!O376</f>
        <v>0</v>
      </c>
      <c r="P376" s="9">
        <f>HLOOKUP(P$5,'Emissions Factors'!$A$3:$AB$46,MATCH('MC Emissions'!$A376,'Emissions Factors'!$A$5:$A$46,0)+2,FALSE)*'MC Usage'!P376</f>
        <v>0</v>
      </c>
      <c r="Q376" s="9">
        <f>HLOOKUP(Q$5,'Emissions Factors'!$A$3:$AB$46,MATCH('MC Emissions'!$A376,'Emissions Factors'!$A$5:$A$46,0)+2,FALSE)*'MC Usage'!Q376</f>
        <v>0</v>
      </c>
      <c r="R376" s="9">
        <f>HLOOKUP(R$5,'Emissions Factors'!$A$3:$AB$46,MATCH('MC Emissions'!$A376,'Emissions Factors'!$A$5:$A$46,0)+2,FALSE)*'MC Usage'!R376</f>
        <v>0</v>
      </c>
      <c r="S376" s="9">
        <f>HLOOKUP(S$5,'Emissions Factors'!$A$3:$AB$46,MATCH('MC Emissions'!$A376,'Emissions Factors'!$A$5:$A$46,0)+2,FALSE)*'MC Usage'!S376</f>
        <v>0</v>
      </c>
      <c r="T376" s="9">
        <f>HLOOKUP(T$5,'Emissions Factors'!$A$3:$AB$46,MATCH('MC Emissions'!$A376,'Emissions Factors'!$A$5:$A$46,0)+2,FALSE)*'MC Usage'!T376</f>
        <v>0</v>
      </c>
      <c r="U376" s="9">
        <f>HLOOKUP(U$5,'Emissions Factors'!$A$3:$AB$46,MATCH('MC Emissions'!$A376,'Emissions Factors'!$A$5:$A$46,0)+2,FALSE)*'MC Usage'!U376</f>
        <v>0</v>
      </c>
      <c r="V376" s="9">
        <f>HLOOKUP(V$5,'Emissions Factors'!$A$3:$AB$46,MATCH('MC Emissions'!$A376,'Emissions Factors'!$A$5:$A$46,0)+2,FALSE)*'MC Usage'!V376</f>
        <v>0</v>
      </c>
      <c r="W376" s="9">
        <f>HLOOKUP(W$5,'Emissions Factors'!$A$3:$AB$46,MATCH('MC Emissions'!$A376,'Emissions Factors'!$A$5:$A$46,0)+2,FALSE)*'MC Usage'!W376</f>
        <v>0</v>
      </c>
      <c r="X376" s="9">
        <f>HLOOKUP(X$5,'Emissions Factors'!$A$3:$AB$46,MATCH('MC Emissions'!$A376,'Emissions Factors'!$A$5:$A$46,0)+2,FALSE)*'MC Usage'!X376</f>
        <v>0</v>
      </c>
      <c r="Y376" s="9">
        <f>HLOOKUP(Y$5,'Emissions Factors'!$A$3:$AB$46,MATCH('MC Emissions'!$A376,'Emissions Factors'!$A$5:$A$46,0)+2,FALSE)*'MC Usage'!Y376</f>
        <v>0</v>
      </c>
      <c r="Z376" s="9">
        <f>HLOOKUP(Z$5,'Emissions Factors'!$A$3:$AB$46,MATCH('MC Emissions'!$A376,'Emissions Factors'!$A$5:$A$46,0)+2,FALSE)*'MC Usage'!Z376</f>
        <v>0</v>
      </c>
      <c r="AA376" s="9">
        <f>HLOOKUP(AA$5,'Emissions Factors'!$A$3:$AB$46,MATCH('MC Emissions'!$A376,'Emissions Factors'!$A$5:$A$46,0)+2,FALSE)*'MC Usage'!AA376</f>
        <v>0</v>
      </c>
      <c r="AB376" s="10">
        <f>HLOOKUP(AB$5,'Emissions Factors'!$A$3:$AB$46,MATCH('MC Emissions'!$A376,'Emissions Factors'!$A$5:$A$46,0)+2,FALSE)*'MC Usage'!AB376</f>
        <v>0</v>
      </c>
      <c r="AC376" s="10">
        <f>-'MC Usage'!AC376</f>
        <v>0</v>
      </c>
      <c r="AD376" s="10">
        <f>HLOOKUP(AD$5,'Emissions Factors'!$A$3:$AB$46,MATCH('MC Emissions'!$A376,'Emissions Factors'!$A$5:$A$46,0)+2,FALSE)*'MC Usage'!AD376</f>
        <v>0</v>
      </c>
      <c r="AE376" s="10">
        <f>HLOOKUP(AE$5,'Emissions Factors'!$A$3:$AB$46,MATCH('MC Emissions'!$A376,'Emissions Factors'!$A$5:$A$46,0)+2,FALSE)*'MC Usage'!AE376</f>
        <v>0</v>
      </c>
      <c r="AF376" s="202">
        <f t="shared" si="25"/>
        <v>0</v>
      </c>
      <c r="AG376">
        <f t="shared" si="26"/>
        <v>0</v>
      </c>
      <c r="AH376">
        <v>0</v>
      </c>
    </row>
    <row r="377" spans="1:34" ht="15" thickBot="1" x14ac:dyDescent="0.35">
      <c r="A377" s="31" t="s">
        <v>64</v>
      </c>
      <c r="B377" s="17">
        <f t="shared" si="27"/>
        <v>48000</v>
      </c>
      <c r="C377" s="11">
        <f>HLOOKUP(C$5,'Emissions Factors'!$A$3:$AB$46,MATCH('MC Emissions'!$A377,'Emissions Factors'!$A$5:$A$46,0)+2,FALSE)*'MC Usage'!C377</f>
        <v>0</v>
      </c>
      <c r="D377" s="11">
        <f>HLOOKUP(D$5,'Emissions Factors'!$A$3:$AB$46,MATCH('MC Emissions'!$A377,'Emissions Factors'!$A$5:$A$46,0)+2,FALSE)*'MC Usage'!D377</f>
        <v>0</v>
      </c>
      <c r="E377" s="11">
        <f>HLOOKUP(E$5,'Emissions Factors'!$A$3:$AB$46,MATCH('MC Emissions'!$A377,'Emissions Factors'!$A$5:$A$46,0)+2,FALSE)*'MC Usage'!E377</f>
        <v>0</v>
      </c>
      <c r="F377" s="11">
        <f>HLOOKUP(F$5,'Emissions Factors'!$A$3:$AB$46,MATCH('MC Emissions'!$A377,'Emissions Factors'!$A$5:$A$46,0)+2,FALSE)*'MC Usage'!F377</f>
        <v>0</v>
      </c>
      <c r="G377" s="11">
        <f>HLOOKUP(G$5,'Emissions Factors'!$A$3:$AB$46,MATCH('MC Emissions'!$A377,'Emissions Factors'!$A$5:$A$46,0)+2,FALSE)*'MC Usage'!G377</f>
        <v>0</v>
      </c>
      <c r="H377" s="11">
        <f>HLOOKUP(H$5,'Emissions Factors'!$A$3:$AB$46,MATCH('MC Emissions'!$A377,'Emissions Factors'!$A$5:$A$46,0)+2,FALSE)*'MC Usage'!H377</f>
        <v>0</v>
      </c>
      <c r="I377" s="11">
        <f>HLOOKUP(I$5,'Emissions Factors'!$A$3:$AB$46,MATCH('MC Emissions'!$A377,'Emissions Factors'!$A$5:$A$46,0)+2,FALSE)*'MC Usage'!I377</f>
        <v>0</v>
      </c>
      <c r="J377" s="11">
        <f>HLOOKUP(J$5,'Emissions Factors'!$A$3:$AB$46,MATCH('MC Emissions'!$A377,'Emissions Factors'!$A$5:$A$46,0)+2,FALSE)*'MC Usage'!J377</f>
        <v>0</v>
      </c>
      <c r="K377" s="11">
        <f>HLOOKUP(K$5,'Emissions Factors'!$A$3:$AB$46,MATCH('MC Emissions'!$A377,'Emissions Factors'!$A$5:$A$46,0)+2,FALSE)*'MC Usage'!K377</f>
        <v>0</v>
      </c>
      <c r="L377" s="11">
        <f>HLOOKUP(L$5,'Emissions Factors'!$A$3:$AB$46,MATCH('MC Emissions'!$A377,'Emissions Factors'!$A$5:$A$46,0)+2,FALSE)*'MC Usage'!L377</f>
        <v>0</v>
      </c>
      <c r="M377" s="11">
        <f>HLOOKUP(M$5,'Emissions Factors'!$A$3:$AB$46,MATCH('MC Emissions'!$A377,'Emissions Factors'!$A$5:$A$46,0)+2,FALSE)*'MC Usage'!M377</f>
        <v>0</v>
      </c>
      <c r="N377" s="11">
        <f>HLOOKUP(N$5,'Emissions Factors'!$A$3:$AB$46,MATCH('MC Emissions'!$A377,'Emissions Factors'!$A$5:$A$46,0)+2,FALSE)*'MC Usage'!N377</f>
        <v>0</v>
      </c>
      <c r="O377" s="11">
        <f>HLOOKUP(O$5,'Emissions Factors'!$A$3:$AB$46,MATCH('MC Emissions'!$A377,'Emissions Factors'!$A$5:$A$46,0)+2,FALSE)*'MC Usage'!O377</f>
        <v>0</v>
      </c>
      <c r="P377" s="11">
        <f>HLOOKUP(P$5,'Emissions Factors'!$A$3:$AB$46,MATCH('MC Emissions'!$A377,'Emissions Factors'!$A$5:$A$46,0)+2,FALSE)*'MC Usage'!P377</f>
        <v>0</v>
      </c>
      <c r="Q377" s="11">
        <f>HLOOKUP(Q$5,'Emissions Factors'!$A$3:$AB$46,MATCH('MC Emissions'!$A377,'Emissions Factors'!$A$5:$A$46,0)+2,FALSE)*'MC Usage'!Q377</f>
        <v>0</v>
      </c>
      <c r="R377" s="11">
        <f>HLOOKUP(R$5,'Emissions Factors'!$A$3:$AB$46,MATCH('MC Emissions'!$A377,'Emissions Factors'!$A$5:$A$46,0)+2,FALSE)*'MC Usage'!R377</f>
        <v>0</v>
      </c>
      <c r="S377" s="11">
        <f>HLOOKUP(S$5,'Emissions Factors'!$A$3:$AB$46,MATCH('MC Emissions'!$A377,'Emissions Factors'!$A$5:$A$46,0)+2,FALSE)*'MC Usage'!S377</f>
        <v>0</v>
      </c>
      <c r="T377" s="11">
        <f>HLOOKUP(T$5,'Emissions Factors'!$A$3:$AB$46,MATCH('MC Emissions'!$A377,'Emissions Factors'!$A$5:$A$46,0)+2,FALSE)*'MC Usage'!T377</f>
        <v>0</v>
      </c>
      <c r="U377" s="11">
        <f>HLOOKUP(U$5,'Emissions Factors'!$A$3:$AB$46,MATCH('MC Emissions'!$A377,'Emissions Factors'!$A$5:$A$46,0)+2,FALSE)*'MC Usage'!U377</f>
        <v>0</v>
      </c>
      <c r="V377" s="11">
        <f>HLOOKUP(V$5,'Emissions Factors'!$A$3:$AB$46,MATCH('MC Emissions'!$A377,'Emissions Factors'!$A$5:$A$46,0)+2,FALSE)*'MC Usage'!V377</f>
        <v>0</v>
      </c>
      <c r="W377" s="11">
        <f>HLOOKUP(W$5,'Emissions Factors'!$A$3:$AB$46,MATCH('MC Emissions'!$A377,'Emissions Factors'!$A$5:$A$46,0)+2,FALSE)*'MC Usage'!W377</f>
        <v>0</v>
      </c>
      <c r="X377" s="11">
        <f>HLOOKUP(X$5,'Emissions Factors'!$A$3:$AB$46,MATCH('MC Emissions'!$A377,'Emissions Factors'!$A$5:$A$46,0)+2,FALSE)*'MC Usage'!X377</f>
        <v>0</v>
      </c>
      <c r="Y377" s="11">
        <f>HLOOKUP(Y$5,'Emissions Factors'!$A$3:$AB$46,MATCH('MC Emissions'!$A377,'Emissions Factors'!$A$5:$A$46,0)+2,FALSE)*'MC Usage'!Y377</f>
        <v>0</v>
      </c>
      <c r="Z377" s="11">
        <f>HLOOKUP(Z$5,'Emissions Factors'!$A$3:$AB$46,MATCH('MC Emissions'!$A377,'Emissions Factors'!$A$5:$A$46,0)+2,FALSE)*'MC Usage'!Z377</f>
        <v>0</v>
      </c>
      <c r="AA377" s="11">
        <f>HLOOKUP(AA$5,'Emissions Factors'!$A$3:$AB$46,MATCH('MC Emissions'!$A377,'Emissions Factors'!$A$5:$A$46,0)+2,FALSE)*'MC Usage'!AA377</f>
        <v>0</v>
      </c>
      <c r="AB377" s="12">
        <f>HLOOKUP(AB$5,'Emissions Factors'!$A$3:$AB$46,MATCH('MC Emissions'!$A377,'Emissions Factors'!$A$5:$A$46,0)+2,FALSE)*'MC Usage'!AB377</f>
        <v>0</v>
      </c>
      <c r="AC377" s="12">
        <f>-'MC Usage'!AC377</f>
        <v>0</v>
      </c>
      <c r="AD377" s="12">
        <f>HLOOKUP(AD$5,'Emissions Factors'!$A$3:$AB$46,MATCH('MC Emissions'!$A377,'Emissions Factors'!$A$5:$A$46,0)+2,FALSE)*'MC Usage'!AD377</f>
        <v>0</v>
      </c>
      <c r="AE377" s="12">
        <f>HLOOKUP(AE$5,'Emissions Factors'!$A$3:$AB$46,MATCH('MC Emissions'!$A377,'Emissions Factors'!$A$5:$A$46,0)+2,FALSE)*'MC Usage'!AE377</f>
        <v>0</v>
      </c>
      <c r="AF377" s="202">
        <f t="shared" si="25"/>
        <v>0</v>
      </c>
      <c r="AG377">
        <f t="shared" si="26"/>
        <v>0</v>
      </c>
      <c r="AH377">
        <v>0</v>
      </c>
    </row>
    <row r="378" spans="1:34" x14ac:dyDescent="0.3">
      <c r="A378" s="32" t="s">
        <v>65</v>
      </c>
      <c r="B378" s="18">
        <f t="shared" si="27"/>
        <v>48030</v>
      </c>
      <c r="C378" s="2">
        <f>HLOOKUP(C$5,'Emissions Factors'!$A$3:$AB$46,MATCH('MC Emissions'!$A378,'Emissions Factors'!$A$5:$A$46,0)+2,FALSE)*'MC Usage'!C378</f>
        <v>0</v>
      </c>
      <c r="D378" s="2">
        <f>HLOOKUP(D$5,'Emissions Factors'!$A$3:$AB$46,MATCH('MC Emissions'!$A378,'Emissions Factors'!$A$5:$A$46,0)+2,FALSE)*'MC Usage'!D378</f>
        <v>0</v>
      </c>
      <c r="E378" s="2">
        <f>HLOOKUP(E$5,'Emissions Factors'!$A$3:$AB$46,MATCH('MC Emissions'!$A378,'Emissions Factors'!$A$5:$A$46,0)+2,FALSE)*'MC Usage'!E378</f>
        <v>0</v>
      </c>
      <c r="F378" s="2">
        <f>HLOOKUP(F$5,'Emissions Factors'!$A$3:$AB$46,MATCH('MC Emissions'!$A378,'Emissions Factors'!$A$5:$A$46,0)+2,FALSE)*'MC Usage'!F378</f>
        <v>0</v>
      </c>
      <c r="G378" s="2">
        <f>HLOOKUP(G$5,'Emissions Factors'!$A$3:$AB$46,MATCH('MC Emissions'!$A378,'Emissions Factors'!$A$5:$A$46,0)+2,FALSE)*'MC Usage'!G378</f>
        <v>0</v>
      </c>
      <c r="H378" s="2">
        <f>HLOOKUP(H$5,'Emissions Factors'!$A$3:$AB$46,MATCH('MC Emissions'!$A378,'Emissions Factors'!$A$5:$A$46,0)+2,FALSE)*'MC Usage'!H378</f>
        <v>0</v>
      </c>
      <c r="I378" s="2">
        <f>HLOOKUP(I$5,'Emissions Factors'!$A$3:$AB$46,MATCH('MC Emissions'!$A378,'Emissions Factors'!$A$5:$A$46,0)+2,FALSE)*'MC Usage'!I378</f>
        <v>0</v>
      </c>
      <c r="J378" s="2">
        <f>HLOOKUP(J$5,'Emissions Factors'!$A$3:$AB$46,MATCH('MC Emissions'!$A378,'Emissions Factors'!$A$5:$A$46,0)+2,FALSE)*'MC Usage'!J378</f>
        <v>0</v>
      </c>
      <c r="K378" s="2">
        <f>HLOOKUP(K$5,'Emissions Factors'!$A$3:$AB$46,MATCH('MC Emissions'!$A378,'Emissions Factors'!$A$5:$A$46,0)+2,FALSE)*'MC Usage'!K378</f>
        <v>0</v>
      </c>
      <c r="L378" s="2">
        <f>HLOOKUP(L$5,'Emissions Factors'!$A$3:$AB$46,MATCH('MC Emissions'!$A378,'Emissions Factors'!$A$5:$A$46,0)+2,FALSE)*'MC Usage'!L378</f>
        <v>0</v>
      </c>
      <c r="M378" s="2">
        <f>HLOOKUP(M$5,'Emissions Factors'!$A$3:$AB$46,MATCH('MC Emissions'!$A378,'Emissions Factors'!$A$5:$A$46,0)+2,FALSE)*'MC Usage'!M378</f>
        <v>0</v>
      </c>
      <c r="N378" s="2">
        <f>HLOOKUP(N$5,'Emissions Factors'!$A$3:$AB$46,MATCH('MC Emissions'!$A378,'Emissions Factors'!$A$5:$A$46,0)+2,FALSE)*'MC Usage'!N378</f>
        <v>0</v>
      </c>
      <c r="O378" s="2">
        <f>HLOOKUP(O$5,'Emissions Factors'!$A$3:$AB$46,MATCH('MC Emissions'!$A378,'Emissions Factors'!$A$5:$A$46,0)+2,FALSE)*'MC Usage'!O378</f>
        <v>0</v>
      </c>
      <c r="P378" s="2">
        <f>HLOOKUP(P$5,'Emissions Factors'!$A$3:$AB$46,MATCH('MC Emissions'!$A378,'Emissions Factors'!$A$5:$A$46,0)+2,FALSE)*'MC Usage'!P378</f>
        <v>0</v>
      </c>
      <c r="Q378" s="2">
        <f>HLOOKUP(Q$5,'Emissions Factors'!$A$3:$AB$46,MATCH('MC Emissions'!$A378,'Emissions Factors'!$A$5:$A$46,0)+2,FALSE)*'MC Usage'!Q378</f>
        <v>0</v>
      </c>
      <c r="R378" s="2">
        <f>HLOOKUP(R$5,'Emissions Factors'!$A$3:$AB$46,MATCH('MC Emissions'!$A378,'Emissions Factors'!$A$5:$A$46,0)+2,FALSE)*'MC Usage'!R378</f>
        <v>0</v>
      </c>
      <c r="S378" s="2">
        <f>HLOOKUP(S$5,'Emissions Factors'!$A$3:$AB$46,MATCH('MC Emissions'!$A378,'Emissions Factors'!$A$5:$A$46,0)+2,FALSE)*'MC Usage'!S378</f>
        <v>0</v>
      </c>
      <c r="T378" s="2">
        <f>HLOOKUP(T$5,'Emissions Factors'!$A$3:$AB$46,MATCH('MC Emissions'!$A378,'Emissions Factors'!$A$5:$A$46,0)+2,FALSE)*'MC Usage'!T378</f>
        <v>0</v>
      </c>
      <c r="U378" s="2">
        <f>HLOOKUP(U$5,'Emissions Factors'!$A$3:$AB$46,MATCH('MC Emissions'!$A378,'Emissions Factors'!$A$5:$A$46,0)+2,FALSE)*'MC Usage'!U378</f>
        <v>0</v>
      </c>
      <c r="V378" s="2">
        <f>HLOOKUP(V$5,'Emissions Factors'!$A$3:$AB$46,MATCH('MC Emissions'!$A378,'Emissions Factors'!$A$5:$A$46,0)+2,FALSE)*'MC Usage'!V378</f>
        <v>0</v>
      </c>
      <c r="W378" s="2">
        <f>HLOOKUP(W$5,'Emissions Factors'!$A$3:$AB$46,MATCH('MC Emissions'!$A378,'Emissions Factors'!$A$5:$A$46,0)+2,FALSE)*'MC Usage'!W378</f>
        <v>0</v>
      </c>
      <c r="X378" s="2">
        <f>HLOOKUP(X$5,'Emissions Factors'!$A$3:$AB$46,MATCH('MC Emissions'!$A378,'Emissions Factors'!$A$5:$A$46,0)+2,FALSE)*'MC Usage'!X378</f>
        <v>0</v>
      </c>
      <c r="Y378" s="2">
        <f>HLOOKUP(Y$5,'Emissions Factors'!$A$3:$AB$46,MATCH('MC Emissions'!$A378,'Emissions Factors'!$A$5:$A$46,0)+2,FALSE)*'MC Usage'!Y378</f>
        <v>0</v>
      </c>
      <c r="Z378" s="2">
        <f>HLOOKUP(Z$5,'Emissions Factors'!$A$3:$AB$46,MATCH('MC Emissions'!$A378,'Emissions Factors'!$A$5:$A$46,0)+2,FALSE)*'MC Usage'!Z378</f>
        <v>0</v>
      </c>
      <c r="AA378" s="2">
        <f>HLOOKUP(AA$5,'Emissions Factors'!$A$3:$AB$46,MATCH('MC Emissions'!$A378,'Emissions Factors'!$A$5:$A$46,0)+2,FALSE)*'MC Usage'!AA378</f>
        <v>0</v>
      </c>
      <c r="AB378">
        <f>HLOOKUP(AB$5,'Emissions Factors'!$A$3:$AB$46,MATCH('MC Emissions'!$A378,'Emissions Factors'!$A$5:$A$46,0)+2,FALSE)*'MC Usage'!AB378</f>
        <v>0</v>
      </c>
      <c r="AC378">
        <f>-'MC Usage'!AC378</f>
        <v>0</v>
      </c>
      <c r="AD378">
        <f>HLOOKUP(AD$5,'Emissions Factors'!$A$3:$AB$46,MATCH('MC Emissions'!$A378,'Emissions Factors'!$A$5:$A$46,0)+2,FALSE)*'MC Usage'!AD378</f>
        <v>0</v>
      </c>
      <c r="AE378">
        <f>HLOOKUP(AE$5,'Emissions Factors'!$A$3:$AB$46,MATCH('MC Emissions'!$A378,'Emissions Factors'!$A$5:$A$46,0)+2,FALSE)*'MC Usage'!AE378</f>
        <v>0</v>
      </c>
      <c r="AF378" s="202">
        <f t="shared" si="25"/>
        <v>0</v>
      </c>
      <c r="AG378">
        <f t="shared" si="26"/>
        <v>0</v>
      </c>
      <c r="AH378">
        <v>0</v>
      </c>
    </row>
    <row r="379" spans="1:34" x14ac:dyDescent="0.3">
      <c r="A379" s="33" t="s">
        <v>65</v>
      </c>
      <c r="B379" s="18">
        <f t="shared" si="27"/>
        <v>48061</v>
      </c>
      <c r="C379" s="2">
        <f>HLOOKUP(C$5,'Emissions Factors'!$A$3:$AB$46,MATCH('MC Emissions'!$A379,'Emissions Factors'!$A$5:$A$46,0)+2,FALSE)*'MC Usage'!C379</f>
        <v>0</v>
      </c>
      <c r="D379" s="2">
        <f>HLOOKUP(D$5,'Emissions Factors'!$A$3:$AB$46,MATCH('MC Emissions'!$A379,'Emissions Factors'!$A$5:$A$46,0)+2,FALSE)*'MC Usage'!D379</f>
        <v>0</v>
      </c>
      <c r="E379" s="2">
        <f>HLOOKUP(E$5,'Emissions Factors'!$A$3:$AB$46,MATCH('MC Emissions'!$A379,'Emissions Factors'!$A$5:$A$46,0)+2,FALSE)*'MC Usage'!E379</f>
        <v>0</v>
      </c>
      <c r="F379" s="2">
        <f>HLOOKUP(F$5,'Emissions Factors'!$A$3:$AB$46,MATCH('MC Emissions'!$A379,'Emissions Factors'!$A$5:$A$46,0)+2,FALSE)*'MC Usage'!F379</f>
        <v>0</v>
      </c>
      <c r="G379" s="2">
        <f>HLOOKUP(G$5,'Emissions Factors'!$A$3:$AB$46,MATCH('MC Emissions'!$A379,'Emissions Factors'!$A$5:$A$46,0)+2,FALSE)*'MC Usage'!G379</f>
        <v>0</v>
      </c>
      <c r="H379" s="2">
        <f>HLOOKUP(H$5,'Emissions Factors'!$A$3:$AB$46,MATCH('MC Emissions'!$A379,'Emissions Factors'!$A$5:$A$46,0)+2,FALSE)*'MC Usage'!H379</f>
        <v>0</v>
      </c>
      <c r="I379" s="2">
        <f>HLOOKUP(I$5,'Emissions Factors'!$A$3:$AB$46,MATCH('MC Emissions'!$A379,'Emissions Factors'!$A$5:$A$46,0)+2,FALSE)*'MC Usage'!I379</f>
        <v>0</v>
      </c>
      <c r="J379" s="2">
        <f>HLOOKUP(J$5,'Emissions Factors'!$A$3:$AB$46,MATCH('MC Emissions'!$A379,'Emissions Factors'!$A$5:$A$46,0)+2,FALSE)*'MC Usage'!J379</f>
        <v>0</v>
      </c>
      <c r="K379" s="2">
        <f>HLOOKUP(K$5,'Emissions Factors'!$A$3:$AB$46,MATCH('MC Emissions'!$A379,'Emissions Factors'!$A$5:$A$46,0)+2,FALSE)*'MC Usage'!K379</f>
        <v>0</v>
      </c>
      <c r="L379" s="2">
        <f>HLOOKUP(L$5,'Emissions Factors'!$A$3:$AB$46,MATCH('MC Emissions'!$A379,'Emissions Factors'!$A$5:$A$46,0)+2,FALSE)*'MC Usage'!L379</f>
        <v>0</v>
      </c>
      <c r="M379" s="2">
        <f>HLOOKUP(M$5,'Emissions Factors'!$A$3:$AB$46,MATCH('MC Emissions'!$A379,'Emissions Factors'!$A$5:$A$46,0)+2,FALSE)*'MC Usage'!M379</f>
        <v>0</v>
      </c>
      <c r="N379" s="2">
        <f>HLOOKUP(N$5,'Emissions Factors'!$A$3:$AB$46,MATCH('MC Emissions'!$A379,'Emissions Factors'!$A$5:$A$46,0)+2,FALSE)*'MC Usage'!N379</f>
        <v>0</v>
      </c>
      <c r="O379" s="2">
        <f>HLOOKUP(O$5,'Emissions Factors'!$A$3:$AB$46,MATCH('MC Emissions'!$A379,'Emissions Factors'!$A$5:$A$46,0)+2,FALSE)*'MC Usage'!O379</f>
        <v>0</v>
      </c>
      <c r="P379" s="2">
        <f>HLOOKUP(P$5,'Emissions Factors'!$A$3:$AB$46,MATCH('MC Emissions'!$A379,'Emissions Factors'!$A$5:$A$46,0)+2,FALSE)*'MC Usage'!P379</f>
        <v>0</v>
      </c>
      <c r="Q379" s="2">
        <f>HLOOKUP(Q$5,'Emissions Factors'!$A$3:$AB$46,MATCH('MC Emissions'!$A379,'Emissions Factors'!$A$5:$A$46,0)+2,FALSE)*'MC Usage'!Q379</f>
        <v>0</v>
      </c>
      <c r="R379" s="2">
        <f>HLOOKUP(R$5,'Emissions Factors'!$A$3:$AB$46,MATCH('MC Emissions'!$A379,'Emissions Factors'!$A$5:$A$46,0)+2,FALSE)*'MC Usage'!R379</f>
        <v>0</v>
      </c>
      <c r="S379" s="2">
        <f>HLOOKUP(S$5,'Emissions Factors'!$A$3:$AB$46,MATCH('MC Emissions'!$A379,'Emissions Factors'!$A$5:$A$46,0)+2,FALSE)*'MC Usage'!S379</f>
        <v>0</v>
      </c>
      <c r="T379" s="2">
        <f>HLOOKUP(T$5,'Emissions Factors'!$A$3:$AB$46,MATCH('MC Emissions'!$A379,'Emissions Factors'!$A$5:$A$46,0)+2,FALSE)*'MC Usage'!T379</f>
        <v>0</v>
      </c>
      <c r="U379" s="2">
        <f>HLOOKUP(U$5,'Emissions Factors'!$A$3:$AB$46,MATCH('MC Emissions'!$A379,'Emissions Factors'!$A$5:$A$46,0)+2,FALSE)*'MC Usage'!U379</f>
        <v>0</v>
      </c>
      <c r="V379" s="2">
        <f>HLOOKUP(V$5,'Emissions Factors'!$A$3:$AB$46,MATCH('MC Emissions'!$A379,'Emissions Factors'!$A$5:$A$46,0)+2,FALSE)*'MC Usage'!V379</f>
        <v>0</v>
      </c>
      <c r="W379" s="2">
        <f>HLOOKUP(W$5,'Emissions Factors'!$A$3:$AB$46,MATCH('MC Emissions'!$A379,'Emissions Factors'!$A$5:$A$46,0)+2,FALSE)*'MC Usage'!W379</f>
        <v>0</v>
      </c>
      <c r="X379" s="2">
        <f>HLOOKUP(X$5,'Emissions Factors'!$A$3:$AB$46,MATCH('MC Emissions'!$A379,'Emissions Factors'!$A$5:$A$46,0)+2,FALSE)*'MC Usage'!X379</f>
        <v>0</v>
      </c>
      <c r="Y379" s="2">
        <f>HLOOKUP(Y$5,'Emissions Factors'!$A$3:$AB$46,MATCH('MC Emissions'!$A379,'Emissions Factors'!$A$5:$A$46,0)+2,FALSE)*'MC Usage'!Y379</f>
        <v>0</v>
      </c>
      <c r="Z379" s="2">
        <f>HLOOKUP(Z$5,'Emissions Factors'!$A$3:$AB$46,MATCH('MC Emissions'!$A379,'Emissions Factors'!$A$5:$A$46,0)+2,FALSE)*'MC Usage'!Z379</f>
        <v>0</v>
      </c>
      <c r="AA379" s="2">
        <f>HLOOKUP(AA$5,'Emissions Factors'!$A$3:$AB$46,MATCH('MC Emissions'!$A379,'Emissions Factors'!$A$5:$A$46,0)+2,FALSE)*'MC Usage'!AA379</f>
        <v>0</v>
      </c>
      <c r="AB379">
        <f>HLOOKUP(AB$5,'Emissions Factors'!$A$3:$AB$46,MATCH('MC Emissions'!$A379,'Emissions Factors'!$A$5:$A$46,0)+2,FALSE)*'MC Usage'!AB379</f>
        <v>0</v>
      </c>
      <c r="AC379">
        <f>-'MC Usage'!AC379</f>
        <v>0</v>
      </c>
      <c r="AD379">
        <f>HLOOKUP(AD$5,'Emissions Factors'!$A$3:$AB$46,MATCH('MC Emissions'!$A379,'Emissions Factors'!$A$5:$A$46,0)+2,FALSE)*'MC Usage'!AD379</f>
        <v>0</v>
      </c>
      <c r="AE379">
        <f>HLOOKUP(AE$5,'Emissions Factors'!$A$3:$AB$46,MATCH('MC Emissions'!$A379,'Emissions Factors'!$A$5:$A$46,0)+2,FALSE)*'MC Usage'!AE379</f>
        <v>0</v>
      </c>
      <c r="AF379" s="202">
        <f t="shared" si="25"/>
        <v>0</v>
      </c>
      <c r="AG379">
        <f t="shared" si="26"/>
        <v>0</v>
      </c>
      <c r="AH379">
        <v>0</v>
      </c>
    </row>
    <row r="380" spans="1:34" x14ac:dyDescent="0.3">
      <c r="A380" s="33" t="s">
        <v>65</v>
      </c>
      <c r="B380" s="18">
        <f t="shared" si="27"/>
        <v>48092</v>
      </c>
      <c r="C380" s="2">
        <f>HLOOKUP(C$5,'Emissions Factors'!$A$3:$AB$46,MATCH('MC Emissions'!$A380,'Emissions Factors'!$A$5:$A$46,0)+2,FALSE)*'MC Usage'!C380</f>
        <v>0</v>
      </c>
      <c r="D380" s="2">
        <f>HLOOKUP(D$5,'Emissions Factors'!$A$3:$AB$46,MATCH('MC Emissions'!$A380,'Emissions Factors'!$A$5:$A$46,0)+2,FALSE)*'MC Usage'!D380</f>
        <v>0</v>
      </c>
      <c r="E380" s="2">
        <f>HLOOKUP(E$5,'Emissions Factors'!$A$3:$AB$46,MATCH('MC Emissions'!$A380,'Emissions Factors'!$A$5:$A$46,0)+2,FALSE)*'MC Usage'!E380</f>
        <v>0</v>
      </c>
      <c r="F380" s="2">
        <f>HLOOKUP(F$5,'Emissions Factors'!$A$3:$AB$46,MATCH('MC Emissions'!$A380,'Emissions Factors'!$A$5:$A$46,0)+2,FALSE)*'MC Usage'!F380</f>
        <v>0</v>
      </c>
      <c r="G380" s="2">
        <f>HLOOKUP(G$5,'Emissions Factors'!$A$3:$AB$46,MATCH('MC Emissions'!$A380,'Emissions Factors'!$A$5:$A$46,0)+2,FALSE)*'MC Usage'!G380</f>
        <v>0</v>
      </c>
      <c r="H380" s="2">
        <f>HLOOKUP(H$5,'Emissions Factors'!$A$3:$AB$46,MATCH('MC Emissions'!$A380,'Emissions Factors'!$A$5:$A$46,0)+2,FALSE)*'MC Usage'!H380</f>
        <v>0</v>
      </c>
      <c r="I380" s="2">
        <f>HLOOKUP(I$5,'Emissions Factors'!$A$3:$AB$46,MATCH('MC Emissions'!$A380,'Emissions Factors'!$A$5:$A$46,0)+2,FALSE)*'MC Usage'!I380</f>
        <v>0</v>
      </c>
      <c r="J380" s="2">
        <f>HLOOKUP(J$5,'Emissions Factors'!$A$3:$AB$46,MATCH('MC Emissions'!$A380,'Emissions Factors'!$A$5:$A$46,0)+2,FALSE)*'MC Usage'!J380</f>
        <v>0</v>
      </c>
      <c r="K380" s="2">
        <f>HLOOKUP(K$5,'Emissions Factors'!$A$3:$AB$46,MATCH('MC Emissions'!$A380,'Emissions Factors'!$A$5:$A$46,0)+2,FALSE)*'MC Usage'!K380</f>
        <v>0</v>
      </c>
      <c r="L380" s="2">
        <f>HLOOKUP(L$5,'Emissions Factors'!$A$3:$AB$46,MATCH('MC Emissions'!$A380,'Emissions Factors'!$A$5:$A$46,0)+2,FALSE)*'MC Usage'!L380</f>
        <v>0</v>
      </c>
      <c r="M380" s="2">
        <f>HLOOKUP(M$5,'Emissions Factors'!$A$3:$AB$46,MATCH('MC Emissions'!$A380,'Emissions Factors'!$A$5:$A$46,0)+2,FALSE)*'MC Usage'!M380</f>
        <v>0</v>
      </c>
      <c r="N380" s="2">
        <f>HLOOKUP(N$5,'Emissions Factors'!$A$3:$AB$46,MATCH('MC Emissions'!$A380,'Emissions Factors'!$A$5:$A$46,0)+2,FALSE)*'MC Usage'!N380</f>
        <v>0</v>
      </c>
      <c r="O380" s="2">
        <f>HLOOKUP(O$5,'Emissions Factors'!$A$3:$AB$46,MATCH('MC Emissions'!$A380,'Emissions Factors'!$A$5:$A$46,0)+2,FALSE)*'MC Usage'!O380</f>
        <v>0</v>
      </c>
      <c r="P380" s="2">
        <f>HLOOKUP(P$5,'Emissions Factors'!$A$3:$AB$46,MATCH('MC Emissions'!$A380,'Emissions Factors'!$A$5:$A$46,0)+2,FALSE)*'MC Usage'!P380</f>
        <v>0</v>
      </c>
      <c r="Q380" s="2">
        <f>HLOOKUP(Q$5,'Emissions Factors'!$A$3:$AB$46,MATCH('MC Emissions'!$A380,'Emissions Factors'!$A$5:$A$46,0)+2,FALSE)*'MC Usage'!Q380</f>
        <v>0</v>
      </c>
      <c r="R380" s="2">
        <f>HLOOKUP(R$5,'Emissions Factors'!$A$3:$AB$46,MATCH('MC Emissions'!$A380,'Emissions Factors'!$A$5:$A$46,0)+2,FALSE)*'MC Usage'!R380</f>
        <v>0</v>
      </c>
      <c r="S380" s="2">
        <f>HLOOKUP(S$5,'Emissions Factors'!$A$3:$AB$46,MATCH('MC Emissions'!$A380,'Emissions Factors'!$A$5:$A$46,0)+2,FALSE)*'MC Usage'!S380</f>
        <v>0</v>
      </c>
      <c r="T380" s="2">
        <f>HLOOKUP(T$5,'Emissions Factors'!$A$3:$AB$46,MATCH('MC Emissions'!$A380,'Emissions Factors'!$A$5:$A$46,0)+2,FALSE)*'MC Usage'!T380</f>
        <v>0</v>
      </c>
      <c r="U380" s="2">
        <f>HLOOKUP(U$5,'Emissions Factors'!$A$3:$AB$46,MATCH('MC Emissions'!$A380,'Emissions Factors'!$A$5:$A$46,0)+2,FALSE)*'MC Usage'!U380</f>
        <v>0</v>
      </c>
      <c r="V380" s="2">
        <f>HLOOKUP(V$5,'Emissions Factors'!$A$3:$AB$46,MATCH('MC Emissions'!$A380,'Emissions Factors'!$A$5:$A$46,0)+2,FALSE)*'MC Usage'!V380</f>
        <v>0</v>
      </c>
      <c r="W380" s="2">
        <f>HLOOKUP(W$5,'Emissions Factors'!$A$3:$AB$46,MATCH('MC Emissions'!$A380,'Emissions Factors'!$A$5:$A$46,0)+2,FALSE)*'MC Usage'!W380</f>
        <v>0</v>
      </c>
      <c r="X380" s="2">
        <f>HLOOKUP(X$5,'Emissions Factors'!$A$3:$AB$46,MATCH('MC Emissions'!$A380,'Emissions Factors'!$A$5:$A$46,0)+2,FALSE)*'MC Usage'!X380</f>
        <v>0</v>
      </c>
      <c r="Y380" s="2">
        <f>HLOOKUP(Y$5,'Emissions Factors'!$A$3:$AB$46,MATCH('MC Emissions'!$A380,'Emissions Factors'!$A$5:$A$46,0)+2,FALSE)*'MC Usage'!Y380</f>
        <v>0</v>
      </c>
      <c r="Z380" s="2">
        <f>HLOOKUP(Z$5,'Emissions Factors'!$A$3:$AB$46,MATCH('MC Emissions'!$A380,'Emissions Factors'!$A$5:$A$46,0)+2,FALSE)*'MC Usage'!Z380</f>
        <v>0</v>
      </c>
      <c r="AA380" s="2">
        <f>HLOOKUP(AA$5,'Emissions Factors'!$A$3:$AB$46,MATCH('MC Emissions'!$A380,'Emissions Factors'!$A$5:$A$46,0)+2,FALSE)*'MC Usage'!AA380</f>
        <v>0</v>
      </c>
      <c r="AB380">
        <f>HLOOKUP(AB$5,'Emissions Factors'!$A$3:$AB$46,MATCH('MC Emissions'!$A380,'Emissions Factors'!$A$5:$A$46,0)+2,FALSE)*'MC Usage'!AB380</f>
        <v>0</v>
      </c>
      <c r="AC380">
        <f>-'MC Usage'!AC380</f>
        <v>0</v>
      </c>
      <c r="AD380">
        <f>HLOOKUP(AD$5,'Emissions Factors'!$A$3:$AB$46,MATCH('MC Emissions'!$A380,'Emissions Factors'!$A$5:$A$46,0)+2,FALSE)*'MC Usage'!AD380</f>
        <v>0</v>
      </c>
      <c r="AE380">
        <f>HLOOKUP(AE$5,'Emissions Factors'!$A$3:$AB$46,MATCH('MC Emissions'!$A380,'Emissions Factors'!$A$5:$A$46,0)+2,FALSE)*'MC Usage'!AE380</f>
        <v>0</v>
      </c>
      <c r="AF380" s="202">
        <f t="shared" si="25"/>
        <v>0</v>
      </c>
      <c r="AG380">
        <f t="shared" si="26"/>
        <v>0</v>
      </c>
      <c r="AH380">
        <v>0</v>
      </c>
    </row>
    <row r="381" spans="1:34" x14ac:dyDescent="0.3">
      <c r="A381" s="33" t="s">
        <v>65</v>
      </c>
      <c r="B381" s="18">
        <f t="shared" si="27"/>
        <v>48122</v>
      </c>
      <c r="C381" s="2">
        <f>HLOOKUP(C$5,'Emissions Factors'!$A$3:$AB$46,MATCH('MC Emissions'!$A381,'Emissions Factors'!$A$5:$A$46,0)+2,FALSE)*'MC Usage'!C381</f>
        <v>0</v>
      </c>
      <c r="D381" s="2">
        <f>HLOOKUP(D$5,'Emissions Factors'!$A$3:$AB$46,MATCH('MC Emissions'!$A381,'Emissions Factors'!$A$5:$A$46,0)+2,FALSE)*'MC Usage'!D381</f>
        <v>0</v>
      </c>
      <c r="E381" s="2">
        <f>HLOOKUP(E$5,'Emissions Factors'!$A$3:$AB$46,MATCH('MC Emissions'!$A381,'Emissions Factors'!$A$5:$A$46,0)+2,FALSE)*'MC Usage'!E381</f>
        <v>0</v>
      </c>
      <c r="F381" s="2">
        <f>HLOOKUP(F$5,'Emissions Factors'!$A$3:$AB$46,MATCH('MC Emissions'!$A381,'Emissions Factors'!$A$5:$A$46,0)+2,FALSE)*'MC Usage'!F381</f>
        <v>0</v>
      </c>
      <c r="G381" s="2">
        <f>HLOOKUP(G$5,'Emissions Factors'!$A$3:$AB$46,MATCH('MC Emissions'!$A381,'Emissions Factors'!$A$5:$A$46,0)+2,FALSE)*'MC Usage'!G381</f>
        <v>0</v>
      </c>
      <c r="H381" s="2">
        <f>HLOOKUP(H$5,'Emissions Factors'!$A$3:$AB$46,MATCH('MC Emissions'!$A381,'Emissions Factors'!$A$5:$A$46,0)+2,FALSE)*'MC Usage'!H381</f>
        <v>0</v>
      </c>
      <c r="I381" s="2">
        <f>HLOOKUP(I$5,'Emissions Factors'!$A$3:$AB$46,MATCH('MC Emissions'!$A381,'Emissions Factors'!$A$5:$A$46,0)+2,FALSE)*'MC Usage'!I381</f>
        <v>0</v>
      </c>
      <c r="J381" s="2">
        <f>HLOOKUP(J$5,'Emissions Factors'!$A$3:$AB$46,MATCH('MC Emissions'!$A381,'Emissions Factors'!$A$5:$A$46,0)+2,FALSE)*'MC Usage'!J381</f>
        <v>0</v>
      </c>
      <c r="K381" s="2">
        <f>HLOOKUP(K$5,'Emissions Factors'!$A$3:$AB$46,MATCH('MC Emissions'!$A381,'Emissions Factors'!$A$5:$A$46,0)+2,FALSE)*'MC Usage'!K381</f>
        <v>0</v>
      </c>
      <c r="L381" s="2">
        <f>HLOOKUP(L$5,'Emissions Factors'!$A$3:$AB$46,MATCH('MC Emissions'!$A381,'Emissions Factors'!$A$5:$A$46,0)+2,FALSE)*'MC Usage'!L381</f>
        <v>0</v>
      </c>
      <c r="M381" s="2">
        <f>HLOOKUP(M$5,'Emissions Factors'!$A$3:$AB$46,MATCH('MC Emissions'!$A381,'Emissions Factors'!$A$5:$A$46,0)+2,FALSE)*'MC Usage'!M381</f>
        <v>0</v>
      </c>
      <c r="N381" s="2">
        <f>HLOOKUP(N$5,'Emissions Factors'!$A$3:$AB$46,MATCH('MC Emissions'!$A381,'Emissions Factors'!$A$5:$A$46,0)+2,FALSE)*'MC Usage'!N381</f>
        <v>0</v>
      </c>
      <c r="O381" s="2">
        <f>HLOOKUP(O$5,'Emissions Factors'!$A$3:$AB$46,MATCH('MC Emissions'!$A381,'Emissions Factors'!$A$5:$A$46,0)+2,FALSE)*'MC Usage'!O381</f>
        <v>0</v>
      </c>
      <c r="P381" s="2">
        <f>HLOOKUP(P$5,'Emissions Factors'!$A$3:$AB$46,MATCH('MC Emissions'!$A381,'Emissions Factors'!$A$5:$A$46,0)+2,FALSE)*'MC Usage'!P381</f>
        <v>0</v>
      </c>
      <c r="Q381" s="2">
        <f>HLOOKUP(Q$5,'Emissions Factors'!$A$3:$AB$46,MATCH('MC Emissions'!$A381,'Emissions Factors'!$A$5:$A$46,0)+2,FALSE)*'MC Usage'!Q381</f>
        <v>0</v>
      </c>
      <c r="R381" s="2">
        <f>HLOOKUP(R$5,'Emissions Factors'!$A$3:$AB$46,MATCH('MC Emissions'!$A381,'Emissions Factors'!$A$5:$A$46,0)+2,FALSE)*'MC Usage'!R381</f>
        <v>0</v>
      </c>
      <c r="S381" s="2">
        <f>HLOOKUP(S$5,'Emissions Factors'!$A$3:$AB$46,MATCH('MC Emissions'!$A381,'Emissions Factors'!$A$5:$A$46,0)+2,FALSE)*'MC Usage'!S381</f>
        <v>0</v>
      </c>
      <c r="T381" s="2">
        <f>HLOOKUP(T$5,'Emissions Factors'!$A$3:$AB$46,MATCH('MC Emissions'!$A381,'Emissions Factors'!$A$5:$A$46,0)+2,FALSE)*'MC Usage'!T381</f>
        <v>0</v>
      </c>
      <c r="U381" s="2">
        <f>HLOOKUP(U$5,'Emissions Factors'!$A$3:$AB$46,MATCH('MC Emissions'!$A381,'Emissions Factors'!$A$5:$A$46,0)+2,FALSE)*'MC Usage'!U381</f>
        <v>0</v>
      </c>
      <c r="V381" s="2">
        <f>HLOOKUP(V$5,'Emissions Factors'!$A$3:$AB$46,MATCH('MC Emissions'!$A381,'Emissions Factors'!$A$5:$A$46,0)+2,FALSE)*'MC Usage'!V381</f>
        <v>0</v>
      </c>
      <c r="W381" s="2">
        <f>HLOOKUP(W$5,'Emissions Factors'!$A$3:$AB$46,MATCH('MC Emissions'!$A381,'Emissions Factors'!$A$5:$A$46,0)+2,FALSE)*'MC Usage'!W381</f>
        <v>0</v>
      </c>
      <c r="X381" s="2">
        <f>HLOOKUP(X$5,'Emissions Factors'!$A$3:$AB$46,MATCH('MC Emissions'!$A381,'Emissions Factors'!$A$5:$A$46,0)+2,FALSE)*'MC Usage'!X381</f>
        <v>0</v>
      </c>
      <c r="Y381" s="2">
        <f>HLOOKUP(Y$5,'Emissions Factors'!$A$3:$AB$46,MATCH('MC Emissions'!$A381,'Emissions Factors'!$A$5:$A$46,0)+2,FALSE)*'MC Usage'!Y381</f>
        <v>0</v>
      </c>
      <c r="Z381" s="2">
        <f>HLOOKUP(Z$5,'Emissions Factors'!$A$3:$AB$46,MATCH('MC Emissions'!$A381,'Emissions Factors'!$A$5:$A$46,0)+2,FALSE)*'MC Usage'!Z381</f>
        <v>0</v>
      </c>
      <c r="AA381" s="2">
        <f>HLOOKUP(AA$5,'Emissions Factors'!$A$3:$AB$46,MATCH('MC Emissions'!$A381,'Emissions Factors'!$A$5:$A$46,0)+2,FALSE)*'MC Usage'!AA381</f>
        <v>0</v>
      </c>
      <c r="AB381">
        <f>HLOOKUP(AB$5,'Emissions Factors'!$A$3:$AB$46,MATCH('MC Emissions'!$A381,'Emissions Factors'!$A$5:$A$46,0)+2,FALSE)*'MC Usage'!AB381</f>
        <v>0</v>
      </c>
      <c r="AC381">
        <f>-'MC Usage'!AC381</f>
        <v>0</v>
      </c>
      <c r="AD381">
        <f>HLOOKUP(AD$5,'Emissions Factors'!$A$3:$AB$46,MATCH('MC Emissions'!$A381,'Emissions Factors'!$A$5:$A$46,0)+2,FALSE)*'MC Usage'!AD381</f>
        <v>0</v>
      </c>
      <c r="AE381">
        <f>HLOOKUP(AE$5,'Emissions Factors'!$A$3:$AB$46,MATCH('MC Emissions'!$A381,'Emissions Factors'!$A$5:$A$46,0)+2,FALSE)*'MC Usage'!AE381</f>
        <v>0</v>
      </c>
      <c r="AF381" s="202">
        <f t="shared" si="25"/>
        <v>0</v>
      </c>
      <c r="AG381">
        <f t="shared" si="26"/>
        <v>0</v>
      </c>
      <c r="AH381">
        <v>0</v>
      </c>
    </row>
    <row r="382" spans="1:34" x14ac:dyDescent="0.3">
      <c r="A382" s="33" t="s">
        <v>65</v>
      </c>
      <c r="B382" s="18">
        <f t="shared" si="27"/>
        <v>48153</v>
      </c>
      <c r="C382" s="2">
        <f>HLOOKUP(C$5,'Emissions Factors'!$A$3:$AB$46,MATCH('MC Emissions'!$A382,'Emissions Factors'!$A$5:$A$46,0)+2,FALSE)*'MC Usage'!C382</f>
        <v>0</v>
      </c>
      <c r="D382" s="2">
        <f>HLOOKUP(D$5,'Emissions Factors'!$A$3:$AB$46,MATCH('MC Emissions'!$A382,'Emissions Factors'!$A$5:$A$46,0)+2,FALSE)*'MC Usage'!D382</f>
        <v>0</v>
      </c>
      <c r="E382" s="2">
        <f>HLOOKUP(E$5,'Emissions Factors'!$A$3:$AB$46,MATCH('MC Emissions'!$A382,'Emissions Factors'!$A$5:$A$46,0)+2,FALSE)*'MC Usage'!E382</f>
        <v>0</v>
      </c>
      <c r="F382" s="2">
        <f>HLOOKUP(F$5,'Emissions Factors'!$A$3:$AB$46,MATCH('MC Emissions'!$A382,'Emissions Factors'!$A$5:$A$46,0)+2,FALSE)*'MC Usage'!F382</f>
        <v>0</v>
      </c>
      <c r="G382" s="2">
        <f>HLOOKUP(G$5,'Emissions Factors'!$A$3:$AB$46,MATCH('MC Emissions'!$A382,'Emissions Factors'!$A$5:$A$46,0)+2,FALSE)*'MC Usage'!G382</f>
        <v>0</v>
      </c>
      <c r="H382" s="2">
        <f>HLOOKUP(H$5,'Emissions Factors'!$A$3:$AB$46,MATCH('MC Emissions'!$A382,'Emissions Factors'!$A$5:$A$46,0)+2,FALSE)*'MC Usage'!H382</f>
        <v>0</v>
      </c>
      <c r="I382" s="2">
        <f>HLOOKUP(I$5,'Emissions Factors'!$A$3:$AB$46,MATCH('MC Emissions'!$A382,'Emissions Factors'!$A$5:$A$46,0)+2,FALSE)*'MC Usage'!I382</f>
        <v>0</v>
      </c>
      <c r="J382" s="2">
        <f>HLOOKUP(J$5,'Emissions Factors'!$A$3:$AB$46,MATCH('MC Emissions'!$A382,'Emissions Factors'!$A$5:$A$46,0)+2,FALSE)*'MC Usage'!J382</f>
        <v>0</v>
      </c>
      <c r="K382" s="2">
        <f>HLOOKUP(K$5,'Emissions Factors'!$A$3:$AB$46,MATCH('MC Emissions'!$A382,'Emissions Factors'!$A$5:$A$46,0)+2,FALSE)*'MC Usage'!K382</f>
        <v>0</v>
      </c>
      <c r="L382" s="2">
        <f>HLOOKUP(L$5,'Emissions Factors'!$A$3:$AB$46,MATCH('MC Emissions'!$A382,'Emissions Factors'!$A$5:$A$46,0)+2,FALSE)*'MC Usage'!L382</f>
        <v>0</v>
      </c>
      <c r="M382" s="2">
        <f>HLOOKUP(M$5,'Emissions Factors'!$A$3:$AB$46,MATCH('MC Emissions'!$A382,'Emissions Factors'!$A$5:$A$46,0)+2,FALSE)*'MC Usage'!M382</f>
        <v>0</v>
      </c>
      <c r="N382" s="2">
        <f>HLOOKUP(N$5,'Emissions Factors'!$A$3:$AB$46,MATCH('MC Emissions'!$A382,'Emissions Factors'!$A$5:$A$46,0)+2,FALSE)*'MC Usage'!N382</f>
        <v>0</v>
      </c>
      <c r="O382" s="2">
        <f>HLOOKUP(O$5,'Emissions Factors'!$A$3:$AB$46,MATCH('MC Emissions'!$A382,'Emissions Factors'!$A$5:$A$46,0)+2,FALSE)*'MC Usage'!O382</f>
        <v>0</v>
      </c>
      <c r="P382" s="2">
        <f>HLOOKUP(P$5,'Emissions Factors'!$A$3:$AB$46,MATCH('MC Emissions'!$A382,'Emissions Factors'!$A$5:$A$46,0)+2,FALSE)*'MC Usage'!P382</f>
        <v>0</v>
      </c>
      <c r="Q382" s="2">
        <f>HLOOKUP(Q$5,'Emissions Factors'!$A$3:$AB$46,MATCH('MC Emissions'!$A382,'Emissions Factors'!$A$5:$A$46,0)+2,FALSE)*'MC Usage'!Q382</f>
        <v>0</v>
      </c>
      <c r="R382" s="2">
        <f>HLOOKUP(R$5,'Emissions Factors'!$A$3:$AB$46,MATCH('MC Emissions'!$A382,'Emissions Factors'!$A$5:$A$46,0)+2,FALSE)*'MC Usage'!R382</f>
        <v>0</v>
      </c>
      <c r="S382" s="2">
        <f>HLOOKUP(S$5,'Emissions Factors'!$A$3:$AB$46,MATCH('MC Emissions'!$A382,'Emissions Factors'!$A$5:$A$46,0)+2,FALSE)*'MC Usage'!S382</f>
        <v>0</v>
      </c>
      <c r="T382" s="2">
        <f>HLOOKUP(T$5,'Emissions Factors'!$A$3:$AB$46,MATCH('MC Emissions'!$A382,'Emissions Factors'!$A$5:$A$46,0)+2,FALSE)*'MC Usage'!T382</f>
        <v>0</v>
      </c>
      <c r="U382" s="2">
        <f>HLOOKUP(U$5,'Emissions Factors'!$A$3:$AB$46,MATCH('MC Emissions'!$A382,'Emissions Factors'!$A$5:$A$46,0)+2,FALSE)*'MC Usage'!U382</f>
        <v>0</v>
      </c>
      <c r="V382" s="2">
        <f>HLOOKUP(V$5,'Emissions Factors'!$A$3:$AB$46,MATCH('MC Emissions'!$A382,'Emissions Factors'!$A$5:$A$46,0)+2,FALSE)*'MC Usage'!V382</f>
        <v>0</v>
      </c>
      <c r="W382" s="2">
        <f>HLOOKUP(W$5,'Emissions Factors'!$A$3:$AB$46,MATCH('MC Emissions'!$A382,'Emissions Factors'!$A$5:$A$46,0)+2,FALSE)*'MC Usage'!W382</f>
        <v>0</v>
      </c>
      <c r="X382" s="2">
        <f>HLOOKUP(X$5,'Emissions Factors'!$A$3:$AB$46,MATCH('MC Emissions'!$A382,'Emissions Factors'!$A$5:$A$46,0)+2,FALSE)*'MC Usage'!X382</f>
        <v>0</v>
      </c>
      <c r="Y382" s="2">
        <f>HLOOKUP(Y$5,'Emissions Factors'!$A$3:$AB$46,MATCH('MC Emissions'!$A382,'Emissions Factors'!$A$5:$A$46,0)+2,FALSE)*'MC Usage'!Y382</f>
        <v>0</v>
      </c>
      <c r="Z382" s="2">
        <f>HLOOKUP(Z$5,'Emissions Factors'!$A$3:$AB$46,MATCH('MC Emissions'!$A382,'Emissions Factors'!$A$5:$A$46,0)+2,FALSE)*'MC Usage'!Z382</f>
        <v>0</v>
      </c>
      <c r="AA382" s="2">
        <f>HLOOKUP(AA$5,'Emissions Factors'!$A$3:$AB$46,MATCH('MC Emissions'!$A382,'Emissions Factors'!$A$5:$A$46,0)+2,FALSE)*'MC Usage'!AA382</f>
        <v>0</v>
      </c>
      <c r="AB382">
        <f>HLOOKUP(AB$5,'Emissions Factors'!$A$3:$AB$46,MATCH('MC Emissions'!$A382,'Emissions Factors'!$A$5:$A$46,0)+2,FALSE)*'MC Usage'!AB382</f>
        <v>0</v>
      </c>
      <c r="AC382">
        <f>-'MC Usage'!AC382</f>
        <v>0</v>
      </c>
      <c r="AD382">
        <f>HLOOKUP(AD$5,'Emissions Factors'!$A$3:$AB$46,MATCH('MC Emissions'!$A382,'Emissions Factors'!$A$5:$A$46,0)+2,FALSE)*'MC Usage'!AD382</f>
        <v>0</v>
      </c>
      <c r="AE382">
        <f>HLOOKUP(AE$5,'Emissions Factors'!$A$3:$AB$46,MATCH('MC Emissions'!$A382,'Emissions Factors'!$A$5:$A$46,0)+2,FALSE)*'MC Usage'!AE382</f>
        <v>0</v>
      </c>
      <c r="AF382" s="202">
        <f t="shared" si="25"/>
        <v>0</v>
      </c>
      <c r="AG382">
        <f t="shared" si="26"/>
        <v>0</v>
      </c>
      <c r="AH382">
        <v>0</v>
      </c>
    </row>
    <row r="383" spans="1:34" x14ac:dyDescent="0.3">
      <c r="A383" s="33" t="s">
        <v>65</v>
      </c>
      <c r="B383" s="18">
        <f t="shared" si="27"/>
        <v>48183</v>
      </c>
      <c r="C383" s="2">
        <f>HLOOKUP(C$5,'Emissions Factors'!$A$3:$AB$46,MATCH('MC Emissions'!$A383,'Emissions Factors'!$A$5:$A$46,0)+2,FALSE)*'MC Usage'!C383</f>
        <v>0</v>
      </c>
      <c r="D383" s="2">
        <f>HLOOKUP(D$5,'Emissions Factors'!$A$3:$AB$46,MATCH('MC Emissions'!$A383,'Emissions Factors'!$A$5:$A$46,0)+2,FALSE)*'MC Usage'!D383</f>
        <v>0</v>
      </c>
      <c r="E383" s="2">
        <f>HLOOKUP(E$5,'Emissions Factors'!$A$3:$AB$46,MATCH('MC Emissions'!$A383,'Emissions Factors'!$A$5:$A$46,0)+2,FALSE)*'MC Usage'!E383</f>
        <v>0</v>
      </c>
      <c r="F383" s="2">
        <f>HLOOKUP(F$5,'Emissions Factors'!$A$3:$AB$46,MATCH('MC Emissions'!$A383,'Emissions Factors'!$A$5:$A$46,0)+2,FALSE)*'MC Usage'!F383</f>
        <v>0</v>
      </c>
      <c r="G383" s="2">
        <f>HLOOKUP(G$5,'Emissions Factors'!$A$3:$AB$46,MATCH('MC Emissions'!$A383,'Emissions Factors'!$A$5:$A$46,0)+2,FALSE)*'MC Usage'!G383</f>
        <v>0</v>
      </c>
      <c r="H383" s="2">
        <f>HLOOKUP(H$5,'Emissions Factors'!$A$3:$AB$46,MATCH('MC Emissions'!$A383,'Emissions Factors'!$A$5:$A$46,0)+2,FALSE)*'MC Usage'!H383</f>
        <v>0</v>
      </c>
      <c r="I383" s="2">
        <f>HLOOKUP(I$5,'Emissions Factors'!$A$3:$AB$46,MATCH('MC Emissions'!$A383,'Emissions Factors'!$A$5:$A$46,0)+2,FALSE)*'MC Usage'!I383</f>
        <v>0</v>
      </c>
      <c r="J383" s="2">
        <f>HLOOKUP(J$5,'Emissions Factors'!$A$3:$AB$46,MATCH('MC Emissions'!$A383,'Emissions Factors'!$A$5:$A$46,0)+2,FALSE)*'MC Usage'!J383</f>
        <v>0</v>
      </c>
      <c r="K383" s="2">
        <f>HLOOKUP(K$5,'Emissions Factors'!$A$3:$AB$46,MATCH('MC Emissions'!$A383,'Emissions Factors'!$A$5:$A$46,0)+2,FALSE)*'MC Usage'!K383</f>
        <v>0</v>
      </c>
      <c r="L383" s="2">
        <f>HLOOKUP(L$5,'Emissions Factors'!$A$3:$AB$46,MATCH('MC Emissions'!$A383,'Emissions Factors'!$A$5:$A$46,0)+2,FALSE)*'MC Usage'!L383</f>
        <v>0</v>
      </c>
      <c r="M383" s="2">
        <f>HLOOKUP(M$5,'Emissions Factors'!$A$3:$AB$46,MATCH('MC Emissions'!$A383,'Emissions Factors'!$A$5:$A$46,0)+2,FALSE)*'MC Usage'!M383</f>
        <v>0</v>
      </c>
      <c r="N383" s="2">
        <f>HLOOKUP(N$5,'Emissions Factors'!$A$3:$AB$46,MATCH('MC Emissions'!$A383,'Emissions Factors'!$A$5:$A$46,0)+2,FALSE)*'MC Usage'!N383</f>
        <v>0</v>
      </c>
      <c r="O383" s="2">
        <f>HLOOKUP(O$5,'Emissions Factors'!$A$3:$AB$46,MATCH('MC Emissions'!$A383,'Emissions Factors'!$A$5:$A$46,0)+2,FALSE)*'MC Usage'!O383</f>
        <v>0</v>
      </c>
      <c r="P383" s="2">
        <f>HLOOKUP(P$5,'Emissions Factors'!$A$3:$AB$46,MATCH('MC Emissions'!$A383,'Emissions Factors'!$A$5:$A$46,0)+2,FALSE)*'MC Usage'!P383</f>
        <v>0</v>
      </c>
      <c r="Q383" s="2">
        <f>HLOOKUP(Q$5,'Emissions Factors'!$A$3:$AB$46,MATCH('MC Emissions'!$A383,'Emissions Factors'!$A$5:$A$46,0)+2,FALSE)*'MC Usage'!Q383</f>
        <v>0</v>
      </c>
      <c r="R383" s="2">
        <f>HLOOKUP(R$5,'Emissions Factors'!$A$3:$AB$46,MATCH('MC Emissions'!$A383,'Emissions Factors'!$A$5:$A$46,0)+2,FALSE)*'MC Usage'!R383</f>
        <v>0</v>
      </c>
      <c r="S383" s="2">
        <f>HLOOKUP(S$5,'Emissions Factors'!$A$3:$AB$46,MATCH('MC Emissions'!$A383,'Emissions Factors'!$A$5:$A$46,0)+2,FALSE)*'MC Usage'!S383</f>
        <v>0</v>
      </c>
      <c r="T383" s="2">
        <f>HLOOKUP(T$5,'Emissions Factors'!$A$3:$AB$46,MATCH('MC Emissions'!$A383,'Emissions Factors'!$A$5:$A$46,0)+2,FALSE)*'MC Usage'!T383</f>
        <v>0</v>
      </c>
      <c r="U383" s="2">
        <f>HLOOKUP(U$5,'Emissions Factors'!$A$3:$AB$46,MATCH('MC Emissions'!$A383,'Emissions Factors'!$A$5:$A$46,0)+2,FALSE)*'MC Usage'!U383</f>
        <v>0</v>
      </c>
      <c r="V383" s="2">
        <f>HLOOKUP(V$5,'Emissions Factors'!$A$3:$AB$46,MATCH('MC Emissions'!$A383,'Emissions Factors'!$A$5:$A$46,0)+2,FALSE)*'MC Usage'!V383</f>
        <v>0</v>
      </c>
      <c r="W383" s="2">
        <f>HLOOKUP(W$5,'Emissions Factors'!$A$3:$AB$46,MATCH('MC Emissions'!$A383,'Emissions Factors'!$A$5:$A$46,0)+2,FALSE)*'MC Usage'!W383</f>
        <v>0</v>
      </c>
      <c r="X383" s="2">
        <f>HLOOKUP(X$5,'Emissions Factors'!$A$3:$AB$46,MATCH('MC Emissions'!$A383,'Emissions Factors'!$A$5:$A$46,0)+2,FALSE)*'MC Usage'!X383</f>
        <v>0</v>
      </c>
      <c r="Y383" s="2">
        <f>HLOOKUP(Y$5,'Emissions Factors'!$A$3:$AB$46,MATCH('MC Emissions'!$A383,'Emissions Factors'!$A$5:$A$46,0)+2,FALSE)*'MC Usage'!Y383</f>
        <v>0</v>
      </c>
      <c r="Z383" s="2">
        <f>HLOOKUP(Z$5,'Emissions Factors'!$A$3:$AB$46,MATCH('MC Emissions'!$A383,'Emissions Factors'!$A$5:$A$46,0)+2,FALSE)*'MC Usage'!Z383</f>
        <v>0</v>
      </c>
      <c r="AA383" s="2">
        <f>HLOOKUP(AA$5,'Emissions Factors'!$A$3:$AB$46,MATCH('MC Emissions'!$A383,'Emissions Factors'!$A$5:$A$46,0)+2,FALSE)*'MC Usage'!AA383</f>
        <v>0</v>
      </c>
      <c r="AB383">
        <f>HLOOKUP(AB$5,'Emissions Factors'!$A$3:$AB$46,MATCH('MC Emissions'!$A383,'Emissions Factors'!$A$5:$A$46,0)+2,FALSE)*'MC Usage'!AB383</f>
        <v>0</v>
      </c>
      <c r="AC383">
        <f>-'MC Usage'!AC383</f>
        <v>0</v>
      </c>
      <c r="AD383">
        <f>HLOOKUP(AD$5,'Emissions Factors'!$A$3:$AB$46,MATCH('MC Emissions'!$A383,'Emissions Factors'!$A$5:$A$46,0)+2,FALSE)*'MC Usage'!AD383</f>
        <v>0</v>
      </c>
      <c r="AE383">
        <f>HLOOKUP(AE$5,'Emissions Factors'!$A$3:$AB$46,MATCH('MC Emissions'!$A383,'Emissions Factors'!$A$5:$A$46,0)+2,FALSE)*'MC Usage'!AE383</f>
        <v>0</v>
      </c>
      <c r="AF383" s="202">
        <f t="shared" si="25"/>
        <v>0</v>
      </c>
      <c r="AG383">
        <f t="shared" si="26"/>
        <v>0</v>
      </c>
      <c r="AH383">
        <v>0</v>
      </c>
    </row>
    <row r="384" spans="1:34" x14ac:dyDescent="0.3">
      <c r="A384" s="33" t="s">
        <v>65</v>
      </c>
      <c r="B384" s="18">
        <f t="shared" si="27"/>
        <v>48214</v>
      </c>
      <c r="C384" s="2">
        <f>HLOOKUP(C$5,'Emissions Factors'!$A$3:$AB$46,MATCH('MC Emissions'!$A384,'Emissions Factors'!$A$5:$A$46,0)+2,FALSE)*'MC Usage'!C384</f>
        <v>0</v>
      </c>
      <c r="D384" s="2">
        <f>HLOOKUP(D$5,'Emissions Factors'!$A$3:$AB$46,MATCH('MC Emissions'!$A384,'Emissions Factors'!$A$5:$A$46,0)+2,FALSE)*'MC Usage'!D384</f>
        <v>0</v>
      </c>
      <c r="E384" s="2">
        <f>HLOOKUP(E$5,'Emissions Factors'!$A$3:$AB$46,MATCH('MC Emissions'!$A384,'Emissions Factors'!$A$5:$A$46,0)+2,FALSE)*'MC Usage'!E384</f>
        <v>0</v>
      </c>
      <c r="F384" s="2">
        <f>HLOOKUP(F$5,'Emissions Factors'!$A$3:$AB$46,MATCH('MC Emissions'!$A384,'Emissions Factors'!$A$5:$A$46,0)+2,FALSE)*'MC Usage'!F384</f>
        <v>0</v>
      </c>
      <c r="G384" s="2">
        <f>HLOOKUP(G$5,'Emissions Factors'!$A$3:$AB$46,MATCH('MC Emissions'!$A384,'Emissions Factors'!$A$5:$A$46,0)+2,FALSE)*'MC Usage'!G384</f>
        <v>0</v>
      </c>
      <c r="H384" s="2">
        <f>HLOOKUP(H$5,'Emissions Factors'!$A$3:$AB$46,MATCH('MC Emissions'!$A384,'Emissions Factors'!$A$5:$A$46,0)+2,FALSE)*'MC Usage'!H384</f>
        <v>0</v>
      </c>
      <c r="I384" s="2">
        <f>HLOOKUP(I$5,'Emissions Factors'!$A$3:$AB$46,MATCH('MC Emissions'!$A384,'Emissions Factors'!$A$5:$A$46,0)+2,FALSE)*'MC Usage'!I384</f>
        <v>0</v>
      </c>
      <c r="J384" s="2">
        <f>HLOOKUP(J$5,'Emissions Factors'!$A$3:$AB$46,MATCH('MC Emissions'!$A384,'Emissions Factors'!$A$5:$A$46,0)+2,FALSE)*'MC Usage'!J384</f>
        <v>0</v>
      </c>
      <c r="K384" s="2">
        <f>HLOOKUP(K$5,'Emissions Factors'!$A$3:$AB$46,MATCH('MC Emissions'!$A384,'Emissions Factors'!$A$5:$A$46,0)+2,FALSE)*'MC Usage'!K384</f>
        <v>0</v>
      </c>
      <c r="L384" s="2">
        <f>HLOOKUP(L$5,'Emissions Factors'!$A$3:$AB$46,MATCH('MC Emissions'!$A384,'Emissions Factors'!$A$5:$A$46,0)+2,FALSE)*'MC Usage'!L384</f>
        <v>0</v>
      </c>
      <c r="M384" s="2">
        <f>HLOOKUP(M$5,'Emissions Factors'!$A$3:$AB$46,MATCH('MC Emissions'!$A384,'Emissions Factors'!$A$5:$A$46,0)+2,FALSE)*'MC Usage'!M384</f>
        <v>0</v>
      </c>
      <c r="N384" s="2">
        <f>HLOOKUP(N$5,'Emissions Factors'!$A$3:$AB$46,MATCH('MC Emissions'!$A384,'Emissions Factors'!$A$5:$A$46,0)+2,FALSE)*'MC Usage'!N384</f>
        <v>0</v>
      </c>
      <c r="O384" s="2">
        <f>HLOOKUP(O$5,'Emissions Factors'!$A$3:$AB$46,MATCH('MC Emissions'!$A384,'Emissions Factors'!$A$5:$A$46,0)+2,FALSE)*'MC Usage'!O384</f>
        <v>0</v>
      </c>
      <c r="P384" s="2">
        <f>HLOOKUP(P$5,'Emissions Factors'!$A$3:$AB$46,MATCH('MC Emissions'!$A384,'Emissions Factors'!$A$5:$A$46,0)+2,FALSE)*'MC Usage'!P384</f>
        <v>0</v>
      </c>
      <c r="Q384" s="2">
        <f>HLOOKUP(Q$5,'Emissions Factors'!$A$3:$AB$46,MATCH('MC Emissions'!$A384,'Emissions Factors'!$A$5:$A$46,0)+2,FALSE)*'MC Usage'!Q384</f>
        <v>0</v>
      </c>
      <c r="R384" s="2">
        <f>HLOOKUP(R$5,'Emissions Factors'!$A$3:$AB$46,MATCH('MC Emissions'!$A384,'Emissions Factors'!$A$5:$A$46,0)+2,FALSE)*'MC Usage'!R384</f>
        <v>0</v>
      </c>
      <c r="S384" s="2">
        <f>HLOOKUP(S$5,'Emissions Factors'!$A$3:$AB$46,MATCH('MC Emissions'!$A384,'Emissions Factors'!$A$5:$A$46,0)+2,FALSE)*'MC Usage'!S384</f>
        <v>0</v>
      </c>
      <c r="T384" s="2">
        <f>HLOOKUP(T$5,'Emissions Factors'!$A$3:$AB$46,MATCH('MC Emissions'!$A384,'Emissions Factors'!$A$5:$A$46,0)+2,FALSE)*'MC Usage'!T384</f>
        <v>0</v>
      </c>
      <c r="U384" s="2">
        <f>HLOOKUP(U$5,'Emissions Factors'!$A$3:$AB$46,MATCH('MC Emissions'!$A384,'Emissions Factors'!$A$5:$A$46,0)+2,FALSE)*'MC Usage'!U384</f>
        <v>0</v>
      </c>
      <c r="V384" s="2">
        <f>HLOOKUP(V$5,'Emissions Factors'!$A$3:$AB$46,MATCH('MC Emissions'!$A384,'Emissions Factors'!$A$5:$A$46,0)+2,FALSE)*'MC Usage'!V384</f>
        <v>0</v>
      </c>
      <c r="W384" s="2">
        <f>HLOOKUP(W$5,'Emissions Factors'!$A$3:$AB$46,MATCH('MC Emissions'!$A384,'Emissions Factors'!$A$5:$A$46,0)+2,FALSE)*'MC Usage'!W384</f>
        <v>0</v>
      </c>
      <c r="X384" s="2">
        <f>HLOOKUP(X$5,'Emissions Factors'!$A$3:$AB$46,MATCH('MC Emissions'!$A384,'Emissions Factors'!$A$5:$A$46,0)+2,FALSE)*'MC Usage'!X384</f>
        <v>0</v>
      </c>
      <c r="Y384" s="2">
        <f>HLOOKUP(Y$5,'Emissions Factors'!$A$3:$AB$46,MATCH('MC Emissions'!$A384,'Emissions Factors'!$A$5:$A$46,0)+2,FALSE)*'MC Usage'!Y384</f>
        <v>0</v>
      </c>
      <c r="Z384" s="2">
        <f>HLOOKUP(Z$5,'Emissions Factors'!$A$3:$AB$46,MATCH('MC Emissions'!$A384,'Emissions Factors'!$A$5:$A$46,0)+2,FALSE)*'MC Usage'!Z384</f>
        <v>0</v>
      </c>
      <c r="AA384" s="2">
        <f>HLOOKUP(AA$5,'Emissions Factors'!$A$3:$AB$46,MATCH('MC Emissions'!$A384,'Emissions Factors'!$A$5:$A$46,0)+2,FALSE)*'MC Usage'!AA384</f>
        <v>0</v>
      </c>
      <c r="AB384">
        <f>HLOOKUP(AB$5,'Emissions Factors'!$A$3:$AB$46,MATCH('MC Emissions'!$A384,'Emissions Factors'!$A$5:$A$46,0)+2,FALSE)*'MC Usage'!AB384</f>
        <v>0</v>
      </c>
      <c r="AC384">
        <f>-'MC Usage'!AC384</f>
        <v>0</v>
      </c>
      <c r="AD384">
        <f>HLOOKUP(AD$5,'Emissions Factors'!$A$3:$AB$46,MATCH('MC Emissions'!$A384,'Emissions Factors'!$A$5:$A$46,0)+2,FALSE)*'MC Usage'!AD384</f>
        <v>0</v>
      </c>
      <c r="AE384">
        <f>HLOOKUP(AE$5,'Emissions Factors'!$A$3:$AB$46,MATCH('MC Emissions'!$A384,'Emissions Factors'!$A$5:$A$46,0)+2,FALSE)*'MC Usage'!AE384</f>
        <v>0</v>
      </c>
      <c r="AF384" s="202">
        <f t="shared" si="25"/>
        <v>0</v>
      </c>
      <c r="AG384">
        <f t="shared" si="26"/>
        <v>0</v>
      </c>
      <c r="AH384">
        <v>0</v>
      </c>
    </row>
    <row r="385" spans="1:34" x14ac:dyDescent="0.3">
      <c r="A385" s="33" t="s">
        <v>65</v>
      </c>
      <c r="B385" s="18">
        <f t="shared" si="27"/>
        <v>48245</v>
      </c>
      <c r="C385" s="2">
        <f>HLOOKUP(C$5,'Emissions Factors'!$A$3:$AB$46,MATCH('MC Emissions'!$A385,'Emissions Factors'!$A$5:$A$46,0)+2,FALSE)*'MC Usage'!C385</f>
        <v>0</v>
      </c>
      <c r="D385" s="2">
        <f>HLOOKUP(D$5,'Emissions Factors'!$A$3:$AB$46,MATCH('MC Emissions'!$A385,'Emissions Factors'!$A$5:$A$46,0)+2,FALSE)*'MC Usage'!D385</f>
        <v>0</v>
      </c>
      <c r="E385" s="2">
        <f>HLOOKUP(E$5,'Emissions Factors'!$A$3:$AB$46,MATCH('MC Emissions'!$A385,'Emissions Factors'!$A$5:$A$46,0)+2,FALSE)*'MC Usage'!E385</f>
        <v>0</v>
      </c>
      <c r="F385" s="2">
        <f>HLOOKUP(F$5,'Emissions Factors'!$A$3:$AB$46,MATCH('MC Emissions'!$A385,'Emissions Factors'!$A$5:$A$46,0)+2,FALSE)*'MC Usage'!F385</f>
        <v>0</v>
      </c>
      <c r="G385" s="2">
        <f>HLOOKUP(G$5,'Emissions Factors'!$A$3:$AB$46,MATCH('MC Emissions'!$A385,'Emissions Factors'!$A$5:$A$46,0)+2,FALSE)*'MC Usage'!G385</f>
        <v>0</v>
      </c>
      <c r="H385" s="2">
        <f>HLOOKUP(H$5,'Emissions Factors'!$A$3:$AB$46,MATCH('MC Emissions'!$A385,'Emissions Factors'!$A$5:$A$46,0)+2,FALSE)*'MC Usage'!H385</f>
        <v>0</v>
      </c>
      <c r="I385" s="2">
        <f>HLOOKUP(I$5,'Emissions Factors'!$A$3:$AB$46,MATCH('MC Emissions'!$A385,'Emissions Factors'!$A$5:$A$46,0)+2,FALSE)*'MC Usage'!I385</f>
        <v>0</v>
      </c>
      <c r="J385" s="2">
        <f>HLOOKUP(J$5,'Emissions Factors'!$A$3:$AB$46,MATCH('MC Emissions'!$A385,'Emissions Factors'!$A$5:$A$46,0)+2,FALSE)*'MC Usage'!J385</f>
        <v>0</v>
      </c>
      <c r="K385" s="2">
        <f>HLOOKUP(K$5,'Emissions Factors'!$A$3:$AB$46,MATCH('MC Emissions'!$A385,'Emissions Factors'!$A$5:$A$46,0)+2,FALSE)*'MC Usage'!K385</f>
        <v>0</v>
      </c>
      <c r="L385" s="2">
        <f>HLOOKUP(L$5,'Emissions Factors'!$A$3:$AB$46,MATCH('MC Emissions'!$A385,'Emissions Factors'!$A$5:$A$46,0)+2,FALSE)*'MC Usage'!L385</f>
        <v>0</v>
      </c>
      <c r="M385" s="2">
        <f>HLOOKUP(M$5,'Emissions Factors'!$A$3:$AB$46,MATCH('MC Emissions'!$A385,'Emissions Factors'!$A$5:$A$46,0)+2,FALSE)*'MC Usage'!M385</f>
        <v>0</v>
      </c>
      <c r="N385" s="2">
        <f>HLOOKUP(N$5,'Emissions Factors'!$A$3:$AB$46,MATCH('MC Emissions'!$A385,'Emissions Factors'!$A$5:$A$46,0)+2,FALSE)*'MC Usage'!N385</f>
        <v>0</v>
      </c>
      <c r="O385" s="2">
        <f>HLOOKUP(O$5,'Emissions Factors'!$A$3:$AB$46,MATCH('MC Emissions'!$A385,'Emissions Factors'!$A$5:$A$46,0)+2,FALSE)*'MC Usage'!O385</f>
        <v>0</v>
      </c>
      <c r="P385" s="2">
        <f>HLOOKUP(P$5,'Emissions Factors'!$A$3:$AB$46,MATCH('MC Emissions'!$A385,'Emissions Factors'!$A$5:$A$46,0)+2,FALSE)*'MC Usage'!P385</f>
        <v>0</v>
      </c>
      <c r="Q385" s="2">
        <f>HLOOKUP(Q$5,'Emissions Factors'!$A$3:$AB$46,MATCH('MC Emissions'!$A385,'Emissions Factors'!$A$5:$A$46,0)+2,FALSE)*'MC Usage'!Q385</f>
        <v>0</v>
      </c>
      <c r="R385" s="2">
        <f>HLOOKUP(R$5,'Emissions Factors'!$A$3:$AB$46,MATCH('MC Emissions'!$A385,'Emissions Factors'!$A$5:$A$46,0)+2,FALSE)*'MC Usage'!R385</f>
        <v>0</v>
      </c>
      <c r="S385" s="2">
        <f>HLOOKUP(S$5,'Emissions Factors'!$A$3:$AB$46,MATCH('MC Emissions'!$A385,'Emissions Factors'!$A$5:$A$46,0)+2,FALSE)*'MC Usage'!S385</f>
        <v>0</v>
      </c>
      <c r="T385" s="2">
        <f>HLOOKUP(T$5,'Emissions Factors'!$A$3:$AB$46,MATCH('MC Emissions'!$A385,'Emissions Factors'!$A$5:$A$46,0)+2,FALSE)*'MC Usage'!T385</f>
        <v>0</v>
      </c>
      <c r="U385" s="2">
        <f>HLOOKUP(U$5,'Emissions Factors'!$A$3:$AB$46,MATCH('MC Emissions'!$A385,'Emissions Factors'!$A$5:$A$46,0)+2,FALSE)*'MC Usage'!U385</f>
        <v>0</v>
      </c>
      <c r="V385" s="2">
        <f>HLOOKUP(V$5,'Emissions Factors'!$A$3:$AB$46,MATCH('MC Emissions'!$A385,'Emissions Factors'!$A$5:$A$46,0)+2,FALSE)*'MC Usage'!V385</f>
        <v>0</v>
      </c>
      <c r="W385" s="2">
        <f>HLOOKUP(W$5,'Emissions Factors'!$A$3:$AB$46,MATCH('MC Emissions'!$A385,'Emissions Factors'!$A$5:$A$46,0)+2,FALSE)*'MC Usage'!W385</f>
        <v>0</v>
      </c>
      <c r="X385" s="2">
        <f>HLOOKUP(X$5,'Emissions Factors'!$A$3:$AB$46,MATCH('MC Emissions'!$A385,'Emissions Factors'!$A$5:$A$46,0)+2,FALSE)*'MC Usage'!X385</f>
        <v>0</v>
      </c>
      <c r="Y385" s="2">
        <f>HLOOKUP(Y$5,'Emissions Factors'!$A$3:$AB$46,MATCH('MC Emissions'!$A385,'Emissions Factors'!$A$5:$A$46,0)+2,FALSE)*'MC Usage'!Y385</f>
        <v>0</v>
      </c>
      <c r="Z385" s="2">
        <f>HLOOKUP(Z$5,'Emissions Factors'!$A$3:$AB$46,MATCH('MC Emissions'!$A385,'Emissions Factors'!$A$5:$A$46,0)+2,FALSE)*'MC Usage'!Z385</f>
        <v>0</v>
      </c>
      <c r="AA385" s="2">
        <f>HLOOKUP(AA$5,'Emissions Factors'!$A$3:$AB$46,MATCH('MC Emissions'!$A385,'Emissions Factors'!$A$5:$A$46,0)+2,FALSE)*'MC Usage'!AA385</f>
        <v>0</v>
      </c>
      <c r="AB385">
        <f>HLOOKUP(AB$5,'Emissions Factors'!$A$3:$AB$46,MATCH('MC Emissions'!$A385,'Emissions Factors'!$A$5:$A$46,0)+2,FALSE)*'MC Usage'!AB385</f>
        <v>0</v>
      </c>
      <c r="AC385">
        <f>-'MC Usage'!AC385</f>
        <v>0</v>
      </c>
      <c r="AD385">
        <f>HLOOKUP(AD$5,'Emissions Factors'!$A$3:$AB$46,MATCH('MC Emissions'!$A385,'Emissions Factors'!$A$5:$A$46,0)+2,FALSE)*'MC Usage'!AD385</f>
        <v>0</v>
      </c>
      <c r="AE385">
        <f>HLOOKUP(AE$5,'Emissions Factors'!$A$3:$AB$46,MATCH('MC Emissions'!$A385,'Emissions Factors'!$A$5:$A$46,0)+2,FALSE)*'MC Usage'!AE385</f>
        <v>0</v>
      </c>
      <c r="AF385" s="202">
        <f t="shared" si="25"/>
        <v>0</v>
      </c>
      <c r="AG385">
        <f t="shared" si="26"/>
        <v>0</v>
      </c>
      <c r="AH385">
        <v>0</v>
      </c>
    </row>
    <row r="386" spans="1:34" x14ac:dyDescent="0.3">
      <c r="A386" s="33" t="s">
        <v>65</v>
      </c>
      <c r="B386" s="18">
        <f t="shared" si="27"/>
        <v>48274</v>
      </c>
      <c r="C386" s="2">
        <f>HLOOKUP(C$5,'Emissions Factors'!$A$3:$AB$46,MATCH('MC Emissions'!$A386,'Emissions Factors'!$A$5:$A$46,0)+2,FALSE)*'MC Usage'!C386</f>
        <v>0</v>
      </c>
      <c r="D386" s="2">
        <f>HLOOKUP(D$5,'Emissions Factors'!$A$3:$AB$46,MATCH('MC Emissions'!$A386,'Emissions Factors'!$A$5:$A$46,0)+2,FALSE)*'MC Usage'!D386</f>
        <v>0</v>
      </c>
      <c r="E386" s="2">
        <f>HLOOKUP(E$5,'Emissions Factors'!$A$3:$AB$46,MATCH('MC Emissions'!$A386,'Emissions Factors'!$A$5:$A$46,0)+2,FALSE)*'MC Usage'!E386</f>
        <v>0</v>
      </c>
      <c r="F386" s="2">
        <f>HLOOKUP(F$5,'Emissions Factors'!$A$3:$AB$46,MATCH('MC Emissions'!$A386,'Emissions Factors'!$A$5:$A$46,0)+2,FALSE)*'MC Usage'!F386</f>
        <v>0</v>
      </c>
      <c r="G386" s="2">
        <f>HLOOKUP(G$5,'Emissions Factors'!$A$3:$AB$46,MATCH('MC Emissions'!$A386,'Emissions Factors'!$A$5:$A$46,0)+2,FALSE)*'MC Usage'!G386</f>
        <v>0</v>
      </c>
      <c r="H386" s="2">
        <f>HLOOKUP(H$5,'Emissions Factors'!$A$3:$AB$46,MATCH('MC Emissions'!$A386,'Emissions Factors'!$A$5:$A$46,0)+2,FALSE)*'MC Usage'!H386</f>
        <v>0</v>
      </c>
      <c r="I386" s="2">
        <f>HLOOKUP(I$5,'Emissions Factors'!$A$3:$AB$46,MATCH('MC Emissions'!$A386,'Emissions Factors'!$A$5:$A$46,0)+2,FALSE)*'MC Usage'!I386</f>
        <v>0</v>
      </c>
      <c r="J386" s="2">
        <f>HLOOKUP(J$5,'Emissions Factors'!$A$3:$AB$46,MATCH('MC Emissions'!$A386,'Emissions Factors'!$A$5:$A$46,0)+2,FALSE)*'MC Usage'!J386</f>
        <v>0</v>
      </c>
      <c r="K386" s="2">
        <f>HLOOKUP(K$5,'Emissions Factors'!$A$3:$AB$46,MATCH('MC Emissions'!$A386,'Emissions Factors'!$A$5:$A$46,0)+2,FALSE)*'MC Usage'!K386</f>
        <v>0</v>
      </c>
      <c r="L386" s="2">
        <f>HLOOKUP(L$5,'Emissions Factors'!$A$3:$AB$46,MATCH('MC Emissions'!$A386,'Emissions Factors'!$A$5:$A$46,0)+2,FALSE)*'MC Usage'!L386</f>
        <v>0</v>
      </c>
      <c r="M386" s="2">
        <f>HLOOKUP(M$5,'Emissions Factors'!$A$3:$AB$46,MATCH('MC Emissions'!$A386,'Emissions Factors'!$A$5:$A$46,0)+2,FALSE)*'MC Usage'!M386</f>
        <v>0</v>
      </c>
      <c r="N386" s="2">
        <f>HLOOKUP(N$5,'Emissions Factors'!$A$3:$AB$46,MATCH('MC Emissions'!$A386,'Emissions Factors'!$A$5:$A$46,0)+2,FALSE)*'MC Usage'!N386</f>
        <v>0</v>
      </c>
      <c r="O386" s="2">
        <f>HLOOKUP(O$5,'Emissions Factors'!$A$3:$AB$46,MATCH('MC Emissions'!$A386,'Emissions Factors'!$A$5:$A$46,0)+2,FALSE)*'MC Usage'!O386</f>
        <v>0</v>
      </c>
      <c r="P386" s="2">
        <f>HLOOKUP(P$5,'Emissions Factors'!$A$3:$AB$46,MATCH('MC Emissions'!$A386,'Emissions Factors'!$A$5:$A$46,0)+2,FALSE)*'MC Usage'!P386</f>
        <v>0</v>
      </c>
      <c r="Q386" s="2">
        <f>HLOOKUP(Q$5,'Emissions Factors'!$A$3:$AB$46,MATCH('MC Emissions'!$A386,'Emissions Factors'!$A$5:$A$46,0)+2,FALSE)*'MC Usage'!Q386</f>
        <v>0</v>
      </c>
      <c r="R386" s="2">
        <f>HLOOKUP(R$5,'Emissions Factors'!$A$3:$AB$46,MATCH('MC Emissions'!$A386,'Emissions Factors'!$A$5:$A$46,0)+2,FALSE)*'MC Usage'!R386</f>
        <v>0</v>
      </c>
      <c r="S386" s="2">
        <f>HLOOKUP(S$5,'Emissions Factors'!$A$3:$AB$46,MATCH('MC Emissions'!$A386,'Emissions Factors'!$A$5:$A$46,0)+2,FALSE)*'MC Usage'!S386</f>
        <v>0</v>
      </c>
      <c r="T386" s="2">
        <f>HLOOKUP(T$5,'Emissions Factors'!$A$3:$AB$46,MATCH('MC Emissions'!$A386,'Emissions Factors'!$A$5:$A$46,0)+2,FALSE)*'MC Usage'!T386</f>
        <v>0</v>
      </c>
      <c r="U386" s="2">
        <f>HLOOKUP(U$5,'Emissions Factors'!$A$3:$AB$46,MATCH('MC Emissions'!$A386,'Emissions Factors'!$A$5:$A$46,0)+2,FALSE)*'MC Usage'!U386</f>
        <v>0</v>
      </c>
      <c r="V386" s="2">
        <f>HLOOKUP(V$5,'Emissions Factors'!$A$3:$AB$46,MATCH('MC Emissions'!$A386,'Emissions Factors'!$A$5:$A$46,0)+2,FALSE)*'MC Usage'!V386</f>
        <v>0</v>
      </c>
      <c r="W386" s="2">
        <f>HLOOKUP(W$5,'Emissions Factors'!$A$3:$AB$46,MATCH('MC Emissions'!$A386,'Emissions Factors'!$A$5:$A$46,0)+2,FALSE)*'MC Usage'!W386</f>
        <v>0</v>
      </c>
      <c r="X386" s="2">
        <f>HLOOKUP(X$5,'Emissions Factors'!$A$3:$AB$46,MATCH('MC Emissions'!$A386,'Emissions Factors'!$A$5:$A$46,0)+2,FALSE)*'MC Usage'!X386</f>
        <v>0</v>
      </c>
      <c r="Y386" s="2">
        <f>HLOOKUP(Y$5,'Emissions Factors'!$A$3:$AB$46,MATCH('MC Emissions'!$A386,'Emissions Factors'!$A$5:$A$46,0)+2,FALSE)*'MC Usage'!Y386</f>
        <v>0</v>
      </c>
      <c r="Z386" s="2">
        <f>HLOOKUP(Z$5,'Emissions Factors'!$A$3:$AB$46,MATCH('MC Emissions'!$A386,'Emissions Factors'!$A$5:$A$46,0)+2,FALSE)*'MC Usage'!Z386</f>
        <v>0</v>
      </c>
      <c r="AA386" s="2">
        <f>HLOOKUP(AA$5,'Emissions Factors'!$A$3:$AB$46,MATCH('MC Emissions'!$A386,'Emissions Factors'!$A$5:$A$46,0)+2,FALSE)*'MC Usage'!AA386</f>
        <v>0</v>
      </c>
      <c r="AB386">
        <f>HLOOKUP(AB$5,'Emissions Factors'!$A$3:$AB$46,MATCH('MC Emissions'!$A386,'Emissions Factors'!$A$5:$A$46,0)+2,FALSE)*'MC Usage'!AB386</f>
        <v>0</v>
      </c>
      <c r="AC386">
        <f>-'MC Usage'!AC386</f>
        <v>0</v>
      </c>
      <c r="AD386">
        <f>HLOOKUP(AD$5,'Emissions Factors'!$A$3:$AB$46,MATCH('MC Emissions'!$A386,'Emissions Factors'!$A$5:$A$46,0)+2,FALSE)*'MC Usage'!AD386</f>
        <v>0</v>
      </c>
      <c r="AE386">
        <f>HLOOKUP(AE$5,'Emissions Factors'!$A$3:$AB$46,MATCH('MC Emissions'!$A386,'Emissions Factors'!$A$5:$A$46,0)+2,FALSE)*'MC Usage'!AE386</f>
        <v>0</v>
      </c>
      <c r="AF386" s="202">
        <f t="shared" si="25"/>
        <v>0</v>
      </c>
      <c r="AG386">
        <f t="shared" si="26"/>
        <v>0</v>
      </c>
      <c r="AH386">
        <v>0</v>
      </c>
    </row>
    <row r="387" spans="1:34" x14ac:dyDescent="0.3">
      <c r="A387" s="33" t="s">
        <v>65</v>
      </c>
      <c r="B387" s="18">
        <f t="shared" si="27"/>
        <v>48305</v>
      </c>
      <c r="C387" s="2">
        <f>HLOOKUP(C$5,'Emissions Factors'!$A$3:$AB$46,MATCH('MC Emissions'!$A387,'Emissions Factors'!$A$5:$A$46,0)+2,FALSE)*'MC Usage'!C387</f>
        <v>0</v>
      </c>
      <c r="D387" s="2">
        <f>HLOOKUP(D$5,'Emissions Factors'!$A$3:$AB$46,MATCH('MC Emissions'!$A387,'Emissions Factors'!$A$5:$A$46,0)+2,FALSE)*'MC Usage'!D387</f>
        <v>0</v>
      </c>
      <c r="E387" s="2">
        <f>HLOOKUP(E$5,'Emissions Factors'!$A$3:$AB$46,MATCH('MC Emissions'!$A387,'Emissions Factors'!$A$5:$A$46,0)+2,FALSE)*'MC Usage'!E387</f>
        <v>0</v>
      </c>
      <c r="F387" s="2">
        <f>HLOOKUP(F$5,'Emissions Factors'!$A$3:$AB$46,MATCH('MC Emissions'!$A387,'Emissions Factors'!$A$5:$A$46,0)+2,FALSE)*'MC Usage'!F387</f>
        <v>0</v>
      </c>
      <c r="G387" s="2">
        <f>HLOOKUP(G$5,'Emissions Factors'!$A$3:$AB$46,MATCH('MC Emissions'!$A387,'Emissions Factors'!$A$5:$A$46,0)+2,FALSE)*'MC Usage'!G387</f>
        <v>0</v>
      </c>
      <c r="H387" s="2">
        <f>HLOOKUP(H$5,'Emissions Factors'!$A$3:$AB$46,MATCH('MC Emissions'!$A387,'Emissions Factors'!$A$5:$A$46,0)+2,FALSE)*'MC Usage'!H387</f>
        <v>0</v>
      </c>
      <c r="I387" s="2">
        <f>HLOOKUP(I$5,'Emissions Factors'!$A$3:$AB$46,MATCH('MC Emissions'!$A387,'Emissions Factors'!$A$5:$A$46,0)+2,FALSE)*'MC Usage'!I387</f>
        <v>0</v>
      </c>
      <c r="J387" s="2">
        <f>HLOOKUP(J$5,'Emissions Factors'!$A$3:$AB$46,MATCH('MC Emissions'!$A387,'Emissions Factors'!$A$5:$A$46,0)+2,FALSE)*'MC Usage'!J387</f>
        <v>0</v>
      </c>
      <c r="K387" s="2">
        <f>HLOOKUP(K$5,'Emissions Factors'!$A$3:$AB$46,MATCH('MC Emissions'!$A387,'Emissions Factors'!$A$5:$A$46,0)+2,FALSE)*'MC Usage'!K387</f>
        <v>0</v>
      </c>
      <c r="L387" s="2">
        <f>HLOOKUP(L$5,'Emissions Factors'!$A$3:$AB$46,MATCH('MC Emissions'!$A387,'Emissions Factors'!$A$5:$A$46,0)+2,FALSE)*'MC Usage'!L387</f>
        <v>0</v>
      </c>
      <c r="M387" s="2">
        <f>HLOOKUP(M$5,'Emissions Factors'!$A$3:$AB$46,MATCH('MC Emissions'!$A387,'Emissions Factors'!$A$5:$A$46,0)+2,FALSE)*'MC Usage'!M387</f>
        <v>0</v>
      </c>
      <c r="N387" s="2">
        <f>HLOOKUP(N$5,'Emissions Factors'!$A$3:$AB$46,MATCH('MC Emissions'!$A387,'Emissions Factors'!$A$5:$A$46,0)+2,FALSE)*'MC Usage'!N387</f>
        <v>0</v>
      </c>
      <c r="O387" s="2">
        <f>HLOOKUP(O$5,'Emissions Factors'!$A$3:$AB$46,MATCH('MC Emissions'!$A387,'Emissions Factors'!$A$5:$A$46,0)+2,FALSE)*'MC Usage'!O387</f>
        <v>0</v>
      </c>
      <c r="P387" s="2">
        <f>HLOOKUP(P$5,'Emissions Factors'!$A$3:$AB$46,MATCH('MC Emissions'!$A387,'Emissions Factors'!$A$5:$A$46,0)+2,FALSE)*'MC Usage'!P387</f>
        <v>0</v>
      </c>
      <c r="Q387" s="2">
        <f>HLOOKUP(Q$5,'Emissions Factors'!$A$3:$AB$46,MATCH('MC Emissions'!$A387,'Emissions Factors'!$A$5:$A$46,0)+2,FALSE)*'MC Usage'!Q387</f>
        <v>0</v>
      </c>
      <c r="R387" s="2">
        <f>HLOOKUP(R$5,'Emissions Factors'!$A$3:$AB$46,MATCH('MC Emissions'!$A387,'Emissions Factors'!$A$5:$A$46,0)+2,FALSE)*'MC Usage'!R387</f>
        <v>0</v>
      </c>
      <c r="S387" s="2">
        <f>HLOOKUP(S$5,'Emissions Factors'!$A$3:$AB$46,MATCH('MC Emissions'!$A387,'Emissions Factors'!$A$5:$A$46,0)+2,FALSE)*'MC Usage'!S387</f>
        <v>0</v>
      </c>
      <c r="T387" s="2">
        <f>HLOOKUP(T$5,'Emissions Factors'!$A$3:$AB$46,MATCH('MC Emissions'!$A387,'Emissions Factors'!$A$5:$A$46,0)+2,FALSE)*'MC Usage'!T387</f>
        <v>0</v>
      </c>
      <c r="U387" s="2">
        <f>HLOOKUP(U$5,'Emissions Factors'!$A$3:$AB$46,MATCH('MC Emissions'!$A387,'Emissions Factors'!$A$5:$A$46,0)+2,FALSE)*'MC Usage'!U387</f>
        <v>0</v>
      </c>
      <c r="V387" s="2">
        <f>HLOOKUP(V$5,'Emissions Factors'!$A$3:$AB$46,MATCH('MC Emissions'!$A387,'Emissions Factors'!$A$5:$A$46,0)+2,FALSE)*'MC Usage'!V387</f>
        <v>0</v>
      </c>
      <c r="W387" s="2">
        <f>HLOOKUP(W$5,'Emissions Factors'!$A$3:$AB$46,MATCH('MC Emissions'!$A387,'Emissions Factors'!$A$5:$A$46,0)+2,FALSE)*'MC Usage'!W387</f>
        <v>0</v>
      </c>
      <c r="X387" s="2">
        <f>HLOOKUP(X$5,'Emissions Factors'!$A$3:$AB$46,MATCH('MC Emissions'!$A387,'Emissions Factors'!$A$5:$A$46,0)+2,FALSE)*'MC Usage'!X387</f>
        <v>0</v>
      </c>
      <c r="Y387" s="2">
        <f>HLOOKUP(Y$5,'Emissions Factors'!$A$3:$AB$46,MATCH('MC Emissions'!$A387,'Emissions Factors'!$A$5:$A$46,0)+2,FALSE)*'MC Usage'!Y387</f>
        <v>0</v>
      </c>
      <c r="Z387" s="2">
        <f>HLOOKUP(Z$5,'Emissions Factors'!$A$3:$AB$46,MATCH('MC Emissions'!$A387,'Emissions Factors'!$A$5:$A$46,0)+2,FALSE)*'MC Usage'!Z387</f>
        <v>0</v>
      </c>
      <c r="AA387" s="2">
        <f>HLOOKUP(AA$5,'Emissions Factors'!$A$3:$AB$46,MATCH('MC Emissions'!$A387,'Emissions Factors'!$A$5:$A$46,0)+2,FALSE)*'MC Usage'!AA387</f>
        <v>0</v>
      </c>
      <c r="AB387">
        <f>HLOOKUP(AB$5,'Emissions Factors'!$A$3:$AB$46,MATCH('MC Emissions'!$A387,'Emissions Factors'!$A$5:$A$46,0)+2,FALSE)*'MC Usage'!AB387</f>
        <v>0</v>
      </c>
      <c r="AC387">
        <f>-'MC Usage'!AC387</f>
        <v>0</v>
      </c>
      <c r="AD387">
        <f>HLOOKUP(AD$5,'Emissions Factors'!$A$3:$AB$46,MATCH('MC Emissions'!$A387,'Emissions Factors'!$A$5:$A$46,0)+2,FALSE)*'MC Usage'!AD387</f>
        <v>0</v>
      </c>
      <c r="AE387">
        <f>HLOOKUP(AE$5,'Emissions Factors'!$A$3:$AB$46,MATCH('MC Emissions'!$A387,'Emissions Factors'!$A$5:$A$46,0)+2,FALSE)*'MC Usage'!AE387</f>
        <v>0</v>
      </c>
      <c r="AF387" s="202">
        <f t="shared" si="25"/>
        <v>0</v>
      </c>
      <c r="AG387">
        <f t="shared" si="26"/>
        <v>0</v>
      </c>
      <c r="AH387">
        <v>0</v>
      </c>
    </row>
    <row r="388" spans="1:34" x14ac:dyDescent="0.3">
      <c r="A388" s="33" t="s">
        <v>65</v>
      </c>
      <c r="B388" s="18">
        <f t="shared" si="27"/>
        <v>48335</v>
      </c>
      <c r="C388" s="2">
        <f>HLOOKUP(C$5,'Emissions Factors'!$A$3:$AB$46,MATCH('MC Emissions'!$A388,'Emissions Factors'!$A$5:$A$46,0)+2,FALSE)*'MC Usage'!C388</f>
        <v>0</v>
      </c>
      <c r="D388" s="2">
        <f>HLOOKUP(D$5,'Emissions Factors'!$A$3:$AB$46,MATCH('MC Emissions'!$A388,'Emissions Factors'!$A$5:$A$46,0)+2,FALSE)*'MC Usage'!D388</f>
        <v>0</v>
      </c>
      <c r="E388" s="2">
        <f>HLOOKUP(E$5,'Emissions Factors'!$A$3:$AB$46,MATCH('MC Emissions'!$A388,'Emissions Factors'!$A$5:$A$46,0)+2,FALSE)*'MC Usage'!E388</f>
        <v>0</v>
      </c>
      <c r="F388" s="2">
        <f>HLOOKUP(F$5,'Emissions Factors'!$A$3:$AB$46,MATCH('MC Emissions'!$A388,'Emissions Factors'!$A$5:$A$46,0)+2,FALSE)*'MC Usage'!F388</f>
        <v>0</v>
      </c>
      <c r="G388" s="2">
        <f>HLOOKUP(G$5,'Emissions Factors'!$A$3:$AB$46,MATCH('MC Emissions'!$A388,'Emissions Factors'!$A$5:$A$46,0)+2,FALSE)*'MC Usage'!G388</f>
        <v>0</v>
      </c>
      <c r="H388" s="2">
        <f>HLOOKUP(H$5,'Emissions Factors'!$A$3:$AB$46,MATCH('MC Emissions'!$A388,'Emissions Factors'!$A$5:$A$46,0)+2,FALSE)*'MC Usage'!H388</f>
        <v>0</v>
      </c>
      <c r="I388" s="2">
        <f>HLOOKUP(I$5,'Emissions Factors'!$A$3:$AB$46,MATCH('MC Emissions'!$A388,'Emissions Factors'!$A$5:$A$46,0)+2,FALSE)*'MC Usage'!I388</f>
        <v>0</v>
      </c>
      <c r="J388" s="2">
        <f>HLOOKUP(J$5,'Emissions Factors'!$A$3:$AB$46,MATCH('MC Emissions'!$A388,'Emissions Factors'!$A$5:$A$46,0)+2,FALSE)*'MC Usage'!J388</f>
        <v>0</v>
      </c>
      <c r="K388" s="2">
        <f>HLOOKUP(K$5,'Emissions Factors'!$A$3:$AB$46,MATCH('MC Emissions'!$A388,'Emissions Factors'!$A$5:$A$46,0)+2,FALSE)*'MC Usage'!K388</f>
        <v>0</v>
      </c>
      <c r="L388" s="2">
        <f>HLOOKUP(L$5,'Emissions Factors'!$A$3:$AB$46,MATCH('MC Emissions'!$A388,'Emissions Factors'!$A$5:$A$46,0)+2,FALSE)*'MC Usage'!L388</f>
        <v>0</v>
      </c>
      <c r="M388" s="2">
        <f>HLOOKUP(M$5,'Emissions Factors'!$A$3:$AB$46,MATCH('MC Emissions'!$A388,'Emissions Factors'!$A$5:$A$46,0)+2,FALSE)*'MC Usage'!M388</f>
        <v>0</v>
      </c>
      <c r="N388" s="2">
        <f>HLOOKUP(N$5,'Emissions Factors'!$A$3:$AB$46,MATCH('MC Emissions'!$A388,'Emissions Factors'!$A$5:$A$46,0)+2,FALSE)*'MC Usage'!N388</f>
        <v>0</v>
      </c>
      <c r="O388" s="2">
        <f>HLOOKUP(O$5,'Emissions Factors'!$A$3:$AB$46,MATCH('MC Emissions'!$A388,'Emissions Factors'!$A$5:$A$46,0)+2,FALSE)*'MC Usage'!O388</f>
        <v>0</v>
      </c>
      <c r="P388" s="2">
        <f>HLOOKUP(P$5,'Emissions Factors'!$A$3:$AB$46,MATCH('MC Emissions'!$A388,'Emissions Factors'!$A$5:$A$46,0)+2,FALSE)*'MC Usage'!P388</f>
        <v>0</v>
      </c>
      <c r="Q388" s="2">
        <f>HLOOKUP(Q$5,'Emissions Factors'!$A$3:$AB$46,MATCH('MC Emissions'!$A388,'Emissions Factors'!$A$5:$A$46,0)+2,FALSE)*'MC Usage'!Q388</f>
        <v>0</v>
      </c>
      <c r="R388" s="2">
        <f>HLOOKUP(R$5,'Emissions Factors'!$A$3:$AB$46,MATCH('MC Emissions'!$A388,'Emissions Factors'!$A$5:$A$46,0)+2,FALSE)*'MC Usage'!R388</f>
        <v>0</v>
      </c>
      <c r="S388" s="2">
        <f>HLOOKUP(S$5,'Emissions Factors'!$A$3:$AB$46,MATCH('MC Emissions'!$A388,'Emissions Factors'!$A$5:$A$46,0)+2,FALSE)*'MC Usage'!S388</f>
        <v>0</v>
      </c>
      <c r="T388" s="2">
        <f>HLOOKUP(T$5,'Emissions Factors'!$A$3:$AB$46,MATCH('MC Emissions'!$A388,'Emissions Factors'!$A$5:$A$46,0)+2,FALSE)*'MC Usage'!T388</f>
        <v>0</v>
      </c>
      <c r="U388" s="2">
        <f>HLOOKUP(U$5,'Emissions Factors'!$A$3:$AB$46,MATCH('MC Emissions'!$A388,'Emissions Factors'!$A$5:$A$46,0)+2,FALSE)*'MC Usage'!U388</f>
        <v>0</v>
      </c>
      <c r="V388" s="2">
        <f>HLOOKUP(V$5,'Emissions Factors'!$A$3:$AB$46,MATCH('MC Emissions'!$A388,'Emissions Factors'!$A$5:$A$46,0)+2,FALSE)*'MC Usage'!V388</f>
        <v>0</v>
      </c>
      <c r="W388" s="2">
        <f>HLOOKUP(W$5,'Emissions Factors'!$A$3:$AB$46,MATCH('MC Emissions'!$A388,'Emissions Factors'!$A$5:$A$46,0)+2,FALSE)*'MC Usage'!W388</f>
        <v>0</v>
      </c>
      <c r="X388" s="2">
        <f>HLOOKUP(X$5,'Emissions Factors'!$A$3:$AB$46,MATCH('MC Emissions'!$A388,'Emissions Factors'!$A$5:$A$46,0)+2,FALSE)*'MC Usage'!X388</f>
        <v>0</v>
      </c>
      <c r="Y388" s="2">
        <f>HLOOKUP(Y$5,'Emissions Factors'!$A$3:$AB$46,MATCH('MC Emissions'!$A388,'Emissions Factors'!$A$5:$A$46,0)+2,FALSE)*'MC Usage'!Y388</f>
        <v>0</v>
      </c>
      <c r="Z388" s="2">
        <f>HLOOKUP(Z$5,'Emissions Factors'!$A$3:$AB$46,MATCH('MC Emissions'!$A388,'Emissions Factors'!$A$5:$A$46,0)+2,FALSE)*'MC Usage'!Z388</f>
        <v>0</v>
      </c>
      <c r="AA388" s="2">
        <f>HLOOKUP(AA$5,'Emissions Factors'!$A$3:$AB$46,MATCH('MC Emissions'!$A388,'Emissions Factors'!$A$5:$A$46,0)+2,FALSE)*'MC Usage'!AA388</f>
        <v>0</v>
      </c>
      <c r="AB388">
        <f>HLOOKUP(AB$5,'Emissions Factors'!$A$3:$AB$46,MATCH('MC Emissions'!$A388,'Emissions Factors'!$A$5:$A$46,0)+2,FALSE)*'MC Usage'!AB388</f>
        <v>0</v>
      </c>
      <c r="AC388">
        <f>-'MC Usage'!AC388</f>
        <v>0</v>
      </c>
      <c r="AD388">
        <f>HLOOKUP(AD$5,'Emissions Factors'!$A$3:$AB$46,MATCH('MC Emissions'!$A388,'Emissions Factors'!$A$5:$A$46,0)+2,FALSE)*'MC Usage'!AD388</f>
        <v>0</v>
      </c>
      <c r="AE388">
        <f>HLOOKUP(AE$5,'Emissions Factors'!$A$3:$AB$46,MATCH('MC Emissions'!$A388,'Emissions Factors'!$A$5:$A$46,0)+2,FALSE)*'MC Usage'!AE388</f>
        <v>0</v>
      </c>
      <c r="AF388" s="202">
        <f t="shared" si="25"/>
        <v>0</v>
      </c>
      <c r="AG388">
        <f t="shared" si="26"/>
        <v>0</v>
      </c>
      <c r="AH388">
        <v>0</v>
      </c>
    </row>
    <row r="389" spans="1:34" ht="15" thickBot="1" x14ac:dyDescent="0.35">
      <c r="A389" s="34" t="s">
        <v>65</v>
      </c>
      <c r="B389" s="18">
        <f t="shared" si="27"/>
        <v>48366</v>
      </c>
      <c r="C389" s="2">
        <f>HLOOKUP(C$5,'Emissions Factors'!$A$3:$AB$46,MATCH('MC Emissions'!$A389,'Emissions Factors'!$A$5:$A$46,0)+2,FALSE)*'MC Usage'!C389</f>
        <v>0</v>
      </c>
      <c r="D389" s="2">
        <f>HLOOKUP(D$5,'Emissions Factors'!$A$3:$AB$46,MATCH('MC Emissions'!$A389,'Emissions Factors'!$A$5:$A$46,0)+2,FALSE)*'MC Usage'!D389</f>
        <v>0</v>
      </c>
      <c r="E389" s="2">
        <f>HLOOKUP(E$5,'Emissions Factors'!$A$3:$AB$46,MATCH('MC Emissions'!$A389,'Emissions Factors'!$A$5:$A$46,0)+2,FALSE)*'MC Usage'!E389</f>
        <v>0</v>
      </c>
      <c r="F389" s="2">
        <f>HLOOKUP(F$5,'Emissions Factors'!$A$3:$AB$46,MATCH('MC Emissions'!$A389,'Emissions Factors'!$A$5:$A$46,0)+2,FALSE)*'MC Usage'!F389</f>
        <v>0</v>
      </c>
      <c r="G389" s="2">
        <f>HLOOKUP(G$5,'Emissions Factors'!$A$3:$AB$46,MATCH('MC Emissions'!$A389,'Emissions Factors'!$A$5:$A$46,0)+2,FALSE)*'MC Usage'!G389</f>
        <v>0</v>
      </c>
      <c r="H389" s="2">
        <f>HLOOKUP(H$5,'Emissions Factors'!$A$3:$AB$46,MATCH('MC Emissions'!$A389,'Emissions Factors'!$A$5:$A$46,0)+2,FALSE)*'MC Usage'!H389</f>
        <v>0</v>
      </c>
      <c r="I389" s="2">
        <f>HLOOKUP(I$5,'Emissions Factors'!$A$3:$AB$46,MATCH('MC Emissions'!$A389,'Emissions Factors'!$A$5:$A$46,0)+2,FALSE)*'MC Usage'!I389</f>
        <v>0</v>
      </c>
      <c r="J389" s="2">
        <f>HLOOKUP(J$5,'Emissions Factors'!$A$3:$AB$46,MATCH('MC Emissions'!$A389,'Emissions Factors'!$A$5:$A$46,0)+2,FALSE)*'MC Usage'!J389</f>
        <v>0</v>
      </c>
      <c r="K389" s="2">
        <f>HLOOKUP(K$5,'Emissions Factors'!$A$3:$AB$46,MATCH('MC Emissions'!$A389,'Emissions Factors'!$A$5:$A$46,0)+2,FALSE)*'MC Usage'!K389</f>
        <v>0</v>
      </c>
      <c r="L389" s="2">
        <f>HLOOKUP(L$5,'Emissions Factors'!$A$3:$AB$46,MATCH('MC Emissions'!$A389,'Emissions Factors'!$A$5:$A$46,0)+2,FALSE)*'MC Usage'!L389</f>
        <v>0</v>
      </c>
      <c r="M389" s="2">
        <f>HLOOKUP(M$5,'Emissions Factors'!$A$3:$AB$46,MATCH('MC Emissions'!$A389,'Emissions Factors'!$A$5:$A$46,0)+2,FALSE)*'MC Usage'!M389</f>
        <v>0</v>
      </c>
      <c r="N389" s="2">
        <f>HLOOKUP(N$5,'Emissions Factors'!$A$3:$AB$46,MATCH('MC Emissions'!$A389,'Emissions Factors'!$A$5:$A$46,0)+2,FALSE)*'MC Usage'!N389</f>
        <v>0</v>
      </c>
      <c r="O389" s="2">
        <f>HLOOKUP(O$5,'Emissions Factors'!$A$3:$AB$46,MATCH('MC Emissions'!$A389,'Emissions Factors'!$A$5:$A$46,0)+2,FALSE)*'MC Usage'!O389</f>
        <v>0</v>
      </c>
      <c r="P389" s="2">
        <f>HLOOKUP(P$5,'Emissions Factors'!$A$3:$AB$46,MATCH('MC Emissions'!$A389,'Emissions Factors'!$A$5:$A$46,0)+2,FALSE)*'MC Usage'!P389</f>
        <v>0</v>
      </c>
      <c r="Q389" s="2">
        <f>HLOOKUP(Q$5,'Emissions Factors'!$A$3:$AB$46,MATCH('MC Emissions'!$A389,'Emissions Factors'!$A$5:$A$46,0)+2,FALSE)*'MC Usage'!Q389</f>
        <v>0</v>
      </c>
      <c r="R389" s="2">
        <f>HLOOKUP(R$5,'Emissions Factors'!$A$3:$AB$46,MATCH('MC Emissions'!$A389,'Emissions Factors'!$A$5:$A$46,0)+2,FALSE)*'MC Usage'!R389</f>
        <v>0</v>
      </c>
      <c r="S389" s="2">
        <f>HLOOKUP(S$5,'Emissions Factors'!$A$3:$AB$46,MATCH('MC Emissions'!$A389,'Emissions Factors'!$A$5:$A$46,0)+2,FALSE)*'MC Usage'!S389</f>
        <v>0</v>
      </c>
      <c r="T389" s="2">
        <f>HLOOKUP(T$5,'Emissions Factors'!$A$3:$AB$46,MATCH('MC Emissions'!$A389,'Emissions Factors'!$A$5:$A$46,0)+2,FALSE)*'MC Usage'!T389</f>
        <v>0</v>
      </c>
      <c r="U389" s="2">
        <f>HLOOKUP(U$5,'Emissions Factors'!$A$3:$AB$46,MATCH('MC Emissions'!$A389,'Emissions Factors'!$A$5:$A$46,0)+2,FALSE)*'MC Usage'!U389</f>
        <v>0</v>
      </c>
      <c r="V389" s="2">
        <f>HLOOKUP(V$5,'Emissions Factors'!$A$3:$AB$46,MATCH('MC Emissions'!$A389,'Emissions Factors'!$A$5:$A$46,0)+2,FALSE)*'MC Usage'!V389</f>
        <v>0</v>
      </c>
      <c r="W389" s="2">
        <f>HLOOKUP(W$5,'Emissions Factors'!$A$3:$AB$46,MATCH('MC Emissions'!$A389,'Emissions Factors'!$A$5:$A$46,0)+2,FALSE)*'MC Usage'!W389</f>
        <v>0</v>
      </c>
      <c r="X389" s="2">
        <f>HLOOKUP(X$5,'Emissions Factors'!$A$3:$AB$46,MATCH('MC Emissions'!$A389,'Emissions Factors'!$A$5:$A$46,0)+2,FALSE)*'MC Usage'!X389</f>
        <v>0</v>
      </c>
      <c r="Y389" s="2">
        <f>HLOOKUP(Y$5,'Emissions Factors'!$A$3:$AB$46,MATCH('MC Emissions'!$A389,'Emissions Factors'!$A$5:$A$46,0)+2,FALSE)*'MC Usage'!Y389</f>
        <v>0</v>
      </c>
      <c r="Z389" s="2">
        <f>HLOOKUP(Z$5,'Emissions Factors'!$A$3:$AB$46,MATCH('MC Emissions'!$A389,'Emissions Factors'!$A$5:$A$46,0)+2,FALSE)*'MC Usage'!Z389</f>
        <v>0</v>
      </c>
      <c r="AA389" s="2">
        <f>HLOOKUP(AA$5,'Emissions Factors'!$A$3:$AB$46,MATCH('MC Emissions'!$A389,'Emissions Factors'!$A$5:$A$46,0)+2,FALSE)*'MC Usage'!AA389</f>
        <v>0</v>
      </c>
      <c r="AB389">
        <f>HLOOKUP(AB$5,'Emissions Factors'!$A$3:$AB$46,MATCH('MC Emissions'!$A389,'Emissions Factors'!$A$5:$A$46,0)+2,FALSE)*'MC Usage'!AB389</f>
        <v>0</v>
      </c>
      <c r="AC389">
        <f>-'MC Usage'!AC389</f>
        <v>0</v>
      </c>
      <c r="AD389">
        <f>HLOOKUP(AD$5,'Emissions Factors'!$A$3:$AB$46,MATCH('MC Emissions'!$A389,'Emissions Factors'!$A$5:$A$46,0)+2,FALSE)*'MC Usage'!AD389</f>
        <v>0</v>
      </c>
      <c r="AE389">
        <f>HLOOKUP(AE$5,'Emissions Factors'!$A$3:$AB$46,MATCH('MC Emissions'!$A389,'Emissions Factors'!$A$5:$A$46,0)+2,FALSE)*'MC Usage'!AE389</f>
        <v>0</v>
      </c>
      <c r="AF389" s="202">
        <f t="shared" si="25"/>
        <v>0</v>
      </c>
      <c r="AG389">
        <f t="shared" si="26"/>
        <v>0</v>
      </c>
      <c r="AH389">
        <v>0</v>
      </c>
    </row>
    <row r="390" spans="1:34" x14ac:dyDescent="0.3">
      <c r="A390" s="29" t="s">
        <v>66</v>
      </c>
      <c r="B390" s="15">
        <f t="shared" si="27"/>
        <v>48396</v>
      </c>
      <c r="C390" s="7">
        <f>HLOOKUP(C$5,'Emissions Factors'!$A$3:$AB$46,MATCH('MC Emissions'!$A390,'Emissions Factors'!$A$5:$A$46,0)+2,FALSE)*'MC Usage'!C390</f>
        <v>0</v>
      </c>
      <c r="D390" s="7">
        <f>HLOOKUP(D$5,'Emissions Factors'!$A$3:$AB$46,MATCH('MC Emissions'!$A390,'Emissions Factors'!$A$5:$A$46,0)+2,FALSE)*'MC Usage'!D390</f>
        <v>0</v>
      </c>
      <c r="E390" s="7">
        <f>HLOOKUP(E$5,'Emissions Factors'!$A$3:$AB$46,MATCH('MC Emissions'!$A390,'Emissions Factors'!$A$5:$A$46,0)+2,FALSE)*'MC Usage'!E390</f>
        <v>0</v>
      </c>
      <c r="F390" s="7">
        <f>HLOOKUP(F$5,'Emissions Factors'!$A$3:$AB$46,MATCH('MC Emissions'!$A390,'Emissions Factors'!$A$5:$A$46,0)+2,FALSE)*'MC Usage'!F390</f>
        <v>0</v>
      </c>
      <c r="G390" s="7">
        <f>HLOOKUP(G$5,'Emissions Factors'!$A$3:$AB$46,MATCH('MC Emissions'!$A390,'Emissions Factors'!$A$5:$A$46,0)+2,FALSE)*'MC Usage'!G390</f>
        <v>0</v>
      </c>
      <c r="H390" s="7">
        <f>HLOOKUP(H$5,'Emissions Factors'!$A$3:$AB$46,MATCH('MC Emissions'!$A390,'Emissions Factors'!$A$5:$A$46,0)+2,FALSE)*'MC Usage'!H390</f>
        <v>0</v>
      </c>
      <c r="I390" s="7">
        <f>HLOOKUP(I$5,'Emissions Factors'!$A$3:$AB$46,MATCH('MC Emissions'!$A390,'Emissions Factors'!$A$5:$A$46,0)+2,FALSE)*'MC Usage'!I390</f>
        <v>0</v>
      </c>
      <c r="J390" s="7">
        <f>HLOOKUP(J$5,'Emissions Factors'!$A$3:$AB$46,MATCH('MC Emissions'!$A390,'Emissions Factors'!$A$5:$A$46,0)+2,FALSE)*'MC Usage'!J390</f>
        <v>0</v>
      </c>
      <c r="K390" s="7">
        <f>HLOOKUP(K$5,'Emissions Factors'!$A$3:$AB$46,MATCH('MC Emissions'!$A390,'Emissions Factors'!$A$5:$A$46,0)+2,FALSE)*'MC Usage'!K390</f>
        <v>0</v>
      </c>
      <c r="L390" s="7">
        <f>HLOOKUP(L$5,'Emissions Factors'!$A$3:$AB$46,MATCH('MC Emissions'!$A390,'Emissions Factors'!$A$5:$A$46,0)+2,FALSE)*'MC Usage'!L390</f>
        <v>0</v>
      </c>
      <c r="M390" s="7">
        <f>HLOOKUP(M$5,'Emissions Factors'!$A$3:$AB$46,MATCH('MC Emissions'!$A390,'Emissions Factors'!$A$5:$A$46,0)+2,FALSE)*'MC Usage'!M390</f>
        <v>0</v>
      </c>
      <c r="N390" s="7">
        <f>HLOOKUP(N$5,'Emissions Factors'!$A$3:$AB$46,MATCH('MC Emissions'!$A390,'Emissions Factors'!$A$5:$A$46,0)+2,FALSE)*'MC Usage'!N390</f>
        <v>0</v>
      </c>
      <c r="O390" s="7">
        <f>HLOOKUP(O$5,'Emissions Factors'!$A$3:$AB$46,MATCH('MC Emissions'!$A390,'Emissions Factors'!$A$5:$A$46,0)+2,FALSE)*'MC Usage'!O390</f>
        <v>0</v>
      </c>
      <c r="P390" s="7">
        <f>HLOOKUP(P$5,'Emissions Factors'!$A$3:$AB$46,MATCH('MC Emissions'!$A390,'Emissions Factors'!$A$5:$A$46,0)+2,FALSE)*'MC Usage'!P390</f>
        <v>0</v>
      </c>
      <c r="Q390" s="7">
        <f>HLOOKUP(Q$5,'Emissions Factors'!$A$3:$AB$46,MATCH('MC Emissions'!$A390,'Emissions Factors'!$A$5:$A$46,0)+2,FALSE)*'MC Usage'!Q390</f>
        <v>0</v>
      </c>
      <c r="R390" s="7">
        <f>HLOOKUP(R$5,'Emissions Factors'!$A$3:$AB$46,MATCH('MC Emissions'!$A390,'Emissions Factors'!$A$5:$A$46,0)+2,FALSE)*'MC Usage'!R390</f>
        <v>0</v>
      </c>
      <c r="S390" s="7">
        <f>HLOOKUP(S$5,'Emissions Factors'!$A$3:$AB$46,MATCH('MC Emissions'!$A390,'Emissions Factors'!$A$5:$A$46,0)+2,FALSE)*'MC Usage'!S390</f>
        <v>0</v>
      </c>
      <c r="T390" s="7">
        <f>HLOOKUP(T$5,'Emissions Factors'!$A$3:$AB$46,MATCH('MC Emissions'!$A390,'Emissions Factors'!$A$5:$A$46,0)+2,FALSE)*'MC Usage'!T390</f>
        <v>0</v>
      </c>
      <c r="U390" s="7">
        <f>HLOOKUP(U$5,'Emissions Factors'!$A$3:$AB$46,MATCH('MC Emissions'!$A390,'Emissions Factors'!$A$5:$A$46,0)+2,FALSE)*'MC Usage'!U390</f>
        <v>0</v>
      </c>
      <c r="V390" s="7">
        <f>HLOOKUP(V$5,'Emissions Factors'!$A$3:$AB$46,MATCH('MC Emissions'!$A390,'Emissions Factors'!$A$5:$A$46,0)+2,FALSE)*'MC Usage'!V390</f>
        <v>0</v>
      </c>
      <c r="W390" s="7">
        <f>HLOOKUP(W$5,'Emissions Factors'!$A$3:$AB$46,MATCH('MC Emissions'!$A390,'Emissions Factors'!$A$5:$A$46,0)+2,FALSE)*'MC Usage'!W390</f>
        <v>0</v>
      </c>
      <c r="X390" s="7">
        <f>HLOOKUP(X$5,'Emissions Factors'!$A$3:$AB$46,MATCH('MC Emissions'!$A390,'Emissions Factors'!$A$5:$A$46,0)+2,FALSE)*'MC Usage'!X390</f>
        <v>0</v>
      </c>
      <c r="Y390" s="7">
        <f>HLOOKUP(Y$5,'Emissions Factors'!$A$3:$AB$46,MATCH('MC Emissions'!$A390,'Emissions Factors'!$A$5:$A$46,0)+2,FALSE)*'MC Usage'!Y390</f>
        <v>0</v>
      </c>
      <c r="Z390" s="7">
        <f>HLOOKUP(Z$5,'Emissions Factors'!$A$3:$AB$46,MATCH('MC Emissions'!$A390,'Emissions Factors'!$A$5:$A$46,0)+2,FALSE)*'MC Usage'!Z390</f>
        <v>0</v>
      </c>
      <c r="AA390" s="7">
        <f>HLOOKUP(AA$5,'Emissions Factors'!$A$3:$AB$46,MATCH('MC Emissions'!$A390,'Emissions Factors'!$A$5:$A$46,0)+2,FALSE)*'MC Usage'!AA390</f>
        <v>0</v>
      </c>
      <c r="AB390" s="8">
        <f>HLOOKUP(AB$5,'Emissions Factors'!$A$3:$AB$46,MATCH('MC Emissions'!$A390,'Emissions Factors'!$A$5:$A$46,0)+2,FALSE)*'MC Usage'!AB390</f>
        <v>0</v>
      </c>
      <c r="AC390" s="8">
        <f>-'MC Usage'!AC390</f>
        <v>0</v>
      </c>
      <c r="AD390" s="8">
        <f>HLOOKUP(AD$5,'Emissions Factors'!$A$3:$AB$46,MATCH('MC Emissions'!$A390,'Emissions Factors'!$A$5:$A$46,0)+2,FALSE)*'MC Usage'!AD390</f>
        <v>0</v>
      </c>
      <c r="AE390" s="8">
        <f>HLOOKUP(AE$5,'Emissions Factors'!$A$3:$AB$46,MATCH('MC Emissions'!$A390,'Emissions Factors'!$A$5:$A$46,0)+2,FALSE)*'MC Usage'!AE390</f>
        <v>0</v>
      </c>
      <c r="AF390" s="202">
        <f t="shared" si="25"/>
        <v>0</v>
      </c>
      <c r="AG390">
        <f t="shared" si="26"/>
        <v>0</v>
      </c>
      <c r="AH390">
        <v>0</v>
      </c>
    </row>
    <row r="391" spans="1:34" x14ac:dyDescent="0.3">
      <c r="A391" s="30" t="s">
        <v>66</v>
      </c>
      <c r="B391" s="16">
        <f t="shared" si="27"/>
        <v>48427</v>
      </c>
      <c r="C391" s="9">
        <f>HLOOKUP(C$5,'Emissions Factors'!$A$3:$AB$46,MATCH('MC Emissions'!$A391,'Emissions Factors'!$A$5:$A$46,0)+2,FALSE)*'MC Usage'!C391</f>
        <v>0</v>
      </c>
      <c r="D391" s="9">
        <f>HLOOKUP(D$5,'Emissions Factors'!$A$3:$AB$46,MATCH('MC Emissions'!$A391,'Emissions Factors'!$A$5:$A$46,0)+2,FALSE)*'MC Usage'!D391</f>
        <v>0</v>
      </c>
      <c r="E391" s="9">
        <f>HLOOKUP(E$5,'Emissions Factors'!$A$3:$AB$46,MATCH('MC Emissions'!$A391,'Emissions Factors'!$A$5:$A$46,0)+2,FALSE)*'MC Usage'!E391</f>
        <v>0</v>
      </c>
      <c r="F391" s="9">
        <f>HLOOKUP(F$5,'Emissions Factors'!$A$3:$AB$46,MATCH('MC Emissions'!$A391,'Emissions Factors'!$A$5:$A$46,0)+2,FALSE)*'MC Usage'!F391</f>
        <v>0</v>
      </c>
      <c r="G391" s="9">
        <f>HLOOKUP(G$5,'Emissions Factors'!$A$3:$AB$46,MATCH('MC Emissions'!$A391,'Emissions Factors'!$A$5:$A$46,0)+2,FALSE)*'MC Usage'!G391</f>
        <v>0</v>
      </c>
      <c r="H391" s="9">
        <f>HLOOKUP(H$5,'Emissions Factors'!$A$3:$AB$46,MATCH('MC Emissions'!$A391,'Emissions Factors'!$A$5:$A$46,0)+2,FALSE)*'MC Usage'!H391</f>
        <v>0</v>
      </c>
      <c r="I391" s="9">
        <f>HLOOKUP(I$5,'Emissions Factors'!$A$3:$AB$46,MATCH('MC Emissions'!$A391,'Emissions Factors'!$A$5:$A$46,0)+2,FALSE)*'MC Usage'!I391</f>
        <v>0</v>
      </c>
      <c r="J391" s="9">
        <f>HLOOKUP(J$5,'Emissions Factors'!$A$3:$AB$46,MATCH('MC Emissions'!$A391,'Emissions Factors'!$A$5:$A$46,0)+2,FALSE)*'MC Usage'!J391</f>
        <v>0</v>
      </c>
      <c r="K391" s="9">
        <f>HLOOKUP(K$5,'Emissions Factors'!$A$3:$AB$46,MATCH('MC Emissions'!$A391,'Emissions Factors'!$A$5:$A$46,0)+2,FALSE)*'MC Usage'!K391</f>
        <v>0</v>
      </c>
      <c r="L391" s="9">
        <f>HLOOKUP(L$5,'Emissions Factors'!$A$3:$AB$46,MATCH('MC Emissions'!$A391,'Emissions Factors'!$A$5:$A$46,0)+2,FALSE)*'MC Usage'!L391</f>
        <v>0</v>
      </c>
      <c r="M391" s="9">
        <f>HLOOKUP(M$5,'Emissions Factors'!$A$3:$AB$46,MATCH('MC Emissions'!$A391,'Emissions Factors'!$A$5:$A$46,0)+2,FALSE)*'MC Usage'!M391</f>
        <v>0</v>
      </c>
      <c r="N391" s="9">
        <f>HLOOKUP(N$5,'Emissions Factors'!$A$3:$AB$46,MATCH('MC Emissions'!$A391,'Emissions Factors'!$A$5:$A$46,0)+2,FALSE)*'MC Usage'!N391</f>
        <v>0</v>
      </c>
      <c r="O391" s="9">
        <f>HLOOKUP(O$5,'Emissions Factors'!$A$3:$AB$46,MATCH('MC Emissions'!$A391,'Emissions Factors'!$A$5:$A$46,0)+2,FALSE)*'MC Usage'!O391</f>
        <v>0</v>
      </c>
      <c r="P391" s="9">
        <f>HLOOKUP(P$5,'Emissions Factors'!$A$3:$AB$46,MATCH('MC Emissions'!$A391,'Emissions Factors'!$A$5:$A$46,0)+2,FALSE)*'MC Usage'!P391</f>
        <v>0</v>
      </c>
      <c r="Q391" s="9">
        <f>HLOOKUP(Q$5,'Emissions Factors'!$A$3:$AB$46,MATCH('MC Emissions'!$A391,'Emissions Factors'!$A$5:$A$46,0)+2,FALSE)*'MC Usage'!Q391</f>
        <v>0</v>
      </c>
      <c r="R391" s="9">
        <f>HLOOKUP(R$5,'Emissions Factors'!$A$3:$AB$46,MATCH('MC Emissions'!$A391,'Emissions Factors'!$A$5:$A$46,0)+2,FALSE)*'MC Usage'!R391</f>
        <v>0</v>
      </c>
      <c r="S391" s="9">
        <f>HLOOKUP(S$5,'Emissions Factors'!$A$3:$AB$46,MATCH('MC Emissions'!$A391,'Emissions Factors'!$A$5:$A$46,0)+2,FALSE)*'MC Usage'!S391</f>
        <v>0</v>
      </c>
      <c r="T391" s="9">
        <f>HLOOKUP(T$5,'Emissions Factors'!$A$3:$AB$46,MATCH('MC Emissions'!$A391,'Emissions Factors'!$A$5:$A$46,0)+2,FALSE)*'MC Usage'!T391</f>
        <v>0</v>
      </c>
      <c r="U391" s="9">
        <f>HLOOKUP(U$5,'Emissions Factors'!$A$3:$AB$46,MATCH('MC Emissions'!$A391,'Emissions Factors'!$A$5:$A$46,0)+2,FALSE)*'MC Usage'!U391</f>
        <v>0</v>
      </c>
      <c r="V391" s="9">
        <f>HLOOKUP(V$5,'Emissions Factors'!$A$3:$AB$46,MATCH('MC Emissions'!$A391,'Emissions Factors'!$A$5:$A$46,0)+2,FALSE)*'MC Usage'!V391</f>
        <v>0</v>
      </c>
      <c r="W391" s="9">
        <f>HLOOKUP(W$5,'Emissions Factors'!$A$3:$AB$46,MATCH('MC Emissions'!$A391,'Emissions Factors'!$A$5:$A$46,0)+2,FALSE)*'MC Usage'!W391</f>
        <v>0</v>
      </c>
      <c r="X391" s="9">
        <f>HLOOKUP(X$5,'Emissions Factors'!$A$3:$AB$46,MATCH('MC Emissions'!$A391,'Emissions Factors'!$A$5:$A$46,0)+2,FALSE)*'MC Usage'!X391</f>
        <v>0</v>
      </c>
      <c r="Y391" s="9">
        <f>HLOOKUP(Y$5,'Emissions Factors'!$A$3:$AB$46,MATCH('MC Emissions'!$A391,'Emissions Factors'!$A$5:$A$46,0)+2,FALSE)*'MC Usage'!Y391</f>
        <v>0</v>
      </c>
      <c r="Z391" s="9">
        <f>HLOOKUP(Z$5,'Emissions Factors'!$A$3:$AB$46,MATCH('MC Emissions'!$A391,'Emissions Factors'!$A$5:$A$46,0)+2,FALSE)*'MC Usage'!Z391</f>
        <v>0</v>
      </c>
      <c r="AA391" s="9">
        <f>HLOOKUP(AA$5,'Emissions Factors'!$A$3:$AB$46,MATCH('MC Emissions'!$A391,'Emissions Factors'!$A$5:$A$46,0)+2,FALSE)*'MC Usage'!AA391</f>
        <v>0</v>
      </c>
      <c r="AB391" s="10">
        <f>HLOOKUP(AB$5,'Emissions Factors'!$A$3:$AB$46,MATCH('MC Emissions'!$A391,'Emissions Factors'!$A$5:$A$46,0)+2,FALSE)*'MC Usage'!AB391</f>
        <v>0</v>
      </c>
      <c r="AC391" s="10">
        <f>-'MC Usage'!AC391</f>
        <v>0</v>
      </c>
      <c r="AD391" s="10">
        <f>HLOOKUP(AD$5,'Emissions Factors'!$A$3:$AB$46,MATCH('MC Emissions'!$A391,'Emissions Factors'!$A$5:$A$46,0)+2,FALSE)*'MC Usage'!AD391</f>
        <v>0</v>
      </c>
      <c r="AE391" s="10">
        <f>HLOOKUP(AE$5,'Emissions Factors'!$A$3:$AB$46,MATCH('MC Emissions'!$A391,'Emissions Factors'!$A$5:$A$46,0)+2,FALSE)*'MC Usage'!AE391</f>
        <v>0</v>
      </c>
      <c r="AF391" s="202">
        <f t="shared" ref="AF391:AF454" si="28">C391+AD391</f>
        <v>0</v>
      </c>
      <c r="AG391">
        <f t="shared" ref="AG391:AG454" si="29">E391+H391+AC391</f>
        <v>0</v>
      </c>
      <c r="AH391">
        <v>0</v>
      </c>
    </row>
    <row r="392" spans="1:34" x14ac:dyDescent="0.3">
      <c r="A392" s="30" t="s">
        <v>66</v>
      </c>
      <c r="B392" s="16">
        <f t="shared" ref="B392:B455" si="30">DATE(YEAR(B391),MONTH(B391)+1,DAY(B391))</f>
        <v>48458</v>
      </c>
      <c r="C392" s="9">
        <f>HLOOKUP(C$5,'Emissions Factors'!$A$3:$AB$46,MATCH('MC Emissions'!$A392,'Emissions Factors'!$A$5:$A$46,0)+2,FALSE)*'MC Usage'!C392</f>
        <v>0</v>
      </c>
      <c r="D392" s="9">
        <f>HLOOKUP(D$5,'Emissions Factors'!$A$3:$AB$46,MATCH('MC Emissions'!$A392,'Emissions Factors'!$A$5:$A$46,0)+2,FALSE)*'MC Usage'!D392</f>
        <v>0</v>
      </c>
      <c r="E392" s="9">
        <f>HLOOKUP(E$5,'Emissions Factors'!$A$3:$AB$46,MATCH('MC Emissions'!$A392,'Emissions Factors'!$A$5:$A$46,0)+2,FALSE)*'MC Usage'!E392</f>
        <v>0</v>
      </c>
      <c r="F392" s="9">
        <f>HLOOKUP(F$5,'Emissions Factors'!$A$3:$AB$46,MATCH('MC Emissions'!$A392,'Emissions Factors'!$A$5:$A$46,0)+2,FALSE)*'MC Usage'!F392</f>
        <v>0</v>
      </c>
      <c r="G392" s="9">
        <f>HLOOKUP(G$5,'Emissions Factors'!$A$3:$AB$46,MATCH('MC Emissions'!$A392,'Emissions Factors'!$A$5:$A$46,0)+2,FALSE)*'MC Usage'!G392</f>
        <v>0</v>
      </c>
      <c r="H392" s="9">
        <f>HLOOKUP(H$5,'Emissions Factors'!$A$3:$AB$46,MATCH('MC Emissions'!$A392,'Emissions Factors'!$A$5:$A$46,0)+2,FALSE)*'MC Usage'!H392</f>
        <v>0</v>
      </c>
      <c r="I392" s="9">
        <f>HLOOKUP(I$5,'Emissions Factors'!$A$3:$AB$46,MATCH('MC Emissions'!$A392,'Emissions Factors'!$A$5:$A$46,0)+2,FALSE)*'MC Usage'!I392</f>
        <v>0</v>
      </c>
      <c r="J392" s="9">
        <f>HLOOKUP(J$5,'Emissions Factors'!$A$3:$AB$46,MATCH('MC Emissions'!$A392,'Emissions Factors'!$A$5:$A$46,0)+2,FALSE)*'MC Usage'!J392</f>
        <v>0</v>
      </c>
      <c r="K392" s="9">
        <f>HLOOKUP(K$5,'Emissions Factors'!$A$3:$AB$46,MATCH('MC Emissions'!$A392,'Emissions Factors'!$A$5:$A$46,0)+2,FALSE)*'MC Usage'!K392</f>
        <v>0</v>
      </c>
      <c r="L392" s="9">
        <f>HLOOKUP(L$5,'Emissions Factors'!$A$3:$AB$46,MATCH('MC Emissions'!$A392,'Emissions Factors'!$A$5:$A$46,0)+2,FALSE)*'MC Usage'!L392</f>
        <v>0</v>
      </c>
      <c r="M392" s="9">
        <f>HLOOKUP(M$5,'Emissions Factors'!$A$3:$AB$46,MATCH('MC Emissions'!$A392,'Emissions Factors'!$A$5:$A$46,0)+2,FALSE)*'MC Usage'!M392</f>
        <v>0</v>
      </c>
      <c r="N392" s="9">
        <f>HLOOKUP(N$5,'Emissions Factors'!$A$3:$AB$46,MATCH('MC Emissions'!$A392,'Emissions Factors'!$A$5:$A$46,0)+2,FALSE)*'MC Usage'!N392</f>
        <v>0</v>
      </c>
      <c r="O392" s="9">
        <f>HLOOKUP(O$5,'Emissions Factors'!$A$3:$AB$46,MATCH('MC Emissions'!$A392,'Emissions Factors'!$A$5:$A$46,0)+2,FALSE)*'MC Usage'!O392</f>
        <v>0</v>
      </c>
      <c r="P392" s="9">
        <f>HLOOKUP(P$5,'Emissions Factors'!$A$3:$AB$46,MATCH('MC Emissions'!$A392,'Emissions Factors'!$A$5:$A$46,0)+2,FALSE)*'MC Usage'!P392</f>
        <v>0</v>
      </c>
      <c r="Q392" s="9">
        <f>HLOOKUP(Q$5,'Emissions Factors'!$A$3:$AB$46,MATCH('MC Emissions'!$A392,'Emissions Factors'!$A$5:$A$46,0)+2,FALSE)*'MC Usage'!Q392</f>
        <v>0</v>
      </c>
      <c r="R392" s="9">
        <f>HLOOKUP(R$5,'Emissions Factors'!$A$3:$AB$46,MATCH('MC Emissions'!$A392,'Emissions Factors'!$A$5:$A$46,0)+2,FALSE)*'MC Usage'!R392</f>
        <v>0</v>
      </c>
      <c r="S392" s="9">
        <f>HLOOKUP(S$5,'Emissions Factors'!$A$3:$AB$46,MATCH('MC Emissions'!$A392,'Emissions Factors'!$A$5:$A$46,0)+2,FALSE)*'MC Usage'!S392</f>
        <v>0</v>
      </c>
      <c r="T392" s="9">
        <f>HLOOKUP(T$5,'Emissions Factors'!$A$3:$AB$46,MATCH('MC Emissions'!$A392,'Emissions Factors'!$A$5:$A$46,0)+2,FALSE)*'MC Usage'!T392</f>
        <v>0</v>
      </c>
      <c r="U392" s="9">
        <f>HLOOKUP(U$5,'Emissions Factors'!$A$3:$AB$46,MATCH('MC Emissions'!$A392,'Emissions Factors'!$A$5:$A$46,0)+2,FALSE)*'MC Usage'!U392</f>
        <v>0</v>
      </c>
      <c r="V392" s="9">
        <f>HLOOKUP(V$5,'Emissions Factors'!$A$3:$AB$46,MATCH('MC Emissions'!$A392,'Emissions Factors'!$A$5:$A$46,0)+2,FALSE)*'MC Usage'!V392</f>
        <v>0</v>
      </c>
      <c r="W392" s="9">
        <f>HLOOKUP(W$5,'Emissions Factors'!$A$3:$AB$46,MATCH('MC Emissions'!$A392,'Emissions Factors'!$A$5:$A$46,0)+2,FALSE)*'MC Usage'!W392</f>
        <v>0</v>
      </c>
      <c r="X392" s="9">
        <f>HLOOKUP(X$5,'Emissions Factors'!$A$3:$AB$46,MATCH('MC Emissions'!$A392,'Emissions Factors'!$A$5:$A$46,0)+2,FALSE)*'MC Usage'!X392</f>
        <v>0</v>
      </c>
      <c r="Y392" s="9">
        <f>HLOOKUP(Y$5,'Emissions Factors'!$A$3:$AB$46,MATCH('MC Emissions'!$A392,'Emissions Factors'!$A$5:$A$46,0)+2,FALSE)*'MC Usage'!Y392</f>
        <v>0</v>
      </c>
      <c r="Z392" s="9">
        <f>HLOOKUP(Z$5,'Emissions Factors'!$A$3:$AB$46,MATCH('MC Emissions'!$A392,'Emissions Factors'!$A$5:$A$46,0)+2,FALSE)*'MC Usage'!Z392</f>
        <v>0</v>
      </c>
      <c r="AA392" s="9">
        <f>HLOOKUP(AA$5,'Emissions Factors'!$A$3:$AB$46,MATCH('MC Emissions'!$A392,'Emissions Factors'!$A$5:$A$46,0)+2,FALSE)*'MC Usage'!AA392</f>
        <v>0</v>
      </c>
      <c r="AB392" s="10">
        <f>HLOOKUP(AB$5,'Emissions Factors'!$A$3:$AB$46,MATCH('MC Emissions'!$A392,'Emissions Factors'!$A$5:$A$46,0)+2,FALSE)*'MC Usage'!AB392</f>
        <v>0</v>
      </c>
      <c r="AC392" s="10">
        <f>-'MC Usage'!AC392</f>
        <v>0</v>
      </c>
      <c r="AD392" s="10">
        <f>HLOOKUP(AD$5,'Emissions Factors'!$A$3:$AB$46,MATCH('MC Emissions'!$A392,'Emissions Factors'!$A$5:$A$46,0)+2,FALSE)*'MC Usage'!AD392</f>
        <v>0</v>
      </c>
      <c r="AE392" s="10">
        <f>HLOOKUP(AE$5,'Emissions Factors'!$A$3:$AB$46,MATCH('MC Emissions'!$A392,'Emissions Factors'!$A$5:$A$46,0)+2,FALSE)*'MC Usage'!AE392</f>
        <v>0</v>
      </c>
      <c r="AF392" s="202">
        <f t="shared" si="28"/>
        <v>0</v>
      </c>
      <c r="AG392">
        <f t="shared" si="29"/>
        <v>0</v>
      </c>
      <c r="AH392">
        <v>0</v>
      </c>
    </row>
    <row r="393" spans="1:34" x14ac:dyDescent="0.3">
      <c r="A393" s="30" t="s">
        <v>66</v>
      </c>
      <c r="B393" s="16">
        <f t="shared" si="30"/>
        <v>48488</v>
      </c>
      <c r="C393" s="9">
        <f>HLOOKUP(C$5,'Emissions Factors'!$A$3:$AB$46,MATCH('MC Emissions'!$A393,'Emissions Factors'!$A$5:$A$46,0)+2,FALSE)*'MC Usage'!C393</f>
        <v>0</v>
      </c>
      <c r="D393" s="9">
        <f>HLOOKUP(D$5,'Emissions Factors'!$A$3:$AB$46,MATCH('MC Emissions'!$A393,'Emissions Factors'!$A$5:$A$46,0)+2,FALSE)*'MC Usage'!D393</f>
        <v>0</v>
      </c>
      <c r="E393" s="9">
        <f>HLOOKUP(E$5,'Emissions Factors'!$A$3:$AB$46,MATCH('MC Emissions'!$A393,'Emissions Factors'!$A$5:$A$46,0)+2,FALSE)*'MC Usage'!E393</f>
        <v>0</v>
      </c>
      <c r="F393" s="9">
        <f>HLOOKUP(F$5,'Emissions Factors'!$A$3:$AB$46,MATCH('MC Emissions'!$A393,'Emissions Factors'!$A$5:$A$46,0)+2,FALSE)*'MC Usage'!F393</f>
        <v>0</v>
      </c>
      <c r="G393" s="9">
        <f>HLOOKUP(G$5,'Emissions Factors'!$A$3:$AB$46,MATCH('MC Emissions'!$A393,'Emissions Factors'!$A$5:$A$46,0)+2,FALSE)*'MC Usage'!G393</f>
        <v>0</v>
      </c>
      <c r="H393" s="9">
        <f>HLOOKUP(H$5,'Emissions Factors'!$A$3:$AB$46,MATCH('MC Emissions'!$A393,'Emissions Factors'!$A$5:$A$46,0)+2,FALSE)*'MC Usage'!H393</f>
        <v>0</v>
      </c>
      <c r="I393" s="9">
        <f>HLOOKUP(I$5,'Emissions Factors'!$A$3:$AB$46,MATCH('MC Emissions'!$A393,'Emissions Factors'!$A$5:$A$46,0)+2,FALSE)*'MC Usage'!I393</f>
        <v>0</v>
      </c>
      <c r="J393" s="9">
        <f>HLOOKUP(J$5,'Emissions Factors'!$A$3:$AB$46,MATCH('MC Emissions'!$A393,'Emissions Factors'!$A$5:$A$46,0)+2,FALSE)*'MC Usage'!J393</f>
        <v>0</v>
      </c>
      <c r="K393" s="9">
        <f>HLOOKUP(K$5,'Emissions Factors'!$A$3:$AB$46,MATCH('MC Emissions'!$A393,'Emissions Factors'!$A$5:$A$46,0)+2,FALSE)*'MC Usage'!K393</f>
        <v>0</v>
      </c>
      <c r="L393" s="9">
        <f>HLOOKUP(L$5,'Emissions Factors'!$A$3:$AB$46,MATCH('MC Emissions'!$A393,'Emissions Factors'!$A$5:$A$46,0)+2,FALSE)*'MC Usage'!L393</f>
        <v>0</v>
      </c>
      <c r="M393" s="9">
        <f>HLOOKUP(M$5,'Emissions Factors'!$A$3:$AB$46,MATCH('MC Emissions'!$A393,'Emissions Factors'!$A$5:$A$46,0)+2,FALSE)*'MC Usage'!M393</f>
        <v>0</v>
      </c>
      <c r="N393" s="9">
        <f>HLOOKUP(N$5,'Emissions Factors'!$A$3:$AB$46,MATCH('MC Emissions'!$A393,'Emissions Factors'!$A$5:$A$46,0)+2,FALSE)*'MC Usage'!N393</f>
        <v>0</v>
      </c>
      <c r="O393" s="9">
        <f>HLOOKUP(O$5,'Emissions Factors'!$A$3:$AB$46,MATCH('MC Emissions'!$A393,'Emissions Factors'!$A$5:$A$46,0)+2,FALSE)*'MC Usage'!O393</f>
        <v>0</v>
      </c>
      <c r="P393" s="9">
        <f>HLOOKUP(P$5,'Emissions Factors'!$A$3:$AB$46,MATCH('MC Emissions'!$A393,'Emissions Factors'!$A$5:$A$46,0)+2,FALSE)*'MC Usage'!P393</f>
        <v>0</v>
      </c>
      <c r="Q393" s="9">
        <f>HLOOKUP(Q$5,'Emissions Factors'!$A$3:$AB$46,MATCH('MC Emissions'!$A393,'Emissions Factors'!$A$5:$A$46,0)+2,FALSE)*'MC Usage'!Q393</f>
        <v>0</v>
      </c>
      <c r="R393" s="9">
        <f>HLOOKUP(R$5,'Emissions Factors'!$A$3:$AB$46,MATCH('MC Emissions'!$A393,'Emissions Factors'!$A$5:$A$46,0)+2,FALSE)*'MC Usage'!R393</f>
        <v>0</v>
      </c>
      <c r="S393" s="9">
        <f>HLOOKUP(S$5,'Emissions Factors'!$A$3:$AB$46,MATCH('MC Emissions'!$A393,'Emissions Factors'!$A$5:$A$46,0)+2,FALSE)*'MC Usage'!S393</f>
        <v>0</v>
      </c>
      <c r="T393" s="9">
        <f>HLOOKUP(T$5,'Emissions Factors'!$A$3:$AB$46,MATCH('MC Emissions'!$A393,'Emissions Factors'!$A$5:$A$46,0)+2,FALSE)*'MC Usage'!T393</f>
        <v>0</v>
      </c>
      <c r="U393" s="9">
        <f>HLOOKUP(U$5,'Emissions Factors'!$A$3:$AB$46,MATCH('MC Emissions'!$A393,'Emissions Factors'!$A$5:$A$46,0)+2,FALSE)*'MC Usage'!U393</f>
        <v>0</v>
      </c>
      <c r="V393" s="9">
        <f>HLOOKUP(V$5,'Emissions Factors'!$A$3:$AB$46,MATCH('MC Emissions'!$A393,'Emissions Factors'!$A$5:$A$46,0)+2,FALSE)*'MC Usage'!V393</f>
        <v>0</v>
      </c>
      <c r="W393" s="9">
        <f>HLOOKUP(W$5,'Emissions Factors'!$A$3:$AB$46,MATCH('MC Emissions'!$A393,'Emissions Factors'!$A$5:$A$46,0)+2,FALSE)*'MC Usage'!W393</f>
        <v>0</v>
      </c>
      <c r="X393" s="9">
        <f>HLOOKUP(X$5,'Emissions Factors'!$A$3:$AB$46,MATCH('MC Emissions'!$A393,'Emissions Factors'!$A$5:$A$46,0)+2,FALSE)*'MC Usage'!X393</f>
        <v>0</v>
      </c>
      <c r="Y393" s="9">
        <f>HLOOKUP(Y$5,'Emissions Factors'!$A$3:$AB$46,MATCH('MC Emissions'!$A393,'Emissions Factors'!$A$5:$A$46,0)+2,FALSE)*'MC Usage'!Y393</f>
        <v>0</v>
      </c>
      <c r="Z393" s="9">
        <f>HLOOKUP(Z$5,'Emissions Factors'!$A$3:$AB$46,MATCH('MC Emissions'!$A393,'Emissions Factors'!$A$5:$A$46,0)+2,FALSE)*'MC Usage'!Z393</f>
        <v>0</v>
      </c>
      <c r="AA393" s="9">
        <f>HLOOKUP(AA$5,'Emissions Factors'!$A$3:$AB$46,MATCH('MC Emissions'!$A393,'Emissions Factors'!$A$5:$A$46,0)+2,FALSE)*'MC Usage'!AA393</f>
        <v>0</v>
      </c>
      <c r="AB393" s="10">
        <f>HLOOKUP(AB$5,'Emissions Factors'!$A$3:$AB$46,MATCH('MC Emissions'!$A393,'Emissions Factors'!$A$5:$A$46,0)+2,FALSE)*'MC Usage'!AB393</f>
        <v>0</v>
      </c>
      <c r="AC393" s="10">
        <f>-'MC Usage'!AC393</f>
        <v>0</v>
      </c>
      <c r="AD393" s="10">
        <f>HLOOKUP(AD$5,'Emissions Factors'!$A$3:$AB$46,MATCH('MC Emissions'!$A393,'Emissions Factors'!$A$5:$A$46,0)+2,FALSE)*'MC Usage'!AD393</f>
        <v>0</v>
      </c>
      <c r="AE393" s="10">
        <f>HLOOKUP(AE$5,'Emissions Factors'!$A$3:$AB$46,MATCH('MC Emissions'!$A393,'Emissions Factors'!$A$5:$A$46,0)+2,FALSE)*'MC Usage'!AE393</f>
        <v>0</v>
      </c>
      <c r="AF393" s="202">
        <f t="shared" si="28"/>
        <v>0</v>
      </c>
      <c r="AG393">
        <f t="shared" si="29"/>
        <v>0</v>
      </c>
      <c r="AH393">
        <v>0</v>
      </c>
    </row>
    <row r="394" spans="1:34" x14ac:dyDescent="0.3">
      <c r="A394" s="30" t="s">
        <v>66</v>
      </c>
      <c r="B394" s="16">
        <f t="shared" si="30"/>
        <v>48519</v>
      </c>
      <c r="C394" s="9">
        <f>HLOOKUP(C$5,'Emissions Factors'!$A$3:$AB$46,MATCH('MC Emissions'!$A394,'Emissions Factors'!$A$5:$A$46,0)+2,FALSE)*'MC Usage'!C394</f>
        <v>0</v>
      </c>
      <c r="D394" s="9">
        <f>HLOOKUP(D$5,'Emissions Factors'!$A$3:$AB$46,MATCH('MC Emissions'!$A394,'Emissions Factors'!$A$5:$A$46,0)+2,FALSE)*'MC Usage'!D394</f>
        <v>0</v>
      </c>
      <c r="E394" s="9">
        <f>HLOOKUP(E$5,'Emissions Factors'!$A$3:$AB$46,MATCH('MC Emissions'!$A394,'Emissions Factors'!$A$5:$A$46,0)+2,FALSE)*'MC Usage'!E394</f>
        <v>0</v>
      </c>
      <c r="F394" s="9">
        <f>HLOOKUP(F$5,'Emissions Factors'!$A$3:$AB$46,MATCH('MC Emissions'!$A394,'Emissions Factors'!$A$5:$A$46,0)+2,FALSE)*'MC Usage'!F394</f>
        <v>0</v>
      </c>
      <c r="G394" s="9">
        <f>HLOOKUP(G$5,'Emissions Factors'!$A$3:$AB$46,MATCH('MC Emissions'!$A394,'Emissions Factors'!$A$5:$A$46,0)+2,FALSE)*'MC Usage'!G394</f>
        <v>0</v>
      </c>
      <c r="H394" s="9">
        <f>HLOOKUP(H$5,'Emissions Factors'!$A$3:$AB$46,MATCH('MC Emissions'!$A394,'Emissions Factors'!$A$5:$A$46,0)+2,FALSE)*'MC Usage'!H394</f>
        <v>0</v>
      </c>
      <c r="I394" s="9">
        <f>HLOOKUP(I$5,'Emissions Factors'!$A$3:$AB$46,MATCH('MC Emissions'!$A394,'Emissions Factors'!$A$5:$A$46,0)+2,FALSE)*'MC Usage'!I394</f>
        <v>0</v>
      </c>
      <c r="J394" s="9">
        <f>HLOOKUP(J$5,'Emissions Factors'!$A$3:$AB$46,MATCH('MC Emissions'!$A394,'Emissions Factors'!$A$5:$A$46,0)+2,FALSE)*'MC Usage'!J394</f>
        <v>0</v>
      </c>
      <c r="K394" s="9">
        <f>HLOOKUP(K$5,'Emissions Factors'!$A$3:$AB$46,MATCH('MC Emissions'!$A394,'Emissions Factors'!$A$5:$A$46,0)+2,FALSE)*'MC Usage'!K394</f>
        <v>0</v>
      </c>
      <c r="L394" s="9">
        <f>HLOOKUP(L$5,'Emissions Factors'!$A$3:$AB$46,MATCH('MC Emissions'!$A394,'Emissions Factors'!$A$5:$A$46,0)+2,FALSE)*'MC Usage'!L394</f>
        <v>0</v>
      </c>
      <c r="M394" s="9">
        <f>HLOOKUP(M$5,'Emissions Factors'!$A$3:$AB$46,MATCH('MC Emissions'!$A394,'Emissions Factors'!$A$5:$A$46,0)+2,FALSE)*'MC Usage'!M394</f>
        <v>0</v>
      </c>
      <c r="N394" s="9">
        <f>HLOOKUP(N$5,'Emissions Factors'!$A$3:$AB$46,MATCH('MC Emissions'!$A394,'Emissions Factors'!$A$5:$A$46,0)+2,FALSE)*'MC Usage'!N394</f>
        <v>0</v>
      </c>
      <c r="O394" s="9">
        <f>HLOOKUP(O$5,'Emissions Factors'!$A$3:$AB$46,MATCH('MC Emissions'!$A394,'Emissions Factors'!$A$5:$A$46,0)+2,FALSE)*'MC Usage'!O394</f>
        <v>0</v>
      </c>
      <c r="P394" s="9">
        <f>HLOOKUP(P$5,'Emissions Factors'!$A$3:$AB$46,MATCH('MC Emissions'!$A394,'Emissions Factors'!$A$5:$A$46,0)+2,FALSE)*'MC Usage'!P394</f>
        <v>0</v>
      </c>
      <c r="Q394" s="9">
        <f>HLOOKUP(Q$5,'Emissions Factors'!$A$3:$AB$46,MATCH('MC Emissions'!$A394,'Emissions Factors'!$A$5:$A$46,0)+2,FALSE)*'MC Usage'!Q394</f>
        <v>0</v>
      </c>
      <c r="R394" s="9">
        <f>HLOOKUP(R$5,'Emissions Factors'!$A$3:$AB$46,MATCH('MC Emissions'!$A394,'Emissions Factors'!$A$5:$A$46,0)+2,FALSE)*'MC Usage'!R394</f>
        <v>0</v>
      </c>
      <c r="S394" s="9">
        <f>HLOOKUP(S$5,'Emissions Factors'!$A$3:$AB$46,MATCH('MC Emissions'!$A394,'Emissions Factors'!$A$5:$A$46,0)+2,FALSE)*'MC Usage'!S394</f>
        <v>0</v>
      </c>
      <c r="T394" s="9">
        <f>HLOOKUP(T$5,'Emissions Factors'!$A$3:$AB$46,MATCH('MC Emissions'!$A394,'Emissions Factors'!$A$5:$A$46,0)+2,FALSE)*'MC Usage'!T394</f>
        <v>0</v>
      </c>
      <c r="U394" s="9">
        <f>HLOOKUP(U$5,'Emissions Factors'!$A$3:$AB$46,MATCH('MC Emissions'!$A394,'Emissions Factors'!$A$5:$A$46,0)+2,FALSE)*'MC Usage'!U394</f>
        <v>0</v>
      </c>
      <c r="V394" s="9">
        <f>HLOOKUP(V$5,'Emissions Factors'!$A$3:$AB$46,MATCH('MC Emissions'!$A394,'Emissions Factors'!$A$5:$A$46,0)+2,FALSE)*'MC Usage'!V394</f>
        <v>0</v>
      </c>
      <c r="W394" s="9">
        <f>HLOOKUP(W$5,'Emissions Factors'!$A$3:$AB$46,MATCH('MC Emissions'!$A394,'Emissions Factors'!$A$5:$A$46,0)+2,FALSE)*'MC Usage'!W394</f>
        <v>0</v>
      </c>
      <c r="X394" s="9">
        <f>HLOOKUP(X$5,'Emissions Factors'!$A$3:$AB$46,MATCH('MC Emissions'!$A394,'Emissions Factors'!$A$5:$A$46,0)+2,FALSE)*'MC Usage'!X394</f>
        <v>0</v>
      </c>
      <c r="Y394" s="9">
        <f>HLOOKUP(Y$5,'Emissions Factors'!$A$3:$AB$46,MATCH('MC Emissions'!$A394,'Emissions Factors'!$A$5:$A$46,0)+2,FALSE)*'MC Usage'!Y394</f>
        <v>0</v>
      </c>
      <c r="Z394" s="9">
        <f>HLOOKUP(Z$5,'Emissions Factors'!$A$3:$AB$46,MATCH('MC Emissions'!$A394,'Emissions Factors'!$A$5:$A$46,0)+2,FALSE)*'MC Usage'!Z394</f>
        <v>0</v>
      </c>
      <c r="AA394" s="9">
        <f>HLOOKUP(AA$5,'Emissions Factors'!$A$3:$AB$46,MATCH('MC Emissions'!$A394,'Emissions Factors'!$A$5:$A$46,0)+2,FALSE)*'MC Usage'!AA394</f>
        <v>0</v>
      </c>
      <c r="AB394" s="10">
        <f>HLOOKUP(AB$5,'Emissions Factors'!$A$3:$AB$46,MATCH('MC Emissions'!$A394,'Emissions Factors'!$A$5:$A$46,0)+2,FALSE)*'MC Usage'!AB394</f>
        <v>0</v>
      </c>
      <c r="AC394" s="10">
        <f>-'MC Usage'!AC394</f>
        <v>0</v>
      </c>
      <c r="AD394" s="10">
        <f>HLOOKUP(AD$5,'Emissions Factors'!$A$3:$AB$46,MATCH('MC Emissions'!$A394,'Emissions Factors'!$A$5:$A$46,0)+2,FALSE)*'MC Usage'!AD394</f>
        <v>0</v>
      </c>
      <c r="AE394" s="10">
        <f>HLOOKUP(AE$5,'Emissions Factors'!$A$3:$AB$46,MATCH('MC Emissions'!$A394,'Emissions Factors'!$A$5:$A$46,0)+2,FALSE)*'MC Usage'!AE394</f>
        <v>0</v>
      </c>
      <c r="AF394" s="202">
        <f t="shared" si="28"/>
        <v>0</v>
      </c>
      <c r="AG394">
        <f t="shared" si="29"/>
        <v>0</v>
      </c>
      <c r="AH394">
        <v>0</v>
      </c>
    </row>
    <row r="395" spans="1:34" x14ac:dyDescent="0.3">
      <c r="A395" s="30" t="s">
        <v>66</v>
      </c>
      <c r="B395" s="16">
        <f t="shared" si="30"/>
        <v>48549</v>
      </c>
      <c r="C395" s="9">
        <f>HLOOKUP(C$5,'Emissions Factors'!$A$3:$AB$46,MATCH('MC Emissions'!$A395,'Emissions Factors'!$A$5:$A$46,0)+2,FALSE)*'MC Usage'!C395</f>
        <v>0</v>
      </c>
      <c r="D395" s="9">
        <f>HLOOKUP(D$5,'Emissions Factors'!$A$3:$AB$46,MATCH('MC Emissions'!$A395,'Emissions Factors'!$A$5:$A$46,0)+2,FALSE)*'MC Usage'!D395</f>
        <v>0</v>
      </c>
      <c r="E395" s="9">
        <f>HLOOKUP(E$5,'Emissions Factors'!$A$3:$AB$46,MATCH('MC Emissions'!$A395,'Emissions Factors'!$A$5:$A$46,0)+2,FALSE)*'MC Usage'!E395</f>
        <v>0</v>
      </c>
      <c r="F395" s="9">
        <f>HLOOKUP(F$5,'Emissions Factors'!$A$3:$AB$46,MATCH('MC Emissions'!$A395,'Emissions Factors'!$A$5:$A$46,0)+2,FALSE)*'MC Usage'!F395</f>
        <v>0</v>
      </c>
      <c r="G395" s="9">
        <f>HLOOKUP(G$5,'Emissions Factors'!$A$3:$AB$46,MATCH('MC Emissions'!$A395,'Emissions Factors'!$A$5:$A$46,0)+2,FALSE)*'MC Usage'!G395</f>
        <v>0</v>
      </c>
      <c r="H395" s="9">
        <f>HLOOKUP(H$5,'Emissions Factors'!$A$3:$AB$46,MATCH('MC Emissions'!$A395,'Emissions Factors'!$A$5:$A$46,0)+2,FALSE)*'MC Usage'!H395</f>
        <v>0</v>
      </c>
      <c r="I395" s="9">
        <f>HLOOKUP(I$5,'Emissions Factors'!$A$3:$AB$46,MATCH('MC Emissions'!$A395,'Emissions Factors'!$A$5:$A$46,0)+2,FALSE)*'MC Usage'!I395</f>
        <v>0</v>
      </c>
      <c r="J395" s="9">
        <f>HLOOKUP(J$5,'Emissions Factors'!$A$3:$AB$46,MATCH('MC Emissions'!$A395,'Emissions Factors'!$A$5:$A$46,0)+2,FALSE)*'MC Usage'!J395</f>
        <v>0</v>
      </c>
      <c r="K395" s="9">
        <f>HLOOKUP(K$5,'Emissions Factors'!$A$3:$AB$46,MATCH('MC Emissions'!$A395,'Emissions Factors'!$A$5:$A$46,0)+2,FALSE)*'MC Usage'!K395</f>
        <v>0</v>
      </c>
      <c r="L395" s="9">
        <f>HLOOKUP(L$5,'Emissions Factors'!$A$3:$AB$46,MATCH('MC Emissions'!$A395,'Emissions Factors'!$A$5:$A$46,0)+2,FALSE)*'MC Usage'!L395</f>
        <v>0</v>
      </c>
      <c r="M395" s="9">
        <f>HLOOKUP(M$5,'Emissions Factors'!$A$3:$AB$46,MATCH('MC Emissions'!$A395,'Emissions Factors'!$A$5:$A$46,0)+2,FALSE)*'MC Usage'!M395</f>
        <v>0</v>
      </c>
      <c r="N395" s="9">
        <f>HLOOKUP(N$5,'Emissions Factors'!$A$3:$AB$46,MATCH('MC Emissions'!$A395,'Emissions Factors'!$A$5:$A$46,0)+2,FALSE)*'MC Usage'!N395</f>
        <v>0</v>
      </c>
      <c r="O395" s="9">
        <f>HLOOKUP(O$5,'Emissions Factors'!$A$3:$AB$46,MATCH('MC Emissions'!$A395,'Emissions Factors'!$A$5:$A$46,0)+2,FALSE)*'MC Usage'!O395</f>
        <v>0</v>
      </c>
      <c r="P395" s="9">
        <f>HLOOKUP(P$5,'Emissions Factors'!$A$3:$AB$46,MATCH('MC Emissions'!$A395,'Emissions Factors'!$A$5:$A$46,0)+2,FALSE)*'MC Usage'!P395</f>
        <v>0</v>
      </c>
      <c r="Q395" s="9">
        <f>HLOOKUP(Q$5,'Emissions Factors'!$A$3:$AB$46,MATCH('MC Emissions'!$A395,'Emissions Factors'!$A$5:$A$46,0)+2,FALSE)*'MC Usage'!Q395</f>
        <v>0</v>
      </c>
      <c r="R395" s="9">
        <f>HLOOKUP(R$5,'Emissions Factors'!$A$3:$AB$46,MATCH('MC Emissions'!$A395,'Emissions Factors'!$A$5:$A$46,0)+2,FALSE)*'MC Usage'!R395</f>
        <v>0</v>
      </c>
      <c r="S395" s="9">
        <f>HLOOKUP(S$5,'Emissions Factors'!$A$3:$AB$46,MATCH('MC Emissions'!$A395,'Emissions Factors'!$A$5:$A$46,0)+2,FALSE)*'MC Usage'!S395</f>
        <v>0</v>
      </c>
      <c r="T395" s="9">
        <f>HLOOKUP(T$5,'Emissions Factors'!$A$3:$AB$46,MATCH('MC Emissions'!$A395,'Emissions Factors'!$A$5:$A$46,0)+2,FALSE)*'MC Usage'!T395</f>
        <v>0</v>
      </c>
      <c r="U395" s="9">
        <f>HLOOKUP(U$5,'Emissions Factors'!$A$3:$AB$46,MATCH('MC Emissions'!$A395,'Emissions Factors'!$A$5:$A$46,0)+2,FALSE)*'MC Usage'!U395</f>
        <v>0</v>
      </c>
      <c r="V395" s="9">
        <f>HLOOKUP(V$5,'Emissions Factors'!$A$3:$AB$46,MATCH('MC Emissions'!$A395,'Emissions Factors'!$A$5:$A$46,0)+2,FALSE)*'MC Usage'!V395</f>
        <v>0</v>
      </c>
      <c r="W395" s="9">
        <f>HLOOKUP(W$5,'Emissions Factors'!$A$3:$AB$46,MATCH('MC Emissions'!$A395,'Emissions Factors'!$A$5:$A$46,0)+2,FALSE)*'MC Usage'!W395</f>
        <v>0</v>
      </c>
      <c r="X395" s="9">
        <f>HLOOKUP(X$5,'Emissions Factors'!$A$3:$AB$46,MATCH('MC Emissions'!$A395,'Emissions Factors'!$A$5:$A$46,0)+2,FALSE)*'MC Usage'!X395</f>
        <v>0</v>
      </c>
      <c r="Y395" s="9">
        <f>HLOOKUP(Y$5,'Emissions Factors'!$A$3:$AB$46,MATCH('MC Emissions'!$A395,'Emissions Factors'!$A$5:$A$46,0)+2,FALSE)*'MC Usage'!Y395</f>
        <v>0</v>
      </c>
      <c r="Z395" s="9">
        <f>HLOOKUP(Z$5,'Emissions Factors'!$A$3:$AB$46,MATCH('MC Emissions'!$A395,'Emissions Factors'!$A$5:$A$46,0)+2,FALSE)*'MC Usage'!Z395</f>
        <v>0</v>
      </c>
      <c r="AA395" s="9">
        <f>HLOOKUP(AA$5,'Emissions Factors'!$A$3:$AB$46,MATCH('MC Emissions'!$A395,'Emissions Factors'!$A$5:$A$46,0)+2,FALSE)*'MC Usage'!AA395</f>
        <v>0</v>
      </c>
      <c r="AB395" s="10">
        <f>HLOOKUP(AB$5,'Emissions Factors'!$A$3:$AB$46,MATCH('MC Emissions'!$A395,'Emissions Factors'!$A$5:$A$46,0)+2,FALSE)*'MC Usage'!AB395</f>
        <v>0</v>
      </c>
      <c r="AC395" s="10">
        <f>-'MC Usage'!AC395</f>
        <v>0</v>
      </c>
      <c r="AD395" s="10">
        <f>HLOOKUP(AD$5,'Emissions Factors'!$A$3:$AB$46,MATCH('MC Emissions'!$A395,'Emissions Factors'!$A$5:$A$46,0)+2,FALSE)*'MC Usage'!AD395</f>
        <v>0</v>
      </c>
      <c r="AE395" s="10">
        <f>HLOOKUP(AE$5,'Emissions Factors'!$A$3:$AB$46,MATCH('MC Emissions'!$A395,'Emissions Factors'!$A$5:$A$46,0)+2,FALSE)*'MC Usage'!AE395</f>
        <v>0</v>
      </c>
      <c r="AF395" s="202">
        <f t="shared" si="28"/>
        <v>0</v>
      </c>
      <c r="AG395">
        <f t="shared" si="29"/>
        <v>0</v>
      </c>
      <c r="AH395">
        <v>0</v>
      </c>
    </row>
    <row r="396" spans="1:34" x14ac:dyDescent="0.3">
      <c r="A396" s="30" t="s">
        <v>66</v>
      </c>
      <c r="B396" s="16">
        <f t="shared" si="30"/>
        <v>48580</v>
      </c>
      <c r="C396" s="9">
        <f>HLOOKUP(C$5,'Emissions Factors'!$A$3:$AB$46,MATCH('MC Emissions'!$A396,'Emissions Factors'!$A$5:$A$46,0)+2,FALSE)*'MC Usage'!C396</f>
        <v>0</v>
      </c>
      <c r="D396" s="9">
        <f>HLOOKUP(D$5,'Emissions Factors'!$A$3:$AB$46,MATCH('MC Emissions'!$A396,'Emissions Factors'!$A$5:$A$46,0)+2,FALSE)*'MC Usage'!D396</f>
        <v>0</v>
      </c>
      <c r="E396" s="9">
        <f>HLOOKUP(E$5,'Emissions Factors'!$A$3:$AB$46,MATCH('MC Emissions'!$A396,'Emissions Factors'!$A$5:$A$46,0)+2,FALSE)*'MC Usage'!E396</f>
        <v>0</v>
      </c>
      <c r="F396" s="9">
        <f>HLOOKUP(F$5,'Emissions Factors'!$A$3:$AB$46,MATCH('MC Emissions'!$A396,'Emissions Factors'!$A$5:$A$46,0)+2,FALSE)*'MC Usage'!F396</f>
        <v>0</v>
      </c>
      <c r="G396" s="9">
        <f>HLOOKUP(G$5,'Emissions Factors'!$A$3:$AB$46,MATCH('MC Emissions'!$A396,'Emissions Factors'!$A$5:$A$46,0)+2,FALSE)*'MC Usage'!G396</f>
        <v>0</v>
      </c>
      <c r="H396" s="9">
        <f>HLOOKUP(H$5,'Emissions Factors'!$A$3:$AB$46,MATCH('MC Emissions'!$A396,'Emissions Factors'!$A$5:$A$46,0)+2,FALSE)*'MC Usage'!H396</f>
        <v>0</v>
      </c>
      <c r="I396" s="9">
        <f>HLOOKUP(I$5,'Emissions Factors'!$A$3:$AB$46,MATCH('MC Emissions'!$A396,'Emissions Factors'!$A$5:$A$46,0)+2,FALSE)*'MC Usage'!I396</f>
        <v>0</v>
      </c>
      <c r="J396" s="9">
        <f>HLOOKUP(J$5,'Emissions Factors'!$A$3:$AB$46,MATCH('MC Emissions'!$A396,'Emissions Factors'!$A$5:$A$46,0)+2,FALSE)*'MC Usage'!J396</f>
        <v>0</v>
      </c>
      <c r="K396" s="9">
        <f>HLOOKUP(K$5,'Emissions Factors'!$A$3:$AB$46,MATCH('MC Emissions'!$A396,'Emissions Factors'!$A$5:$A$46,0)+2,FALSE)*'MC Usage'!K396</f>
        <v>0</v>
      </c>
      <c r="L396" s="9">
        <f>HLOOKUP(L$5,'Emissions Factors'!$A$3:$AB$46,MATCH('MC Emissions'!$A396,'Emissions Factors'!$A$5:$A$46,0)+2,FALSE)*'MC Usage'!L396</f>
        <v>0</v>
      </c>
      <c r="M396" s="9">
        <f>HLOOKUP(M$5,'Emissions Factors'!$A$3:$AB$46,MATCH('MC Emissions'!$A396,'Emissions Factors'!$A$5:$A$46,0)+2,FALSE)*'MC Usage'!M396</f>
        <v>0</v>
      </c>
      <c r="N396" s="9">
        <f>HLOOKUP(N$5,'Emissions Factors'!$A$3:$AB$46,MATCH('MC Emissions'!$A396,'Emissions Factors'!$A$5:$A$46,0)+2,FALSE)*'MC Usage'!N396</f>
        <v>0</v>
      </c>
      <c r="O396" s="9">
        <f>HLOOKUP(O$5,'Emissions Factors'!$A$3:$AB$46,MATCH('MC Emissions'!$A396,'Emissions Factors'!$A$5:$A$46,0)+2,FALSE)*'MC Usage'!O396</f>
        <v>0</v>
      </c>
      <c r="P396" s="9">
        <f>HLOOKUP(P$5,'Emissions Factors'!$A$3:$AB$46,MATCH('MC Emissions'!$A396,'Emissions Factors'!$A$5:$A$46,0)+2,FALSE)*'MC Usage'!P396</f>
        <v>0</v>
      </c>
      <c r="Q396" s="9">
        <f>HLOOKUP(Q$5,'Emissions Factors'!$A$3:$AB$46,MATCH('MC Emissions'!$A396,'Emissions Factors'!$A$5:$A$46,0)+2,FALSE)*'MC Usage'!Q396</f>
        <v>0</v>
      </c>
      <c r="R396" s="9">
        <f>HLOOKUP(R$5,'Emissions Factors'!$A$3:$AB$46,MATCH('MC Emissions'!$A396,'Emissions Factors'!$A$5:$A$46,0)+2,FALSE)*'MC Usage'!R396</f>
        <v>0</v>
      </c>
      <c r="S396" s="9">
        <f>HLOOKUP(S$5,'Emissions Factors'!$A$3:$AB$46,MATCH('MC Emissions'!$A396,'Emissions Factors'!$A$5:$A$46,0)+2,FALSE)*'MC Usage'!S396</f>
        <v>0</v>
      </c>
      <c r="T396" s="9">
        <f>HLOOKUP(T$5,'Emissions Factors'!$A$3:$AB$46,MATCH('MC Emissions'!$A396,'Emissions Factors'!$A$5:$A$46,0)+2,FALSE)*'MC Usage'!T396</f>
        <v>0</v>
      </c>
      <c r="U396" s="9">
        <f>HLOOKUP(U$5,'Emissions Factors'!$A$3:$AB$46,MATCH('MC Emissions'!$A396,'Emissions Factors'!$A$5:$A$46,0)+2,FALSE)*'MC Usage'!U396</f>
        <v>0</v>
      </c>
      <c r="V396" s="9">
        <f>HLOOKUP(V$5,'Emissions Factors'!$A$3:$AB$46,MATCH('MC Emissions'!$A396,'Emissions Factors'!$A$5:$A$46,0)+2,FALSE)*'MC Usage'!V396</f>
        <v>0</v>
      </c>
      <c r="W396" s="9">
        <f>HLOOKUP(W$5,'Emissions Factors'!$A$3:$AB$46,MATCH('MC Emissions'!$A396,'Emissions Factors'!$A$5:$A$46,0)+2,FALSE)*'MC Usage'!W396</f>
        <v>0</v>
      </c>
      <c r="X396" s="9">
        <f>HLOOKUP(X$5,'Emissions Factors'!$A$3:$AB$46,MATCH('MC Emissions'!$A396,'Emissions Factors'!$A$5:$A$46,0)+2,FALSE)*'MC Usage'!X396</f>
        <v>0</v>
      </c>
      <c r="Y396" s="9">
        <f>HLOOKUP(Y$5,'Emissions Factors'!$A$3:$AB$46,MATCH('MC Emissions'!$A396,'Emissions Factors'!$A$5:$A$46,0)+2,FALSE)*'MC Usage'!Y396</f>
        <v>0</v>
      </c>
      <c r="Z396" s="9">
        <f>HLOOKUP(Z$5,'Emissions Factors'!$A$3:$AB$46,MATCH('MC Emissions'!$A396,'Emissions Factors'!$A$5:$A$46,0)+2,FALSE)*'MC Usage'!Z396</f>
        <v>0</v>
      </c>
      <c r="AA396" s="9">
        <f>HLOOKUP(AA$5,'Emissions Factors'!$A$3:$AB$46,MATCH('MC Emissions'!$A396,'Emissions Factors'!$A$5:$A$46,0)+2,FALSE)*'MC Usage'!AA396</f>
        <v>0</v>
      </c>
      <c r="AB396" s="10">
        <f>HLOOKUP(AB$5,'Emissions Factors'!$A$3:$AB$46,MATCH('MC Emissions'!$A396,'Emissions Factors'!$A$5:$A$46,0)+2,FALSE)*'MC Usage'!AB396</f>
        <v>0</v>
      </c>
      <c r="AC396" s="10">
        <f>-'MC Usage'!AC396</f>
        <v>0</v>
      </c>
      <c r="AD396" s="10">
        <f>HLOOKUP(AD$5,'Emissions Factors'!$A$3:$AB$46,MATCH('MC Emissions'!$A396,'Emissions Factors'!$A$5:$A$46,0)+2,FALSE)*'MC Usage'!AD396</f>
        <v>0</v>
      </c>
      <c r="AE396" s="10">
        <f>HLOOKUP(AE$5,'Emissions Factors'!$A$3:$AB$46,MATCH('MC Emissions'!$A396,'Emissions Factors'!$A$5:$A$46,0)+2,FALSE)*'MC Usage'!AE396</f>
        <v>0</v>
      </c>
      <c r="AF396" s="202">
        <f t="shared" si="28"/>
        <v>0</v>
      </c>
      <c r="AG396">
        <f t="shared" si="29"/>
        <v>0</v>
      </c>
      <c r="AH396">
        <v>0</v>
      </c>
    </row>
    <row r="397" spans="1:34" x14ac:dyDescent="0.3">
      <c r="A397" s="30" t="s">
        <v>66</v>
      </c>
      <c r="B397" s="16">
        <f t="shared" si="30"/>
        <v>48611</v>
      </c>
      <c r="C397" s="9">
        <f>HLOOKUP(C$5,'Emissions Factors'!$A$3:$AB$46,MATCH('MC Emissions'!$A397,'Emissions Factors'!$A$5:$A$46,0)+2,FALSE)*'MC Usage'!C397</f>
        <v>0</v>
      </c>
      <c r="D397" s="9">
        <f>HLOOKUP(D$5,'Emissions Factors'!$A$3:$AB$46,MATCH('MC Emissions'!$A397,'Emissions Factors'!$A$5:$A$46,0)+2,FALSE)*'MC Usage'!D397</f>
        <v>0</v>
      </c>
      <c r="E397" s="9">
        <f>HLOOKUP(E$5,'Emissions Factors'!$A$3:$AB$46,MATCH('MC Emissions'!$A397,'Emissions Factors'!$A$5:$A$46,0)+2,FALSE)*'MC Usage'!E397</f>
        <v>0</v>
      </c>
      <c r="F397" s="9">
        <f>HLOOKUP(F$5,'Emissions Factors'!$A$3:$AB$46,MATCH('MC Emissions'!$A397,'Emissions Factors'!$A$5:$A$46,0)+2,FALSE)*'MC Usage'!F397</f>
        <v>0</v>
      </c>
      <c r="G397" s="9">
        <f>HLOOKUP(G$5,'Emissions Factors'!$A$3:$AB$46,MATCH('MC Emissions'!$A397,'Emissions Factors'!$A$5:$A$46,0)+2,FALSE)*'MC Usage'!G397</f>
        <v>0</v>
      </c>
      <c r="H397" s="9">
        <f>HLOOKUP(H$5,'Emissions Factors'!$A$3:$AB$46,MATCH('MC Emissions'!$A397,'Emissions Factors'!$A$5:$A$46,0)+2,FALSE)*'MC Usage'!H397</f>
        <v>0</v>
      </c>
      <c r="I397" s="9">
        <f>HLOOKUP(I$5,'Emissions Factors'!$A$3:$AB$46,MATCH('MC Emissions'!$A397,'Emissions Factors'!$A$5:$A$46,0)+2,FALSE)*'MC Usage'!I397</f>
        <v>0</v>
      </c>
      <c r="J397" s="9">
        <f>HLOOKUP(J$5,'Emissions Factors'!$A$3:$AB$46,MATCH('MC Emissions'!$A397,'Emissions Factors'!$A$5:$A$46,0)+2,FALSE)*'MC Usage'!J397</f>
        <v>0</v>
      </c>
      <c r="K397" s="9">
        <f>HLOOKUP(K$5,'Emissions Factors'!$A$3:$AB$46,MATCH('MC Emissions'!$A397,'Emissions Factors'!$A$5:$A$46,0)+2,FALSE)*'MC Usage'!K397</f>
        <v>0</v>
      </c>
      <c r="L397" s="9">
        <f>HLOOKUP(L$5,'Emissions Factors'!$A$3:$AB$46,MATCH('MC Emissions'!$A397,'Emissions Factors'!$A$5:$A$46,0)+2,FALSE)*'MC Usage'!L397</f>
        <v>0</v>
      </c>
      <c r="M397" s="9">
        <f>HLOOKUP(M$5,'Emissions Factors'!$A$3:$AB$46,MATCH('MC Emissions'!$A397,'Emissions Factors'!$A$5:$A$46,0)+2,FALSE)*'MC Usage'!M397</f>
        <v>0</v>
      </c>
      <c r="N397" s="9">
        <f>HLOOKUP(N$5,'Emissions Factors'!$A$3:$AB$46,MATCH('MC Emissions'!$A397,'Emissions Factors'!$A$5:$A$46,0)+2,FALSE)*'MC Usage'!N397</f>
        <v>0</v>
      </c>
      <c r="O397" s="9">
        <f>HLOOKUP(O$5,'Emissions Factors'!$A$3:$AB$46,MATCH('MC Emissions'!$A397,'Emissions Factors'!$A$5:$A$46,0)+2,FALSE)*'MC Usage'!O397</f>
        <v>0</v>
      </c>
      <c r="P397" s="9">
        <f>HLOOKUP(P$5,'Emissions Factors'!$A$3:$AB$46,MATCH('MC Emissions'!$A397,'Emissions Factors'!$A$5:$A$46,0)+2,FALSE)*'MC Usage'!P397</f>
        <v>0</v>
      </c>
      <c r="Q397" s="9">
        <f>HLOOKUP(Q$5,'Emissions Factors'!$A$3:$AB$46,MATCH('MC Emissions'!$A397,'Emissions Factors'!$A$5:$A$46,0)+2,FALSE)*'MC Usage'!Q397</f>
        <v>0</v>
      </c>
      <c r="R397" s="9">
        <f>HLOOKUP(R$5,'Emissions Factors'!$A$3:$AB$46,MATCH('MC Emissions'!$A397,'Emissions Factors'!$A$5:$A$46,0)+2,FALSE)*'MC Usage'!R397</f>
        <v>0</v>
      </c>
      <c r="S397" s="9">
        <f>HLOOKUP(S$5,'Emissions Factors'!$A$3:$AB$46,MATCH('MC Emissions'!$A397,'Emissions Factors'!$A$5:$A$46,0)+2,FALSE)*'MC Usage'!S397</f>
        <v>0</v>
      </c>
      <c r="T397" s="9">
        <f>HLOOKUP(T$5,'Emissions Factors'!$A$3:$AB$46,MATCH('MC Emissions'!$A397,'Emissions Factors'!$A$5:$A$46,0)+2,FALSE)*'MC Usage'!T397</f>
        <v>0</v>
      </c>
      <c r="U397" s="9">
        <f>HLOOKUP(U$5,'Emissions Factors'!$A$3:$AB$46,MATCH('MC Emissions'!$A397,'Emissions Factors'!$A$5:$A$46,0)+2,FALSE)*'MC Usage'!U397</f>
        <v>0</v>
      </c>
      <c r="V397" s="9">
        <f>HLOOKUP(V$5,'Emissions Factors'!$A$3:$AB$46,MATCH('MC Emissions'!$A397,'Emissions Factors'!$A$5:$A$46,0)+2,FALSE)*'MC Usage'!V397</f>
        <v>0</v>
      </c>
      <c r="W397" s="9">
        <f>HLOOKUP(W$5,'Emissions Factors'!$A$3:$AB$46,MATCH('MC Emissions'!$A397,'Emissions Factors'!$A$5:$A$46,0)+2,FALSE)*'MC Usage'!W397</f>
        <v>0</v>
      </c>
      <c r="X397" s="9">
        <f>HLOOKUP(X$5,'Emissions Factors'!$A$3:$AB$46,MATCH('MC Emissions'!$A397,'Emissions Factors'!$A$5:$A$46,0)+2,FALSE)*'MC Usage'!X397</f>
        <v>0</v>
      </c>
      <c r="Y397" s="9">
        <f>HLOOKUP(Y$5,'Emissions Factors'!$A$3:$AB$46,MATCH('MC Emissions'!$A397,'Emissions Factors'!$A$5:$A$46,0)+2,FALSE)*'MC Usage'!Y397</f>
        <v>0</v>
      </c>
      <c r="Z397" s="9">
        <f>HLOOKUP(Z$5,'Emissions Factors'!$A$3:$AB$46,MATCH('MC Emissions'!$A397,'Emissions Factors'!$A$5:$A$46,0)+2,FALSE)*'MC Usage'!Z397</f>
        <v>0</v>
      </c>
      <c r="AA397" s="9">
        <f>HLOOKUP(AA$5,'Emissions Factors'!$A$3:$AB$46,MATCH('MC Emissions'!$A397,'Emissions Factors'!$A$5:$A$46,0)+2,FALSE)*'MC Usage'!AA397</f>
        <v>0</v>
      </c>
      <c r="AB397" s="10">
        <f>HLOOKUP(AB$5,'Emissions Factors'!$A$3:$AB$46,MATCH('MC Emissions'!$A397,'Emissions Factors'!$A$5:$A$46,0)+2,FALSE)*'MC Usage'!AB397</f>
        <v>0</v>
      </c>
      <c r="AC397" s="10">
        <f>-'MC Usage'!AC397</f>
        <v>0</v>
      </c>
      <c r="AD397" s="10">
        <f>HLOOKUP(AD$5,'Emissions Factors'!$A$3:$AB$46,MATCH('MC Emissions'!$A397,'Emissions Factors'!$A$5:$A$46,0)+2,FALSE)*'MC Usage'!AD397</f>
        <v>0</v>
      </c>
      <c r="AE397" s="10">
        <f>HLOOKUP(AE$5,'Emissions Factors'!$A$3:$AB$46,MATCH('MC Emissions'!$A397,'Emissions Factors'!$A$5:$A$46,0)+2,FALSE)*'MC Usage'!AE397</f>
        <v>0</v>
      </c>
      <c r="AF397" s="202">
        <f t="shared" si="28"/>
        <v>0</v>
      </c>
      <c r="AG397">
        <f t="shared" si="29"/>
        <v>0</v>
      </c>
      <c r="AH397">
        <v>0</v>
      </c>
    </row>
    <row r="398" spans="1:34" x14ac:dyDescent="0.3">
      <c r="A398" s="30" t="s">
        <v>66</v>
      </c>
      <c r="B398" s="16">
        <f t="shared" si="30"/>
        <v>48639</v>
      </c>
      <c r="C398" s="9">
        <f>HLOOKUP(C$5,'Emissions Factors'!$A$3:$AB$46,MATCH('MC Emissions'!$A398,'Emissions Factors'!$A$5:$A$46,0)+2,FALSE)*'MC Usage'!C398</f>
        <v>0</v>
      </c>
      <c r="D398" s="9">
        <f>HLOOKUP(D$5,'Emissions Factors'!$A$3:$AB$46,MATCH('MC Emissions'!$A398,'Emissions Factors'!$A$5:$A$46,0)+2,FALSE)*'MC Usage'!D398</f>
        <v>0</v>
      </c>
      <c r="E398" s="9">
        <f>HLOOKUP(E$5,'Emissions Factors'!$A$3:$AB$46,MATCH('MC Emissions'!$A398,'Emissions Factors'!$A$5:$A$46,0)+2,FALSE)*'MC Usage'!E398</f>
        <v>0</v>
      </c>
      <c r="F398" s="9">
        <f>HLOOKUP(F$5,'Emissions Factors'!$A$3:$AB$46,MATCH('MC Emissions'!$A398,'Emissions Factors'!$A$5:$A$46,0)+2,FALSE)*'MC Usage'!F398</f>
        <v>0</v>
      </c>
      <c r="G398" s="9">
        <f>HLOOKUP(G$5,'Emissions Factors'!$A$3:$AB$46,MATCH('MC Emissions'!$A398,'Emissions Factors'!$A$5:$A$46,0)+2,FALSE)*'MC Usage'!G398</f>
        <v>0</v>
      </c>
      <c r="H398" s="9">
        <f>HLOOKUP(H$5,'Emissions Factors'!$A$3:$AB$46,MATCH('MC Emissions'!$A398,'Emissions Factors'!$A$5:$A$46,0)+2,FALSE)*'MC Usage'!H398</f>
        <v>0</v>
      </c>
      <c r="I398" s="9">
        <f>HLOOKUP(I$5,'Emissions Factors'!$A$3:$AB$46,MATCH('MC Emissions'!$A398,'Emissions Factors'!$A$5:$A$46,0)+2,FALSE)*'MC Usage'!I398</f>
        <v>0</v>
      </c>
      <c r="J398" s="9">
        <f>HLOOKUP(J$5,'Emissions Factors'!$A$3:$AB$46,MATCH('MC Emissions'!$A398,'Emissions Factors'!$A$5:$A$46,0)+2,FALSE)*'MC Usage'!J398</f>
        <v>0</v>
      </c>
      <c r="K398" s="9">
        <f>HLOOKUP(K$5,'Emissions Factors'!$A$3:$AB$46,MATCH('MC Emissions'!$A398,'Emissions Factors'!$A$5:$A$46,0)+2,FALSE)*'MC Usage'!K398</f>
        <v>0</v>
      </c>
      <c r="L398" s="9">
        <f>HLOOKUP(L$5,'Emissions Factors'!$A$3:$AB$46,MATCH('MC Emissions'!$A398,'Emissions Factors'!$A$5:$A$46,0)+2,FALSE)*'MC Usage'!L398</f>
        <v>0</v>
      </c>
      <c r="M398" s="9">
        <f>HLOOKUP(M$5,'Emissions Factors'!$A$3:$AB$46,MATCH('MC Emissions'!$A398,'Emissions Factors'!$A$5:$A$46,0)+2,FALSE)*'MC Usage'!M398</f>
        <v>0</v>
      </c>
      <c r="N398" s="9">
        <f>HLOOKUP(N$5,'Emissions Factors'!$A$3:$AB$46,MATCH('MC Emissions'!$A398,'Emissions Factors'!$A$5:$A$46,0)+2,FALSE)*'MC Usage'!N398</f>
        <v>0</v>
      </c>
      <c r="O398" s="9">
        <f>HLOOKUP(O$5,'Emissions Factors'!$A$3:$AB$46,MATCH('MC Emissions'!$A398,'Emissions Factors'!$A$5:$A$46,0)+2,FALSE)*'MC Usage'!O398</f>
        <v>0</v>
      </c>
      <c r="P398" s="9">
        <f>HLOOKUP(P$5,'Emissions Factors'!$A$3:$AB$46,MATCH('MC Emissions'!$A398,'Emissions Factors'!$A$5:$A$46,0)+2,FALSE)*'MC Usage'!P398</f>
        <v>0</v>
      </c>
      <c r="Q398" s="9">
        <f>HLOOKUP(Q$5,'Emissions Factors'!$A$3:$AB$46,MATCH('MC Emissions'!$A398,'Emissions Factors'!$A$5:$A$46,0)+2,FALSE)*'MC Usage'!Q398</f>
        <v>0</v>
      </c>
      <c r="R398" s="9">
        <f>HLOOKUP(R$5,'Emissions Factors'!$A$3:$AB$46,MATCH('MC Emissions'!$A398,'Emissions Factors'!$A$5:$A$46,0)+2,FALSE)*'MC Usage'!R398</f>
        <v>0</v>
      </c>
      <c r="S398" s="9">
        <f>HLOOKUP(S$5,'Emissions Factors'!$A$3:$AB$46,MATCH('MC Emissions'!$A398,'Emissions Factors'!$A$5:$A$46,0)+2,FALSE)*'MC Usage'!S398</f>
        <v>0</v>
      </c>
      <c r="T398" s="9">
        <f>HLOOKUP(T$5,'Emissions Factors'!$A$3:$AB$46,MATCH('MC Emissions'!$A398,'Emissions Factors'!$A$5:$A$46,0)+2,FALSE)*'MC Usage'!T398</f>
        <v>0</v>
      </c>
      <c r="U398" s="9">
        <f>HLOOKUP(U$5,'Emissions Factors'!$A$3:$AB$46,MATCH('MC Emissions'!$A398,'Emissions Factors'!$A$5:$A$46,0)+2,FALSE)*'MC Usage'!U398</f>
        <v>0</v>
      </c>
      <c r="V398" s="9">
        <f>HLOOKUP(V$5,'Emissions Factors'!$A$3:$AB$46,MATCH('MC Emissions'!$A398,'Emissions Factors'!$A$5:$A$46,0)+2,FALSE)*'MC Usage'!V398</f>
        <v>0</v>
      </c>
      <c r="W398" s="9">
        <f>HLOOKUP(W$5,'Emissions Factors'!$A$3:$AB$46,MATCH('MC Emissions'!$A398,'Emissions Factors'!$A$5:$A$46,0)+2,FALSE)*'MC Usage'!W398</f>
        <v>0</v>
      </c>
      <c r="X398" s="9">
        <f>HLOOKUP(X$5,'Emissions Factors'!$A$3:$AB$46,MATCH('MC Emissions'!$A398,'Emissions Factors'!$A$5:$A$46,0)+2,FALSE)*'MC Usage'!X398</f>
        <v>0</v>
      </c>
      <c r="Y398" s="9">
        <f>HLOOKUP(Y$5,'Emissions Factors'!$A$3:$AB$46,MATCH('MC Emissions'!$A398,'Emissions Factors'!$A$5:$A$46,0)+2,FALSE)*'MC Usage'!Y398</f>
        <v>0</v>
      </c>
      <c r="Z398" s="9">
        <f>HLOOKUP(Z$5,'Emissions Factors'!$A$3:$AB$46,MATCH('MC Emissions'!$A398,'Emissions Factors'!$A$5:$A$46,0)+2,FALSE)*'MC Usage'!Z398</f>
        <v>0</v>
      </c>
      <c r="AA398" s="9">
        <f>HLOOKUP(AA$5,'Emissions Factors'!$A$3:$AB$46,MATCH('MC Emissions'!$A398,'Emissions Factors'!$A$5:$A$46,0)+2,FALSE)*'MC Usage'!AA398</f>
        <v>0</v>
      </c>
      <c r="AB398" s="10">
        <f>HLOOKUP(AB$5,'Emissions Factors'!$A$3:$AB$46,MATCH('MC Emissions'!$A398,'Emissions Factors'!$A$5:$A$46,0)+2,FALSE)*'MC Usage'!AB398</f>
        <v>0</v>
      </c>
      <c r="AC398" s="10">
        <f>-'MC Usage'!AC398</f>
        <v>0</v>
      </c>
      <c r="AD398" s="10">
        <f>HLOOKUP(AD$5,'Emissions Factors'!$A$3:$AB$46,MATCH('MC Emissions'!$A398,'Emissions Factors'!$A$5:$A$46,0)+2,FALSE)*'MC Usage'!AD398</f>
        <v>0</v>
      </c>
      <c r="AE398" s="10">
        <f>HLOOKUP(AE$5,'Emissions Factors'!$A$3:$AB$46,MATCH('MC Emissions'!$A398,'Emissions Factors'!$A$5:$A$46,0)+2,FALSE)*'MC Usage'!AE398</f>
        <v>0</v>
      </c>
      <c r="AF398" s="202">
        <f t="shared" si="28"/>
        <v>0</v>
      </c>
      <c r="AG398">
        <f t="shared" si="29"/>
        <v>0</v>
      </c>
      <c r="AH398">
        <v>0</v>
      </c>
    </row>
    <row r="399" spans="1:34" x14ac:dyDescent="0.3">
      <c r="A399" s="30" t="s">
        <v>66</v>
      </c>
      <c r="B399" s="16">
        <f t="shared" si="30"/>
        <v>48670</v>
      </c>
      <c r="C399" s="9">
        <f>HLOOKUP(C$5,'Emissions Factors'!$A$3:$AB$46,MATCH('MC Emissions'!$A399,'Emissions Factors'!$A$5:$A$46,0)+2,FALSE)*'MC Usage'!C399</f>
        <v>0</v>
      </c>
      <c r="D399" s="9">
        <f>HLOOKUP(D$5,'Emissions Factors'!$A$3:$AB$46,MATCH('MC Emissions'!$A399,'Emissions Factors'!$A$5:$A$46,0)+2,FALSE)*'MC Usage'!D399</f>
        <v>0</v>
      </c>
      <c r="E399" s="9">
        <f>HLOOKUP(E$5,'Emissions Factors'!$A$3:$AB$46,MATCH('MC Emissions'!$A399,'Emissions Factors'!$A$5:$A$46,0)+2,FALSE)*'MC Usage'!E399</f>
        <v>0</v>
      </c>
      <c r="F399" s="9">
        <f>HLOOKUP(F$5,'Emissions Factors'!$A$3:$AB$46,MATCH('MC Emissions'!$A399,'Emissions Factors'!$A$5:$A$46,0)+2,FALSE)*'MC Usage'!F399</f>
        <v>0</v>
      </c>
      <c r="G399" s="9">
        <f>HLOOKUP(G$5,'Emissions Factors'!$A$3:$AB$46,MATCH('MC Emissions'!$A399,'Emissions Factors'!$A$5:$A$46,0)+2,FALSE)*'MC Usage'!G399</f>
        <v>0</v>
      </c>
      <c r="H399" s="9">
        <f>HLOOKUP(H$5,'Emissions Factors'!$A$3:$AB$46,MATCH('MC Emissions'!$A399,'Emissions Factors'!$A$5:$A$46,0)+2,FALSE)*'MC Usage'!H399</f>
        <v>0</v>
      </c>
      <c r="I399" s="9">
        <f>HLOOKUP(I$5,'Emissions Factors'!$A$3:$AB$46,MATCH('MC Emissions'!$A399,'Emissions Factors'!$A$5:$A$46,0)+2,FALSE)*'MC Usage'!I399</f>
        <v>0</v>
      </c>
      <c r="J399" s="9">
        <f>HLOOKUP(J$5,'Emissions Factors'!$A$3:$AB$46,MATCH('MC Emissions'!$A399,'Emissions Factors'!$A$5:$A$46,0)+2,FALSE)*'MC Usage'!J399</f>
        <v>0</v>
      </c>
      <c r="K399" s="9">
        <f>HLOOKUP(K$5,'Emissions Factors'!$A$3:$AB$46,MATCH('MC Emissions'!$A399,'Emissions Factors'!$A$5:$A$46,0)+2,FALSE)*'MC Usage'!K399</f>
        <v>0</v>
      </c>
      <c r="L399" s="9">
        <f>HLOOKUP(L$5,'Emissions Factors'!$A$3:$AB$46,MATCH('MC Emissions'!$A399,'Emissions Factors'!$A$5:$A$46,0)+2,FALSE)*'MC Usage'!L399</f>
        <v>0</v>
      </c>
      <c r="M399" s="9">
        <f>HLOOKUP(M$5,'Emissions Factors'!$A$3:$AB$46,MATCH('MC Emissions'!$A399,'Emissions Factors'!$A$5:$A$46,0)+2,FALSE)*'MC Usage'!M399</f>
        <v>0</v>
      </c>
      <c r="N399" s="9">
        <f>HLOOKUP(N$5,'Emissions Factors'!$A$3:$AB$46,MATCH('MC Emissions'!$A399,'Emissions Factors'!$A$5:$A$46,0)+2,FALSE)*'MC Usage'!N399</f>
        <v>0</v>
      </c>
      <c r="O399" s="9">
        <f>HLOOKUP(O$5,'Emissions Factors'!$A$3:$AB$46,MATCH('MC Emissions'!$A399,'Emissions Factors'!$A$5:$A$46,0)+2,FALSE)*'MC Usage'!O399</f>
        <v>0</v>
      </c>
      <c r="P399" s="9">
        <f>HLOOKUP(P$5,'Emissions Factors'!$A$3:$AB$46,MATCH('MC Emissions'!$A399,'Emissions Factors'!$A$5:$A$46,0)+2,FALSE)*'MC Usage'!P399</f>
        <v>0</v>
      </c>
      <c r="Q399" s="9">
        <f>HLOOKUP(Q$5,'Emissions Factors'!$A$3:$AB$46,MATCH('MC Emissions'!$A399,'Emissions Factors'!$A$5:$A$46,0)+2,FALSE)*'MC Usage'!Q399</f>
        <v>0</v>
      </c>
      <c r="R399" s="9">
        <f>HLOOKUP(R$5,'Emissions Factors'!$A$3:$AB$46,MATCH('MC Emissions'!$A399,'Emissions Factors'!$A$5:$A$46,0)+2,FALSE)*'MC Usage'!R399</f>
        <v>0</v>
      </c>
      <c r="S399" s="9">
        <f>HLOOKUP(S$5,'Emissions Factors'!$A$3:$AB$46,MATCH('MC Emissions'!$A399,'Emissions Factors'!$A$5:$A$46,0)+2,FALSE)*'MC Usage'!S399</f>
        <v>0</v>
      </c>
      <c r="T399" s="9">
        <f>HLOOKUP(T$5,'Emissions Factors'!$A$3:$AB$46,MATCH('MC Emissions'!$A399,'Emissions Factors'!$A$5:$A$46,0)+2,FALSE)*'MC Usage'!T399</f>
        <v>0</v>
      </c>
      <c r="U399" s="9">
        <f>HLOOKUP(U$5,'Emissions Factors'!$A$3:$AB$46,MATCH('MC Emissions'!$A399,'Emissions Factors'!$A$5:$A$46,0)+2,FALSE)*'MC Usage'!U399</f>
        <v>0</v>
      </c>
      <c r="V399" s="9">
        <f>HLOOKUP(V$5,'Emissions Factors'!$A$3:$AB$46,MATCH('MC Emissions'!$A399,'Emissions Factors'!$A$5:$A$46,0)+2,FALSE)*'MC Usage'!V399</f>
        <v>0</v>
      </c>
      <c r="W399" s="9">
        <f>HLOOKUP(W$5,'Emissions Factors'!$A$3:$AB$46,MATCH('MC Emissions'!$A399,'Emissions Factors'!$A$5:$A$46,0)+2,FALSE)*'MC Usage'!W399</f>
        <v>0</v>
      </c>
      <c r="X399" s="9">
        <f>HLOOKUP(X$5,'Emissions Factors'!$A$3:$AB$46,MATCH('MC Emissions'!$A399,'Emissions Factors'!$A$5:$A$46,0)+2,FALSE)*'MC Usage'!X399</f>
        <v>0</v>
      </c>
      <c r="Y399" s="9">
        <f>HLOOKUP(Y$5,'Emissions Factors'!$A$3:$AB$46,MATCH('MC Emissions'!$A399,'Emissions Factors'!$A$5:$A$46,0)+2,FALSE)*'MC Usage'!Y399</f>
        <v>0</v>
      </c>
      <c r="Z399" s="9">
        <f>HLOOKUP(Z$5,'Emissions Factors'!$A$3:$AB$46,MATCH('MC Emissions'!$A399,'Emissions Factors'!$A$5:$A$46,0)+2,FALSE)*'MC Usage'!Z399</f>
        <v>0</v>
      </c>
      <c r="AA399" s="9">
        <f>HLOOKUP(AA$5,'Emissions Factors'!$A$3:$AB$46,MATCH('MC Emissions'!$A399,'Emissions Factors'!$A$5:$A$46,0)+2,FALSE)*'MC Usage'!AA399</f>
        <v>0</v>
      </c>
      <c r="AB399" s="10">
        <f>HLOOKUP(AB$5,'Emissions Factors'!$A$3:$AB$46,MATCH('MC Emissions'!$A399,'Emissions Factors'!$A$5:$A$46,0)+2,FALSE)*'MC Usage'!AB399</f>
        <v>0</v>
      </c>
      <c r="AC399" s="10">
        <f>-'MC Usage'!AC399</f>
        <v>0</v>
      </c>
      <c r="AD399" s="10">
        <f>HLOOKUP(AD$5,'Emissions Factors'!$A$3:$AB$46,MATCH('MC Emissions'!$A399,'Emissions Factors'!$A$5:$A$46,0)+2,FALSE)*'MC Usage'!AD399</f>
        <v>0</v>
      </c>
      <c r="AE399" s="10">
        <f>HLOOKUP(AE$5,'Emissions Factors'!$A$3:$AB$46,MATCH('MC Emissions'!$A399,'Emissions Factors'!$A$5:$A$46,0)+2,FALSE)*'MC Usage'!AE399</f>
        <v>0</v>
      </c>
      <c r="AF399" s="202">
        <f t="shared" si="28"/>
        <v>0</v>
      </c>
      <c r="AG399">
        <f t="shared" si="29"/>
        <v>0</v>
      </c>
      <c r="AH399">
        <v>0</v>
      </c>
    </row>
    <row r="400" spans="1:34" x14ac:dyDescent="0.3">
      <c r="A400" s="30" t="s">
        <v>66</v>
      </c>
      <c r="B400" s="16">
        <f t="shared" si="30"/>
        <v>48700</v>
      </c>
      <c r="C400" s="9">
        <f>HLOOKUP(C$5,'Emissions Factors'!$A$3:$AB$46,MATCH('MC Emissions'!$A400,'Emissions Factors'!$A$5:$A$46,0)+2,FALSE)*'MC Usage'!C400</f>
        <v>0</v>
      </c>
      <c r="D400" s="9">
        <f>HLOOKUP(D$5,'Emissions Factors'!$A$3:$AB$46,MATCH('MC Emissions'!$A400,'Emissions Factors'!$A$5:$A$46,0)+2,FALSE)*'MC Usage'!D400</f>
        <v>0</v>
      </c>
      <c r="E400" s="9">
        <f>HLOOKUP(E$5,'Emissions Factors'!$A$3:$AB$46,MATCH('MC Emissions'!$A400,'Emissions Factors'!$A$5:$A$46,0)+2,FALSE)*'MC Usage'!E400</f>
        <v>0</v>
      </c>
      <c r="F400" s="9">
        <f>HLOOKUP(F$5,'Emissions Factors'!$A$3:$AB$46,MATCH('MC Emissions'!$A400,'Emissions Factors'!$A$5:$A$46,0)+2,FALSE)*'MC Usage'!F400</f>
        <v>0</v>
      </c>
      <c r="G400" s="9">
        <f>HLOOKUP(G$5,'Emissions Factors'!$A$3:$AB$46,MATCH('MC Emissions'!$A400,'Emissions Factors'!$A$5:$A$46,0)+2,FALSE)*'MC Usage'!G400</f>
        <v>0</v>
      </c>
      <c r="H400" s="9">
        <f>HLOOKUP(H$5,'Emissions Factors'!$A$3:$AB$46,MATCH('MC Emissions'!$A400,'Emissions Factors'!$A$5:$A$46,0)+2,FALSE)*'MC Usage'!H400</f>
        <v>0</v>
      </c>
      <c r="I400" s="9">
        <f>HLOOKUP(I$5,'Emissions Factors'!$A$3:$AB$46,MATCH('MC Emissions'!$A400,'Emissions Factors'!$A$5:$A$46,0)+2,FALSE)*'MC Usage'!I400</f>
        <v>0</v>
      </c>
      <c r="J400" s="9">
        <f>HLOOKUP(J$5,'Emissions Factors'!$A$3:$AB$46,MATCH('MC Emissions'!$A400,'Emissions Factors'!$A$5:$A$46,0)+2,FALSE)*'MC Usage'!J400</f>
        <v>0</v>
      </c>
      <c r="K400" s="9">
        <f>HLOOKUP(K$5,'Emissions Factors'!$A$3:$AB$46,MATCH('MC Emissions'!$A400,'Emissions Factors'!$A$5:$A$46,0)+2,FALSE)*'MC Usage'!K400</f>
        <v>0</v>
      </c>
      <c r="L400" s="9">
        <f>HLOOKUP(L$5,'Emissions Factors'!$A$3:$AB$46,MATCH('MC Emissions'!$A400,'Emissions Factors'!$A$5:$A$46,0)+2,FALSE)*'MC Usage'!L400</f>
        <v>0</v>
      </c>
      <c r="M400" s="9">
        <f>HLOOKUP(M$5,'Emissions Factors'!$A$3:$AB$46,MATCH('MC Emissions'!$A400,'Emissions Factors'!$A$5:$A$46,0)+2,FALSE)*'MC Usage'!M400</f>
        <v>0</v>
      </c>
      <c r="N400" s="9">
        <f>HLOOKUP(N$5,'Emissions Factors'!$A$3:$AB$46,MATCH('MC Emissions'!$A400,'Emissions Factors'!$A$5:$A$46,0)+2,FALSE)*'MC Usage'!N400</f>
        <v>0</v>
      </c>
      <c r="O400" s="9">
        <f>HLOOKUP(O$5,'Emissions Factors'!$A$3:$AB$46,MATCH('MC Emissions'!$A400,'Emissions Factors'!$A$5:$A$46,0)+2,FALSE)*'MC Usage'!O400</f>
        <v>0</v>
      </c>
      <c r="P400" s="9">
        <f>HLOOKUP(P$5,'Emissions Factors'!$A$3:$AB$46,MATCH('MC Emissions'!$A400,'Emissions Factors'!$A$5:$A$46,0)+2,FALSE)*'MC Usage'!P400</f>
        <v>0</v>
      </c>
      <c r="Q400" s="9">
        <f>HLOOKUP(Q$5,'Emissions Factors'!$A$3:$AB$46,MATCH('MC Emissions'!$A400,'Emissions Factors'!$A$5:$A$46,0)+2,FALSE)*'MC Usage'!Q400</f>
        <v>0</v>
      </c>
      <c r="R400" s="9">
        <f>HLOOKUP(R$5,'Emissions Factors'!$A$3:$AB$46,MATCH('MC Emissions'!$A400,'Emissions Factors'!$A$5:$A$46,0)+2,FALSE)*'MC Usage'!R400</f>
        <v>0</v>
      </c>
      <c r="S400" s="9">
        <f>HLOOKUP(S$5,'Emissions Factors'!$A$3:$AB$46,MATCH('MC Emissions'!$A400,'Emissions Factors'!$A$5:$A$46,0)+2,FALSE)*'MC Usage'!S400</f>
        <v>0</v>
      </c>
      <c r="T400" s="9">
        <f>HLOOKUP(T$5,'Emissions Factors'!$A$3:$AB$46,MATCH('MC Emissions'!$A400,'Emissions Factors'!$A$5:$A$46,0)+2,FALSE)*'MC Usage'!T400</f>
        <v>0</v>
      </c>
      <c r="U400" s="9">
        <f>HLOOKUP(U$5,'Emissions Factors'!$A$3:$AB$46,MATCH('MC Emissions'!$A400,'Emissions Factors'!$A$5:$A$46,0)+2,FALSE)*'MC Usage'!U400</f>
        <v>0</v>
      </c>
      <c r="V400" s="9">
        <f>HLOOKUP(V$5,'Emissions Factors'!$A$3:$AB$46,MATCH('MC Emissions'!$A400,'Emissions Factors'!$A$5:$A$46,0)+2,FALSE)*'MC Usage'!V400</f>
        <v>0</v>
      </c>
      <c r="W400" s="9">
        <f>HLOOKUP(W$5,'Emissions Factors'!$A$3:$AB$46,MATCH('MC Emissions'!$A400,'Emissions Factors'!$A$5:$A$46,0)+2,FALSE)*'MC Usage'!W400</f>
        <v>0</v>
      </c>
      <c r="X400" s="9">
        <f>HLOOKUP(X$5,'Emissions Factors'!$A$3:$AB$46,MATCH('MC Emissions'!$A400,'Emissions Factors'!$A$5:$A$46,0)+2,FALSE)*'MC Usage'!X400</f>
        <v>0</v>
      </c>
      <c r="Y400" s="9">
        <f>HLOOKUP(Y$5,'Emissions Factors'!$A$3:$AB$46,MATCH('MC Emissions'!$A400,'Emissions Factors'!$A$5:$A$46,0)+2,FALSE)*'MC Usage'!Y400</f>
        <v>0</v>
      </c>
      <c r="Z400" s="9">
        <f>HLOOKUP(Z$5,'Emissions Factors'!$A$3:$AB$46,MATCH('MC Emissions'!$A400,'Emissions Factors'!$A$5:$A$46,0)+2,FALSE)*'MC Usage'!Z400</f>
        <v>0</v>
      </c>
      <c r="AA400" s="9">
        <f>HLOOKUP(AA$5,'Emissions Factors'!$A$3:$AB$46,MATCH('MC Emissions'!$A400,'Emissions Factors'!$A$5:$A$46,0)+2,FALSE)*'MC Usage'!AA400</f>
        <v>0</v>
      </c>
      <c r="AB400" s="10">
        <f>HLOOKUP(AB$5,'Emissions Factors'!$A$3:$AB$46,MATCH('MC Emissions'!$A400,'Emissions Factors'!$A$5:$A$46,0)+2,FALSE)*'MC Usage'!AB400</f>
        <v>0</v>
      </c>
      <c r="AC400" s="10">
        <f>-'MC Usage'!AC400</f>
        <v>0</v>
      </c>
      <c r="AD400" s="10">
        <f>HLOOKUP(AD$5,'Emissions Factors'!$A$3:$AB$46,MATCH('MC Emissions'!$A400,'Emissions Factors'!$A$5:$A$46,0)+2,FALSE)*'MC Usage'!AD400</f>
        <v>0</v>
      </c>
      <c r="AE400" s="10">
        <f>HLOOKUP(AE$5,'Emissions Factors'!$A$3:$AB$46,MATCH('MC Emissions'!$A400,'Emissions Factors'!$A$5:$A$46,0)+2,FALSE)*'MC Usage'!AE400</f>
        <v>0</v>
      </c>
      <c r="AF400" s="202">
        <f t="shared" si="28"/>
        <v>0</v>
      </c>
      <c r="AG400">
        <f t="shared" si="29"/>
        <v>0</v>
      </c>
      <c r="AH400">
        <v>0</v>
      </c>
    </row>
    <row r="401" spans="1:34" ht="15" thickBot="1" x14ac:dyDescent="0.35">
      <c r="A401" s="31" t="s">
        <v>66</v>
      </c>
      <c r="B401" s="17">
        <f t="shared" si="30"/>
        <v>48731</v>
      </c>
      <c r="C401" s="11">
        <f>HLOOKUP(C$5,'Emissions Factors'!$A$3:$AB$46,MATCH('MC Emissions'!$A401,'Emissions Factors'!$A$5:$A$46,0)+2,FALSE)*'MC Usage'!C401</f>
        <v>0</v>
      </c>
      <c r="D401" s="11">
        <f>HLOOKUP(D$5,'Emissions Factors'!$A$3:$AB$46,MATCH('MC Emissions'!$A401,'Emissions Factors'!$A$5:$A$46,0)+2,FALSE)*'MC Usage'!D401</f>
        <v>0</v>
      </c>
      <c r="E401" s="11">
        <f>HLOOKUP(E$5,'Emissions Factors'!$A$3:$AB$46,MATCH('MC Emissions'!$A401,'Emissions Factors'!$A$5:$A$46,0)+2,FALSE)*'MC Usage'!E401</f>
        <v>0</v>
      </c>
      <c r="F401" s="11">
        <f>HLOOKUP(F$5,'Emissions Factors'!$A$3:$AB$46,MATCH('MC Emissions'!$A401,'Emissions Factors'!$A$5:$A$46,0)+2,FALSE)*'MC Usage'!F401</f>
        <v>0</v>
      </c>
      <c r="G401" s="11">
        <f>HLOOKUP(G$5,'Emissions Factors'!$A$3:$AB$46,MATCH('MC Emissions'!$A401,'Emissions Factors'!$A$5:$A$46,0)+2,FALSE)*'MC Usage'!G401</f>
        <v>0</v>
      </c>
      <c r="H401" s="11">
        <f>HLOOKUP(H$5,'Emissions Factors'!$A$3:$AB$46,MATCH('MC Emissions'!$A401,'Emissions Factors'!$A$5:$A$46,0)+2,FALSE)*'MC Usage'!H401</f>
        <v>0</v>
      </c>
      <c r="I401" s="11">
        <f>HLOOKUP(I$5,'Emissions Factors'!$A$3:$AB$46,MATCH('MC Emissions'!$A401,'Emissions Factors'!$A$5:$A$46,0)+2,FALSE)*'MC Usage'!I401</f>
        <v>0</v>
      </c>
      <c r="J401" s="11">
        <f>HLOOKUP(J$5,'Emissions Factors'!$A$3:$AB$46,MATCH('MC Emissions'!$A401,'Emissions Factors'!$A$5:$A$46,0)+2,FALSE)*'MC Usage'!J401</f>
        <v>0</v>
      </c>
      <c r="K401" s="11">
        <f>HLOOKUP(K$5,'Emissions Factors'!$A$3:$AB$46,MATCH('MC Emissions'!$A401,'Emissions Factors'!$A$5:$A$46,0)+2,FALSE)*'MC Usage'!K401</f>
        <v>0</v>
      </c>
      <c r="L401" s="11">
        <f>HLOOKUP(L$5,'Emissions Factors'!$A$3:$AB$46,MATCH('MC Emissions'!$A401,'Emissions Factors'!$A$5:$A$46,0)+2,FALSE)*'MC Usage'!L401</f>
        <v>0</v>
      </c>
      <c r="M401" s="11">
        <f>HLOOKUP(M$5,'Emissions Factors'!$A$3:$AB$46,MATCH('MC Emissions'!$A401,'Emissions Factors'!$A$5:$A$46,0)+2,FALSE)*'MC Usage'!M401</f>
        <v>0</v>
      </c>
      <c r="N401" s="11">
        <f>HLOOKUP(N$5,'Emissions Factors'!$A$3:$AB$46,MATCH('MC Emissions'!$A401,'Emissions Factors'!$A$5:$A$46,0)+2,FALSE)*'MC Usage'!N401</f>
        <v>0</v>
      </c>
      <c r="O401" s="11">
        <f>HLOOKUP(O$5,'Emissions Factors'!$A$3:$AB$46,MATCH('MC Emissions'!$A401,'Emissions Factors'!$A$5:$A$46,0)+2,FALSE)*'MC Usage'!O401</f>
        <v>0</v>
      </c>
      <c r="P401" s="11">
        <f>HLOOKUP(P$5,'Emissions Factors'!$A$3:$AB$46,MATCH('MC Emissions'!$A401,'Emissions Factors'!$A$5:$A$46,0)+2,FALSE)*'MC Usage'!P401</f>
        <v>0</v>
      </c>
      <c r="Q401" s="11">
        <f>HLOOKUP(Q$5,'Emissions Factors'!$A$3:$AB$46,MATCH('MC Emissions'!$A401,'Emissions Factors'!$A$5:$A$46,0)+2,FALSE)*'MC Usage'!Q401</f>
        <v>0</v>
      </c>
      <c r="R401" s="11">
        <f>HLOOKUP(R$5,'Emissions Factors'!$A$3:$AB$46,MATCH('MC Emissions'!$A401,'Emissions Factors'!$A$5:$A$46,0)+2,FALSE)*'MC Usage'!R401</f>
        <v>0</v>
      </c>
      <c r="S401" s="11">
        <f>HLOOKUP(S$5,'Emissions Factors'!$A$3:$AB$46,MATCH('MC Emissions'!$A401,'Emissions Factors'!$A$5:$A$46,0)+2,FALSE)*'MC Usage'!S401</f>
        <v>0</v>
      </c>
      <c r="T401" s="11">
        <f>HLOOKUP(T$5,'Emissions Factors'!$A$3:$AB$46,MATCH('MC Emissions'!$A401,'Emissions Factors'!$A$5:$A$46,0)+2,FALSE)*'MC Usage'!T401</f>
        <v>0</v>
      </c>
      <c r="U401" s="11">
        <f>HLOOKUP(U$5,'Emissions Factors'!$A$3:$AB$46,MATCH('MC Emissions'!$A401,'Emissions Factors'!$A$5:$A$46,0)+2,FALSE)*'MC Usage'!U401</f>
        <v>0</v>
      </c>
      <c r="V401" s="11">
        <f>HLOOKUP(V$5,'Emissions Factors'!$A$3:$AB$46,MATCH('MC Emissions'!$A401,'Emissions Factors'!$A$5:$A$46,0)+2,FALSE)*'MC Usage'!V401</f>
        <v>0</v>
      </c>
      <c r="W401" s="11">
        <f>HLOOKUP(W$5,'Emissions Factors'!$A$3:$AB$46,MATCH('MC Emissions'!$A401,'Emissions Factors'!$A$5:$A$46,0)+2,FALSE)*'MC Usage'!W401</f>
        <v>0</v>
      </c>
      <c r="X401" s="11">
        <f>HLOOKUP(X$5,'Emissions Factors'!$A$3:$AB$46,MATCH('MC Emissions'!$A401,'Emissions Factors'!$A$5:$A$46,0)+2,FALSE)*'MC Usage'!X401</f>
        <v>0</v>
      </c>
      <c r="Y401" s="11">
        <f>HLOOKUP(Y$5,'Emissions Factors'!$A$3:$AB$46,MATCH('MC Emissions'!$A401,'Emissions Factors'!$A$5:$A$46,0)+2,FALSE)*'MC Usage'!Y401</f>
        <v>0</v>
      </c>
      <c r="Z401" s="11">
        <f>HLOOKUP(Z$5,'Emissions Factors'!$A$3:$AB$46,MATCH('MC Emissions'!$A401,'Emissions Factors'!$A$5:$A$46,0)+2,FALSE)*'MC Usage'!Z401</f>
        <v>0</v>
      </c>
      <c r="AA401" s="11">
        <f>HLOOKUP(AA$5,'Emissions Factors'!$A$3:$AB$46,MATCH('MC Emissions'!$A401,'Emissions Factors'!$A$5:$A$46,0)+2,FALSE)*'MC Usage'!AA401</f>
        <v>0</v>
      </c>
      <c r="AB401" s="12">
        <f>HLOOKUP(AB$5,'Emissions Factors'!$A$3:$AB$46,MATCH('MC Emissions'!$A401,'Emissions Factors'!$A$5:$A$46,0)+2,FALSE)*'MC Usage'!AB401</f>
        <v>0</v>
      </c>
      <c r="AC401" s="12">
        <f>-'MC Usage'!AC401</f>
        <v>0</v>
      </c>
      <c r="AD401" s="12">
        <f>HLOOKUP(AD$5,'Emissions Factors'!$A$3:$AB$46,MATCH('MC Emissions'!$A401,'Emissions Factors'!$A$5:$A$46,0)+2,FALSE)*'MC Usage'!AD401</f>
        <v>0</v>
      </c>
      <c r="AE401" s="12">
        <f>HLOOKUP(AE$5,'Emissions Factors'!$A$3:$AB$46,MATCH('MC Emissions'!$A401,'Emissions Factors'!$A$5:$A$46,0)+2,FALSE)*'MC Usage'!AE401</f>
        <v>0</v>
      </c>
      <c r="AF401" s="202">
        <f t="shared" si="28"/>
        <v>0</v>
      </c>
      <c r="AG401">
        <f t="shared" si="29"/>
        <v>0</v>
      </c>
      <c r="AH401">
        <v>0</v>
      </c>
    </row>
    <row r="402" spans="1:34" x14ac:dyDescent="0.3">
      <c r="A402" s="32" t="s">
        <v>67</v>
      </c>
      <c r="B402" s="18">
        <f t="shared" si="30"/>
        <v>48761</v>
      </c>
      <c r="C402" s="2">
        <f>HLOOKUP(C$5,'Emissions Factors'!$A$3:$AB$46,MATCH('MC Emissions'!$A402,'Emissions Factors'!$A$5:$A$46,0)+2,FALSE)*'MC Usage'!C402</f>
        <v>0</v>
      </c>
      <c r="D402" s="2">
        <f>HLOOKUP(D$5,'Emissions Factors'!$A$3:$AB$46,MATCH('MC Emissions'!$A402,'Emissions Factors'!$A$5:$A$46,0)+2,FALSE)*'MC Usage'!D402</f>
        <v>0</v>
      </c>
      <c r="E402" s="2">
        <f>HLOOKUP(E$5,'Emissions Factors'!$A$3:$AB$46,MATCH('MC Emissions'!$A402,'Emissions Factors'!$A$5:$A$46,0)+2,FALSE)*'MC Usage'!E402</f>
        <v>0</v>
      </c>
      <c r="F402" s="2">
        <f>HLOOKUP(F$5,'Emissions Factors'!$A$3:$AB$46,MATCH('MC Emissions'!$A402,'Emissions Factors'!$A$5:$A$46,0)+2,FALSE)*'MC Usage'!F402</f>
        <v>0</v>
      </c>
      <c r="G402" s="2">
        <f>HLOOKUP(G$5,'Emissions Factors'!$A$3:$AB$46,MATCH('MC Emissions'!$A402,'Emissions Factors'!$A$5:$A$46,0)+2,FALSE)*'MC Usage'!G402</f>
        <v>0</v>
      </c>
      <c r="H402" s="2">
        <f>HLOOKUP(H$5,'Emissions Factors'!$A$3:$AB$46,MATCH('MC Emissions'!$A402,'Emissions Factors'!$A$5:$A$46,0)+2,FALSE)*'MC Usage'!H402</f>
        <v>0</v>
      </c>
      <c r="I402" s="2">
        <f>HLOOKUP(I$5,'Emissions Factors'!$A$3:$AB$46,MATCH('MC Emissions'!$A402,'Emissions Factors'!$A$5:$A$46,0)+2,FALSE)*'MC Usage'!I402</f>
        <v>0</v>
      </c>
      <c r="J402" s="2">
        <f>HLOOKUP(J$5,'Emissions Factors'!$A$3:$AB$46,MATCH('MC Emissions'!$A402,'Emissions Factors'!$A$5:$A$46,0)+2,FALSE)*'MC Usage'!J402</f>
        <v>0</v>
      </c>
      <c r="K402" s="2">
        <f>HLOOKUP(K$5,'Emissions Factors'!$A$3:$AB$46,MATCH('MC Emissions'!$A402,'Emissions Factors'!$A$5:$A$46,0)+2,FALSE)*'MC Usage'!K402</f>
        <v>0</v>
      </c>
      <c r="L402" s="2">
        <f>HLOOKUP(L$5,'Emissions Factors'!$A$3:$AB$46,MATCH('MC Emissions'!$A402,'Emissions Factors'!$A$5:$A$46,0)+2,FALSE)*'MC Usage'!L402</f>
        <v>0</v>
      </c>
      <c r="M402" s="2">
        <f>HLOOKUP(M$5,'Emissions Factors'!$A$3:$AB$46,MATCH('MC Emissions'!$A402,'Emissions Factors'!$A$5:$A$46,0)+2,FALSE)*'MC Usage'!M402</f>
        <v>0</v>
      </c>
      <c r="N402" s="2">
        <f>HLOOKUP(N$5,'Emissions Factors'!$A$3:$AB$46,MATCH('MC Emissions'!$A402,'Emissions Factors'!$A$5:$A$46,0)+2,FALSE)*'MC Usage'!N402</f>
        <v>0</v>
      </c>
      <c r="O402" s="2">
        <f>HLOOKUP(O$5,'Emissions Factors'!$A$3:$AB$46,MATCH('MC Emissions'!$A402,'Emissions Factors'!$A$5:$A$46,0)+2,FALSE)*'MC Usage'!O402</f>
        <v>0</v>
      </c>
      <c r="P402" s="2">
        <f>HLOOKUP(P$5,'Emissions Factors'!$A$3:$AB$46,MATCH('MC Emissions'!$A402,'Emissions Factors'!$A$5:$A$46,0)+2,FALSE)*'MC Usage'!P402</f>
        <v>0</v>
      </c>
      <c r="Q402" s="2">
        <f>HLOOKUP(Q$5,'Emissions Factors'!$A$3:$AB$46,MATCH('MC Emissions'!$A402,'Emissions Factors'!$A$5:$A$46,0)+2,FALSE)*'MC Usage'!Q402</f>
        <v>0</v>
      </c>
      <c r="R402" s="2">
        <f>HLOOKUP(R$5,'Emissions Factors'!$A$3:$AB$46,MATCH('MC Emissions'!$A402,'Emissions Factors'!$A$5:$A$46,0)+2,FALSE)*'MC Usage'!R402</f>
        <v>0</v>
      </c>
      <c r="S402" s="2">
        <f>HLOOKUP(S$5,'Emissions Factors'!$A$3:$AB$46,MATCH('MC Emissions'!$A402,'Emissions Factors'!$A$5:$A$46,0)+2,FALSE)*'MC Usage'!S402</f>
        <v>0</v>
      </c>
      <c r="T402" s="2">
        <f>HLOOKUP(T$5,'Emissions Factors'!$A$3:$AB$46,MATCH('MC Emissions'!$A402,'Emissions Factors'!$A$5:$A$46,0)+2,FALSE)*'MC Usage'!T402</f>
        <v>0</v>
      </c>
      <c r="U402" s="2">
        <f>HLOOKUP(U$5,'Emissions Factors'!$A$3:$AB$46,MATCH('MC Emissions'!$A402,'Emissions Factors'!$A$5:$A$46,0)+2,FALSE)*'MC Usage'!U402</f>
        <v>0</v>
      </c>
      <c r="V402" s="2">
        <f>HLOOKUP(V$5,'Emissions Factors'!$A$3:$AB$46,MATCH('MC Emissions'!$A402,'Emissions Factors'!$A$5:$A$46,0)+2,FALSE)*'MC Usage'!V402</f>
        <v>0</v>
      </c>
      <c r="W402" s="2">
        <f>HLOOKUP(W$5,'Emissions Factors'!$A$3:$AB$46,MATCH('MC Emissions'!$A402,'Emissions Factors'!$A$5:$A$46,0)+2,FALSE)*'MC Usage'!W402</f>
        <v>0</v>
      </c>
      <c r="X402" s="2">
        <f>HLOOKUP(X$5,'Emissions Factors'!$A$3:$AB$46,MATCH('MC Emissions'!$A402,'Emissions Factors'!$A$5:$A$46,0)+2,FALSE)*'MC Usage'!X402</f>
        <v>0</v>
      </c>
      <c r="Y402" s="2">
        <f>HLOOKUP(Y$5,'Emissions Factors'!$A$3:$AB$46,MATCH('MC Emissions'!$A402,'Emissions Factors'!$A$5:$A$46,0)+2,FALSE)*'MC Usage'!Y402</f>
        <v>0</v>
      </c>
      <c r="Z402" s="2">
        <f>HLOOKUP(Z$5,'Emissions Factors'!$A$3:$AB$46,MATCH('MC Emissions'!$A402,'Emissions Factors'!$A$5:$A$46,0)+2,FALSE)*'MC Usage'!Z402</f>
        <v>0</v>
      </c>
      <c r="AA402" s="2">
        <f>HLOOKUP(AA$5,'Emissions Factors'!$A$3:$AB$46,MATCH('MC Emissions'!$A402,'Emissions Factors'!$A$5:$A$46,0)+2,FALSE)*'MC Usage'!AA402</f>
        <v>0</v>
      </c>
      <c r="AB402">
        <f>HLOOKUP(AB$5,'Emissions Factors'!$A$3:$AB$46,MATCH('MC Emissions'!$A402,'Emissions Factors'!$A$5:$A$46,0)+2,FALSE)*'MC Usage'!AB402</f>
        <v>0</v>
      </c>
      <c r="AC402">
        <f>-'MC Usage'!AC402</f>
        <v>0</v>
      </c>
      <c r="AD402">
        <f>HLOOKUP(AD$5,'Emissions Factors'!$A$3:$AB$46,MATCH('MC Emissions'!$A402,'Emissions Factors'!$A$5:$A$46,0)+2,FALSE)*'MC Usage'!AD402</f>
        <v>0</v>
      </c>
      <c r="AE402">
        <f>HLOOKUP(AE$5,'Emissions Factors'!$A$3:$AB$46,MATCH('MC Emissions'!$A402,'Emissions Factors'!$A$5:$A$46,0)+2,FALSE)*'MC Usage'!AE402</f>
        <v>0</v>
      </c>
      <c r="AF402" s="202">
        <f t="shared" si="28"/>
        <v>0</v>
      </c>
      <c r="AG402">
        <f t="shared" si="29"/>
        <v>0</v>
      </c>
      <c r="AH402">
        <v>0</v>
      </c>
    </row>
    <row r="403" spans="1:34" x14ac:dyDescent="0.3">
      <c r="A403" s="33" t="s">
        <v>67</v>
      </c>
      <c r="B403" s="18">
        <f t="shared" si="30"/>
        <v>48792</v>
      </c>
      <c r="C403" s="2">
        <f>HLOOKUP(C$5,'Emissions Factors'!$A$3:$AB$46,MATCH('MC Emissions'!$A403,'Emissions Factors'!$A$5:$A$46,0)+2,FALSE)*'MC Usage'!C403</f>
        <v>0</v>
      </c>
      <c r="D403" s="2">
        <f>HLOOKUP(D$5,'Emissions Factors'!$A$3:$AB$46,MATCH('MC Emissions'!$A403,'Emissions Factors'!$A$5:$A$46,0)+2,FALSE)*'MC Usage'!D403</f>
        <v>0</v>
      </c>
      <c r="E403" s="2">
        <f>HLOOKUP(E$5,'Emissions Factors'!$A$3:$AB$46,MATCH('MC Emissions'!$A403,'Emissions Factors'!$A$5:$A$46,0)+2,FALSE)*'MC Usage'!E403</f>
        <v>0</v>
      </c>
      <c r="F403" s="2">
        <f>HLOOKUP(F$5,'Emissions Factors'!$A$3:$AB$46,MATCH('MC Emissions'!$A403,'Emissions Factors'!$A$5:$A$46,0)+2,FALSE)*'MC Usage'!F403</f>
        <v>0</v>
      </c>
      <c r="G403" s="2">
        <f>HLOOKUP(G$5,'Emissions Factors'!$A$3:$AB$46,MATCH('MC Emissions'!$A403,'Emissions Factors'!$A$5:$A$46,0)+2,FALSE)*'MC Usage'!G403</f>
        <v>0</v>
      </c>
      <c r="H403" s="2">
        <f>HLOOKUP(H$5,'Emissions Factors'!$A$3:$AB$46,MATCH('MC Emissions'!$A403,'Emissions Factors'!$A$5:$A$46,0)+2,FALSE)*'MC Usage'!H403</f>
        <v>0</v>
      </c>
      <c r="I403" s="2">
        <f>HLOOKUP(I$5,'Emissions Factors'!$A$3:$AB$46,MATCH('MC Emissions'!$A403,'Emissions Factors'!$A$5:$A$46,0)+2,FALSE)*'MC Usage'!I403</f>
        <v>0</v>
      </c>
      <c r="J403" s="2">
        <f>HLOOKUP(J$5,'Emissions Factors'!$A$3:$AB$46,MATCH('MC Emissions'!$A403,'Emissions Factors'!$A$5:$A$46,0)+2,FALSE)*'MC Usage'!J403</f>
        <v>0</v>
      </c>
      <c r="K403" s="2">
        <f>HLOOKUP(K$5,'Emissions Factors'!$A$3:$AB$46,MATCH('MC Emissions'!$A403,'Emissions Factors'!$A$5:$A$46,0)+2,FALSE)*'MC Usage'!K403</f>
        <v>0</v>
      </c>
      <c r="L403" s="2">
        <f>HLOOKUP(L$5,'Emissions Factors'!$A$3:$AB$46,MATCH('MC Emissions'!$A403,'Emissions Factors'!$A$5:$A$46,0)+2,FALSE)*'MC Usage'!L403</f>
        <v>0</v>
      </c>
      <c r="M403" s="2">
        <f>HLOOKUP(M$5,'Emissions Factors'!$A$3:$AB$46,MATCH('MC Emissions'!$A403,'Emissions Factors'!$A$5:$A$46,0)+2,FALSE)*'MC Usage'!M403</f>
        <v>0</v>
      </c>
      <c r="N403" s="2">
        <f>HLOOKUP(N$5,'Emissions Factors'!$A$3:$AB$46,MATCH('MC Emissions'!$A403,'Emissions Factors'!$A$5:$A$46,0)+2,FALSE)*'MC Usage'!N403</f>
        <v>0</v>
      </c>
      <c r="O403" s="2">
        <f>HLOOKUP(O$5,'Emissions Factors'!$A$3:$AB$46,MATCH('MC Emissions'!$A403,'Emissions Factors'!$A$5:$A$46,0)+2,FALSE)*'MC Usage'!O403</f>
        <v>0</v>
      </c>
      <c r="P403" s="2">
        <f>HLOOKUP(P$5,'Emissions Factors'!$A$3:$AB$46,MATCH('MC Emissions'!$A403,'Emissions Factors'!$A$5:$A$46,0)+2,FALSE)*'MC Usage'!P403</f>
        <v>0</v>
      </c>
      <c r="Q403" s="2">
        <f>HLOOKUP(Q$5,'Emissions Factors'!$A$3:$AB$46,MATCH('MC Emissions'!$A403,'Emissions Factors'!$A$5:$A$46,0)+2,FALSE)*'MC Usage'!Q403</f>
        <v>0</v>
      </c>
      <c r="R403" s="2">
        <f>HLOOKUP(R$5,'Emissions Factors'!$A$3:$AB$46,MATCH('MC Emissions'!$A403,'Emissions Factors'!$A$5:$A$46,0)+2,FALSE)*'MC Usage'!R403</f>
        <v>0</v>
      </c>
      <c r="S403" s="2">
        <f>HLOOKUP(S$5,'Emissions Factors'!$A$3:$AB$46,MATCH('MC Emissions'!$A403,'Emissions Factors'!$A$5:$A$46,0)+2,FALSE)*'MC Usage'!S403</f>
        <v>0</v>
      </c>
      <c r="T403" s="2">
        <f>HLOOKUP(T$5,'Emissions Factors'!$A$3:$AB$46,MATCH('MC Emissions'!$A403,'Emissions Factors'!$A$5:$A$46,0)+2,FALSE)*'MC Usage'!T403</f>
        <v>0</v>
      </c>
      <c r="U403" s="2">
        <f>HLOOKUP(U$5,'Emissions Factors'!$A$3:$AB$46,MATCH('MC Emissions'!$A403,'Emissions Factors'!$A$5:$A$46,0)+2,FALSE)*'MC Usage'!U403</f>
        <v>0</v>
      </c>
      <c r="V403" s="2">
        <f>HLOOKUP(V$5,'Emissions Factors'!$A$3:$AB$46,MATCH('MC Emissions'!$A403,'Emissions Factors'!$A$5:$A$46,0)+2,FALSE)*'MC Usage'!V403</f>
        <v>0</v>
      </c>
      <c r="W403" s="2">
        <f>HLOOKUP(W$5,'Emissions Factors'!$A$3:$AB$46,MATCH('MC Emissions'!$A403,'Emissions Factors'!$A$5:$A$46,0)+2,FALSE)*'MC Usage'!W403</f>
        <v>0</v>
      </c>
      <c r="X403" s="2">
        <f>HLOOKUP(X$5,'Emissions Factors'!$A$3:$AB$46,MATCH('MC Emissions'!$A403,'Emissions Factors'!$A$5:$A$46,0)+2,FALSE)*'MC Usage'!X403</f>
        <v>0</v>
      </c>
      <c r="Y403" s="2">
        <f>HLOOKUP(Y$5,'Emissions Factors'!$A$3:$AB$46,MATCH('MC Emissions'!$A403,'Emissions Factors'!$A$5:$A$46,0)+2,FALSE)*'MC Usage'!Y403</f>
        <v>0</v>
      </c>
      <c r="Z403" s="2">
        <f>HLOOKUP(Z$5,'Emissions Factors'!$A$3:$AB$46,MATCH('MC Emissions'!$A403,'Emissions Factors'!$A$5:$A$46,0)+2,FALSE)*'MC Usage'!Z403</f>
        <v>0</v>
      </c>
      <c r="AA403" s="2">
        <f>HLOOKUP(AA$5,'Emissions Factors'!$A$3:$AB$46,MATCH('MC Emissions'!$A403,'Emissions Factors'!$A$5:$A$46,0)+2,FALSE)*'MC Usage'!AA403</f>
        <v>0</v>
      </c>
      <c r="AB403">
        <f>HLOOKUP(AB$5,'Emissions Factors'!$A$3:$AB$46,MATCH('MC Emissions'!$A403,'Emissions Factors'!$A$5:$A$46,0)+2,FALSE)*'MC Usage'!AB403</f>
        <v>0</v>
      </c>
      <c r="AC403">
        <f>-'MC Usage'!AC403</f>
        <v>0</v>
      </c>
      <c r="AD403">
        <f>HLOOKUP(AD$5,'Emissions Factors'!$A$3:$AB$46,MATCH('MC Emissions'!$A403,'Emissions Factors'!$A$5:$A$46,0)+2,FALSE)*'MC Usage'!AD403</f>
        <v>0</v>
      </c>
      <c r="AE403">
        <f>HLOOKUP(AE$5,'Emissions Factors'!$A$3:$AB$46,MATCH('MC Emissions'!$A403,'Emissions Factors'!$A$5:$A$46,0)+2,FALSE)*'MC Usage'!AE403</f>
        <v>0</v>
      </c>
      <c r="AF403" s="202">
        <f t="shared" si="28"/>
        <v>0</v>
      </c>
      <c r="AG403">
        <f t="shared" si="29"/>
        <v>0</v>
      </c>
      <c r="AH403">
        <v>0</v>
      </c>
    </row>
    <row r="404" spans="1:34" x14ac:dyDescent="0.3">
      <c r="A404" s="33" t="s">
        <v>67</v>
      </c>
      <c r="B404" s="18">
        <f t="shared" si="30"/>
        <v>48823</v>
      </c>
      <c r="C404" s="2">
        <f>HLOOKUP(C$5,'Emissions Factors'!$A$3:$AB$46,MATCH('MC Emissions'!$A404,'Emissions Factors'!$A$5:$A$46,0)+2,FALSE)*'MC Usage'!C404</f>
        <v>0</v>
      </c>
      <c r="D404" s="2">
        <f>HLOOKUP(D$5,'Emissions Factors'!$A$3:$AB$46,MATCH('MC Emissions'!$A404,'Emissions Factors'!$A$5:$A$46,0)+2,FALSE)*'MC Usage'!D404</f>
        <v>0</v>
      </c>
      <c r="E404" s="2">
        <f>HLOOKUP(E$5,'Emissions Factors'!$A$3:$AB$46,MATCH('MC Emissions'!$A404,'Emissions Factors'!$A$5:$A$46,0)+2,FALSE)*'MC Usage'!E404</f>
        <v>0</v>
      </c>
      <c r="F404" s="2">
        <f>HLOOKUP(F$5,'Emissions Factors'!$A$3:$AB$46,MATCH('MC Emissions'!$A404,'Emissions Factors'!$A$5:$A$46,0)+2,FALSE)*'MC Usage'!F404</f>
        <v>0</v>
      </c>
      <c r="G404" s="2">
        <f>HLOOKUP(G$5,'Emissions Factors'!$A$3:$AB$46,MATCH('MC Emissions'!$A404,'Emissions Factors'!$A$5:$A$46,0)+2,FALSE)*'MC Usage'!G404</f>
        <v>0</v>
      </c>
      <c r="H404" s="2">
        <f>HLOOKUP(H$5,'Emissions Factors'!$A$3:$AB$46,MATCH('MC Emissions'!$A404,'Emissions Factors'!$A$5:$A$46,0)+2,FALSE)*'MC Usage'!H404</f>
        <v>0</v>
      </c>
      <c r="I404" s="2">
        <f>HLOOKUP(I$5,'Emissions Factors'!$A$3:$AB$46,MATCH('MC Emissions'!$A404,'Emissions Factors'!$A$5:$A$46,0)+2,FALSE)*'MC Usage'!I404</f>
        <v>0</v>
      </c>
      <c r="J404" s="2">
        <f>HLOOKUP(J$5,'Emissions Factors'!$A$3:$AB$46,MATCH('MC Emissions'!$A404,'Emissions Factors'!$A$5:$A$46,0)+2,FALSE)*'MC Usage'!J404</f>
        <v>0</v>
      </c>
      <c r="K404" s="2">
        <f>HLOOKUP(K$5,'Emissions Factors'!$A$3:$AB$46,MATCH('MC Emissions'!$A404,'Emissions Factors'!$A$5:$A$46,0)+2,FALSE)*'MC Usage'!K404</f>
        <v>0</v>
      </c>
      <c r="L404" s="2">
        <f>HLOOKUP(L$5,'Emissions Factors'!$A$3:$AB$46,MATCH('MC Emissions'!$A404,'Emissions Factors'!$A$5:$A$46,0)+2,FALSE)*'MC Usage'!L404</f>
        <v>0</v>
      </c>
      <c r="M404" s="2">
        <f>HLOOKUP(M$5,'Emissions Factors'!$A$3:$AB$46,MATCH('MC Emissions'!$A404,'Emissions Factors'!$A$5:$A$46,0)+2,FALSE)*'MC Usage'!M404</f>
        <v>0</v>
      </c>
      <c r="N404" s="2">
        <f>HLOOKUP(N$5,'Emissions Factors'!$A$3:$AB$46,MATCH('MC Emissions'!$A404,'Emissions Factors'!$A$5:$A$46,0)+2,FALSE)*'MC Usage'!N404</f>
        <v>0</v>
      </c>
      <c r="O404" s="2">
        <f>HLOOKUP(O$5,'Emissions Factors'!$A$3:$AB$46,MATCH('MC Emissions'!$A404,'Emissions Factors'!$A$5:$A$46,0)+2,FALSE)*'MC Usage'!O404</f>
        <v>0</v>
      </c>
      <c r="P404" s="2">
        <f>HLOOKUP(P$5,'Emissions Factors'!$A$3:$AB$46,MATCH('MC Emissions'!$A404,'Emissions Factors'!$A$5:$A$46,0)+2,FALSE)*'MC Usage'!P404</f>
        <v>0</v>
      </c>
      <c r="Q404" s="2">
        <f>HLOOKUP(Q$5,'Emissions Factors'!$A$3:$AB$46,MATCH('MC Emissions'!$A404,'Emissions Factors'!$A$5:$A$46,0)+2,FALSE)*'MC Usage'!Q404</f>
        <v>0</v>
      </c>
      <c r="R404" s="2">
        <f>HLOOKUP(R$5,'Emissions Factors'!$A$3:$AB$46,MATCH('MC Emissions'!$A404,'Emissions Factors'!$A$5:$A$46,0)+2,FALSE)*'MC Usage'!R404</f>
        <v>0</v>
      </c>
      <c r="S404" s="2">
        <f>HLOOKUP(S$5,'Emissions Factors'!$A$3:$AB$46,MATCH('MC Emissions'!$A404,'Emissions Factors'!$A$5:$A$46,0)+2,FALSE)*'MC Usage'!S404</f>
        <v>0</v>
      </c>
      <c r="T404" s="2">
        <f>HLOOKUP(T$5,'Emissions Factors'!$A$3:$AB$46,MATCH('MC Emissions'!$A404,'Emissions Factors'!$A$5:$A$46,0)+2,FALSE)*'MC Usage'!T404</f>
        <v>0</v>
      </c>
      <c r="U404" s="2">
        <f>HLOOKUP(U$5,'Emissions Factors'!$A$3:$AB$46,MATCH('MC Emissions'!$A404,'Emissions Factors'!$A$5:$A$46,0)+2,FALSE)*'MC Usage'!U404</f>
        <v>0</v>
      </c>
      <c r="V404" s="2">
        <f>HLOOKUP(V$5,'Emissions Factors'!$A$3:$AB$46,MATCH('MC Emissions'!$A404,'Emissions Factors'!$A$5:$A$46,0)+2,FALSE)*'MC Usage'!V404</f>
        <v>0</v>
      </c>
      <c r="W404" s="2">
        <f>HLOOKUP(W$5,'Emissions Factors'!$A$3:$AB$46,MATCH('MC Emissions'!$A404,'Emissions Factors'!$A$5:$A$46,0)+2,FALSE)*'MC Usage'!W404</f>
        <v>0</v>
      </c>
      <c r="X404" s="2">
        <f>HLOOKUP(X$5,'Emissions Factors'!$A$3:$AB$46,MATCH('MC Emissions'!$A404,'Emissions Factors'!$A$5:$A$46,0)+2,FALSE)*'MC Usage'!X404</f>
        <v>0</v>
      </c>
      <c r="Y404" s="2">
        <f>HLOOKUP(Y$5,'Emissions Factors'!$A$3:$AB$46,MATCH('MC Emissions'!$A404,'Emissions Factors'!$A$5:$A$46,0)+2,FALSE)*'MC Usage'!Y404</f>
        <v>0</v>
      </c>
      <c r="Z404" s="2">
        <f>HLOOKUP(Z$5,'Emissions Factors'!$A$3:$AB$46,MATCH('MC Emissions'!$A404,'Emissions Factors'!$A$5:$A$46,0)+2,FALSE)*'MC Usage'!Z404</f>
        <v>0</v>
      </c>
      <c r="AA404" s="2">
        <f>HLOOKUP(AA$5,'Emissions Factors'!$A$3:$AB$46,MATCH('MC Emissions'!$A404,'Emissions Factors'!$A$5:$A$46,0)+2,FALSE)*'MC Usage'!AA404</f>
        <v>0</v>
      </c>
      <c r="AB404">
        <f>HLOOKUP(AB$5,'Emissions Factors'!$A$3:$AB$46,MATCH('MC Emissions'!$A404,'Emissions Factors'!$A$5:$A$46,0)+2,FALSE)*'MC Usage'!AB404</f>
        <v>0</v>
      </c>
      <c r="AC404">
        <f>-'MC Usage'!AC404</f>
        <v>0</v>
      </c>
      <c r="AD404">
        <f>HLOOKUP(AD$5,'Emissions Factors'!$A$3:$AB$46,MATCH('MC Emissions'!$A404,'Emissions Factors'!$A$5:$A$46,0)+2,FALSE)*'MC Usage'!AD404</f>
        <v>0</v>
      </c>
      <c r="AE404">
        <f>HLOOKUP(AE$5,'Emissions Factors'!$A$3:$AB$46,MATCH('MC Emissions'!$A404,'Emissions Factors'!$A$5:$A$46,0)+2,FALSE)*'MC Usage'!AE404</f>
        <v>0</v>
      </c>
      <c r="AF404" s="202">
        <f t="shared" si="28"/>
        <v>0</v>
      </c>
      <c r="AG404">
        <f t="shared" si="29"/>
        <v>0</v>
      </c>
      <c r="AH404">
        <v>0</v>
      </c>
    </row>
    <row r="405" spans="1:34" x14ac:dyDescent="0.3">
      <c r="A405" s="33" t="s">
        <v>67</v>
      </c>
      <c r="B405" s="18">
        <f t="shared" si="30"/>
        <v>48853</v>
      </c>
      <c r="C405" s="2">
        <f>HLOOKUP(C$5,'Emissions Factors'!$A$3:$AB$46,MATCH('MC Emissions'!$A405,'Emissions Factors'!$A$5:$A$46,0)+2,FALSE)*'MC Usage'!C405</f>
        <v>0</v>
      </c>
      <c r="D405" s="2">
        <f>HLOOKUP(D$5,'Emissions Factors'!$A$3:$AB$46,MATCH('MC Emissions'!$A405,'Emissions Factors'!$A$5:$A$46,0)+2,FALSE)*'MC Usage'!D405</f>
        <v>0</v>
      </c>
      <c r="E405" s="2">
        <f>HLOOKUP(E$5,'Emissions Factors'!$A$3:$AB$46,MATCH('MC Emissions'!$A405,'Emissions Factors'!$A$5:$A$46,0)+2,FALSE)*'MC Usage'!E405</f>
        <v>0</v>
      </c>
      <c r="F405" s="2">
        <f>HLOOKUP(F$5,'Emissions Factors'!$A$3:$AB$46,MATCH('MC Emissions'!$A405,'Emissions Factors'!$A$5:$A$46,0)+2,FALSE)*'MC Usage'!F405</f>
        <v>0</v>
      </c>
      <c r="G405" s="2">
        <f>HLOOKUP(G$5,'Emissions Factors'!$A$3:$AB$46,MATCH('MC Emissions'!$A405,'Emissions Factors'!$A$5:$A$46,0)+2,FALSE)*'MC Usage'!G405</f>
        <v>0</v>
      </c>
      <c r="H405" s="2">
        <f>HLOOKUP(H$5,'Emissions Factors'!$A$3:$AB$46,MATCH('MC Emissions'!$A405,'Emissions Factors'!$A$5:$A$46,0)+2,FALSE)*'MC Usage'!H405</f>
        <v>0</v>
      </c>
      <c r="I405" s="2">
        <f>HLOOKUP(I$5,'Emissions Factors'!$A$3:$AB$46,MATCH('MC Emissions'!$A405,'Emissions Factors'!$A$5:$A$46,0)+2,FALSE)*'MC Usage'!I405</f>
        <v>0</v>
      </c>
      <c r="J405" s="2">
        <f>HLOOKUP(J$5,'Emissions Factors'!$A$3:$AB$46,MATCH('MC Emissions'!$A405,'Emissions Factors'!$A$5:$A$46,0)+2,FALSE)*'MC Usage'!J405</f>
        <v>0</v>
      </c>
      <c r="K405" s="2">
        <f>HLOOKUP(K$5,'Emissions Factors'!$A$3:$AB$46,MATCH('MC Emissions'!$A405,'Emissions Factors'!$A$5:$A$46,0)+2,FALSE)*'MC Usage'!K405</f>
        <v>0</v>
      </c>
      <c r="L405" s="2">
        <f>HLOOKUP(L$5,'Emissions Factors'!$A$3:$AB$46,MATCH('MC Emissions'!$A405,'Emissions Factors'!$A$5:$A$46,0)+2,FALSE)*'MC Usage'!L405</f>
        <v>0</v>
      </c>
      <c r="M405" s="2">
        <f>HLOOKUP(M$5,'Emissions Factors'!$A$3:$AB$46,MATCH('MC Emissions'!$A405,'Emissions Factors'!$A$5:$A$46,0)+2,FALSE)*'MC Usage'!M405</f>
        <v>0</v>
      </c>
      <c r="N405" s="2">
        <f>HLOOKUP(N$5,'Emissions Factors'!$A$3:$AB$46,MATCH('MC Emissions'!$A405,'Emissions Factors'!$A$5:$A$46,0)+2,FALSE)*'MC Usage'!N405</f>
        <v>0</v>
      </c>
      <c r="O405" s="2">
        <f>HLOOKUP(O$5,'Emissions Factors'!$A$3:$AB$46,MATCH('MC Emissions'!$A405,'Emissions Factors'!$A$5:$A$46,0)+2,FALSE)*'MC Usage'!O405</f>
        <v>0</v>
      </c>
      <c r="P405" s="2">
        <f>HLOOKUP(P$5,'Emissions Factors'!$A$3:$AB$46,MATCH('MC Emissions'!$A405,'Emissions Factors'!$A$5:$A$46,0)+2,FALSE)*'MC Usage'!P405</f>
        <v>0</v>
      </c>
      <c r="Q405" s="2">
        <f>HLOOKUP(Q$5,'Emissions Factors'!$A$3:$AB$46,MATCH('MC Emissions'!$A405,'Emissions Factors'!$A$5:$A$46,0)+2,FALSE)*'MC Usage'!Q405</f>
        <v>0</v>
      </c>
      <c r="R405" s="2">
        <f>HLOOKUP(R$5,'Emissions Factors'!$A$3:$AB$46,MATCH('MC Emissions'!$A405,'Emissions Factors'!$A$5:$A$46,0)+2,FALSE)*'MC Usage'!R405</f>
        <v>0</v>
      </c>
      <c r="S405" s="2">
        <f>HLOOKUP(S$5,'Emissions Factors'!$A$3:$AB$46,MATCH('MC Emissions'!$A405,'Emissions Factors'!$A$5:$A$46,0)+2,FALSE)*'MC Usage'!S405</f>
        <v>0</v>
      </c>
      <c r="T405" s="2">
        <f>HLOOKUP(T$5,'Emissions Factors'!$A$3:$AB$46,MATCH('MC Emissions'!$A405,'Emissions Factors'!$A$5:$A$46,0)+2,FALSE)*'MC Usage'!T405</f>
        <v>0</v>
      </c>
      <c r="U405" s="2">
        <f>HLOOKUP(U$5,'Emissions Factors'!$A$3:$AB$46,MATCH('MC Emissions'!$A405,'Emissions Factors'!$A$5:$A$46,0)+2,FALSE)*'MC Usage'!U405</f>
        <v>0</v>
      </c>
      <c r="V405" s="2">
        <f>HLOOKUP(V$5,'Emissions Factors'!$A$3:$AB$46,MATCH('MC Emissions'!$A405,'Emissions Factors'!$A$5:$A$46,0)+2,FALSE)*'MC Usage'!V405</f>
        <v>0</v>
      </c>
      <c r="W405" s="2">
        <f>HLOOKUP(W$5,'Emissions Factors'!$A$3:$AB$46,MATCH('MC Emissions'!$A405,'Emissions Factors'!$A$5:$A$46,0)+2,FALSE)*'MC Usage'!W405</f>
        <v>0</v>
      </c>
      <c r="X405" s="2">
        <f>HLOOKUP(X$5,'Emissions Factors'!$A$3:$AB$46,MATCH('MC Emissions'!$A405,'Emissions Factors'!$A$5:$A$46,0)+2,FALSE)*'MC Usage'!X405</f>
        <v>0</v>
      </c>
      <c r="Y405" s="2">
        <f>HLOOKUP(Y$5,'Emissions Factors'!$A$3:$AB$46,MATCH('MC Emissions'!$A405,'Emissions Factors'!$A$5:$A$46,0)+2,FALSE)*'MC Usage'!Y405</f>
        <v>0</v>
      </c>
      <c r="Z405" s="2">
        <f>HLOOKUP(Z$5,'Emissions Factors'!$A$3:$AB$46,MATCH('MC Emissions'!$A405,'Emissions Factors'!$A$5:$A$46,0)+2,FALSE)*'MC Usage'!Z405</f>
        <v>0</v>
      </c>
      <c r="AA405" s="2">
        <f>HLOOKUP(AA$5,'Emissions Factors'!$A$3:$AB$46,MATCH('MC Emissions'!$A405,'Emissions Factors'!$A$5:$A$46,0)+2,FALSE)*'MC Usage'!AA405</f>
        <v>0</v>
      </c>
      <c r="AB405">
        <f>HLOOKUP(AB$5,'Emissions Factors'!$A$3:$AB$46,MATCH('MC Emissions'!$A405,'Emissions Factors'!$A$5:$A$46,0)+2,FALSE)*'MC Usage'!AB405</f>
        <v>0</v>
      </c>
      <c r="AC405">
        <f>-'MC Usage'!AC405</f>
        <v>0</v>
      </c>
      <c r="AD405">
        <f>HLOOKUP(AD$5,'Emissions Factors'!$A$3:$AB$46,MATCH('MC Emissions'!$A405,'Emissions Factors'!$A$5:$A$46,0)+2,FALSE)*'MC Usage'!AD405</f>
        <v>0</v>
      </c>
      <c r="AE405">
        <f>HLOOKUP(AE$5,'Emissions Factors'!$A$3:$AB$46,MATCH('MC Emissions'!$A405,'Emissions Factors'!$A$5:$A$46,0)+2,FALSE)*'MC Usage'!AE405</f>
        <v>0</v>
      </c>
      <c r="AF405" s="202">
        <f t="shared" si="28"/>
        <v>0</v>
      </c>
      <c r="AG405">
        <f t="shared" si="29"/>
        <v>0</v>
      </c>
      <c r="AH405">
        <v>0</v>
      </c>
    </row>
    <row r="406" spans="1:34" x14ac:dyDescent="0.3">
      <c r="A406" s="33" t="s">
        <v>67</v>
      </c>
      <c r="B406" s="18">
        <f t="shared" si="30"/>
        <v>48884</v>
      </c>
      <c r="C406" s="2">
        <f>HLOOKUP(C$5,'Emissions Factors'!$A$3:$AB$46,MATCH('MC Emissions'!$A406,'Emissions Factors'!$A$5:$A$46,0)+2,FALSE)*'MC Usage'!C406</f>
        <v>0</v>
      </c>
      <c r="D406" s="2">
        <f>HLOOKUP(D$5,'Emissions Factors'!$A$3:$AB$46,MATCH('MC Emissions'!$A406,'Emissions Factors'!$A$5:$A$46,0)+2,FALSE)*'MC Usage'!D406</f>
        <v>0</v>
      </c>
      <c r="E406" s="2">
        <f>HLOOKUP(E$5,'Emissions Factors'!$A$3:$AB$46,MATCH('MC Emissions'!$A406,'Emissions Factors'!$A$5:$A$46,0)+2,FALSE)*'MC Usage'!E406</f>
        <v>0</v>
      </c>
      <c r="F406" s="2">
        <f>HLOOKUP(F$5,'Emissions Factors'!$A$3:$AB$46,MATCH('MC Emissions'!$A406,'Emissions Factors'!$A$5:$A$46,0)+2,FALSE)*'MC Usage'!F406</f>
        <v>0</v>
      </c>
      <c r="G406" s="2">
        <f>HLOOKUP(G$5,'Emissions Factors'!$A$3:$AB$46,MATCH('MC Emissions'!$A406,'Emissions Factors'!$A$5:$A$46,0)+2,FALSE)*'MC Usage'!G406</f>
        <v>0</v>
      </c>
      <c r="H406" s="2">
        <f>HLOOKUP(H$5,'Emissions Factors'!$A$3:$AB$46,MATCH('MC Emissions'!$A406,'Emissions Factors'!$A$5:$A$46,0)+2,FALSE)*'MC Usage'!H406</f>
        <v>0</v>
      </c>
      <c r="I406" s="2">
        <f>HLOOKUP(I$5,'Emissions Factors'!$A$3:$AB$46,MATCH('MC Emissions'!$A406,'Emissions Factors'!$A$5:$A$46,0)+2,FALSE)*'MC Usage'!I406</f>
        <v>0</v>
      </c>
      <c r="J406" s="2">
        <f>HLOOKUP(J$5,'Emissions Factors'!$A$3:$AB$46,MATCH('MC Emissions'!$A406,'Emissions Factors'!$A$5:$A$46,0)+2,FALSE)*'MC Usage'!J406</f>
        <v>0</v>
      </c>
      <c r="K406" s="2">
        <f>HLOOKUP(K$5,'Emissions Factors'!$A$3:$AB$46,MATCH('MC Emissions'!$A406,'Emissions Factors'!$A$5:$A$46,0)+2,FALSE)*'MC Usage'!K406</f>
        <v>0</v>
      </c>
      <c r="L406" s="2">
        <f>HLOOKUP(L$5,'Emissions Factors'!$A$3:$AB$46,MATCH('MC Emissions'!$A406,'Emissions Factors'!$A$5:$A$46,0)+2,FALSE)*'MC Usage'!L406</f>
        <v>0</v>
      </c>
      <c r="M406" s="2">
        <f>HLOOKUP(M$5,'Emissions Factors'!$A$3:$AB$46,MATCH('MC Emissions'!$A406,'Emissions Factors'!$A$5:$A$46,0)+2,FALSE)*'MC Usage'!M406</f>
        <v>0</v>
      </c>
      <c r="N406" s="2">
        <f>HLOOKUP(N$5,'Emissions Factors'!$A$3:$AB$46,MATCH('MC Emissions'!$A406,'Emissions Factors'!$A$5:$A$46,0)+2,FALSE)*'MC Usage'!N406</f>
        <v>0</v>
      </c>
      <c r="O406" s="2">
        <f>HLOOKUP(O$5,'Emissions Factors'!$A$3:$AB$46,MATCH('MC Emissions'!$A406,'Emissions Factors'!$A$5:$A$46,0)+2,FALSE)*'MC Usage'!O406</f>
        <v>0</v>
      </c>
      <c r="P406" s="2">
        <f>HLOOKUP(P$5,'Emissions Factors'!$A$3:$AB$46,MATCH('MC Emissions'!$A406,'Emissions Factors'!$A$5:$A$46,0)+2,FALSE)*'MC Usage'!P406</f>
        <v>0</v>
      </c>
      <c r="Q406" s="2">
        <f>HLOOKUP(Q$5,'Emissions Factors'!$A$3:$AB$46,MATCH('MC Emissions'!$A406,'Emissions Factors'!$A$5:$A$46,0)+2,FALSE)*'MC Usage'!Q406</f>
        <v>0</v>
      </c>
      <c r="R406" s="2">
        <f>HLOOKUP(R$5,'Emissions Factors'!$A$3:$AB$46,MATCH('MC Emissions'!$A406,'Emissions Factors'!$A$5:$A$46,0)+2,FALSE)*'MC Usage'!R406</f>
        <v>0</v>
      </c>
      <c r="S406" s="2">
        <f>HLOOKUP(S$5,'Emissions Factors'!$A$3:$AB$46,MATCH('MC Emissions'!$A406,'Emissions Factors'!$A$5:$A$46,0)+2,FALSE)*'MC Usage'!S406</f>
        <v>0</v>
      </c>
      <c r="T406" s="2">
        <f>HLOOKUP(T$5,'Emissions Factors'!$A$3:$AB$46,MATCH('MC Emissions'!$A406,'Emissions Factors'!$A$5:$A$46,0)+2,FALSE)*'MC Usage'!T406</f>
        <v>0</v>
      </c>
      <c r="U406" s="2">
        <f>HLOOKUP(U$5,'Emissions Factors'!$A$3:$AB$46,MATCH('MC Emissions'!$A406,'Emissions Factors'!$A$5:$A$46,0)+2,FALSE)*'MC Usage'!U406</f>
        <v>0</v>
      </c>
      <c r="V406" s="2">
        <f>HLOOKUP(V$5,'Emissions Factors'!$A$3:$AB$46,MATCH('MC Emissions'!$A406,'Emissions Factors'!$A$5:$A$46,0)+2,FALSE)*'MC Usage'!V406</f>
        <v>0</v>
      </c>
      <c r="W406" s="2">
        <f>HLOOKUP(W$5,'Emissions Factors'!$A$3:$AB$46,MATCH('MC Emissions'!$A406,'Emissions Factors'!$A$5:$A$46,0)+2,FALSE)*'MC Usage'!W406</f>
        <v>0</v>
      </c>
      <c r="X406" s="2">
        <f>HLOOKUP(X$5,'Emissions Factors'!$A$3:$AB$46,MATCH('MC Emissions'!$A406,'Emissions Factors'!$A$5:$A$46,0)+2,FALSE)*'MC Usage'!X406</f>
        <v>0</v>
      </c>
      <c r="Y406" s="2">
        <f>HLOOKUP(Y$5,'Emissions Factors'!$A$3:$AB$46,MATCH('MC Emissions'!$A406,'Emissions Factors'!$A$5:$A$46,0)+2,FALSE)*'MC Usage'!Y406</f>
        <v>0</v>
      </c>
      <c r="Z406" s="2">
        <f>HLOOKUP(Z$5,'Emissions Factors'!$A$3:$AB$46,MATCH('MC Emissions'!$A406,'Emissions Factors'!$A$5:$A$46,0)+2,FALSE)*'MC Usage'!Z406</f>
        <v>0</v>
      </c>
      <c r="AA406" s="2">
        <f>HLOOKUP(AA$5,'Emissions Factors'!$A$3:$AB$46,MATCH('MC Emissions'!$A406,'Emissions Factors'!$A$5:$A$46,0)+2,FALSE)*'MC Usage'!AA406</f>
        <v>0</v>
      </c>
      <c r="AB406">
        <f>HLOOKUP(AB$5,'Emissions Factors'!$A$3:$AB$46,MATCH('MC Emissions'!$A406,'Emissions Factors'!$A$5:$A$46,0)+2,FALSE)*'MC Usage'!AB406</f>
        <v>0</v>
      </c>
      <c r="AC406">
        <f>-'MC Usage'!AC406</f>
        <v>0</v>
      </c>
      <c r="AD406">
        <f>HLOOKUP(AD$5,'Emissions Factors'!$A$3:$AB$46,MATCH('MC Emissions'!$A406,'Emissions Factors'!$A$5:$A$46,0)+2,FALSE)*'MC Usage'!AD406</f>
        <v>0</v>
      </c>
      <c r="AE406">
        <f>HLOOKUP(AE$5,'Emissions Factors'!$A$3:$AB$46,MATCH('MC Emissions'!$A406,'Emissions Factors'!$A$5:$A$46,0)+2,FALSE)*'MC Usage'!AE406</f>
        <v>0</v>
      </c>
      <c r="AF406" s="202">
        <f t="shared" si="28"/>
        <v>0</v>
      </c>
      <c r="AG406">
        <f t="shared" si="29"/>
        <v>0</v>
      </c>
      <c r="AH406">
        <v>0</v>
      </c>
    </row>
    <row r="407" spans="1:34" x14ac:dyDescent="0.3">
      <c r="A407" s="33" t="s">
        <v>67</v>
      </c>
      <c r="B407" s="18">
        <f t="shared" si="30"/>
        <v>48914</v>
      </c>
      <c r="C407" s="2">
        <f>HLOOKUP(C$5,'Emissions Factors'!$A$3:$AB$46,MATCH('MC Emissions'!$A407,'Emissions Factors'!$A$5:$A$46,0)+2,FALSE)*'MC Usage'!C407</f>
        <v>0</v>
      </c>
      <c r="D407" s="2">
        <f>HLOOKUP(D$5,'Emissions Factors'!$A$3:$AB$46,MATCH('MC Emissions'!$A407,'Emissions Factors'!$A$5:$A$46,0)+2,FALSE)*'MC Usage'!D407</f>
        <v>0</v>
      </c>
      <c r="E407" s="2">
        <f>HLOOKUP(E$5,'Emissions Factors'!$A$3:$AB$46,MATCH('MC Emissions'!$A407,'Emissions Factors'!$A$5:$A$46,0)+2,FALSE)*'MC Usage'!E407</f>
        <v>0</v>
      </c>
      <c r="F407" s="2">
        <f>HLOOKUP(F$5,'Emissions Factors'!$A$3:$AB$46,MATCH('MC Emissions'!$A407,'Emissions Factors'!$A$5:$A$46,0)+2,FALSE)*'MC Usage'!F407</f>
        <v>0</v>
      </c>
      <c r="G407" s="2">
        <f>HLOOKUP(G$5,'Emissions Factors'!$A$3:$AB$46,MATCH('MC Emissions'!$A407,'Emissions Factors'!$A$5:$A$46,0)+2,FALSE)*'MC Usage'!G407</f>
        <v>0</v>
      </c>
      <c r="H407" s="2">
        <f>HLOOKUP(H$5,'Emissions Factors'!$A$3:$AB$46,MATCH('MC Emissions'!$A407,'Emissions Factors'!$A$5:$A$46,0)+2,FALSE)*'MC Usage'!H407</f>
        <v>0</v>
      </c>
      <c r="I407" s="2">
        <f>HLOOKUP(I$5,'Emissions Factors'!$A$3:$AB$46,MATCH('MC Emissions'!$A407,'Emissions Factors'!$A$5:$A$46,0)+2,FALSE)*'MC Usage'!I407</f>
        <v>0</v>
      </c>
      <c r="J407" s="2">
        <f>HLOOKUP(J$5,'Emissions Factors'!$A$3:$AB$46,MATCH('MC Emissions'!$A407,'Emissions Factors'!$A$5:$A$46,0)+2,FALSE)*'MC Usage'!J407</f>
        <v>0</v>
      </c>
      <c r="K407" s="2">
        <f>HLOOKUP(K$5,'Emissions Factors'!$A$3:$AB$46,MATCH('MC Emissions'!$A407,'Emissions Factors'!$A$5:$A$46,0)+2,FALSE)*'MC Usage'!K407</f>
        <v>0</v>
      </c>
      <c r="L407" s="2">
        <f>HLOOKUP(L$5,'Emissions Factors'!$A$3:$AB$46,MATCH('MC Emissions'!$A407,'Emissions Factors'!$A$5:$A$46,0)+2,FALSE)*'MC Usage'!L407</f>
        <v>0</v>
      </c>
      <c r="M407" s="2">
        <f>HLOOKUP(M$5,'Emissions Factors'!$A$3:$AB$46,MATCH('MC Emissions'!$A407,'Emissions Factors'!$A$5:$A$46,0)+2,FALSE)*'MC Usage'!M407</f>
        <v>0</v>
      </c>
      <c r="N407" s="2">
        <f>HLOOKUP(N$5,'Emissions Factors'!$A$3:$AB$46,MATCH('MC Emissions'!$A407,'Emissions Factors'!$A$5:$A$46,0)+2,FALSE)*'MC Usage'!N407</f>
        <v>0</v>
      </c>
      <c r="O407" s="2">
        <f>HLOOKUP(O$5,'Emissions Factors'!$A$3:$AB$46,MATCH('MC Emissions'!$A407,'Emissions Factors'!$A$5:$A$46,0)+2,FALSE)*'MC Usage'!O407</f>
        <v>0</v>
      </c>
      <c r="P407" s="2">
        <f>HLOOKUP(P$5,'Emissions Factors'!$A$3:$AB$46,MATCH('MC Emissions'!$A407,'Emissions Factors'!$A$5:$A$46,0)+2,FALSE)*'MC Usage'!P407</f>
        <v>0</v>
      </c>
      <c r="Q407" s="2">
        <f>HLOOKUP(Q$5,'Emissions Factors'!$A$3:$AB$46,MATCH('MC Emissions'!$A407,'Emissions Factors'!$A$5:$A$46,0)+2,FALSE)*'MC Usage'!Q407</f>
        <v>0</v>
      </c>
      <c r="R407" s="2">
        <f>HLOOKUP(R$5,'Emissions Factors'!$A$3:$AB$46,MATCH('MC Emissions'!$A407,'Emissions Factors'!$A$5:$A$46,0)+2,FALSE)*'MC Usage'!R407</f>
        <v>0</v>
      </c>
      <c r="S407" s="2">
        <f>HLOOKUP(S$5,'Emissions Factors'!$A$3:$AB$46,MATCH('MC Emissions'!$A407,'Emissions Factors'!$A$5:$A$46,0)+2,FALSE)*'MC Usage'!S407</f>
        <v>0</v>
      </c>
      <c r="T407" s="2">
        <f>HLOOKUP(T$5,'Emissions Factors'!$A$3:$AB$46,MATCH('MC Emissions'!$A407,'Emissions Factors'!$A$5:$A$46,0)+2,FALSE)*'MC Usage'!T407</f>
        <v>0</v>
      </c>
      <c r="U407" s="2">
        <f>HLOOKUP(U$5,'Emissions Factors'!$A$3:$AB$46,MATCH('MC Emissions'!$A407,'Emissions Factors'!$A$5:$A$46,0)+2,FALSE)*'MC Usage'!U407</f>
        <v>0</v>
      </c>
      <c r="V407" s="2">
        <f>HLOOKUP(V$5,'Emissions Factors'!$A$3:$AB$46,MATCH('MC Emissions'!$A407,'Emissions Factors'!$A$5:$A$46,0)+2,FALSE)*'MC Usage'!V407</f>
        <v>0</v>
      </c>
      <c r="W407" s="2">
        <f>HLOOKUP(W$5,'Emissions Factors'!$A$3:$AB$46,MATCH('MC Emissions'!$A407,'Emissions Factors'!$A$5:$A$46,0)+2,FALSE)*'MC Usage'!W407</f>
        <v>0</v>
      </c>
      <c r="X407" s="2">
        <f>HLOOKUP(X$5,'Emissions Factors'!$A$3:$AB$46,MATCH('MC Emissions'!$A407,'Emissions Factors'!$A$5:$A$46,0)+2,FALSE)*'MC Usage'!X407</f>
        <v>0</v>
      </c>
      <c r="Y407" s="2">
        <f>HLOOKUP(Y$5,'Emissions Factors'!$A$3:$AB$46,MATCH('MC Emissions'!$A407,'Emissions Factors'!$A$5:$A$46,0)+2,FALSE)*'MC Usage'!Y407</f>
        <v>0</v>
      </c>
      <c r="Z407" s="2">
        <f>HLOOKUP(Z$5,'Emissions Factors'!$A$3:$AB$46,MATCH('MC Emissions'!$A407,'Emissions Factors'!$A$5:$A$46,0)+2,FALSE)*'MC Usage'!Z407</f>
        <v>0</v>
      </c>
      <c r="AA407" s="2">
        <f>HLOOKUP(AA$5,'Emissions Factors'!$A$3:$AB$46,MATCH('MC Emissions'!$A407,'Emissions Factors'!$A$5:$A$46,0)+2,FALSE)*'MC Usage'!AA407</f>
        <v>0</v>
      </c>
      <c r="AB407">
        <f>HLOOKUP(AB$5,'Emissions Factors'!$A$3:$AB$46,MATCH('MC Emissions'!$A407,'Emissions Factors'!$A$5:$A$46,0)+2,FALSE)*'MC Usage'!AB407</f>
        <v>0</v>
      </c>
      <c r="AC407">
        <f>-'MC Usage'!AC407</f>
        <v>0</v>
      </c>
      <c r="AD407">
        <f>HLOOKUP(AD$5,'Emissions Factors'!$A$3:$AB$46,MATCH('MC Emissions'!$A407,'Emissions Factors'!$A$5:$A$46,0)+2,FALSE)*'MC Usage'!AD407</f>
        <v>0</v>
      </c>
      <c r="AE407">
        <f>HLOOKUP(AE$5,'Emissions Factors'!$A$3:$AB$46,MATCH('MC Emissions'!$A407,'Emissions Factors'!$A$5:$A$46,0)+2,FALSE)*'MC Usage'!AE407</f>
        <v>0</v>
      </c>
      <c r="AF407" s="202">
        <f t="shared" si="28"/>
        <v>0</v>
      </c>
      <c r="AG407">
        <f t="shared" si="29"/>
        <v>0</v>
      </c>
      <c r="AH407">
        <v>0</v>
      </c>
    </row>
    <row r="408" spans="1:34" x14ac:dyDescent="0.3">
      <c r="A408" s="33" t="s">
        <v>67</v>
      </c>
      <c r="B408" s="18">
        <f t="shared" si="30"/>
        <v>48945</v>
      </c>
      <c r="C408" s="2">
        <f>HLOOKUP(C$5,'Emissions Factors'!$A$3:$AB$46,MATCH('MC Emissions'!$A408,'Emissions Factors'!$A$5:$A$46,0)+2,FALSE)*'MC Usage'!C408</f>
        <v>0</v>
      </c>
      <c r="D408" s="2">
        <f>HLOOKUP(D$5,'Emissions Factors'!$A$3:$AB$46,MATCH('MC Emissions'!$A408,'Emissions Factors'!$A$5:$A$46,0)+2,FALSE)*'MC Usage'!D408</f>
        <v>0</v>
      </c>
      <c r="E408" s="2">
        <f>HLOOKUP(E$5,'Emissions Factors'!$A$3:$AB$46,MATCH('MC Emissions'!$A408,'Emissions Factors'!$A$5:$A$46,0)+2,FALSE)*'MC Usage'!E408</f>
        <v>0</v>
      </c>
      <c r="F408" s="2">
        <f>HLOOKUP(F$5,'Emissions Factors'!$A$3:$AB$46,MATCH('MC Emissions'!$A408,'Emissions Factors'!$A$5:$A$46,0)+2,FALSE)*'MC Usage'!F408</f>
        <v>0</v>
      </c>
      <c r="G408" s="2">
        <f>HLOOKUP(G$5,'Emissions Factors'!$A$3:$AB$46,MATCH('MC Emissions'!$A408,'Emissions Factors'!$A$5:$A$46,0)+2,FALSE)*'MC Usage'!G408</f>
        <v>0</v>
      </c>
      <c r="H408" s="2">
        <f>HLOOKUP(H$5,'Emissions Factors'!$A$3:$AB$46,MATCH('MC Emissions'!$A408,'Emissions Factors'!$A$5:$A$46,0)+2,FALSE)*'MC Usage'!H408</f>
        <v>0</v>
      </c>
      <c r="I408" s="2">
        <f>HLOOKUP(I$5,'Emissions Factors'!$A$3:$AB$46,MATCH('MC Emissions'!$A408,'Emissions Factors'!$A$5:$A$46,0)+2,FALSE)*'MC Usage'!I408</f>
        <v>0</v>
      </c>
      <c r="J408" s="2">
        <f>HLOOKUP(J$5,'Emissions Factors'!$A$3:$AB$46,MATCH('MC Emissions'!$A408,'Emissions Factors'!$A$5:$A$46,0)+2,FALSE)*'MC Usage'!J408</f>
        <v>0</v>
      </c>
      <c r="K408" s="2">
        <f>HLOOKUP(K$5,'Emissions Factors'!$A$3:$AB$46,MATCH('MC Emissions'!$A408,'Emissions Factors'!$A$5:$A$46,0)+2,FALSE)*'MC Usage'!K408</f>
        <v>0</v>
      </c>
      <c r="L408" s="2">
        <f>HLOOKUP(L$5,'Emissions Factors'!$A$3:$AB$46,MATCH('MC Emissions'!$A408,'Emissions Factors'!$A$5:$A$46,0)+2,FALSE)*'MC Usage'!L408</f>
        <v>0</v>
      </c>
      <c r="M408" s="2">
        <f>HLOOKUP(M$5,'Emissions Factors'!$A$3:$AB$46,MATCH('MC Emissions'!$A408,'Emissions Factors'!$A$5:$A$46,0)+2,FALSE)*'MC Usage'!M408</f>
        <v>0</v>
      </c>
      <c r="N408" s="2">
        <f>HLOOKUP(N$5,'Emissions Factors'!$A$3:$AB$46,MATCH('MC Emissions'!$A408,'Emissions Factors'!$A$5:$A$46,0)+2,FALSE)*'MC Usage'!N408</f>
        <v>0</v>
      </c>
      <c r="O408" s="2">
        <f>HLOOKUP(O$5,'Emissions Factors'!$A$3:$AB$46,MATCH('MC Emissions'!$A408,'Emissions Factors'!$A$5:$A$46,0)+2,FALSE)*'MC Usage'!O408</f>
        <v>0</v>
      </c>
      <c r="P408" s="2">
        <f>HLOOKUP(P$5,'Emissions Factors'!$A$3:$AB$46,MATCH('MC Emissions'!$A408,'Emissions Factors'!$A$5:$A$46,0)+2,FALSE)*'MC Usage'!P408</f>
        <v>0</v>
      </c>
      <c r="Q408" s="2">
        <f>HLOOKUP(Q$5,'Emissions Factors'!$A$3:$AB$46,MATCH('MC Emissions'!$A408,'Emissions Factors'!$A$5:$A$46,0)+2,FALSE)*'MC Usage'!Q408</f>
        <v>0</v>
      </c>
      <c r="R408" s="2">
        <f>HLOOKUP(R$5,'Emissions Factors'!$A$3:$AB$46,MATCH('MC Emissions'!$A408,'Emissions Factors'!$A$5:$A$46,0)+2,FALSE)*'MC Usage'!R408</f>
        <v>0</v>
      </c>
      <c r="S408" s="2">
        <f>HLOOKUP(S$5,'Emissions Factors'!$A$3:$AB$46,MATCH('MC Emissions'!$A408,'Emissions Factors'!$A$5:$A$46,0)+2,FALSE)*'MC Usage'!S408</f>
        <v>0</v>
      </c>
      <c r="T408" s="2">
        <f>HLOOKUP(T$5,'Emissions Factors'!$A$3:$AB$46,MATCH('MC Emissions'!$A408,'Emissions Factors'!$A$5:$A$46,0)+2,FALSE)*'MC Usage'!T408</f>
        <v>0</v>
      </c>
      <c r="U408" s="2">
        <f>HLOOKUP(U$5,'Emissions Factors'!$A$3:$AB$46,MATCH('MC Emissions'!$A408,'Emissions Factors'!$A$5:$A$46,0)+2,FALSE)*'MC Usage'!U408</f>
        <v>0</v>
      </c>
      <c r="V408" s="2">
        <f>HLOOKUP(V$5,'Emissions Factors'!$A$3:$AB$46,MATCH('MC Emissions'!$A408,'Emissions Factors'!$A$5:$A$46,0)+2,FALSE)*'MC Usage'!V408</f>
        <v>0</v>
      </c>
      <c r="W408" s="2">
        <f>HLOOKUP(W$5,'Emissions Factors'!$A$3:$AB$46,MATCH('MC Emissions'!$A408,'Emissions Factors'!$A$5:$A$46,0)+2,FALSE)*'MC Usage'!W408</f>
        <v>0</v>
      </c>
      <c r="X408" s="2">
        <f>HLOOKUP(X$5,'Emissions Factors'!$A$3:$AB$46,MATCH('MC Emissions'!$A408,'Emissions Factors'!$A$5:$A$46,0)+2,FALSE)*'MC Usage'!X408</f>
        <v>0</v>
      </c>
      <c r="Y408" s="2">
        <f>HLOOKUP(Y$5,'Emissions Factors'!$A$3:$AB$46,MATCH('MC Emissions'!$A408,'Emissions Factors'!$A$5:$A$46,0)+2,FALSE)*'MC Usage'!Y408</f>
        <v>0</v>
      </c>
      <c r="Z408" s="2">
        <f>HLOOKUP(Z$5,'Emissions Factors'!$A$3:$AB$46,MATCH('MC Emissions'!$A408,'Emissions Factors'!$A$5:$A$46,0)+2,FALSE)*'MC Usage'!Z408</f>
        <v>0</v>
      </c>
      <c r="AA408" s="2">
        <f>HLOOKUP(AA$5,'Emissions Factors'!$A$3:$AB$46,MATCH('MC Emissions'!$A408,'Emissions Factors'!$A$5:$A$46,0)+2,FALSE)*'MC Usage'!AA408</f>
        <v>0</v>
      </c>
      <c r="AB408">
        <f>HLOOKUP(AB$5,'Emissions Factors'!$A$3:$AB$46,MATCH('MC Emissions'!$A408,'Emissions Factors'!$A$5:$A$46,0)+2,FALSE)*'MC Usage'!AB408</f>
        <v>0</v>
      </c>
      <c r="AC408">
        <f>-'MC Usage'!AC408</f>
        <v>0</v>
      </c>
      <c r="AD408">
        <f>HLOOKUP(AD$5,'Emissions Factors'!$A$3:$AB$46,MATCH('MC Emissions'!$A408,'Emissions Factors'!$A$5:$A$46,0)+2,FALSE)*'MC Usage'!AD408</f>
        <v>0</v>
      </c>
      <c r="AE408">
        <f>HLOOKUP(AE$5,'Emissions Factors'!$A$3:$AB$46,MATCH('MC Emissions'!$A408,'Emissions Factors'!$A$5:$A$46,0)+2,FALSE)*'MC Usage'!AE408</f>
        <v>0</v>
      </c>
      <c r="AF408" s="202">
        <f t="shared" si="28"/>
        <v>0</v>
      </c>
      <c r="AG408">
        <f t="shared" si="29"/>
        <v>0</v>
      </c>
      <c r="AH408">
        <v>0</v>
      </c>
    </row>
    <row r="409" spans="1:34" x14ac:dyDescent="0.3">
      <c r="A409" s="33" t="s">
        <v>67</v>
      </c>
      <c r="B409" s="18">
        <f t="shared" si="30"/>
        <v>48976</v>
      </c>
      <c r="C409" s="2">
        <f>HLOOKUP(C$5,'Emissions Factors'!$A$3:$AB$46,MATCH('MC Emissions'!$A409,'Emissions Factors'!$A$5:$A$46,0)+2,FALSE)*'MC Usage'!C409</f>
        <v>0</v>
      </c>
      <c r="D409" s="2">
        <f>HLOOKUP(D$5,'Emissions Factors'!$A$3:$AB$46,MATCH('MC Emissions'!$A409,'Emissions Factors'!$A$5:$A$46,0)+2,FALSE)*'MC Usage'!D409</f>
        <v>0</v>
      </c>
      <c r="E409" s="2">
        <f>HLOOKUP(E$5,'Emissions Factors'!$A$3:$AB$46,MATCH('MC Emissions'!$A409,'Emissions Factors'!$A$5:$A$46,0)+2,FALSE)*'MC Usage'!E409</f>
        <v>0</v>
      </c>
      <c r="F409" s="2">
        <f>HLOOKUP(F$5,'Emissions Factors'!$A$3:$AB$46,MATCH('MC Emissions'!$A409,'Emissions Factors'!$A$5:$A$46,0)+2,FALSE)*'MC Usage'!F409</f>
        <v>0</v>
      </c>
      <c r="G409" s="2">
        <f>HLOOKUP(G$5,'Emissions Factors'!$A$3:$AB$46,MATCH('MC Emissions'!$A409,'Emissions Factors'!$A$5:$A$46,0)+2,FALSE)*'MC Usage'!G409</f>
        <v>0</v>
      </c>
      <c r="H409" s="2">
        <f>HLOOKUP(H$5,'Emissions Factors'!$A$3:$AB$46,MATCH('MC Emissions'!$A409,'Emissions Factors'!$A$5:$A$46,0)+2,FALSE)*'MC Usage'!H409</f>
        <v>0</v>
      </c>
      <c r="I409" s="2">
        <f>HLOOKUP(I$5,'Emissions Factors'!$A$3:$AB$46,MATCH('MC Emissions'!$A409,'Emissions Factors'!$A$5:$A$46,0)+2,FALSE)*'MC Usage'!I409</f>
        <v>0</v>
      </c>
      <c r="J409" s="2">
        <f>HLOOKUP(J$5,'Emissions Factors'!$A$3:$AB$46,MATCH('MC Emissions'!$A409,'Emissions Factors'!$A$5:$A$46,0)+2,FALSE)*'MC Usage'!J409</f>
        <v>0</v>
      </c>
      <c r="K409" s="2">
        <f>HLOOKUP(K$5,'Emissions Factors'!$A$3:$AB$46,MATCH('MC Emissions'!$A409,'Emissions Factors'!$A$5:$A$46,0)+2,FALSE)*'MC Usage'!K409</f>
        <v>0</v>
      </c>
      <c r="L409" s="2">
        <f>HLOOKUP(L$5,'Emissions Factors'!$A$3:$AB$46,MATCH('MC Emissions'!$A409,'Emissions Factors'!$A$5:$A$46,0)+2,FALSE)*'MC Usage'!L409</f>
        <v>0</v>
      </c>
      <c r="M409" s="2">
        <f>HLOOKUP(M$5,'Emissions Factors'!$A$3:$AB$46,MATCH('MC Emissions'!$A409,'Emissions Factors'!$A$5:$A$46,0)+2,FALSE)*'MC Usage'!M409</f>
        <v>0</v>
      </c>
      <c r="N409" s="2">
        <f>HLOOKUP(N$5,'Emissions Factors'!$A$3:$AB$46,MATCH('MC Emissions'!$A409,'Emissions Factors'!$A$5:$A$46,0)+2,FALSE)*'MC Usage'!N409</f>
        <v>0</v>
      </c>
      <c r="O409" s="2">
        <f>HLOOKUP(O$5,'Emissions Factors'!$A$3:$AB$46,MATCH('MC Emissions'!$A409,'Emissions Factors'!$A$5:$A$46,0)+2,FALSE)*'MC Usage'!O409</f>
        <v>0</v>
      </c>
      <c r="P409" s="2">
        <f>HLOOKUP(P$5,'Emissions Factors'!$A$3:$AB$46,MATCH('MC Emissions'!$A409,'Emissions Factors'!$A$5:$A$46,0)+2,FALSE)*'MC Usage'!P409</f>
        <v>0</v>
      </c>
      <c r="Q409" s="2">
        <f>HLOOKUP(Q$5,'Emissions Factors'!$A$3:$AB$46,MATCH('MC Emissions'!$A409,'Emissions Factors'!$A$5:$A$46,0)+2,FALSE)*'MC Usage'!Q409</f>
        <v>0</v>
      </c>
      <c r="R409" s="2">
        <f>HLOOKUP(R$5,'Emissions Factors'!$A$3:$AB$46,MATCH('MC Emissions'!$A409,'Emissions Factors'!$A$5:$A$46,0)+2,FALSE)*'MC Usage'!R409</f>
        <v>0</v>
      </c>
      <c r="S409" s="2">
        <f>HLOOKUP(S$5,'Emissions Factors'!$A$3:$AB$46,MATCH('MC Emissions'!$A409,'Emissions Factors'!$A$5:$A$46,0)+2,FALSE)*'MC Usage'!S409</f>
        <v>0</v>
      </c>
      <c r="T409" s="2">
        <f>HLOOKUP(T$5,'Emissions Factors'!$A$3:$AB$46,MATCH('MC Emissions'!$A409,'Emissions Factors'!$A$5:$A$46,0)+2,FALSE)*'MC Usage'!T409</f>
        <v>0</v>
      </c>
      <c r="U409" s="2">
        <f>HLOOKUP(U$5,'Emissions Factors'!$A$3:$AB$46,MATCH('MC Emissions'!$A409,'Emissions Factors'!$A$5:$A$46,0)+2,FALSE)*'MC Usage'!U409</f>
        <v>0</v>
      </c>
      <c r="V409" s="2">
        <f>HLOOKUP(V$5,'Emissions Factors'!$A$3:$AB$46,MATCH('MC Emissions'!$A409,'Emissions Factors'!$A$5:$A$46,0)+2,FALSE)*'MC Usage'!V409</f>
        <v>0</v>
      </c>
      <c r="W409" s="2">
        <f>HLOOKUP(W$5,'Emissions Factors'!$A$3:$AB$46,MATCH('MC Emissions'!$A409,'Emissions Factors'!$A$5:$A$46,0)+2,FALSE)*'MC Usage'!W409</f>
        <v>0</v>
      </c>
      <c r="X409" s="2">
        <f>HLOOKUP(X$5,'Emissions Factors'!$A$3:$AB$46,MATCH('MC Emissions'!$A409,'Emissions Factors'!$A$5:$A$46,0)+2,FALSE)*'MC Usage'!X409</f>
        <v>0</v>
      </c>
      <c r="Y409" s="2">
        <f>HLOOKUP(Y$5,'Emissions Factors'!$A$3:$AB$46,MATCH('MC Emissions'!$A409,'Emissions Factors'!$A$5:$A$46,0)+2,FALSE)*'MC Usage'!Y409</f>
        <v>0</v>
      </c>
      <c r="Z409" s="2">
        <f>HLOOKUP(Z$5,'Emissions Factors'!$A$3:$AB$46,MATCH('MC Emissions'!$A409,'Emissions Factors'!$A$5:$A$46,0)+2,FALSE)*'MC Usage'!Z409</f>
        <v>0</v>
      </c>
      <c r="AA409" s="2">
        <f>HLOOKUP(AA$5,'Emissions Factors'!$A$3:$AB$46,MATCH('MC Emissions'!$A409,'Emissions Factors'!$A$5:$A$46,0)+2,FALSE)*'MC Usage'!AA409</f>
        <v>0</v>
      </c>
      <c r="AB409">
        <f>HLOOKUP(AB$5,'Emissions Factors'!$A$3:$AB$46,MATCH('MC Emissions'!$A409,'Emissions Factors'!$A$5:$A$46,0)+2,FALSE)*'MC Usage'!AB409</f>
        <v>0</v>
      </c>
      <c r="AC409">
        <f>-'MC Usage'!AC409</f>
        <v>0</v>
      </c>
      <c r="AD409">
        <f>HLOOKUP(AD$5,'Emissions Factors'!$A$3:$AB$46,MATCH('MC Emissions'!$A409,'Emissions Factors'!$A$5:$A$46,0)+2,FALSE)*'MC Usage'!AD409</f>
        <v>0</v>
      </c>
      <c r="AE409">
        <f>HLOOKUP(AE$5,'Emissions Factors'!$A$3:$AB$46,MATCH('MC Emissions'!$A409,'Emissions Factors'!$A$5:$A$46,0)+2,FALSE)*'MC Usage'!AE409</f>
        <v>0</v>
      </c>
      <c r="AF409" s="202">
        <f t="shared" si="28"/>
        <v>0</v>
      </c>
      <c r="AG409">
        <f t="shared" si="29"/>
        <v>0</v>
      </c>
      <c r="AH409">
        <v>0</v>
      </c>
    </row>
    <row r="410" spans="1:34" x14ac:dyDescent="0.3">
      <c r="A410" s="33" t="s">
        <v>67</v>
      </c>
      <c r="B410" s="18">
        <f t="shared" si="30"/>
        <v>49004</v>
      </c>
      <c r="C410" s="2">
        <f>HLOOKUP(C$5,'Emissions Factors'!$A$3:$AB$46,MATCH('MC Emissions'!$A410,'Emissions Factors'!$A$5:$A$46,0)+2,FALSE)*'MC Usage'!C410</f>
        <v>0</v>
      </c>
      <c r="D410" s="2">
        <f>HLOOKUP(D$5,'Emissions Factors'!$A$3:$AB$46,MATCH('MC Emissions'!$A410,'Emissions Factors'!$A$5:$A$46,0)+2,FALSE)*'MC Usage'!D410</f>
        <v>0</v>
      </c>
      <c r="E410" s="2">
        <f>HLOOKUP(E$5,'Emissions Factors'!$A$3:$AB$46,MATCH('MC Emissions'!$A410,'Emissions Factors'!$A$5:$A$46,0)+2,FALSE)*'MC Usage'!E410</f>
        <v>0</v>
      </c>
      <c r="F410" s="2">
        <f>HLOOKUP(F$5,'Emissions Factors'!$A$3:$AB$46,MATCH('MC Emissions'!$A410,'Emissions Factors'!$A$5:$A$46,0)+2,FALSE)*'MC Usage'!F410</f>
        <v>0</v>
      </c>
      <c r="G410" s="2">
        <f>HLOOKUP(G$5,'Emissions Factors'!$A$3:$AB$46,MATCH('MC Emissions'!$A410,'Emissions Factors'!$A$5:$A$46,0)+2,FALSE)*'MC Usage'!G410</f>
        <v>0</v>
      </c>
      <c r="H410" s="2">
        <f>HLOOKUP(H$5,'Emissions Factors'!$A$3:$AB$46,MATCH('MC Emissions'!$A410,'Emissions Factors'!$A$5:$A$46,0)+2,FALSE)*'MC Usage'!H410</f>
        <v>0</v>
      </c>
      <c r="I410" s="2">
        <f>HLOOKUP(I$5,'Emissions Factors'!$A$3:$AB$46,MATCH('MC Emissions'!$A410,'Emissions Factors'!$A$5:$A$46,0)+2,FALSE)*'MC Usage'!I410</f>
        <v>0</v>
      </c>
      <c r="J410" s="2">
        <f>HLOOKUP(J$5,'Emissions Factors'!$A$3:$AB$46,MATCH('MC Emissions'!$A410,'Emissions Factors'!$A$5:$A$46,0)+2,FALSE)*'MC Usage'!J410</f>
        <v>0</v>
      </c>
      <c r="K410" s="2">
        <f>HLOOKUP(K$5,'Emissions Factors'!$A$3:$AB$46,MATCH('MC Emissions'!$A410,'Emissions Factors'!$A$5:$A$46,0)+2,FALSE)*'MC Usage'!K410</f>
        <v>0</v>
      </c>
      <c r="L410" s="2">
        <f>HLOOKUP(L$5,'Emissions Factors'!$A$3:$AB$46,MATCH('MC Emissions'!$A410,'Emissions Factors'!$A$5:$A$46,0)+2,FALSE)*'MC Usage'!L410</f>
        <v>0</v>
      </c>
      <c r="M410" s="2">
        <f>HLOOKUP(M$5,'Emissions Factors'!$A$3:$AB$46,MATCH('MC Emissions'!$A410,'Emissions Factors'!$A$5:$A$46,0)+2,FALSE)*'MC Usage'!M410</f>
        <v>0</v>
      </c>
      <c r="N410" s="2">
        <f>HLOOKUP(N$5,'Emissions Factors'!$A$3:$AB$46,MATCH('MC Emissions'!$A410,'Emissions Factors'!$A$5:$A$46,0)+2,FALSE)*'MC Usage'!N410</f>
        <v>0</v>
      </c>
      <c r="O410" s="2">
        <f>HLOOKUP(O$5,'Emissions Factors'!$A$3:$AB$46,MATCH('MC Emissions'!$A410,'Emissions Factors'!$A$5:$A$46,0)+2,FALSE)*'MC Usage'!O410</f>
        <v>0</v>
      </c>
      <c r="P410" s="2">
        <f>HLOOKUP(P$5,'Emissions Factors'!$A$3:$AB$46,MATCH('MC Emissions'!$A410,'Emissions Factors'!$A$5:$A$46,0)+2,FALSE)*'MC Usage'!P410</f>
        <v>0</v>
      </c>
      <c r="Q410" s="2">
        <f>HLOOKUP(Q$5,'Emissions Factors'!$A$3:$AB$46,MATCH('MC Emissions'!$A410,'Emissions Factors'!$A$5:$A$46,0)+2,FALSE)*'MC Usage'!Q410</f>
        <v>0</v>
      </c>
      <c r="R410" s="2">
        <f>HLOOKUP(R$5,'Emissions Factors'!$A$3:$AB$46,MATCH('MC Emissions'!$A410,'Emissions Factors'!$A$5:$A$46,0)+2,FALSE)*'MC Usage'!R410</f>
        <v>0</v>
      </c>
      <c r="S410" s="2">
        <f>HLOOKUP(S$5,'Emissions Factors'!$A$3:$AB$46,MATCH('MC Emissions'!$A410,'Emissions Factors'!$A$5:$A$46,0)+2,FALSE)*'MC Usage'!S410</f>
        <v>0</v>
      </c>
      <c r="T410" s="2">
        <f>HLOOKUP(T$5,'Emissions Factors'!$A$3:$AB$46,MATCH('MC Emissions'!$A410,'Emissions Factors'!$A$5:$A$46,0)+2,FALSE)*'MC Usage'!T410</f>
        <v>0</v>
      </c>
      <c r="U410" s="2">
        <f>HLOOKUP(U$5,'Emissions Factors'!$A$3:$AB$46,MATCH('MC Emissions'!$A410,'Emissions Factors'!$A$5:$A$46,0)+2,FALSE)*'MC Usage'!U410</f>
        <v>0</v>
      </c>
      <c r="V410" s="2">
        <f>HLOOKUP(V$5,'Emissions Factors'!$A$3:$AB$46,MATCH('MC Emissions'!$A410,'Emissions Factors'!$A$5:$A$46,0)+2,FALSE)*'MC Usage'!V410</f>
        <v>0</v>
      </c>
      <c r="W410" s="2">
        <f>HLOOKUP(W$5,'Emissions Factors'!$A$3:$AB$46,MATCH('MC Emissions'!$A410,'Emissions Factors'!$A$5:$A$46,0)+2,FALSE)*'MC Usage'!W410</f>
        <v>0</v>
      </c>
      <c r="X410" s="2">
        <f>HLOOKUP(X$5,'Emissions Factors'!$A$3:$AB$46,MATCH('MC Emissions'!$A410,'Emissions Factors'!$A$5:$A$46,0)+2,FALSE)*'MC Usage'!X410</f>
        <v>0</v>
      </c>
      <c r="Y410" s="2">
        <f>HLOOKUP(Y$5,'Emissions Factors'!$A$3:$AB$46,MATCH('MC Emissions'!$A410,'Emissions Factors'!$A$5:$A$46,0)+2,FALSE)*'MC Usage'!Y410</f>
        <v>0</v>
      </c>
      <c r="Z410" s="2">
        <f>HLOOKUP(Z$5,'Emissions Factors'!$A$3:$AB$46,MATCH('MC Emissions'!$A410,'Emissions Factors'!$A$5:$A$46,0)+2,FALSE)*'MC Usage'!Z410</f>
        <v>0</v>
      </c>
      <c r="AA410" s="2">
        <f>HLOOKUP(AA$5,'Emissions Factors'!$A$3:$AB$46,MATCH('MC Emissions'!$A410,'Emissions Factors'!$A$5:$A$46,0)+2,FALSE)*'MC Usage'!AA410</f>
        <v>0</v>
      </c>
      <c r="AB410">
        <f>HLOOKUP(AB$5,'Emissions Factors'!$A$3:$AB$46,MATCH('MC Emissions'!$A410,'Emissions Factors'!$A$5:$A$46,0)+2,FALSE)*'MC Usage'!AB410</f>
        <v>0</v>
      </c>
      <c r="AC410">
        <f>-'MC Usage'!AC410</f>
        <v>0</v>
      </c>
      <c r="AD410">
        <f>HLOOKUP(AD$5,'Emissions Factors'!$A$3:$AB$46,MATCH('MC Emissions'!$A410,'Emissions Factors'!$A$5:$A$46,0)+2,FALSE)*'MC Usage'!AD410</f>
        <v>0</v>
      </c>
      <c r="AE410">
        <f>HLOOKUP(AE$5,'Emissions Factors'!$A$3:$AB$46,MATCH('MC Emissions'!$A410,'Emissions Factors'!$A$5:$A$46,0)+2,FALSE)*'MC Usage'!AE410</f>
        <v>0</v>
      </c>
      <c r="AF410" s="202">
        <f t="shared" si="28"/>
        <v>0</v>
      </c>
      <c r="AG410">
        <f t="shared" si="29"/>
        <v>0</v>
      </c>
      <c r="AH410">
        <v>0</v>
      </c>
    </row>
    <row r="411" spans="1:34" x14ac:dyDescent="0.3">
      <c r="A411" s="33" t="s">
        <v>67</v>
      </c>
      <c r="B411" s="18">
        <f t="shared" si="30"/>
        <v>49035</v>
      </c>
      <c r="C411" s="2">
        <f>HLOOKUP(C$5,'Emissions Factors'!$A$3:$AB$46,MATCH('MC Emissions'!$A411,'Emissions Factors'!$A$5:$A$46,0)+2,FALSE)*'MC Usage'!C411</f>
        <v>0</v>
      </c>
      <c r="D411" s="2">
        <f>HLOOKUP(D$5,'Emissions Factors'!$A$3:$AB$46,MATCH('MC Emissions'!$A411,'Emissions Factors'!$A$5:$A$46,0)+2,FALSE)*'MC Usage'!D411</f>
        <v>0</v>
      </c>
      <c r="E411" s="2">
        <f>HLOOKUP(E$5,'Emissions Factors'!$A$3:$AB$46,MATCH('MC Emissions'!$A411,'Emissions Factors'!$A$5:$A$46,0)+2,FALSE)*'MC Usage'!E411</f>
        <v>0</v>
      </c>
      <c r="F411" s="2">
        <f>HLOOKUP(F$5,'Emissions Factors'!$A$3:$AB$46,MATCH('MC Emissions'!$A411,'Emissions Factors'!$A$5:$A$46,0)+2,FALSE)*'MC Usage'!F411</f>
        <v>0</v>
      </c>
      <c r="G411" s="2">
        <f>HLOOKUP(G$5,'Emissions Factors'!$A$3:$AB$46,MATCH('MC Emissions'!$A411,'Emissions Factors'!$A$5:$A$46,0)+2,FALSE)*'MC Usage'!G411</f>
        <v>0</v>
      </c>
      <c r="H411" s="2">
        <f>HLOOKUP(H$5,'Emissions Factors'!$A$3:$AB$46,MATCH('MC Emissions'!$A411,'Emissions Factors'!$A$5:$A$46,0)+2,FALSE)*'MC Usage'!H411</f>
        <v>0</v>
      </c>
      <c r="I411" s="2">
        <f>HLOOKUP(I$5,'Emissions Factors'!$A$3:$AB$46,MATCH('MC Emissions'!$A411,'Emissions Factors'!$A$5:$A$46,0)+2,FALSE)*'MC Usage'!I411</f>
        <v>0</v>
      </c>
      <c r="J411" s="2">
        <f>HLOOKUP(J$5,'Emissions Factors'!$A$3:$AB$46,MATCH('MC Emissions'!$A411,'Emissions Factors'!$A$5:$A$46,0)+2,FALSE)*'MC Usage'!J411</f>
        <v>0</v>
      </c>
      <c r="K411" s="2">
        <f>HLOOKUP(K$5,'Emissions Factors'!$A$3:$AB$46,MATCH('MC Emissions'!$A411,'Emissions Factors'!$A$5:$A$46,0)+2,FALSE)*'MC Usage'!K411</f>
        <v>0</v>
      </c>
      <c r="L411" s="2">
        <f>HLOOKUP(L$5,'Emissions Factors'!$A$3:$AB$46,MATCH('MC Emissions'!$A411,'Emissions Factors'!$A$5:$A$46,0)+2,FALSE)*'MC Usage'!L411</f>
        <v>0</v>
      </c>
      <c r="M411" s="2">
        <f>HLOOKUP(M$5,'Emissions Factors'!$A$3:$AB$46,MATCH('MC Emissions'!$A411,'Emissions Factors'!$A$5:$A$46,0)+2,FALSE)*'MC Usage'!M411</f>
        <v>0</v>
      </c>
      <c r="N411" s="2">
        <f>HLOOKUP(N$5,'Emissions Factors'!$A$3:$AB$46,MATCH('MC Emissions'!$A411,'Emissions Factors'!$A$5:$A$46,0)+2,FALSE)*'MC Usage'!N411</f>
        <v>0</v>
      </c>
      <c r="O411" s="2">
        <f>HLOOKUP(O$5,'Emissions Factors'!$A$3:$AB$46,MATCH('MC Emissions'!$A411,'Emissions Factors'!$A$5:$A$46,0)+2,FALSE)*'MC Usage'!O411</f>
        <v>0</v>
      </c>
      <c r="P411" s="2">
        <f>HLOOKUP(P$5,'Emissions Factors'!$A$3:$AB$46,MATCH('MC Emissions'!$A411,'Emissions Factors'!$A$5:$A$46,0)+2,FALSE)*'MC Usage'!P411</f>
        <v>0</v>
      </c>
      <c r="Q411" s="2">
        <f>HLOOKUP(Q$5,'Emissions Factors'!$A$3:$AB$46,MATCH('MC Emissions'!$A411,'Emissions Factors'!$A$5:$A$46,0)+2,FALSE)*'MC Usage'!Q411</f>
        <v>0</v>
      </c>
      <c r="R411" s="2">
        <f>HLOOKUP(R$5,'Emissions Factors'!$A$3:$AB$46,MATCH('MC Emissions'!$A411,'Emissions Factors'!$A$5:$A$46,0)+2,FALSE)*'MC Usage'!R411</f>
        <v>0</v>
      </c>
      <c r="S411" s="2">
        <f>HLOOKUP(S$5,'Emissions Factors'!$A$3:$AB$46,MATCH('MC Emissions'!$A411,'Emissions Factors'!$A$5:$A$46,0)+2,FALSE)*'MC Usage'!S411</f>
        <v>0</v>
      </c>
      <c r="T411" s="2">
        <f>HLOOKUP(T$5,'Emissions Factors'!$A$3:$AB$46,MATCH('MC Emissions'!$A411,'Emissions Factors'!$A$5:$A$46,0)+2,FALSE)*'MC Usage'!T411</f>
        <v>0</v>
      </c>
      <c r="U411" s="2">
        <f>HLOOKUP(U$5,'Emissions Factors'!$A$3:$AB$46,MATCH('MC Emissions'!$A411,'Emissions Factors'!$A$5:$A$46,0)+2,FALSE)*'MC Usage'!U411</f>
        <v>0</v>
      </c>
      <c r="V411" s="2">
        <f>HLOOKUP(V$5,'Emissions Factors'!$A$3:$AB$46,MATCH('MC Emissions'!$A411,'Emissions Factors'!$A$5:$A$46,0)+2,FALSE)*'MC Usage'!V411</f>
        <v>0</v>
      </c>
      <c r="W411" s="2">
        <f>HLOOKUP(W$5,'Emissions Factors'!$A$3:$AB$46,MATCH('MC Emissions'!$A411,'Emissions Factors'!$A$5:$A$46,0)+2,FALSE)*'MC Usage'!W411</f>
        <v>0</v>
      </c>
      <c r="X411" s="2">
        <f>HLOOKUP(X$5,'Emissions Factors'!$A$3:$AB$46,MATCH('MC Emissions'!$A411,'Emissions Factors'!$A$5:$A$46,0)+2,FALSE)*'MC Usage'!X411</f>
        <v>0</v>
      </c>
      <c r="Y411" s="2">
        <f>HLOOKUP(Y$5,'Emissions Factors'!$A$3:$AB$46,MATCH('MC Emissions'!$A411,'Emissions Factors'!$A$5:$A$46,0)+2,FALSE)*'MC Usage'!Y411</f>
        <v>0</v>
      </c>
      <c r="Z411" s="2">
        <f>HLOOKUP(Z$5,'Emissions Factors'!$A$3:$AB$46,MATCH('MC Emissions'!$A411,'Emissions Factors'!$A$5:$A$46,0)+2,FALSE)*'MC Usage'!Z411</f>
        <v>0</v>
      </c>
      <c r="AA411" s="2">
        <f>HLOOKUP(AA$5,'Emissions Factors'!$A$3:$AB$46,MATCH('MC Emissions'!$A411,'Emissions Factors'!$A$5:$A$46,0)+2,FALSE)*'MC Usage'!AA411</f>
        <v>0</v>
      </c>
      <c r="AB411">
        <f>HLOOKUP(AB$5,'Emissions Factors'!$A$3:$AB$46,MATCH('MC Emissions'!$A411,'Emissions Factors'!$A$5:$A$46,0)+2,FALSE)*'MC Usage'!AB411</f>
        <v>0</v>
      </c>
      <c r="AC411">
        <f>-'MC Usage'!AC411</f>
        <v>0</v>
      </c>
      <c r="AD411">
        <f>HLOOKUP(AD$5,'Emissions Factors'!$A$3:$AB$46,MATCH('MC Emissions'!$A411,'Emissions Factors'!$A$5:$A$46,0)+2,FALSE)*'MC Usage'!AD411</f>
        <v>0</v>
      </c>
      <c r="AE411">
        <f>HLOOKUP(AE$5,'Emissions Factors'!$A$3:$AB$46,MATCH('MC Emissions'!$A411,'Emissions Factors'!$A$5:$A$46,0)+2,FALSE)*'MC Usage'!AE411</f>
        <v>0</v>
      </c>
      <c r="AF411" s="202">
        <f t="shared" si="28"/>
        <v>0</v>
      </c>
      <c r="AG411">
        <f t="shared" si="29"/>
        <v>0</v>
      </c>
      <c r="AH411">
        <v>0</v>
      </c>
    </row>
    <row r="412" spans="1:34" x14ac:dyDescent="0.3">
      <c r="A412" s="33" t="s">
        <v>67</v>
      </c>
      <c r="B412" s="18">
        <f t="shared" si="30"/>
        <v>49065</v>
      </c>
      <c r="C412" s="2">
        <f>HLOOKUP(C$5,'Emissions Factors'!$A$3:$AB$46,MATCH('MC Emissions'!$A412,'Emissions Factors'!$A$5:$A$46,0)+2,FALSE)*'MC Usage'!C412</f>
        <v>0</v>
      </c>
      <c r="D412" s="2">
        <f>HLOOKUP(D$5,'Emissions Factors'!$A$3:$AB$46,MATCH('MC Emissions'!$A412,'Emissions Factors'!$A$5:$A$46,0)+2,FALSE)*'MC Usage'!D412</f>
        <v>0</v>
      </c>
      <c r="E412" s="2">
        <f>HLOOKUP(E$5,'Emissions Factors'!$A$3:$AB$46,MATCH('MC Emissions'!$A412,'Emissions Factors'!$A$5:$A$46,0)+2,FALSE)*'MC Usage'!E412</f>
        <v>0</v>
      </c>
      <c r="F412" s="2">
        <f>HLOOKUP(F$5,'Emissions Factors'!$A$3:$AB$46,MATCH('MC Emissions'!$A412,'Emissions Factors'!$A$5:$A$46,0)+2,FALSE)*'MC Usage'!F412</f>
        <v>0</v>
      </c>
      <c r="G412" s="2">
        <f>HLOOKUP(G$5,'Emissions Factors'!$A$3:$AB$46,MATCH('MC Emissions'!$A412,'Emissions Factors'!$A$5:$A$46,0)+2,FALSE)*'MC Usage'!G412</f>
        <v>0</v>
      </c>
      <c r="H412" s="2">
        <f>HLOOKUP(H$5,'Emissions Factors'!$A$3:$AB$46,MATCH('MC Emissions'!$A412,'Emissions Factors'!$A$5:$A$46,0)+2,FALSE)*'MC Usage'!H412</f>
        <v>0</v>
      </c>
      <c r="I412" s="2">
        <f>HLOOKUP(I$5,'Emissions Factors'!$A$3:$AB$46,MATCH('MC Emissions'!$A412,'Emissions Factors'!$A$5:$A$46,0)+2,FALSE)*'MC Usage'!I412</f>
        <v>0</v>
      </c>
      <c r="J412" s="2">
        <f>HLOOKUP(J$5,'Emissions Factors'!$A$3:$AB$46,MATCH('MC Emissions'!$A412,'Emissions Factors'!$A$5:$A$46,0)+2,FALSE)*'MC Usage'!J412</f>
        <v>0</v>
      </c>
      <c r="K412" s="2">
        <f>HLOOKUP(K$5,'Emissions Factors'!$A$3:$AB$46,MATCH('MC Emissions'!$A412,'Emissions Factors'!$A$5:$A$46,0)+2,FALSE)*'MC Usage'!K412</f>
        <v>0</v>
      </c>
      <c r="L412" s="2">
        <f>HLOOKUP(L$5,'Emissions Factors'!$A$3:$AB$46,MATCH('MC Emissions'!$A412,'Emissions Factors'!$A$5:$A$46,0)+2,FALSE)*'MC Usage'!L412</f>
        <v>0</v>
      </c>
      <c r="M412" s="2">
        <f>HLOOKUP(M$5,'Emissions Factors'!$A$3:$AB$46,MATCH('MC Emissions'!$A412,'Emissions Factors'!$A$5:$A$46,0)+2,FALSE)*'MC Usage'!M412</f>
        <v>0</v>
      </c>
      <c r="N412" s="2">
        <f>HLOOKUP(N$5,'Emissions Factors'!$A$3:$AB$46,MATCH('MC Emissions'!$A412,'Emissions Factors'!$A$5:$A$46,0)+2,FALSE)*'MC Usage'!N412</f>
        <v>0</v>
      </c>
      <c r="O412" s="2">
        <f>HLOOKUP(O$5,'Emissions Factors'!$A$3:$AB$46,MATCH('MC Emissions'!$A412,'Emissions Factors'!$A$5:$A$46,0)+2,FALSE)*'MC Usage'!O412</f>
        <v>0</v>
      </c>
      <c r="P412" s="2">
        <f>HLOOKUP(P$5,'Emissions Factors'!$A$3:$AB$46,MATCH('MC Emissions'!$A412,'Emissions Factors'!$A$5:$A$46,0)+2,FALSE)*'MC Usage'!P412</f>
        <v>0</v>
      </c>
      <c r="Q412" s="2">
        <f>HLOOKUP(Q$5,'Emissions Factors'!$A$3:$AB$46,MATCH('MC Emissions'!$A412,'Emissions Factors'!$A$5:$A$46,0)+2,FALSE)*'MC Usage'!Q412</f>
        <v>0</v>
      </c>
      <c r="R412" s="2">
        <f>HLOOKUP(R$5,'Emissions Factors'!$A$3:$AB$46,MATCH('MC Emissions'!$A412,'Emissions Factors'!$A$5:$A$46,0)+2,FALSE)*'MC Usage'!R412</f>
        <v>0</v>
      </c>
      <c r="S412" s="2">
        <f>HLOOKUP(S$5,'Emissions Factors'!$A$3:$AB$46,MATCH('MC Emissions'!$A412,'Emissions Factors'!$A$5:$A$46,0)+2,FALSE)*'MC Usage'!S412</f>
        <v>0</v>
      </c>
      <c r="T412" s="2">
        <f>HLOOKUP(T$5,'Emissions Factors'!$A$3:$AB$46,MATCH('MC Emissions'!$A412,'Emissions Factors'!$A$5:$A$46,0)+2,FALSE)*'MC Usage'!T412</f>
        <v>0</v>
      </c>
      <c r="U412" s="2">
        <f>HLOOKUP(U$5,'Emissions Factors'!$A$3:$AB$46,MATCH('MC Emissions'!$A412,'Emissions Factors'!$A$5:$A$46,0)+2,FALSE)*'MC Usage'!U412</f>
        <v>0</v>
      </c>
      <c r="V412" s="2">
        <f>HLOOKUP(V$5,'Emissions Factors'!$A$3:$AB$46,MATCH('MC Emissions'!$A412,'Emissions Factors'!$A$5:$A$46,0)+2,FALSE)*'MC Usage'!V412</f>
        <v>0</v>
      </c>
      <c r="W412" s="2">
        <f>HLOOKUP(W$5,'Emissions Factors'!$A$3:$AB$46,MATCH('MC Emissions'!$A412,'Emissions Factors'!$A$5:$A$46,0)+2,FALSE)*'MC Usage'!W412</f>
        <v>0</v>
      </c>
      <c r="X412" s="2">
        <f>HLOOKUP(X$5,'Emissions Factors'!$A$3:$AB$46,MATCH('MC Emissions'!$A412,'Emissions Factors'!$A$5:$A$46,0)+2,FALSE)*'MC Usage'!X412</f>
        <v>0</v>
      </c>
      <c r="Y412" s="2">
        <f>HLOOKUP(Y$5,'Emissions Factors'!$A$3:$AB$46,MATCH('MC Emissions'!$A412,'Emissions Factors'!$A$5:$A$46,0)+2,FALSE)*'MC Usage'!Y412</f>
        <v>0</v>
      </c>
      <c r="Z412" s="2">
        <f>HLOOKUP(Z$5,'Emissions Factors'!$A$3:$AB$46,MATCH('MC Emissions'!$A412,'Emissions Factors'!$A$5:$A$46,0)+2,FALSE)*'MC Usage'!Z412</f>
        <v>0</v>
      </c>
      <c r="AA412" s="2">
        <f>HLOOKUP(AA$5,'Emissions Factors'!$A$3:$AB$46,MATCH('MC Emissions'!$A412,'Emissions Factors'!$A$5:$A$46,0)+2,FALSE)*'MC Usage'!AA412</f>
        <v>0</v>
      </c>
      <c r="AB412">
        <f>HLOOKUP(AB$5,'Emissions Factors'!$A$3:$AB$46,MATCH('MC Emissions'!$A412,'Emissions Factors'!$A$5:$A$46,0)+2,FALSE)*'MC Usage'!AB412</f>
        <v>0</v>
      </c>
      <c r="AC412">
        <f>-'MC Usage'!AC412</f>
        <v>0</v>
      </c>
      <c r="AD412">
        <f>HLOOKUP(AD$5,'Emissions Factors'!$A$3:$AB$46,MATCH('MC Emissions'!$A412,'Emissions Factors'!$A$5:$A$46,0)+2,FALSE)*'MC Usage'!AD412</f>
        <v>0</v>
      </c>
      <c r="AE412">
        <f>HLOOKUP(AE$5,'Emissions Factors'!$A$3:$AB$46,MATCH('MC Emissions'!$A412,'Emissions Factors'!$A$5:$A$46,0)+2,FALSE)*'MC Usage'!AE412</f>
        <v>0</v>
      </c>
      <c r="AF412" s="202">
        <f t="shared" si="28"/>
        <v>0</v>
      </c>
      <c r="AG412">
        <f t="shared" si="29"/>
        <v>0</v>
      </c>
      <c r="AH412">
        <v>0</v>
      </c>
    </row>
    <row r="413" spans="1:34" ht="15" thickBot="1" x14ac:dyDescent="0.35">
      <c r="A413" s="34" t="s">
        <v>67</v>
      </c>
      <c r="B413" s="18">
        <f t="shared" si="30"/>
        <v>49096</v>
      </c>
      <c r="C413" s="2">
        <f>HLOOKUP(C$5,'Emissions Factors'!$A$3:$AB$46,MATCH('MC Emissions'!$A413,'Emissions Factors'!$A$5:$A$46,0)+2,FALSE)*'MC Usage'!C413</f>
        <v>0</v>
      </c>
      <c r="D413" s="2">
        <f>HLOOKUP(D$5,'Emissions Factors'!$A$3:$AB$46,MATCH('MC Emissions'!$A413,'Emissions Factors'!$A$5:$A$46,0)+2,FALSE)*'MC Usage'!D413</f>
        <v>0</v>
      </c>
      <c r="E413" s="2">
        <f>HLOOKUP(E$5,'Emissions Factors'!$A$3:$AB$46,MATCH('MC Emissions'!$A413,'Emissions Factors'!$A$5:$A$46,0)+2,FALSE)*'MC Usage'!E413</f>
        <v>0</v>
      </c>
      <c r="F413" s="2">
        <f>HLOOKUP(F$5,'Emissions Factors'!$A$3:$AB$46,MATCH('MC Emissions'!$A413,'Emissions Factors'!$A$5:$A$46,0)+2,FALSE)*'MC Usage'!F413</f>
        <v>0</v>
      </c>
      <c r="G413" s="2">
        <f>HLOOKUP(G$5,'Emissions Factors'!$A$3:$AB$46,MATCH('MC Emissions'!$A413,'Emissions Factors'!$A$5:$A$46,0)+2,FALSE)*'MC Usage'!G413</f>
        <v>0</v>
      </c>
      <c r="H413" s="2">
        <f>HLOOKUP(H$5,'Emissions Factors'!$A$3:$AB$46,MATCH('MC Emissions'!$A413,'Emissions Factors'!$A$5:$A$46,0)+2,FALSE)*'MC Usage'!H413</f>
        <v>0</v>
      </c>
      <c r="I413" s="2">
        <f>HLOOKUP(I$5,'Emissions Factors'!$A$3:$AB$46,MATCH('MC Emissions'!$A413,'Emissions Factors'!$A$5:$A$46,0)+2,FALSE)*'MC Usage'!I413</f>
        <v>0</v>
      </c>
      <c r="J413" s="2">
        <f>HLOOKUP(J$5,'Emissions Factors'!$A$3:$AB$46,MATCH('MC Emissions'!$A413,'Emissions Factors'!$A$5:$A$46,0)+2,FALSE)*'MC Usage'!J413</f>
        <v>0</v>
      </c>
      <c r="K413" s="2">
        <f>HLOOKUP(K$5,'Emissions Factors'!$A$3:$AB$46,MATCH('MC Emissions'!$A413,'Emissions Factors'!$A$5:$A$46,0)+2,FALSE)*'MC Usage'!K413</f>
        <v>0</v>
      </c>
      <c r="L413" s="2">
        <f>HLOOKUP(L$5,'Emissions Factors'!$A$3:$AB$46,MATCH('MC Emissions'!$A413,'Emissions Factors'!$A$5:$A$46,0)+2,FALSE)*'MC Usage'!L413</f>
        <v>0</v>
      </c>
      <c r="M413" s="2">
        <f>HLOOKUP(M$5,'Emissions Factors'!$A$3:$AB$46,MATCH('MC Emissions'!$A413,'Emissions Factors'!$A$5:$A$46,0)+2,FALSE)*'MC Usage'!M413</f>
        <v>0</v>
      </c>
      <c r="N413" s="2">
        <f>HLOOKUP(N$5,'Emissions Factors'!$A$3:$AB$46,MATCH('MC Emissions'!$A413,'Emissions Factors'!$A$5:$A$46,0)+2,FALSE)*'MC Usage'!N413</f>
        <v>0</v>
      </c>
      <c r="O413" s="2">
        <f>HLOOKUP(O$5,'Emissions Factors'!$A$3:$AB$46,MATCH('MC Emissions'!$A413,'Emissions Factors'!$A$5:$A$46,0)+2,FALSE)*'MC Usage'!O413</f>
        <v>0</v>
      </c>
      <c r="P413" s="2">
        <f>HLOOKUP(P$5,'Emissions Factors'!$A$3:$AB$46,MATCH('MC Emissions'!$A413,'Emissions Factors'!$A$5:$A$46,0)+2,FALSE)*'MC Usage'!P413</f>
        <v>0</v>
      </c>
      <c r="Q413" s="2">
        <f>HLOOKUP(Q$5,'Emissions Factors'!$A$3:$AB$46,MATCH('MC Emissions'!$A413,'Emissions Factors'!$A$5:$A$46,0)+2,FALSE)*'MC Usage'!Q413</f>
        <v>0</v>
      </c>
      <c r="R413" s="2">
        <f>HLOOKUP(R$5,'Emissions Factors'!$A$3:$AB$46,MATCH('MC Emissions'!$A413,'Emissions Factors'!$A$5:$A$46,0)+2,FALSE)*'MC Usage'!R413</f>
        <v>0</v>
      </c>
      <c r="S413" s="2">
        <f>HLOOKUP(S$5,'Emissions Factors'!$A$3:$AB$46,MATCH('MC Emissions'!$A413,'Emissions Factors'!$A$5:$A$46,0)+2,FALSE)*'MC Usage'!S413</f>
        <v>0</v>
      </c>
      <c r="T413" s="2">
        <f>HLOOKUP(T$5,'Emissions Factors'!$A$3:$AB$46,MATCH('MC Emissions'!$A413,'Emissions Factors'!$A$5:$A$46,0)+2,FALSE)*'MC Usage'!T413</f>
        <v>0</v>
      </c>
      <c r="U413" s="2">
        <f>HLOOKUP(U$5,'Emissions Factors'!$A$3:$AB$46,MATCH('MC Emissions'!$A413,'Emissions Factors'!$A$5:$A$46,0)+2,FALSE)*'MC Usage'!U413</f>
        <v>0</v>
      </c>
      <c r="V413" s="2">
        <f>HLOOKUP(V$5,'Emissions Factors'!$A$3:$AB$46,MATCH('MC Emissions'!$A413,'Emissions Factors'!$A$5:$A$46,0)+2,FALSE)*'MC Usage'!V413</f>
        <v>0</v>
      </c>
      <c r="W413" s="2">
        <f>HLOOKUP(W$5,'Emissions Factors'!$A$3:$AB$46,MATCH('MC Emissions'!$A413,'Emissions Factors'!$A$5:$A$46,0)+2,FALSE)*'MC Usage'!W413</f>
        <v>0</v>
      </c>
      <c r="X413" s="2">
        <f>HLOOKUP(X$5,'Emissions Factors'!$A$3:$AB$46,MATCH('MC Emissions'!$A413,'Emissions Factors'!$A$5:$A$46,0)+2,FALSE)*'MC Usage'!X413</f>
        <v>0</v>
      </c>
      <c r="Y413" s="2">
        <f>HLOOKUP(Y$5,'Emissions Factors'!$A$3:$AB$46,MATCH('MC Emissions'!$A413,'Emissions Factors'!$A$5:$A$46,0)+2,FALSE)*'MC Usage'!Y413</f>
        <v>0</v>
      </c>
      <c r="Z413" s="2">
        <f>HLOOKUP(Z$5,'Emissions Factors'!$A$3:$AB$46,MATCH('MC Emissions'!$A413,'Emissions Factors'!$A$5:$A$46,0)+2,FALSE)*'MC Usage'!Z413</f>
        <v>0</v>
      </c>
      <c r="AA413" s="2">
        <f>HLOOKUP(AA$5,'Emissions Factors'!$A$3:$AB$46,MATCH('MC Emissions'!$A413,'Emissions Factors'!$A$5:$A$46,0)+2,FALSE)*'MC Usage'!AA413</f>
        <v>0</v>
      </c>
      <c r="AB413">
        <f>HLOOKUP(AB$5,'Emissions Factors'!$A$3:$AB$46,MATCH('MC Emissions'!$A413,'Emissions Factors'!$A$5:$A$46,0)+2,FALSE)*'MC Usage'!AB413</f>
        <v>0</v>
      </c>
      <c r="AC413">
        <f>-'MC Usage'!AC413</f>
        <v>0</v>
      </c>
      <c r="AD413">
        <f>HLOOKUP(AD$5,'Emissions Factors'!$A$3:$AB$46,MATCH('MC Emissions'!$A413,'Emissions Factors'!$A$5:$A$46,0)+2,FALSE)*'MC Usage'!AD413</f>
        <v>0</v>
      </c>
      <c r="AE413">
        <f>HLOOKUP(AE$5,'Emissions Factors'!$A$3:$AB$46,MATCH('MC Emissions'!$A413,'Emissions Factors'!$A$5:$A$46,0)+2,FALSE)*'MC Usage'!AE413</f>
        <v>0</v>
      </c>
      <c r="AF413" s="202">
        <f t="shared" si="28"/>
        <v>0</v>
      </c>
      <c r="AG413">
        <f t="shared" si="29"/>
        <v>0</v>
      </c>
      <c r="AH413">
        <v>0</v>
      </c>
    </row>
    <row r="414" spans="1:34" x14ac:dyDescent="0.3">
      <c r="A414" s="29" t="s">
        <v>68</v>
      </c>
      <c r="B414" s="15">
        <f t="shared" si="30"/>
        <v>49126</v>
      </c>
      <c r="C414" s="7">
        <f>HLOOKUP(C$5,'Emissions Factors'!$A$3:$AB$46,MATCH('MC Emissions'!$A414,'Emissions Factors'!$A$5:$A$46,0)+2,FALSE)*'MC Usage'!C414</f>
        <v>0</v>
      </c>
      <c r="D414" s="7">
        <f>HLOOKUP(D$5,'Emissions Factors'!$A$3:$AB$46,MATCH('MC Emissions'!$A414,'Emissions Factors'!$A$5:$A$46,0)+2,FALSE)*'MC Usage'!D414</f>
        <v>0</v>
      </c>
      <c r="E414" s="7">
        <f>HLOOKUP(E$5,'Emissions Factors'!$A$3:$AB$46,MATCH('MC Emissions'!$A414,'Emissions Factors'!$A$5:$A$46,0)+2,FALSE)*'MC Usage'!E414</f>
        <v>0</v>
      </c>
      <c r="F414" s="7">
        <f>HLOOKUP(F$5,'Emissions Factors'!$A$3:$AB$46,MATCH('MC Emissions'!$A414,'Emissions Factors'!$A$5:$A$46,0)+2,FALSE)*'MC Usage'!F414</f>
        <v>0</v>
      </c>
      <c r="G414" s="7">
        <f>HLOOKUP(G$5,'Emissions Factors'!$A$3:$AB$46,MATCH('MC Emissions'!$A414,'Emissions Factors'!$A$5:$A$46,0)+2,FALSE)*'MC Usage'!G414</f>
        <v>0</v>
      </c>
      <c r="H414" s="7">
        <f>HLOOKUP(H$5,'Emissions Factors'!$A$3:$AB$46,MATCH('MC Emissions'!$A414,'Emissions Factors'!$A$5:$A$46,0)+2,FALSE)*'MC Usage'!H414</f>
        <v>0</v>
      </c>
      <c r="I414" s="7">
        <f>HLOOKUP(I$5,'Emissions Factors'!$A$3:$AB$46,MATCH('MC Emissions'!$A414,'Emissions Factors'!$A$5:$A$46,0)+2,FALSE)*'MC Usage'!I414</f>
        <v>0</v>
      </c>
      <c r="J414" s="7">
        <f>HLOOKUP(J$5,'Emissions Factors'!$A$3:$AB$46,MATCH('MC Emissions'!$A414,'Emissions Factors'!$A$5:$A$46,0)+2,FALSE)*'MC Usage'!J414</f>
        <v>0</v>
      </c>
      <c r="K414" s="7">
        <f>HLOOKUP(K$5,'Emissions Factors'!$A$3:$AB$46,MATCH('MC Emissions'!$A414,'Emissions Factors'!$A$5:$A$46,0)+2,FALSE)*'MC Usage'!K414</f>
        <v>0</v>
      </c>
      <c r="L414" s="7">
        <f>HLOOKUP(L$5,'Emissions Factors'!$A$3:$AB$46,MATCH('MC Emissions'!$A414,'Emissions Factors'!$A$5:$A$46,0)+2,FALSE)*'MC Usage'!L414</f>
        <v>0</v>
      </c>
      <c r="M414" s="7">
        <f>HLOOKUP(M$5,'Emissions Factors'!$A$3:$AB$46,MATCH('MC Emissions'!$A414,'Emissions Factors'!$A$5:$A$46,0)+2,FALSE)*'MC Usage'!M414</f>
        <v>0</v>
      </c>
      <c r="N414" s="7">
        <f>HLOOKUP(N$5,'Emissions Factors'!$A$3:$AB$46,MATCH('MC Emissions'!$A414,'Emissions Factors'!$A$5:$A$46,0)+2,FALSE)*'MC Usage'!N414</f>
        <v>0</v>
      </c>
      <c r="O414" s="7">
        <f>HLOOKUP(O$5,'Emissions Factors'!$A$3:$AB$46,MATCH('MC Emissions'!$A414,'Emissions Factors'!$A$5:$A$46,0)+2,FALSE)*'MC Usage'!O414</f>
        <v>0</v>
      </c>
      <c r="P414" s="7">
        <f>HLOOKUP(P$5,'Emissions Factors'!$A$3:$AB$46,MATCH('MC Emissions'!$A414,'Emissions Factors'!$A$5:$A$46,0)+2,FALSE)*'MC Usage'!P414</f>
        <v>0</v>
      </c>
      <c r="Q414" s="7">
        <f>HLOOKUP(Q$5,'Emissions Factors'!$A$3:$AB$46,MATCH('MC Emissions'!$A414,'Emissions Factors'!$A$5:$A$46,0)+2,FALSE)*'MC Usage'!Q414</f>
        <v>0</v>
      </c>
      <c r="R414" s="7">
        <f>HLOOKUP(R$5,'Emissions Factors'!$A$3:$AB$46,MATCH('MC Emissions'!$A414,'Emissions Factors'!$A$5:$A$46,0)+2,FALSE)*'MC Usage'!R414</f>
        <v>0</v>
      </c>
      <c r="S414" s="7">
        <f>HLOOKUP(S$5,'Emissions Factors'!$A$3:$AB$46,MATCH('MC Emissions'!$A414,'Emissions Factors'!$A$5:$A$46,0)+2,FALSE)*'MC Usage'!S414</f>
        <v>0</v>
      </c>
      <c r="T414" s="7">
        <f>HLOOKUP(T$5,'Emissions Factors'!$A$3:$AB$46,MATCH('MC Emissions'!$A414,'Emissions Factors'!$A$5:$A$46,0)+2,FALSE)*'MC Usage'!T414</f>
        <v>0</v>
      </c>
      <c r="U414" s="7">
        <f>HLOOKUP(U$5,'Emissions Factors'!$A$3:$AB$46,MATCH('MC Emissions'!$A414,'Emissions Factors'!$A$5:$A$46,0)+2,FALSE)*'MC Usage'!U414</f>
        <v>0</v>
      </c>
      <c r="V414" s="7">
        <f>HLOOKUP(V$5,'Emissions Factors'!$A$3:$AB$46,MATCH('MC Emissions'!$A414,'Emissions Factors'!$A$5:$A$46,0)+2,FALSE)*'MC Usage'!V414</f>
        <v>0</v>
      </c>
      <c r="W414" s="7">
        <f>HLOOKUP(W$5,'Emissions Factors'!$A$3:$AB$46,MATCH('MC Emissions'!$A414,'Emissions Factors'!$A$5:$A$46,0)+2,FALSE)*'MC Usage'!W414</f>
        <v>0</v>
      </c>
      <c r="X414" s="7">
        <f>HLOOKUP(X$5,'Emissions Factors'!$A$3:$AB$46,MATCH('MC Emissions'!$A414,'Emissions Factors'!$A$5:$A$46,0)+2,FALSE)*'MC Usage'!X414</f>
        <v>0</v>
      </c>
      <c r="Y414" s="7">
        <f>HLOOKUP(Y$5,'Emissions Factors'!$A$3:$AB$46,MATCH('MC Emissions'!$A414,'Emissions Factors'!$A$5:$A$46,0)+2,FALSE)*'MC Usage'!Y414</f>
        <v>0</v>
      </c>
      <c r="Z414" s="7">
        <f>HLOOKUP(Z$5,'Emissions Factors'!$A$3:$AB$46,MATCH('MC Emissions'!$A414,'Emissions Factors'!$A$5:$A$46,0)+2,FALSE)*'MC Usage'!Z414</f>
        <v>0</v>
      </c>
      <c r="AA414" s="7">
        <f>HLOOKUP(AA$5,'Emissions Factors'!$A$3:$AB$46,MATCH('MC Emissions'!$A414,'Emissions Factors'!$A$5:$A$46,0)+2,FALSE)*'MC Usage'!AA414</f>
        <v>0</v>
      </c>
      <c r="AB414" s="8">
        <f>HLOOKUP(AB$5,'Emissions Factors'!$A$3:$AB$46,MATCH('MC Emissions'!$A414,'Emissions Factors'!$A$5:$A$46,0)+2,FALSE)*'MC Usage'!AB414</f>
        <v>0</v>
      </c>
      <c r="AC414" s="8">
        <f>-'MC Usage'!AC414</f>
        <v>0</v>
      </c>
      <c r="AD414" s="8">
        <f>HLOOKUP(AD$5,'Emissions Factors'!$A$3:$AB$46,MATCH('MC Emissions'!$A414,'Emissions Factors'!$A$5:$A$46,0)+2,FALSE)*'MC Usage'!AD414</f>
        <v>0</v>
      </c>
      <c r="AE414" s="8">
        <f>HLOOKUP(AE$5,'Emissions Factors'!$A$3:$AB$46,MATCH('MC Emissions'!$A414,'Emissions Factors'!$A$5:$A$46,0)+2,FALSE)*'MC Usage'!AE414</f>
        <v>0</v>
      </c>
      <c r="AF414" s="202">
        <f t="shared" si="28"/>
        <v>0</v>
      </c>
      <c r="AG414">
        <f t="shared" si="29"/>
        <v>0</v>
      </c>
      <c r="AH414">
        <v>0</v>
      </c>
    </row>
    <row r="415" spans="1:34" x14ac:dyDescent="0.3">
      <c r="A415" s="30" t="s">
        <v>68</v>
      </c>
      <c r="B415" s="16">
        <f t="shared" si="30"/>
        <v>49157</v>
      </c>
      <c r="C415" s="9">
        <f>HLOOKUP(C$5,'Emissions Factors'!$A$3:$AB$46,MATCH('MC Emissions'!$A415,'Emissions Factors'!$A$5:$A$46,0)+2,FALSE)*'MC Usage'!C415</f>
        <v>0</v>
      </c>
      <c r="D415" s="9">
        <f>HLOOKUP(D$5,'Emissions Factors'!$A$3:$AB$46,MATCH('MC Emissions'!$A415,'Emissions Factors'!$A$5:$A$46,0)+2,FALSE)*'MC Usage'!D415</f>
        <v>0</v>
      </c>
      <c r="E415" s="9">
        <f>HLOOKUP(E$5,'Emissions Factors'!$A$3:$AB$46,MATCH('MC Emissions'!$A415,'Emissions Factors'!$A$5:$A$46,0)+2,FALSE)*'MC Usage'!E415</f>
        <v>0</v>
      </c>
      <c r="F415" s="9">
        <f>HLOOKUP(F$5,'Emissions Factors'!$A$3:$AB$46,MATCH('MC Emissions'!$A415,'Emissions Factors'!$A$5:$A$46,0)+2,FALSE)*'MC Usage'!F415</f>
        <v>0</v>
      </c>
      <c r="G415" s="9">
        <f>HLOOKUP(G$5,'Emissions Factors'!$A$3:$AB$46,MATCH('MC Emissions'!$A415,'Emissions Factors'!$A$5:$A$46,0)+2,FALSE)*'MC Usage'!G415</f>
        <v>0</v>
      </c>
      <c r="H415" s="9">
        <f>HLOOKUP(H$5,'Emissions Factors'!$A$3:$AB$46,MATCH('MC Emissions'!$A415,'Emissions Factors'!$A$5:$A$46,0)+2,FALSE)*'MC Usage'!H415</f>
        <v>0</v>
      </c>
      <c r="I415" s="9">
        <f>HLOOKUP(I$5,'Emissions Factors'!$A$3:$AB$46,MATCH('MC Emissions'!$A415,'Emissions Factors'!$A$5:$A$46,0)+2,FALSE)*'MC Usage'!I415</f>
        <v>0</v>
      </c>
      <c r="J415" s="9">
        <f>HLOOKUP(J$5,'Emissions Factors'!$A$3:$AB$46,MATCH('MC Emissions'!$A415,'Emissions Factors'!$A$5:$A$46,0)+2,FALSE)*'MC Usage'!J415</f>
        <v>0</v>
      </c>
      <c r="K415" s="9">
        <f>HLOOKUP(K$5,'Emissions Factors'!$A$3:$AB$46,MATCH('MC Emissions'!$A415,'Emissions Factors'!$A$5:$A$46,0)+2,FALSE)*'MC Usage'!K415</f>
        <v>0</v>
      </c>
      <c r="L415" s="9">
        <f>HLOOKUP(L$5,'Emissions Factors'!$A$3:$AB$46,MATCH('MC Emissions'!$A415,'Emissions Factors'!$A$5:$A$46,0)+2,FALSE)*'MC Usage'!L415</f>
        <v>0</v>
      </c>
      <c r="M415" s="9">
        <f>HLOOKUP(M$5,'Emissions Factors'!$A$3:$AB$46,MATCH('MC Emissions'!$A415,'Emissions Factors'!$A$5:$A$46,0)+2,FALSE)*'MC Usage'!M415</f>
        <v>0</v>
      </c>
      <c r="N415" s="9">
        <f>HLOOKUP(N$5,'Emissions Factors'!$A$3:$AB$46,MATCH('MC Emissions'!$A415,'Emissions Factors'!$A$5:$A$46,0)+2,FALSE)*'MC Usage'!N415</f>
        <v>0</v>
      </c>
      <c r="O415" s="9">
        <f>HLOOKUP(O$5,'Emissions Factors'!$A$3:$AB$46,MATCH('MC Emissions'!$A415,'Emissions Factors'!$A$5:$A$46,0)+2,FALSE)*'MC Usage'!O415</f>
        <v>0</v>
      </c>
      <c r="P415" s="9">
        <f>HLOOKUP(P$5,'Emissions Factors'!$A$3:$AB$46,MATCH('MC Emissions'!$A415,'Emissions Factors'!$A$5:$A$46,0)+2,FALSE)*'MC Usage'!P415</f>
        <v>0</v>
      </c>
      <c r="Q415" s="9">
        <f>HLOOKUP(Q$5,'Emissions Factors'!$A$3:$AB$46,MATCH('MC Emissions'!$A415,'Emissions Factors'!$A$5:$A$46,0)+2,FALSE)*'MC Usage'!Q415</f>
        <v>0</v>
      </c>
      <c r="R415" s="9">
        <f>HLOOKUP(R$5,'Emissions Factors'!$A$3:$AB$46,MATCH('MC Emissions'!$A415,'Emissions Factors'!$A$5:$A$46,0)+2,FALSE)*'MC Usage'!R415</f>
        <v>0</v>
      </c>
      <c r="S415" s="9">
        <f>HLOOKUP(S$5,'Emissions Factors'!$A$3:$AB$46,MATCH('MC Emissions'!$A415,'Emissions Factors'!$A$5:$A$46,0)+2,FALSE)*'MC Usage'!S415</f>
        <v>0</v>
      </c>
      <c r="T415" s="9">
        <f>HLOOKUP(T$5,'Emissions Factors'!$A$3:$AB$46,MATCH('MC Emissions'!$A415,'Emissions Factors'!$A$5:$A$46,0)+2,FALSE)*'MC Usage'!T415</f>
        <v>0</v>
      </c>
      <c r="U415" s="9">
        <f>HLOOKUP(U$5,'Emissions Factors'!$A$3:$AB$46,MATCH('MC Emissions'!$A415,'Emissions Factors'!$A$5:$A$46,0)+2,FALSE)*'MC Usage'!U415</f>
        <v>0</v>
      </c>
      <c r="V415" s="9">
        <f>HLOOKUP(V$5,'Emissions Factors'!$A$3:$AB$46,MATCH('MC Emissions'!$A415,'Emissions Factors'!$A$5:$A$46,0)+2,FALSE)*'MC Usage'!V415</f>
        <v>0</v>
      </c>
      <c r="W415" s="9">
        <f>HLOOKUP(W$5,'Emissions Factors'!$A$3:$AB$46,MATCH('MC Emissions'!$A415,'Emissions Factors'!$A$5:$A$46,0)+2,FALSE)*'MC Usage'!W415</f>
        <v>0</v>
      </c>
      <c r="X415" s="9">
        <f>HLOOKUP(X$5,'Emissions Factors'!$A$3:$AB$46,MATCH('MC Emissions'!$A415,'Emissions Factors'!$A$5:$A$46,0)+2,FALSE)*'MC Usage'!X415</f>
        <v>0</v>
      </c>
      <c r="Y415" s="9">
        <f>HLOOKUP(Y$5,'Emissions Factors'!$A$3:$AB$46,MATCH('MC Emissions'!$A415,'Emissions Factors'!$A$5:$A$46,0)+2,FALSE)*'MC Usage'!Y415</f>
        <v>0</v>
      </c>
      <c r="Z415" s="9">
        <f>HLOOKUP(Z$5,'Emissions Factors'!$A$3:$AB$46,MATCH('MC Emissions'!$A415,'Emissions Factors'!$A$5:$A$46,0)+2,FALSE)*'MC Usage'!Z415</f>
        <v>0</v>
      </c>
      <c r="AA415" s="9">
        <f>HLOOKUP(AA$5,'Emissions Factors'!$A$3:$AB$46,MATCH('MC Emissions'!$A415,'Emissions Factors'!$A$5:$A$46,0)+2,FALSE)*'MC Usage'!AA415</f>
        <v>0</v>
      </c>
      <c r="AB415" s="10">
        <f>HLOOKUP(AB$5,'Emissions Factors'!$A$3:$AB$46,MATCH('MC Emissions'!$A415,'Emissions Factors'!$A$5:$A$46,0)+2,FALSE)*'MC Usage'!AB415</f>
        <v>0</v>
      </c>
      <c r="AC415" s="10">
        <f>-'MC Usage'!AC415</f>
        <v>0</v>
      </c>
      <c r="AD415" s="10">
        <f>HLOOKUP(AD$5,'Emissions Factors'!$A$3:$AB$46,MATCH('MC Emissions'!$A415,'Emissions Factors'!$A$5:$A$46,0)+2,FALSE)*'MC Usage'!AD415</f>
        <v>0</v>
      </c>
      <c r="AE415" s="10">
        <f>HLOOKUP(AE$5,'Emissions Factors'!$A$3:$AB$46,MATCH('MC Emissions'!$A415,'Emissions Factors'!$A$5:$A$46,0)+2,FALSE)*'MC Usage'!AE415</f>
        <v>0</v>
      </c>
      <c r="AF415" s="202">
        <f t="shared" si="28"/>
        <v>0</v>
      </c>
      <c r="AG415">
        <f t="shared" si="29"/>
        <v>0</v>
      </c>
      <c r="AH415">
        <v>0</v>
      </c>
    </row>
    <row r="416" spans="1:34" x14ac:dyDescent="0.3">
      <c r="A416" s="30" t="s">
        <v>68</v>
      </c>
      <c r="B416" s="16">
        <f t="shared" si="30"/>
        <v>49188</v>
      </c>
      <c r="C416" s="9">
        <f>HLOOKUP(C$5,'Emissions Factors'!$A$3:$AB$46,MATCH('MC Emissions'!$A416,'Emissions Factors'!$A$5:$A$46,0)+2,FALSE)*'MC Usage'!C416</f>
        <v>0</v>
      </c>
      <c r="D416" s="9">
        <f>HLOOKUP(D$5,'Emissions Factors'!$A$3:$AB$46,MATCH('MC Emissions'!$A416,'Emissions Factors'!$A$5:$A$46,0)+2,FALSE)*'MC Usage'!D416</f>
        <v>0</v>
      </c>
      <c r="E416" s="9">
        <f>HLOOKUP(E$5,'Emissions Factors'!$A$3:$AB$46,MATCH('MC Emissions'!$A416,'Emissions Factors'!$A$5:$A$46,0)+2,FALSE)*'MC Usage'!E416</f>
        <v>0</v>
      </c>
      <c r="F416" s="9">
        <f>HLOOKUP(F$5,'Emissions Factors'!$A$3:$AB$46,MATCH('MC Emissions'!$A416,'Emissions Factors'!$A$5:$A$46,0)+2,FALSE)*'MC Usage'!F416</f>
        <v>0</v>
      </c>
      <c r="G416" s="9">
        <f>HLOOKUP(G$5,'Emissions Factors'!$A$3:$AB$46,MATCH('MC Emissions'!$A416,'Emissions Factors'!$A$5:$A$46,0)+2,FALSE)*'MC Usage'!G416</f>
        <v>0</v>
      </c>
      <c r="H416" s="9">
        <f>HLOOKUP(H$5,'Emissions Factors'!$A$3:$AB$46,MATCH('MC Emissions'!$A416,'Emissions Factors'!$A$5:$A$46,0)+2,FALSE)*'MC Usage'!H416</f>
        <v>0</v>
      </c>
      <c r="I416" s="9">
        <f>HLOOKUP(I$5,'Emissions Factors'!$A$3:$AB$46,MATCH('MC Emissions'!$A416,'Emissions Factors'!$A$5:$A$46,0)+2,FALSE)*'MC Usage'!I416</f>
        <v>0</v>
      </c>
      <c r="J416" s="9">
        <f>HLOOKUP(J$5,'Emissions Factors'!$A$3:$AB$46,MATCH('MC Emissions'!$A416,'Emissions Factors'!$A$5:$A$46,0)+2,FALSE)*'MC Usage'!J416</f>
        <v>0</v>
      </c>
      <c r="K416" s="9">
        <f>HLOOKUP(K$5,'Emissions Factors'!$A$3:$AB$46,MATCH('MC Emissions'!$A416,'Emissions Factors'!$A$5:$A$46,0)+2,FALSE)*'MC Usage'!K416</f>
        <v>0</v>
      </c>
      <c r="L416" s="9">
        <f>HLOOKUP(L$5,'Emissions Factors'!$A$3:$AB$46,MATCH('MC Emissions'!$A416,'Emissions Factors'!$A$5:$A$46,0)+2,FALSE)*'MC Usage'!L416</f>
        <v>0</v>
      </c>
      <c r="M416" s="9">
        <f>HLOOKUP(M$5,'Emissions Factors'!$A$3:$AB$46,MATCH('MC Emissions'!$A416,'Emissions Factors'!$A$5:$A$46,0)+2,FALSE)*'MC Usage'!M416</f>
        <v>0</v>
      </c>
      <c r="N416" s="9">
        <f>HLOOKUP(N$5,'Emissions Factors'!$A$3:$AB$46,MATCH('MC Emissions'!$A416,'Emissions Factors'!$A$5:$A$46,0)+2,FALSE)*'MC Usage'!N416</f>
        <v>0</v>
      </c>
      <c r="O416" s="9">
        <f>HLOOKUP(O$5,'Emissions Factors'!$A$3:$AB$46,MATCH('MC Emissions'!$A416,'Emissions Factors'!$A$5:$A$46,0)+2,FALSE)*'MC Usage'!O416</f>
        <v>0</v>
      </c>
      <c r="P416" s="9">
        <f>HLOOKUP(P$5,'Emissions Factors'!$A$3:$AB$46,MATCH('MC Emissions'!$A416,'Emissions Factors'!$A$5:$A$46,0)+2,FALSE)*'MC Usage'!P416</f>
        <v>0</v>
      </c>
      <c r="Q416" s="9">
        <f>HLOOKUP(Q$5,'Emissions Factors'!$A$3:$AB$46,MATCH('MC Emissions'!$A416,'Emissions Factors'!$A$5:$A$46,0)+2,FALSE)*'MC Usage'!Q416</f>
        <v>0</v>
      </c>
      <c r="R416" s="9">
        <f>HLOOKUP(R$5,'Emissions Factors'!$A$3:$AB$46,MATCH('MC Emissions'!$A416,'Emissions Factors'!$A$5:$A$46,0)+2,FALSE)*'MC Usage'!R416</f>
        <v>0</v>
      </c>
      <c r="S416" s="9">
        <f>HLOOKUP(S$5,'Emissions Factors'!$A$3:$AB$46,MATCH('MC Emissions'!$A416,'Emissions Factors'!$A$5:$A$46,0)+2,FALSE)*'MC Usage'!S416</f>
        <v>0</v>
      </c>
      <c r="T416" s="9">
        <f>HLOOKUP(T$5,'Emissions Factors'!$A$3:$AB$46,MATCH('MC Emissions'!$A416,'Emissions Factors'!$A$5:$A$46,0)+2,FALSE)*'MC Usage'!T416</f>
        <v>0</v>
      </c>
      <c r="U416" s="9">
        <f>HLOOKUP(U$5,'Emissions Factors'!$A$3:$AB$46,MATCH('MC Emissions'!$A416,'Emissions Factors'!$A$5:$A$46,0)+2,FALSE)*'MC Usage'!U416</f>
        <v>0</v>
      </c>
      <c r="V416" s="9">
        <f>HLOOKUP(V$5,'Emissions Factors'!$A$3:$AB$46,MATCH('MC Emissions'!$A416,'Emissions Factors'!$A$5:$A$46,0)+2,FALSE)*'MC Usage'!V416</f>
        <v>0</v>
      </c>
      <c r="W416" s="9">
        <f>HLOOKUP(W$5,'Emissions Factors'!$A$3:$AB$46,MATCH('MC Emissions'!$A416,'Emissions Factors'!$A$5:$A$46,0)+2,FALSE)*'MC Usage'!W416</f>
        <v>0</v>
      </c>
      <c r="X416" s="9">
        <f>HLOOKUP(X$5,'Emissions Factors'!$A$3:$AB$46,MATCH('MC Emissions'!$A416,'Emissions Factors'!$A$5:$A$46,0)+2,FALSE)*'MC Usage'!X416</f>
        <v>0</v>
      </c>
      <c r="Y416" s="9">
        <f>HLOOKUP(Y$5,'Emissions Factors'!$A$3:$AB$46,MATCH('MC Emissions'!$A416,'Emissions Factors'!$A$5:$A$46,0)+2,FALSE)*'MC Usage'!Y416</f>
        <v>0</v>
      </c>
      <c r="Z416" s="9">
        <f>HLOOKUP(Z$5,'Emissions Factors'!$A$3:$AB$46,MATCH('MC Emissions'!$A416,'Emissions Factors'!$A$5:$A$46,0)+2,FALSE)*'MC Usage'!Z416</f>
        <v>0</v>
      </c>
      <c r="AA416" s="9">
        <f>HLOOKUP(AA$5,'Emissions Factors'!$A$3:$AB$46,MATCH('MC Emissions'!$A416,'Emissions Factors'!$A$5:$A$46,0)+2,FALSE)*'MC Usage'!AA416</f>
        <v>0</v>
      </c>
      <c r="AB416" s="10">
        <f>HLOOKUP(AB$5,'Emissions Factors'!$A$3:$AB$46,MATCH('MC Emissions'!$A416,'Emissions Factors'!$A$5:$A$46,0)+2,FALSE)*'MC Usage'!AB416</f>
        <v>0</v>
      </c>
      <c r="AC416" s="10">
        <f>-'MC Usage'!AC416</f>
        <v>0</v>
      </c>
      <c r="AD416" s="10">
        <f>HLOOKUP(AD$5,'Emissions Factors'!$A$3:$AB$46,MATCH('MC Emissions'!$A416,'Emissions Factors'!$A$5:$A$46,0)+2,FALSE)*'MC Usage'!AD416</f>
        <v>0</v>
      </c>
      <c r="AE416" s="10">
        <f>HLOOKUP(AE$5,'Emissions Factors'!$A$3:$AB$46,MATCH('MC Emissions'!$A416,'Emissions Factors'!$A$5:$A$46,0)+2,FALSE)*'MC Usage'!AE416</f>
        <v>0</v>
      </c>
      <c r="AF416" s="202">
        <f t="shared" si="28"/>
        <v>0</v>
      </c>
      <c r="AG416">
        <f t="shared" si="29"/>
        <v>0</v>
      </c>
      <c r="AH416">
        <v>0</v>
      </c>
    </row>
    <row r="417" spans="1:34" x14ac:dyDescent="0.3">
      <c r="A417" s="30" t="s">
        <v>68</v>
      </c>
      <c r="B417" s="16">
        <f t="shared" si="30"/>
        <v>49218</v>
      </c>
      <c r="C417" s="9">
        <f>HLOOKUP(C$5,'Emissions Factors'!$A$3:$AB$46,MATCH('MC Emissions'!$A417,'Emissions Factors'!$A$5:$A$46,0)+2,FALSE)*'MC Usage'!C417</f>
        <v>0</v>
      </c>
      <c r="D417" s="9">
        <f>HLOOKUP(D$5,'Emissions Factors'!$A$3:$AB$46,MATCH('MC Emissions'!$A417,'Emissions Factors'!$A$5:$A$46,0)+2,FALSE)*'MC Usage'!D417</f>
        <v>0</v>
      </c>
      <c r="E417" s="9">
        <f>HLOOKUP(E$5,'Emissions Factors'!$A$3:$AB$46,MATCH('MC Emissions'!$A417,'Emissions Factors'!$A$5:$A$46,0)+2,FALSE)*'MC Usage'!E417</f>
        <v>0</v>
      </c>
      <c r="F417" s="9">
        <f>HLOOKUP(F$5,'Emissions Factors'!$A$3:$AB$46,MATCH('MC Emissions'!$A417,'Emissions Factors'!$A$5:$A$46,0)+2,FALSE)*'MC Usage'!F417</f>
        <v>0</v>
      </c>
      <c r="G417" s="9">
        <f>HLOOKUP(G$5,'Emissions Factors'!$A$3:$AB$46,MATCH('MC Emissions'!$A417,'Emissions Factors'!$A$5:$A$46,0)+2,FALSE)*'MC Usage'!G417</f>
        <v>0</v>
      </c>
      <c r="H417" s="9">
        <f>HLOOKUP(H$5,'Emissions Factors'!$A$3:$AB$46,MATCH('MC Emissions'!$A417,'Emissions Factors'!$A$5:$A$46,0)+2,FALSE)*'MC Usage'!H417</f>
        <v>0</v>
      </c>
      <c r="I417" s="9">
        <f>HLOOKUP(I$5,'Emissions Factors'!$A$3:$AB$46,MATCH('MC Emissions'!$A417,'Emissions Factors'!$A$5:$A$46,0)+2,FALSE)*'MC Usage'!I417</f>
        <v>0</v>
      </c>
      <c r="J417" s="9">
        <f>HLOOKUP(J$5,'Emissions Factors'!$A$3:$AB$46,MATCH('MC Emissions'!$A417,'Emissions Factors'!$A$5:$A$46,0)+2,FALSE)*'MC Usage'!J417</f>
        <v>0</v>
      </c>
      <c r="K417" s="9">
        <f>HLOOKUP(K$5,'Emissions Factors'!$A$3:$AB$46,MATCH('MC Emissions'!$A417,'Emissions Factors'!$A$5:$A$46,0)+2,FALSE)*'MC Usage'!K417</f>
        <v>0</v>
      </c>
      <c r="L417" s="9">
        <f>HLOOKUP(L$5,'Emissions Factors'!$A$3:$AB$46,MATCH('MC Emissions'!$A417,'Emissions Factors'!$A$5:$A$46,0)+2,FALSE)*'MC Usage'!L417</f>
        <v>0</v>
      </c>
      <c r="M417" s="9">
        <f>HLOOKUP(M$5,'Emissions Factors'!$A$3:$AB$46,MATCH('MC Emissions'!$A417,'Emissions Factors'!$A$5:$A$46,0)+2,FALSE)*'MC Usage'!M417</f>
        <v>0</v>
      </c>
      <c r="N417" s="9">
        <f>HLOOKUP(N$5,'Emissions Factors'!$A$3:$AB$46,MATCH('MC Emissions'!$A417,'Emissions Factors'!$A$5:$A$46,0)+2,FALSE)*'MC Usage'!N417</f>
        <v>0</v>
      </c>
      <c r="O417" s="9">
        <f>HLOOKUP(O$5,'Emissions Factors'!$A$3:$AB$46,MATCH('MC Emissions'!$A417,'Emissions Factors'!$A$5:$A$46,0)+2,FALSE)*'MC Usage'!O417</f>
        <v>0</v>
      </c>
      <c r="P417" s="9">
        <f>HLOOKUP(P$5,'Emissions Factors'!$A$3:$AB$46,MATCH('MC Emissions'!$A417,'Emissions Factors'!$A$5:$A$46,0)+2,FALSE)*'MC Usage'!P417</f>
        <v>0</v>
      </c>
      <c r="Q417" s="9">
        <f>HLOOKUP(Q$5,'Emissions Factors'!$A$3:$AB$46,MATCH('MC Emissions'!$A417,'Emissions Factors'!$A$5:$A$46,0)+2,FALSE)*'MC Usage'!Q417</f>
        <v>0</v>
      </c>
      <c r="R417" s="9">
        <f>HLOOKUP(R$5,'Emissions Factors'!$A$3:$AB$46,MATCH('MC Emissions'!$A417,'Emissions Factors'!$A$5:$A$46,0)+2,FALSE)*'MC Usage'!R417</f>
        <v>0</v>
      </c>
      <c r="S417" s="9">
        <f>HLOOKUP(S$5,'Emissions Factors'!$A$3:$AB$46,MATCH('MC Emissions'!$A417,'Emissions Factors'!$A$5:$A$46,0)+2,FALSE)*'MC Usage'!S417</f>
        <v>0</v>
      </c>
      <c r="T417" s="9">
        <f>HLOOKUP(T$5,'Emissions Factors'!$A$3:$AB$46,MATCH('MC Emissions'!$A417,'Emissions Factors'!$A$5:$A$46,0)+2,FALSE)*'MC Usage'!T417</f>
        <v>0</v>
      </c>
      <c r="U417" s="9">
        <f>HLOOKUP(U$5,'Emissions Factors'!$A$3:$AB$46,MATCH('MC Emissions'!$A417,'Emissions Factors'!$A$5:$A$46,0)+2,FALSE)*'MC Usage'!U417</f>
        <v>0</v>
      </c>
      <c r="V417" s="9">
        <f>HLOOKUP(V$5,'Emissions Factors'!$A$3:$AB$46,MATCH('MC Emissions'!$A417,'Emissions Factors'!$A$5:$A$46,0)+2,FALSE)*'MC Usage'!V417</f>
        <v>0</v>
      </c>
      <c r="W417" s="9">
        <f>HLOOKUP(W$5,'Emissions Factors'!$A$3:$AB$46,MATCH('MC Emissions'!$A417,'Emissions Factors'!$A$5:$A$46,0)+2,FALSE)*'MC Usage'!W417</f>
        <v>0</v>
      </c>
      <c r="X417" s="9">
        <f>HLOOKUP(X$5,'Emissions Factors'!$A$3:$AB$46,MATCH('MC Emissions'!$A417,'Emissions Factors'!$A$5:$A$46,0)+2,FALSE)*'MC Usage'!X417</f>
        <v>0</v>
      </c>
      <c r="Y417" s="9">
        <f>HLOOKUP(Y$5,'Emissions Factors'!$A$3:$AB$46,MATCH('MC Emissions'!$A417,'Emissions Factors'!$A$5:$A$46,0)+2,FALSE)*'MC Usage'!Y417</f>
        <v>0</v>
      </c>
      <c r="Z417" s="9">
        <f>HLOOKUP(Z$5,'Emissions Factors'!$A$3:$AB$46,MATCH('MC Emissions'!$A417,'Emissions Factors'!$A$5:$A$46,0)+2,FALSE)*'MC Usage'!Z417</f>
        <v>0</v>
      </c>
      <c r="AA417" s="9">
        <f>HLOOKUP(AA$5,'Emissions Factors'!$A$3:$AB$46,MATCH('MC Emissions'!$A417,'Emissions Factors'!$A$5:$A$46,0)+2,FALSE)*'MC Usage'!AA417</f>
        <v>0</v>
      </c>
      <c r="AB417" s="10">
        <f>HLOOKUP(AB$5,'Emissions Factors'!$A$3:$AB$46,MATCH('MC Emissions'!$A417,'Emissions Factors'!$A$5:$A$46,0)+2,FALSE)*'MC Usage'!AB417</f>
        <v>0</v>
      </c>
      <c r="AC417" s="10">
        <f>-'MC Usage'!AC417</f>
        <v>0</v>
      </c>
      <c r="AD417" s="10">
        <f>HLOOKUP(AD$5,'Emissions Factors'!$A$3:$AB$46,MATCH('MC Emissions'!$A417,'Emissions Factors'!$A$5:$A$46,0)+2,FALSE)*'MC Usage'!AD417</f>
        <v>0</v>
      </c>
      <c r="AE417" s="10">
        <f>HLOOKUP(AE$5,'Emissions Factors'!$A$3:$AB$46,MATCH('MC Emissions'!$A417,'Emissions Factors'!$A$5:$A$46,0)+2,FALSE)*'MC Usage'!AE417</f>
        <v>0</v>
      </c>
      <c r="AF417" s="202">
        <f t="shared" si="28"/>
        <v>0</v>
      </c>
      <c r="AG417">
        <f t="shared" si="29"/>
        <v>0</v>
      </c>
      <c r="AH417">
        <v>0</v>
      </c>
    </row>
    <row r="418" spans="1:34" x14ac:dyDescent="0.3">
      <c r="A418" s="30" t="s">
        <v>68</v>
      </c>
      <c r="B418" s="16">
        <f t="shared" si="30"/>
        <v>49249</v>
      </c>
      <c r="C418" s="9">
        <f>HLOOKUP(C$5,'Emissions Factors'!$A$3:$AB$46,MATCH('MC Emissions'!$A418,'Emissions Factors'!$A$5:$A$46,0)+2,FALSE)*'MC Usage'!C418</f>
        <v>0</v>
      </c>
      <c r="D418" s="9">
        <f>HLOOKUP(D$5,'Emissions Factors'!$A$3:$AB$46,MATCH('MC Emissions'!$A418,'Emissions Factors'!$A$5:$A$46,0)+2,FALSE)*'MC Usage'!D418</f>
        <v>0</v>
      </c>
      <c r="E418" s="9">
        <f>HLOOKUP(E$5,'Emissions Factors'!$A$3:$AB$46,MATCH('MC Emissions'!$A418,'Emissions Factors'!$A$5:$A$46,0)+2,FALSE)*'MC Usage'!E418</f>
        <v>0</v>
      </c>
      <c r="F418" s="9">
        <f>HLOOKUP(F$5,'Emissions Factors'!$A$3:$AB$46,MATCH('MC Emissions'!$A418,'Emissions Factors'!$A$5:$A$46,0)+2,FALSE)*'MC Usage'!F418</f>
        <v>0</v>
      </c>
      <c r="G418" s="9">
        <f>HLOOKUP(G$5,'Emissions Factors'!$A$3:$AB$46,MATCH('MC Emissions'!$A418,'Emissions Factors'!$A$5:$A$46,0)+2,FALSE)*'MC Usage'!G418</f>
        <v>0</v>
      </c>
      <c r="H418" s="9">
        <f>HLOOKUP(H$5,'Emissions Factors'!$A$3:$AB$46,MATCH('MC Emissions'!$A418,'Emissions Factors'!$A$5:$A$46,0)+2,FALSE)*'MC Usage'!H418</f>
        <v>0</v>
      </c>
      <c r="I418" s="9">
        <f>HLOOKUP(I$5,'Emissions Factors'!$A$3:$AB$46,MATCH('MC Emissions'!$A418,'Emissions Factors'!$A$5:$A$46,0)+2,FALSE)*'MC Usage'!I418</f>
        <v>0</v>
      </c>
      <c r="J418" s="9">
        <f>HLOOKUP(J$5,'Emissions Factors'!$A$3:$AB$46,MATCH('MC Emissions'!$A418,'Emissions Factors'!$A$5:$A$46,0)+2,FALSE)*'MC Usage'!J418</f>
        <v>0</v>
      </c>
      <c r="K418" s="9">
        <f>HLOOKUP(K$5,'Emissions Factors'!$A$3:$AB$46,MATCH('MC Emissions'!$A418,'Emissions Factors'!$A$5:$A$46,0)+2,FALSE)*'MC Usage'!K418</f>
        <v>0</v>
      </c>
      <c r="L418" s="9">
        <f>HLOOKUP(L$5,'Emissions Factors'!$A$3:$AB$46,MATCH('MC Emissions'!$A418,'Emissions Factors'!$A$5:$A$46,0)+2,FALSE)*'MC Usage'!L418</f>
        <v>0</v>
      </c>
      <c r="M418" s="9">
        <f>HLOOKUP(M$5,'Emissions Factors'!$A$3:$AB$46,MATCH('MC Emissions'!$A418,'Emissions Factors'!$A$5:$A$46,0)+2,FALSE)*'MC Usage'!M418</f>
        <v>0</v>
      </c>
      <c r="N418" s="9">
        <f>HLOOKUP(N$5,'Emissions Factors'!$A$3:$AB$46,MATCH('MC Emissions'!$A418,'Emissions Factors'!$A$5:$A$46,0)+2,FALSE)*'MC Usage'!N418</f>
        <v>0</v>
      </c>
      <c r="O418" s="9">
        <f>HLOOKUP(O$5,'Emissions Factors'!$A$3:$AB$46,MATCH('MC Emissions'!$A418,'Emissions Factors'!$A$5:$A$46,0)+2,FALSE)*'MC Usage'!O418</f>
        <v>0</v>
      </c>
      <c r="P418" s="9">
        <f>HLOOKUP(P$5,'Emissions Factors'!$A$3:$AB$46,MATCH('MC Emissions'!$A418,'Emissions Factors'!$A$5:$A$46,0)+2,FALSE)*'MC Usage'!P418</f>
        <v>0</v>
      </c>
      <c r="Q418" s="9">
        <f>HLOOKUP(Q$5,'Emissions Factors'!$A$3:$AB$46,MATCH('MC Emissions'!$A418,'Emissions Factors'!$A$5:$A$46,0)+2,FALSE)*'MC Usage'!Q418</f>
        <v>0</v>
      </c>
      <c r="R418" s="9">
        <f>HLOOKUP(R$5,'Emissions Factors'!$A$3:$AB$46,MATCH('MC Emissions'!$A418,'Emissions Factors'!$A$5:$A$46,0)+2,FALSE)*'MC Usage'!R418</f>
        <v>0</v>
      </c>
      <c r="S418" s="9">
        <f>HLOOKUP(S$5,'Emissions Factors'!$A$3:$AB$46,MATCH('MC Emissions'!$A418,'Emissions Factors'!$A$5:$A$46,0)+2,FALSE)*'MC Usage'!S418</f>
        <v>0</v>
      </c>
      <c r="T418" s="9">
        <f>HLOOKUP(T$5,'Emissions Factors'!$A$3:$AB$46,MATCH('MC Emissions'!$A418,'Emissions Factors'!$A$5:$A$46,0)+2,FALSE)*'MC Usage'!T418</f>
        <v>0</v>
      </c>
      <c r="U418" s="9">
        <f>HLOOKUP(U$5,'Emissions Factors'!$A$3:$AB$46,MATCH('MC Emissions'!$A418,'Emissions Factors'!$A$5:$A$46,0)+2,FALSE)*'MC Usage'!U418</f>
        <v>0</v>
      </c>
      <c r="V418" s="9">
        <f>HLOOKUP(V$5,'Emissions Factors'!$A$3:$AB$46,MATCH('MC Emissions'!$A418,'Emissions Factors'!$A$5:$A$46,0)+2,FALSE)*'MC Usage'!V418</f>
        <v>0</v>
      </c>
      <c r="W418" s="9">
        <f>HLOOKUP(W$5,'Emissions Factors'!$A$3:$AB$46,MATCH('MC Emissions'!$A418,'Emissions Factors'!$A$5:$A$46,0)+2,FALSE)*'MC Usage'!W418</f>
        <v>0</v>
      </c>
      <c r="X418" s="9">
        <f>HLOOKUP(X$5,'Emissions Factors'!$A$3:$AB$46,MATCH('MC Emissions'!$A418,'Emissions Factors'!$A$5:$A$46,0)+2,FALSE)*'MC Usage'!X418</f>
        <v>0</v>
      </c>
      <c r="Y418" s="9">
        <f>HLOOKUP(Y$5,'Emissions Factors'!$A$3:$AB$46,MATCH('MC Emissions'!$A418,'Emissions Factors'!$A$5:$A$46,0)+2,FALSE)*'MC Usage'!Y418</f>
        <v>0</v>
      </c>
      <c r="Z418" s="9">
        <f>HLOOKUP(Z$5,'Emissions Factors'!$A$3:$AB$46,MATCH('MC Emissions'!$A418,'Emissions Factors'!$A$5:$A$46,0)+2,FALSE)*'MC Usage'!Z418</f>
        <v>0</v>
      </c>
      <c r="AA418" s="9">
        <f>HLOOKUP(AA$5,'Emissions Factors'!$A$3:$AB$46,MATCH('MC Emissions'!$A418,'Emissions Factors'!$A$5:$A$46,0)+2,FALSE)*'MC Usage'!AA418</f>
        <v>0</v>
      </c>
      <c r="AB418" s="10">
        <f>HLOOKUP(AB$5,'Emissions Factors'!$A$3:$AB$46,MATCH('MC Emissions'!$A418,'Emissions Factors'!$A$5:$A$46,0)+2,FALSE)*'MC Usage'!AB418</f>
        <v>0</v>
      </c>
      <c r="AC418" s="10">
        <f>-'MC Usage'!AC418</f>
        <v>0</v>
      </c>
      <c r="AD418" s="10">
        <f>HLOOKUP(AD$5,'Emissions Factors'!$A$3:$AB$46,MATCH('MC Emissions'!$A418,'Emissions Factors'!$A$5:$A$46,0)+2,FALSE)*'MC Usage'!AD418</f>
        <v>0</v>
      </c>
      <c r="AE418" s="10">
        <f>HLOOKUP(AE$5,'Emissions Factors'!$A$3:$AB$46,MATCH('MC Emissions'!$A418,'Emissions Factors'!$A$5:$A$46,0)+2,FALSE)*'MC Usage'!AE418</f>
        <v>0</v>
      </c>
      <c r="AF418" s="202">
        <f t="shared" si="28"/>
        <v>0</v>
      </c>
      <c r="AG418">
        <f t="shared" si="29"/>
        <v>0</v>
      </c>
      <c r="AH418">
        <v>0</v>
      </c>
    </row>
    <row r="419" spans="1:34" x14ac:dyDescent="0.3">
      <c r="A419" s="30" t="s">
        <v>68</v>
      </c>
      <c r="B419" s="16">
        <f t="shared" si="30"/>
        <v>49279</v>
      </c>
      <c r="C419" s="9">
        <f>HLOOKUP(C$5,'Emissions Factors'!$A$3:$AB$46,MATCH('MC Emissions'!$A419,'Emissions Factors'!$A$5:$A$46,0)+2,FALSE)*'MC Usage'!C419</f>
        <v>0</v>
      </c>
      <c r="D419" s="9">
        <f>HLOOKUP(D$5,'Emissions Factors'!$A$3:$AB$46,MATCH('MC Emissions'!$A419,'Emissions Factors'!$A$5:$A$46,0)+2,FALSE)*'MC Usage'!D419</f>
        <v>0</v>
      </c>
      <c r="E419" s="9">
        <f>HLOOKUP(E$5,'Emissions Factors'!$A$3:$AB$46,MATCH('MC Emissions'!$A419,'Emissions Factors'!$A$5:$A$46,0)+2,FALSE)*'MC Usage'!E419</f>
        <v>0</v>
      </c>
      <c r="F419" s="9">
        <f>HLOOKUP(F$5,'Emissions Factors'!$A$3:$AB$46,MATCH('MC Emissions'!$A419,'Emissions Factors'!$A$5:$A$46,0)+2,FALSE)*'MC Usage'!F419</f>
        <v>0</v>
      </c>
      <c r="G419" s="9">
        <f>HLOOKUP(G$5,'Emissions Factors'!$A$3:$AB$46,MATCH('MC Emissions'!$A419,'Emissions Factors'!$A$5:$A$46,0)+2,FALSE)*'MC Usage'!G419</f>
        <v>0</v>
      </c>
      <c r="H419" s="9">
        <f>HLOOKUP(H$5,'Emissions Factors'!$A$3:$AB$46,MATCH('MC Emissions'!$A419,'Emissions Factors'!$A$5:$A$46,0)+2,FALSE)*'MC Usage'!H419</f>
        <v>0</v>
      </c>
      <c r="I419" s="9">
        <f>HLOOKUP(I$5,'Emissions Factors'!$A$3:$AB$46,MATCH('MC Emissions'!$A419,'Emissions Factors'!$A$5:$A$46,0)+2,FALSE)*'MC Usage'!I419</f>
        <v>0</v>
      </c>
      <c r="J419" s="9">
        <f>HLOOKUP(J$5,'Emissions Factors'!$A$3:$AB$46,MATCH('MC Emissions'!$A419,'Emissions Factors'!$A$5:$A$46,0)+2,FALSE)*'MC Usage'!J419</f>
        <v>0</v>
      </c>
      <c r="K419" s="9">
        <f>HLOOKUP(K$5,'Emissions Factors'!$A$3:$AB$46,MATCH('MC Emissions'!$A419,'Emissions Factors'!$A$5:$A$46,0)+2,FALSE)*'MC Usage'!K419</f>
        <v>0</v>
      </c>
      <c r="L419" s="9">
        <f>HLOOKUP(L$5,'Emissions Factors'!$A$3:$AB$46,MATCH('MC Emissions'!$A419,'Emissions Factors'!$A$5:$A$46,0)+2,FALSE)*'MC Usage'!L419</f>
        <v>0</v>
      </c>
      <c r="M419" s="9">
        <f>HLOOKUP(M$5,'Emissions Factors'!$A$3:$AB$46,MATCH('MC Emissions'!$A419,'Emissions Factors'!$A$5:$A$46,0)+2,FALSE)*'MC Usage'!M419</f>
        <v>0</v>
      </c>
      <c r="N419" s="9">
        <f>HLOOKUP(N$5,'Emissions Factors'!$A$3:$AB$46,MATCH('MC Emissions'!$A419,'Emissions Factors'!$A$5:$A$46,0)+2,FALSE)*'MC Usage'!N419</f>
        <v>0</v>
      </c>
      <c r="O419" s="9">
        <f>HLOOKUP(O$5,'Emissions Factors'!$A$3:$AB$46,MATCH('MC Emissions'!$A419,'Emissions Factors'!$A$5:$A$46,0)+2,FALSE)*'MC Usage'!O419</f>
        <v>0</v>
      </c>
      <c r="P419" s="9">
        <f>HLOOKUP(P$5,'Emissions Factors'!$A$3:$AB$46,MATCH('MC Emissions'!$A419,'Emissions Factors'!$A$5:$A$46,0)+2,FALSE)*'MC Usage'!P419</f>
        <v>0</v>
      </c>
      <c r="Q419" s="9">
        <f>HLOOKUP(Q$5,'Emissions Factors'!$A$3:$AB$46,MATCH('MC Emissions'!$A419,'Emissions Factors'!$A$5:$A$46,0)+2,FALSE)*'MC Usage'!Q419</f>
        <v>0</v>
      </c>
      <c r="R419" s="9">
        <f>HLOOKUP(R$5,'Emissions Factors'!$A$3:$AB$46,MATCH('MC Emissions'!$A419,'Emissions Factors'!$A$5:$A$46,0)+2,FALSE)*'MC Usage'!R419</f>
        <v>0</v>
      </c>
      <c r="S419" s="9">
        <f>HLOOKUP(S$5,'Emissions Factors'!$A$3:$AB$46,MATCH('MC Emissions'!$A419,'Emissions Factors'!$A$5:$A$46,0)+2,FALSE)*'MC Usage'!S419</f>
        <v>0</v>
      </c>
      <c r="T419" s="9">
        <f>HLOOKUP(T$5,'Emissions Factors'!$A$3:$AB$46,MATCH('MC Emissions'!$A419,'Emissions Factors'!$A$5:$A$46,0)+2,FALSE)*'MC Usage'!T419</f>
        <v>0</v>
      </c>
      <c r="U419" s="9">
        <f>HLOOKUP(U$5,'Emissions Factors'!$A$3:$AB$46,MATCH('MC Emissions'!$A419,'Emissions Factors'!$A$5:$A$46,0)+2,FALSE)*'MC Usage'!U419</f>
        <v>0</v>
      </c>
      <c r="V419" s="9">
        <f>HLOOKUP(V$5,'Emissions Factors'!$A$3:$AB$46,MATCH('MC Emissions'!$A419,'Emissions Factors'!$A$5:$A$46,0)+2,FALSE)*'MC Usage'!V419</f>
        <v>0</v>
      </c>
      <c r="W419" s="9">
        <f>HLOOKUP(W$5,'Emissions Factors'!$A$3:$AB$46,MATCH('MC Emissions'!$A419,'Emissions Factors'!$A$5:$A$46,0)+2,FALSE)*'MC Usage'!W419</f>
        <v>0</v>
      </c>
      <c r="X419" s="9">
        <f>HLOOKUP(X$5,'Emissions Factors'!$A$3:$AB$46,MATCH('MC Emissions'!$A419,'Emissions Factors'!$A$5:$A$46,0)+2,FALSE)*'MC Usage'!X419</f>
        <v>0</v>
      </c>
      <c r="Y419" s="9">
        <f>HLOOKUP(Y$5,'Emissions Factors'!$A$3:$AB$46,MATCH('MC Emissions'!$A419,'Emissions Factors'!$A$5:$A$46,0)+2,FALSE)*'MC Usage'!Y419</f>
        <v>0</v>
      </c>
      <c r="Z419" s="9">
        <f>HLOOKUP(Z$5,'Emissions Factors'!$A$3:$AB$46,MATCH('MC Emissions'!$A419,'Emissions Factors'!$A$5:$A$46,0)+2,FALSE)*'MC Usage'!Z419</f>
        <v>0</v>
      </c>
      <c r="AA419" s="9">
        <f>HLOOKUP(AA$5,'Emissions Factors'!$A$3:$AB$46,MATCH('MC Emissions'!$A419,'Emissions Factors'!$A$5:$A$46,0)+2,FALSE)*'MC Usage'!AA419</f>
        <v>0</v>
      </c>
      <c r="AB419" s="10">
        <f>HLOOKUP(AB$5,'Emissions Factors'!$A$3:$AB$46,MATCH('MC Emissions'!$A419,'Emissions Factors'!$A$5:$A$46,0)+2,FALSE)*'MC Usage'!AB419</f>
        <v>0</v>
      </c>
      <c r="AC419" s="10">
        <f>-'MC Usage'!AC419</f>
        <v>0</v>
      </c>
      <c r="AD419" s="10">
        <f>HLOOKUP(AD$5,'Emissions Factors'!$A$3:$AB$46,MATCH('MC Emissions'!$A419,'Emissions Factors'!$A$5:$A$46,0)+2,FALSE)*'MC Usage'!AD419</f>
        <v>0</v>
      </c>
      <c r="AE419" s="10">
        <f>HLOOKUP(AE$5,'Emissions Factors'!$A$3:$AB$46,MATCH('MC Emissions'!$A419,'Emissions Factors'!$A$5:$A$46,0)+2,FALSE)*'MC Usage'!AE419</f>
        <v>0</v>
      </c>
      <c r="AF419" s="202">
        <f t="shared" si="28"/>
        <v>0</v>
      </c>
      <c r="AG419">
        <f t="shared" si="29"/>
        <v>0</v>
      </c>
      <c r="AH419">
        <v>0</v>
      </c>
    </row>
    <row r="420" spans="1:34" x14ac:dyDescent="0.3">
      <c r="A420" s="30" t="s">
        <v>68</v>
      </c>
      <c r="B420" s="16">
        <f t="shared" si="30"/>
        <v>49310</v>
      </c>
      <c r="C420" s="9">
        <f>HLOOKUP(C$5,'Emissions Factors'!$A$3:$AB$46,MATCH('MC Emissions'!$A420,'Emissions Factors'!$A$5:$A$46,0)+2,FALSE)*'MC Usage'!C420</f>
        <v>0</v>
      </c>
      <c r="D420" s="9">
        <f>HLOOKUP(D$5,'Emissions Factors'!$A$3:$AB$46,MATCH('MC Emissions'!$A420,'Emissions Factors'!$A$5:$A$46,0)+2,FALSE)*'MC Usage'!D420</f>
        <v>0</v>
      </c>
      <c r="E420" s="9">
        <f>HLOOKUP(E$5,'Emissions Factors'!$A$3:$AB$46,MATCH('MC Emissions'!$A420,'Emissions Factors'!$A$5:$A$46,0)+2,FALSE)*'MC Usage'!E420</f>
        <v>0</v>
      </c>
      <c r="F420" s="9">
        <f>HLOOKUP(F$5,'Emissions Factors'!$A$3:$AB$46,MATCH('MC Emissions'!$A420,'Emissions Factors'!$A$5:$A$46,0)+2,FALSE)*'MC Usage'!F420</f>
        <v>0</v>
      </c>
      <c r="G420" s="9">
        <f>HLOOKUP(G$5,'Emissions Factors'!$A$3:$AB$46,MATCH('MC Emissions'!$A420,'Emissions Factors'!$A$5:$A$46,0)+2,FALSE)*'MC Usage'!G420</f>
        <v>0</v>
      </c>
      <c r="H420" s="9">
        <f>HLOOKUP(H$5,'Emissions Factors'!$A$3:$AB$46,MATCH('MC Emissions'!$A420,'Emissions Factors'!$A$5:$A$46,0)+2,FALSE)*'MC Usage'!H420</f>
        <v>0</v>
      </c>
      <c r="I420" s="9">
        <f>HLOOKUP(I$5,'Emissions Factors'!$A$3:$AB$46,MATCH('MC Emissions'!$A420,'Emissions Factors'!$A$5:$A$46,0)+2,FALSE)*'MC Usage'!I420</f>
        <v>0</v>
      </c>
      <c r="J420" s="9">
        <f>HLOOKUP(J$5,'Emissions Factors'!$A$3:$AB$46,MATCH('MC Emissions'!$A420,'Emissions Factors'!$A$5:$A$46,0)+2,FALSE)*'MC Usage'!J420</f>
        <v>0</v>
      </c>
      <c r="K420" s="9">
        <f>HLOOKUP(K$5,'Emissions Factors'!$A$3:$AB$46,MATCH('MC Emissions'!$A420,'Emissions Factors'!$A$5:$A$46,0)+2,FALSE)*'MC Usage'!K420</f>
        <v>0</v>
      </c>
      <c r="L420" s="9">
        <f>HLOOKUP(L$5,'Emissions Factors'!$A$3:$AB$46,MATCH('MC Emissions'!$A420,'Emissions Factors'!$A$5:$A$46,0)+2,FALSE)*'MC Usage'!L420</f>
        <v>0</v>
      </c>
      <c r="M420" s="9">
        <f>HLOOKUP(M$5,'Emissions Factors'!$A$3:$AB$46,MATCH('MC Emissions'!$A420,'Emissions Factors'!$A$5:$A$46,0)+2,FALSE)*'MC Usage'!M420</f>
        <v>0</v>
      </c>
      <c r="N420" s="9">
        <f>HLOOKUP(N$5,'Emissions Factors'!$A$3:$AB$46,MATCH('MC Emissions'!$A420,'Emissions Factors'!$A$5:$A$46,0)+2,FALSE)*'MC Usage'!N420</f>
        <v>0</v>
      </c>
      <c r="O420" s="9">
        <f>HLOOKUP(O$5,'Emissions Factors'!$A$3:$AB$46,MATCH('MC Emissions'!$A420,'Emissions Factors'!$A$5:$A$46,0)+2,FALSE)*'MC Usage'!O420</f>
        <v>0</v>
      </c>
      <c r="P420" s="9">
        <f>HLOOKUP(P$5,'Emissions Factors'!$A$3:$AB$46,MATCH('MC Emissions'!$A420,'Emissions Factors'!$A$5:$A$46,0)+2,FALSE)*'MC Usage'!P420</f>
        <v>0</v>
      </c>
      <c r="Q420" s="9">
        <f>HLOOKUP(Q$5,'Emissions Factors'!$A$3:$AB$46,MATCH('MC Emissions'!$A420,'Emissions Factors'!$A$5:$A$46,0)+2,FALSE)*'MC Usage'!Q420</f>
        <v>0</v>
      </c>
      <c r="R420" s="9">
        <f>HLOOKUP(R$5,'Emissions Factors'!$A$3:$AB$46,MATCH('MC Emissions'!$A420,'Emissions Factors'!$A$5:$A$46,0)+2,FALSE)*'MC Usage'!R420</f>
        <v>0</v>
      </c>
      <c r="S420" s="9">
        <f>HLOOKUP(S$5,'Emissions Factors'!$A$3:$AB$46,MATCH('MC Emissions'!$A420,'Emissions Factors'!$A$5:$A$46,0)+2,FALSE)*'MC Usage'!S420</f>
        <v>0</v>
      </c>
      <c r="T420" s="9">
        <f>HLOOKUP(T$5,'Emissions Factors'!$A$3:$AB$46,MATCH('MC Emissions'!$A420,'Emissions Factors'!$A$5:$A$46,0)+2,FALSE)*'MC Usage'!T420</f>
        <v>0</v>
      </c>
      <c r="U420" s="9">
        <f>HLOOKUP(U$5,'Emissions Factors'!$A$3:$AB$46,MATCH('MC Emissions'!$A420,'Emissions Factors'!$A$5:$A$46,0)+2,FALSE)*'MC Usage'!U420</f>
        <v>0</v>
      </c>
      <c r="V420" s="9">
        <f>HLOOKUP(V$5,'Emissions Factors'!$A$3:$AB$46,MATCH('MC Emissions'!$A420,'Emissions Factors'!$A$5:$A$46,0)+2,FALSE)*'MC Usage'!V420</f>
        <v>0</v>
      </c>
      <c r="W420" s="9">
        <f>HLOOKUP(W$5,'Emissions Factors'!$A$3:$AB$46,MATCH('MC Emissions'!$A420,'Emissions Factors'!$A$5:$A$46,0)+2,FALSE)*'MC Usage'!W420</f>
        <v>0</v>
      </c>
      <c r="X420" s="9">
        <f>HLOOKUP(X$5,'Emissions Factors'!$A$3:$AB$46,MATCH('MC Emissions'!$A420,'Emissions Factors'!$A$5:$A$46,0)+2,FALSE)*'MC Usage'!X420</f>
        <v>0</v>
      </c>
      <c r="Y420" s="9">
        <f>HLOOKUP(Y$5,'Emissions Factors'!$A$3:$AB$46,MATCH('MC Emissions'!$A420,'Emissions Factors'!$A$5:$A$46,0)+2,FALSE)*'MC Usage'!Y420</f>
        <v>0</v>
      </c>
      <c r="Z420" s="9">
        <f>HLOOKUP(Z$5,'Emissions Factors'!$A$3:$AB$46,MATCH('MC Emissions'!$A420,'Emissions Factors'!$A$5:$A$46,0)+2,FALSE)*'MC Usage'!Z420</f>
        <v>0</v>
      </c>
      <c r="AA420" s="9">
        <f>HLOOKUP(AA$5,'Emissions Factors'!$A$3:$AB$46,MATCH('MC Emissions'!$A420,'Emissions Factors'!$A$5:$A$46,0)+2,FALSE)*'MC Usage'!AA420</f>
        <v>0</v>
      </c>
      <c r="AB420" s="10">
        <f>HLOOKUP(AB$5,'Emissions Factors'!$A$3:$AB$46,MATCH('MC Emissions'!$A420,'Emissions Factors'!$A$5:$A$46,0)+2,FALSE)*'MC Usage'!AB420</f>
        <v>0</v>
      </c>
      <c r="AC420" s="10">
        <f>-'MC Usage'!AC420</f>
        <v>0</v>
      </c>
      <c r="AD420" s="10">
        <f>HLOOKUP(AD$5,'Emissions Factors'!$A$3:$AB$46,MATCH('MC Emissions'!$A420,'Emissions Factors'!$A$5:$A$46,0)+2,FALSE)*'MC Usage'!AD420</f>
        <v>0</v>
      </c>
      <c r="AE420" s="10">
        <f>HLOOKUP(AE$5,'Emissions Factors'!$A$3:$AB$46,MATCH('MC Emissions'!$A420,'Emissions Factors'!$A$5:$A$46,0)+2,FALSE)*'MC Usage'!AE420</f>
        <v>0</v>
      </c>
      <c r="AF420" s="202">
        <f t="shared" si="28"/>
        <v>0</v>
      </c>
      <c r="AG420">
        <f t="shared" si="29"/>
        <v>0</v>
      </c>
      <c r="AH420">
        <v>0</v>
      </c>
    </row>
    <row r="421" spans="1:34" x14ac:dyDescent="0.3">
      <c r="A421" s="30" t="s">
        <v>68</v>
      </c>
      <c r="B421" s="16">
        <f t="shared" si="30"/>
        <v>49341</v>
      </c>
      <c r="C421" s="9">
        <f>HLOOKUP(C$5,'Emissions Factors'!$A$3:$AB$46,MATCH('MC Emissions'!$A421,'Emissions Factors'!$A$5:$A$46,0)+2,FALSE)*'MC Usage'!C421</f>
        <v>0</v>
      </c>
      <c r="D421" s="9">
        <f>HLOOKUP(D$5,'Emissions Factors'!$A$3:$AB$46,MATCH('MC Emissions'!$A421,'Emissions Factors'!$A$5:$A$46,0)+2,FALSE)*'MC Usage'!D421</f>
        <v>0</v>
      </c>
      <c r="E421" s="9">
        <f>HLOOKUP(E$5,'Emissions Factors'!$A$3:$AB$46,MATCH('MC Emissions'!$A421,'Emissions Factors'!$A$5:$A$46,0)+2,FALSE)*'MC Usage'!E421</f>
        <v>0</v>
      </c>
      <c r="F421" s="9">
        <f>HLOOKUP(F$5,'Emissions Factors'!$A$3:$AB$46,MATCH('MC Emissions'!$A421,'Emissions Factors'!$A$5:$A$46,0)+2,FALSE)*'MC Usage'!F421</f>
        <v>0</v>
      </c>
      <c r="G421" s="9">
        <f>HLOOKUP(G$5,'Emissions Factors'!$A$3:$AB$46,MATCH('MC Emissions'!$A421,'Emissions Factors'!$A$5:$A$46,0)+2,FALSE)*'MC Usage'!G421</f>
        <v>0</v>
      </c>
      <c r="H421" s="9">
        <f>HLOOKUP(H$5,'Emissions Factors'!$A$3:$AB$46,MATCH('MC Emissions'!$A421,'Emissions Factors'!$A$5:$A$46,0)+2,FALSE)*'MC Usage'!H421</f>
        <v>0</v>
      </c>
      <c r="I421" s="9">
        <f>HLOOKUP(I$5,'Emissions Factors'!$A$3:$AB$46,MATCH('MC Emissions'!$A421,'Emissions Factors'!$A$5:$A$46,0)+2,FALSE)*'MC Usage'!I421</f>
        <v>0</v>
      </c>
      <c r="J421" s="9">
        <f>HLOOKUP(J$5,'Emissions Factors'!$A$3:$AB$46,MATCH('MC Emissions'!$A421,'Emissions Factors'!$A$5:$A$46,0)+2,FALSE)*'MC Usage'!J421</f>
        <v>0</v>
      </c>
      <c r="K421" s="9">
        <f>HLOOKUP(K$5,'Emissions Factors'!$A$3:$AB$46,MATCH('MC Emissions'!$A421,'Emissions Factors'!$A$5:$A$46,0)+2,FALSE)*'MC Usage'!K421</f>
        <v>0</v>
      </c>
      <c r="L421" s="9">
        <f>HLOOKUP(L$5,'Emissions Factors'!$A$3:$AB$46,MATCH('MC Emissions'!$A421,'Emissions Factors'!$A$5:$A$46,0)+2,FALSE)*'MC Usage'!L421</f>
        <v>0</v>
      </c>
      <c r="M421" s="9">
        <f>HLOOKUP(M$5,'Emissions Factors'!$A$3:$AB$46,MATCH('MC Emissions'!$A421,'Emissions Factors'!$A$5:$A$46,0)+2,FALSE)*'MC Usage'!M421</f>
        <v>0</v>
      </c>
      <c r="N421" s="9">
        <f>HLOOKUP(N$5,'Emissions Factors'!$A$3:$AB$46,MATCH('MC Emissions'!$A421,'Emissions Factors'!$A$5:$A$46,0)+2,FALSE)*'MC Usage'!N421</f>
        <v>0</v>
      </c>
      <c r="O421" s="9">
        <f>HLOOKUP(O$5,'Emissions Factors'!$A$3:$AB$46,MATCH('MC Emissions'!$A421,'Emissions Factors'!$A$5:$A$46,0)+2,FALSE)*'MC Usage'!O421</f>
        <v>0</v>
      </c>
      <c r="P421" s="9">
        <f>HLOOKUP(P$5,'Emissions Factors'!$A$3:$AB$46,MATCH('MC Emissions'!$A421,'Emissions Factors'!$A$5:$A$46,0)+2,FALSE)*'MC Usage'!P421</f>
        <v>0</v>
      </c>
      <c r="Q421" s="9">
        <f>HLOOKUP(Q$5,'Emissions Factors'!$A$3:$AB$46,MATCH('MC Emissions'!$A421,'Emissions Factors'!$A$5:$A$46,0)+2,FALSE)*'MC Usage'!Q421</f>
        <v>0</v>
      </c>
      <c r="R421" s="9">
        <f>HLOOKUP(R$5,'Emissions Factors'!$A$3:$AB$46,MATCH('MC Emissions'!$A421,'Emissions Factors'!$A$5:$A$46,0)+2,FALSE)*'MC Usage'!R421</f>
        <v>0</v>
      </c>
      <c r="S421" s="9">
        <f>HLOOKUP(S$5,'Emissions Factors'!$A$3:$AB$46,MATCH('MC Emissions'!$A421,'Emissions Factors'!$A$5:$A$46,0)+2,FALSE)*'MC Usage'!S421</f>
        <v>0</v>
      </c>
      <c r="T421" s="9">
        <f>HLOOKUP(T$5,'Emissions Factors'!$A$3:$AB$46,MATCH('MC Emissions'!$A421,'Emissions Factors'!$A$5:$A$46,0)+2,FALSE)*'MC Usage'!T421</f>
        <v>0</v>
      </c>
      <c r="U421" s="9">
        <f>HLOOKUP(U$5,'Emissions Factors'!$A$3:$AB$46,MATCH('MC Emissions'!$A421,'Emissions Factors'!$A$5:$A$46,0)+2,FALSE)*'MC Usage'!U421</f>
        <v>0</v>
      </c>
      <c r="V421" s="9">
        <f>HLOOKUP(V$5,'Emissions Factors'!$A$3:$AB$46,MATCH('MC Emissions'!$A421,'Emissions Factors'!$A$5:$A$46,0)+2,FALSE)*'MC Usage'!V421</f>
        <v>0</v>
      </c>
      <c r="W421" s="9">
        <f>HLOOKUP(W$5,'Emissions Factors'!$A$3:$AB$46,MATCH('MC Emissions'!$A421,'Emissions Factors'!$A$5:$A$46,0)+2,FALSE)*'MC Usage'!W421</f>
        <v>0</v>
      </c>
      <c r="X421" s="9">
        <f>HLOOKUP(X$5,'Emissions Factors'!$A$3:$AB$46,MATCH('MC Emissions'!$A421,'Emissions Factors'!$A$5:$A$46,0)+2,FALSE)*'MC Usage'!X421</f>
        <v>0</v>
      </c>
      <c r="Y421" s="9">
        <f>HLOOKUP(Y$5,'Emissions Factors'!$A$3:$AB$46,MATCH('MC Emissions'!$A421,'Emissions Factors'!$A$5:$A$46,0)+2,FALSE)*'MC Usage'!Y421</f>
        <v>0</v>
      </c>
      <c r="Z421" s="9">
        <f>HLOOKUP(Z$5,'Emissions Factors'!$A$3:$AB$46,MATCH('MC Emissions'!$A421,'Emissions Factors'!$A$5:$A$46,0)+2,FALSE)*'MC Usage'!Z421</f>
        <v>0</v>
      </c>
      <c r="AA421" s="9">
        <f>HLOOKUP(AA$5,'Emissions Factors'!$A$3:$AB$46,MATCH('MC Emissions'!$A421,'Emissions Factors'!$A$5:$A$46,0)+2,FALSE)*'MC Usage'!AA421</f>
        <v>0</v>
      </c>
      <c r="AB421" s="10">
        <f>HLOOKUP(AB$5,'Emissions Factors'!$A$3:$AB$46,MATCH('MC Emissions'!$A421,'Emissions Factors'!$A$5:$A$46,0)+2,FALSE)*'MC Usage'!AB421</f>
        <v>0</v>
      </c>
      <c r="AC421" s="10">
        <f>-'MC Usage'!AC421</f>
        <v>0</v>
      </c>
      <c r="AD421" s="10">
        <f>HLOOKUP(AD$5,'Emissions Factors'!$A$3:$AB$46,MATCH('MC Emissions'!$A421,'Emissions Factors'!$A$5:$A$46,0)+2,FALSE)*'MC Usage'!AD421</f>
        <v>0</v>
      </c>
      <c r="AE421" s="10">
        <f>HLOOKUP(AE$5,'Emissions Factors'!$A$3:$AB$46,MATCH('MC Emissions'!$A421,'Emissions Factors'!$A$5:$A$46,0)+2,FALSE)*'MC Usage'!AE421</f>
        <v>0</v>
      </c>
      <c r="AF421" s="202">
        <f t="shared" si="28"/>
        <v>0</v>
      </c>
      <c r="AG421">
        <f t="shared" si="29"/>
        <v>0</v>
      </c>
      <c r="AH421">
        <v>0</v>
      </c>
    </row>
    <row r="422" spans="1:34" x14ac:dyDescent="0.3">
      <c r="A422" s="30" t="s">
        <v>68</v>
      </c>
      <c r="B422" s="16">
        <f t="shared" si="30"/>
        <v>49369</v>
      </c>
      <c r="C422" s="9">
        <f>HLOOKUP(C$5,'Emissions Factors'!$A$3:$AB$46,MATCH('MC Emissions'!$A422,'Emissions Factors'!$A$5:$A$46,0)+2,FALSE)*'MC Usage'!C422</f>
        <v>0</v>
      </c>
      <c r="D422" s="9">
        <f>HLOOKUP(D$5,'Emissions Factors'!$A$3:$AB$46,MATCH('MC Emissions'!$A422,'Emissions Factors'!$A$5:$A$46,0)+2,FALSE)*'MC Usage'!D422</f>
        <v>0</v>
      </c>
      <c r="E422" s="9">
        <f>HLOOKUP(E$5,'Emissions Factors'!$A$3:$AB$46,MATCH('MC Emissions'!$A422,'Emissions Factors'!$A$5:$A$46,0)+2,FALSE)*'MC Usage'!E422</f>
        <v>0</v>
      </c>
      <c r="F422" s="9">
        <f>HLOOKUP(F$5,'Emissions Factors'!$A$3:$AB$46,MATCH('MC Emissions'!$A422,'Emissions Factors'!$A$5:$A$46,0)+2,FALSE)*'MC Usage'!F422</f>
        <v>0</v>
      </c>
      <c r="G422" s="9">
        <f>HLOOKUP(G$5,'Emissions Factors'!$A$3:$AB$46,MATCH('MC Emissions'!$A422,'Emissions Factors'!$A$5:$A$46,0)+2,FALSE)*'MC Usage'!G422</f>
        <v>0</v>
      </c>
      <c r="H422" s="9">
        <f>HLOOKUP(H$5,'Emissions Factors'!$A$3:$AB$46,MATCH('MC Emissions'!$A422,'Emissions Factors'!$A$5:$A$46,0)+2,FALSE)*'MC Usage'!H422</f>
        <v>0</v>
      </c>
      <c r="I422" s="9">
        <f>HLOOKUP(I$5,'Emissions Factors'!$A$3:$AB$46,MATCH('MC Emissions'!$A422,'Emissions Factors'!$A$5:$A$46,0)+2,FALSE)*'MC Usage'!I422</f>
        <v>0</v>
      </c>
      <c r="J422" s="9">
        <f>HLOOKUP(J$5,'Emissions Factors'!$A$3:$AB$46,MATCH('MC Emissions'!$A422,'Emissions Factors'!$A$5:$A$46,0)+2,FALSE)*'MC Usage'!J422</f>
        <v>0</v>
      </c>
      <c r="K422" s="9">
        <f>HLOOKUP(K$5,'Emissions Factors'!$A$3:$AB$46,MATCH('MC Emissions'!$A422,'Emissions Factors'!$A$5:$A$46,0)+2,FALSE)*'MC Usage'!K422</f>
        <v>0</v>
      </c>
      <c r="L422" s="9">
        <f>HLOOKUP(L$5,'Emissions Factors'!$A$3:$AB$46,MATCH('MC Emissions'!$A422,'Emissions Factors'!$A$5:$A$46,0)+2,FALSE)*'MC Usage'!L422</f>
        <v>0</v>
      </c>
      <c r="M422" s="9">
        <f>HLOOKUP(M$5,'Emissions Factors'!$A$3:$AB$46,MATCH('MC Emissions'!$A422,'Emissions Factors'!$A$5:$A$46,0)+2,FALSE)*'MC Usage'!M422</f>
        <v>0</v>
      </c>
      <c r="N422" s="9">
        <f>HLOOKUP(N$5,'Emissions Factors'!$A$3:$AB$46,MATCH('MC Emissions'!$A422,'Emissions Factors'!$A$5:$A$46,0)+2,FALSE)*'MC Usage'!N422</f>
        <v>0</v>
      </c>
      <c r="O422" s="9">
        <f>HLOOKUP(O$5,'Emissions Factors'!$A$3:$AB$46,MATCH('MC Emissions'!$A422,'Emissions Factors'!$A$5:$A$46,0)+2,FALSE)*'MC Usage'!O422</f>
        <v>0</v>
      </c>
      <c r="P422" s="9">
        <f>HLOOKUP(P$5,'Emissions Factors'!$A$3:$AB$46,MATCH('MC Emissions'!$A422,'Emissions Factors'!$A$5:$A$46,0)+2,FALSE)*'MC Usage'!P422</f>
        <v>0</v>
      </c>
      <c r="Q422" s="9">
        <f>HLOOKUP(Q$5,'Emissions Factors'!$A$3:$AB$46,MATCH('MC Emissions'!$A422,'Emissions Factors'!$A$5:$A$46,0)+2,FALSE)*'MC Usage'!Q422</f>
        <v>0</v>
      </c>
      <c r="R422" s="9">
        <f>HLOOKUP(R$5,'Emissions Factors'!$A$3:$AB$46,MATCH('MC Emissions'!$A422,'Emissions Factors'!$A$5:$A$46,0)+2,FALSE)*'MC Usage'!R422</f>
        <v>0</v>
      </c>
      <c r="S422" s="9">
        <f>HLOOKUP(S$5,'Emissions Factors'!$A$3:$AB$46,MATCH('MC Emissions'!$A422,'Emissions Factors'!$A$5:$A$46,0)+2,FALSE)*'MC Usage'!S422</f>
        <v>0</v>
      </c>
      <c r="T422" s="9">
        <f>HLOOKUP(T$5,'Emissions Factors'!$A$3:$AB$46,MATCH('MC Emissions'!$A422,'Emissions Factors'!$A$5:$A$46,0)+2,FALSE)*'MC Usage'!T422</f>
        <v>0</v>
      </c>
      <c r="U422" s="9">
        <f>HLOOKUP(U$5,'Emissions Factors'!$A$3:$AB$46,MATCH('MC Emissions'!$A422,'Emissions Factors'!$A$5:$A$46,0)+2,FALSE)*'MC Usage'!U422</f>
        <v>0</v>
      </c>
      <c r="V422" s="9">
        <f>HLOOKUP(V$5,'Emissions Factors'!$A$3:$AB$46,MATCH('MC Emissions'!$A422,'Emissions Factors'!$A$5:$A$46,0)+2,FALSE)*'MC Usage'!V422</f>
        <v>0</v>
      </c>
      <c r="W422" s="9">
        <f>HLOOKUP(W$5,'Emissions Factors'!$A$3:$AB$46,MATCH('MC Emissions'!$A422,'Emissions Factors'!$A$5:$A$46,0)+2,FALSE)*'MC Usage'!W422</f>
        <v>0</v>
      </c>
      <c r="X422" s="9">
        <f>HLOOKUP(X$5,'Emissions Factors'!$A$3:$AB$46,MATCH('MC Emissions'!$A422,'Emissions Factors'!$A$5:$A$46,0)+2,FALSE)*'MC Usage'!X422</f>
        <v>0</v>
      </c>
      <c r="Y422" s="9">
        <f>HLOOKUP(Y$5,'Emissions Factors'!$A$3:$AB$46,MATCH('MC Emissions'!$A422,'Emissions Factors'!$A$5:$A$46,0)+2,FALSE)*'MC Usage'!Y422</f>
        <v>0</v>
      </c>
      <c r="Z422" s="9">
        <f>HLOOKUP(Z$5,'Emissions Factors'!$A$3:$AB$46,MATCH('MC Emissions'!$A422,'Emissions Factors'!$A$5:$A$46,0)+2,FALSE)*'MC Usage'!Z422</f>
        <v>0</v>
      </c>
      <c r="AA422" s="9">
        <f>HLOOKUP(AA$5,'Emissions Factors'!$A$3:$AB$46,MATCH('MC Emissions'!$A422,'Emissions Factors'!$A$5:$A$46,0)+2,FALSE)*'MC Usage'!AA422</f>
        <v>0</v>
      </c>
      <c r="AB422" s="10">
        <f>HLOOKUP(AB$5,'Emissions Factors'!$A$3:$AB$46,MATCH('MC Emissions'!$A422,'Emissions Factors'!$A$5:$A$46,0)+2,FALSE)*'MC Usage'!AB422</f>
        <v>0</v>
      </c>
      <c r="AC422" s="10">
        <f>-'MC Usage'!AC422</f>
        <v>0</v>
      </c>
      <c r="AD422" s="10">
        <f>HLOOKUP(AD$5,'Emissions Factors'!$A$3:$AB$46,MATCH('MC Emissions'!$A422,'Emissions Factors'!$A$5:$A$46,0)+2,FALSE)*'MC Usage'!AD422</f>
        <v>0</v>
      </c>
      <c r="AE422" s="10">
        <f>HLOOKUP(AE$5,'Emissions Factors'!$A$3:$AB$46,MATCH('MC Emissions'!$A422,'Emissions Factors'!$A$5:$A$46,0)+2,FALSE)*'MC Usage'!AE422</f>
        <v>0</v>
      </c>
      <c r="AF422" s="202">
        <f t="shared" si="28"/>
        <v>0</v>
      </c>
      <c r="AG422">
        <f t="shared" si="29"/>
        <v>0</v>
      </c>
      <c r="AH422">
        <v>0</v>
      </c>
    </row>
    <row r="423" spans="1:34" x14ac:dyDescent="0.3">
      <c r="A423" s="30" t="s">
        <v>68</v>
      </c>
      <c r="B423" s="16">
        <f t="shared" si="30"/>
        <v>49400</v>
      </c>
      <c r="C423" s="9">
        <f>HLOOKUP(C$5,'Emissions Factors'!$A$3:$AB$46,MATCH('MC Emissions'!$A423,'Emissions Factors'!$A$5:$A$46,0)+2,FALSE)*'MC Usage'!C423</f>
        <v>0</v>
      </c>
      <c r="D423" s="9">
        <f>HLOOKUP(D$5,'Emissions Factors'!$A$3:$AB$46,MATCH('MC Emissions'!$A423,'Emissions Factors'!$A$5:$A$46,0)+2,FALSE)*'MC Usage'!D423</f>
        <v>0</v>
      </c>
      <c r="E423" s="9">
        <f>HLOOKUP(E$5,'Emissions Factors'!$A$3:$AB$46,MATCH('MC Emissions'!$A423,'Emissions Factors'!$A$5:$A$46,0)+2,FALSE)*'MC Usage'!E423</f>
        <v>0</v>
      </c>
      <c r="F423" s="9">
        <f>HLOOKUP(F$5,'Emissions Factors'!$A$3:$AB$46,MATCH('MC Emissions'!$A423,'Emissions Factors'!$A$5:$A$46,0)+2,FALSE)*'MC Usage'!F423</f>
        <v>0</v>
      </c>
      <c r="G423" s="9">
        <f>HLOOKUP(G$5,'Emissions Factors'!$A$3:$AB$46,MATCH('MC Emissions'!$A423,'Emissions Factors'!$A$5:$A$46,0)+2,FALSE)*'MC Usage'!G423</f>
        <v>0</v>
      </c>
      <c r="H423" s="9">
        <f>HLOOKUP(H$5,'Emissions Factors'!$A$3:$AB$46,MATCH('MC Emissions'!$A423,'Emissions Factors'!$A$5:$A$46,0)+2,FALSE)*'MC Usage'!H423</f>
        <v>0</v>
      </c>
      <c r="I423" s="9">
        <f>HLOOKUP(I$5,'Emissions Factors'!$A$3:$AB$46,MATCH('MC Emissions'!$A423,'Emissions Factors'!$A$5:$A$46,0)+2,FALSE)*'MC Usage'!I423</f>
        <v>0</v>
      </c>
      <c r="J423" s="9">
        <f>HLOOKUP(J$5,'Emissions Factors'!$A$3:$AB$46,MATCH('MC Emissions'!$A423,'Emissions Factors'!$A$5:$A$46,0)+2,FALSE)*'MC Usage'!J423</f>
        <v>0</v>
      </c>
      <c r="K423" s="9">
        <f>HLOOKUP(K$5,'Emissions Factors'!$A$3:$AB$46,MATCH('MC Emissions'!$A423,'Emissions Factors'!$A$5:$A$46,0)+2,FALSE)*'MC Usage'!K423</f>
        <v>0</v>
      </c>
      <c r="L423" s="9">
        <f>HLOOKUP(L$5,'Emissions Factors'!$A$3:$AB$46,MATCH('MC Emissions'!$A423,'Emissions Factors'!$A$5:$A$46,0)+2,FALSE)*'MC Usage'!L423</f>
        <v>0</v>
      </c>
      <c r="M423" s="9">
        <f>HLOOKUP(M$5,'Emissions Factors'!$A$3:$AB$46,MATCH('MC Emissions'!$A423,'Emissions Factors'!$A$5:$A$46,0)+2,FALSE)*'MC Usage'!M423</f>
        <v>0</v>
      </c>
      <c r="N423" s="9">
        <f>HLOOKUP(N$5,'Emissions Factors'!$A$3:$AB$46,MATCH('MC Emissions'!$A423,'Emissions Factors'!$A$5:$A$46,0)+2,FALSE)*'MC Usage'!N423</f>
        <v>0</v>
      </c>
      <c r="O423" s="9">
        <f>HLOOKUP(O$5,'Emissions Factors'!$A$3:$AB$46,MATCH('MC Emissions'!$A423,'Emissions Factors'!$A$5:$A$46,0)+2,FALSE)*'MC Usage'!O423</f>
        <v>0</v>
      </c>
      <c r="P423" s="9">
        <f>HLOOKUP(P$5,'Emissions Factors'!$A$3:$AB$46,MATCH('MC Emissions'!$A423,'Emissions Factors'!$A$5:$A$46,0)+2,FALSE)*'MC Usage'!P423</f>
        <v>0</v>
      </c>
      <c r="Q423" s="9">
        <f>HLOOKUP(Q$5,'Emissions Factors'!$A$3:$AB$46,MATCH('MC Emissions'!$A423,'Emissions Factors'!$A$5:$A$46,0)+2,FALSE)*'MC Usage'!Q423</f>
        <v>0</v>
      </c>
      <c r="R423" s="9">
        <f>HLOOKUP(R$5,'Emissions Factors'!$A$3:$AB$46,MATCH('MC Emissions'!$A423,'Emissions Factors'!$A$5:$A$46,0)+2,FALSE)*'MC Usage'!R423</f>
        <v>0</v>
      </c>
      <c r="S423" s="9">
        <f>HLOOKUP(S$5,'Emissions Factors'!$A$3:$AB$46,MATCH('MC Emissions'!$A423,'Emissions Factors'!$A$5:$A$46,0)+2,FALSE)*'MC Usage'!S423</f>
        <v>0</v>
      </c>
      <c r="T423" s="9">
        <f>HLOOKUP(T$5,'Emissions Factors'!$A$3:$AB$46,MATCH('MC Emissions'!$A423,'Emissions Factors'!$A$5:$A$46,0)+2,FALSE)*'MC Usage'!T423</f>
        <v>0</v>
      </c>
      <c r="U423" s="9">
        <f>HLOOKUP(U$5,'Emissions Factors'!$A$3:$AB$46,MATCH('MC Emissions'!$A423,'Emissions Factors'!$A$5:$A$46,0)+2,FALSE)*'MC Usage'!U423</f>
        <v>0</v>
      </c>
      <c r="V423" s="9">
        <f>HLOOKUP(V$5,'Emissions Factors'!$A$3:$AB$46,MATCH('MC Emissions'!$A423,'Emissions Factors'!$A$5:$A$46,0)+2,FALSE)*'MC Usage'!V423</f>
        <v>0</v>
      </c>
      <c r="W423" s="9">
        <f>HLOOKUP(W$5,'Emissions Factors'!$A$3:$AB$46,MATCH('MC Emissions'!$A423,'Emissions Factors'!$A$5:$A$46,0)+2,FALSE)*'MC Usage'!W423</f>
        <v>0</v>
      </c>
      <c r="X423" s="9">
        <f>HLOOKUP(X$5,'Emissions Factors'!$A$3:$AB$46,MATCH('MC Emissions'!$A423,'Emissions Factors'!$A$5:$A$46,0)+2,FALSE)*'MC Usage'!X423</f>
        <v>0</v>
      </c>
      <c r="Y423" s="9">
        <f>HLOOKUP(Y$5,'Emissions Factors'!$A$3:$AB$46,MATCH('MC Emissions'!$A423,'Emissions Factors'!$A$5:$A$46,0)+2,FALSE)*'MC Usage'!Y423</f>
        <v>0</v>
      </c>
      <c r="Z423" s="9">
        <f>HLOOKUP(Z$5,'Emissions Factors'!$A$3:$AB$46,MATCH('MC Emissions'!$A423,'Emissions Factors'!$A$5:$A$46,0)+2,FALSE)*'MC Usage'!Z423</f>
        <v>0</v>
      </c>
      <c r="AA423" s="9">
        <f>HLOOKUP(AA$5,'Emissions Factors'!$A$3:$AB$46,MATCH('MC Emissions'!$A423,'Emissions Factors'!$A$5:$A$46,0)+2,FALSE)*'MC Usage'!AA423</f>
        <v>0</v>
      </c>
      <c r="AB423" s="10">
        <f>HLOOKUP(AB$5,'Emissions Factors'!$A$3:$AB$46,MATCH('MC Emissions'!$A423,'Emissions Factors'!$A$5:$A$46,0)+2,FALSE)*'MC Usage'!AB423</f>
        <v>0</v>
      </c>
      <c r="AC423" s="10">
        <f>-'MC Usage'!AC423</f>
        <v>0</v>
      </c>
      <c r="AD423" s="10">
        <f>HLOOKUP(AD$5,'Emissions Factors'!$A$3:$AB$46,MATCH('MC Emissions'!$A423,'Emissions Factors'!$A$5:$A$46,0)+2,FALSE)*'MC Usage'!AD423</f>
        <v>0</v>
      </c>
      <c r="AE423" s="10">
        <f>HLOOKUP(AE$5,'Emissions Factors'!$A$3:$AB$46,MATCH('MC Emissions'!$A423,'Emissions Factors'!$A$5:$A$46,0)+2,FALSE)*'MC Usage'!AE423</f>
        <v>0</v>
      </c>
      <c r="AF423" s="202">
        <f t="shared" si="28"/>
        <v>0</v>
      </c>
      <c r="AG423">
        <f t="shared" si="29"/>
        <v>0</v>
      </c>
      <c r="AH423">
        <v>0</v>
      </c>
    </row>
    <row r="424" spans="1:34" x14ac:dyDescent="0.3">
      <c r="A424" s="30" t="s">
        <v>68</v>
      </c>
      <c r="B424" s="16">
        <f t="shared" si="30"/>
        <v>49430</v>
      </c>
      <c r="C424" s="9">
        <f>HLOOKUP(C$5,'Emissions Factors'!$A$3:$AB$46,MATCH('MC Emissions'!$A424,'Emissions Factors'!$A$5:$A$46,0)+2,FALSE)*'MC Usage'!C424</f>
        <v>0</v>
      </c>
      <c r="D424" s="9">
        <f>HLOOKUP(D$5,'Emissions Factors'!$A$3:$AB$46,MATCH('MC Emissions'!$A424,'Emissions Factors'!$A$5:$A$46,0)+2,FALSE)*'MC Usage'!D424</f>
        <v>0</v>
      </c>
      <c r="E424" s="9">
        <f>HLOOKUP(E$5,'Emissions Factors'!$A$3:$AB$46,MATCH('MC Emissions'!$A424,'Emissions Factors'!$A$5:$A$46,0)+2,FALSE)*'MC Usage'!E424</f>
        <v>0</v>
      </c>
      <c r="F424" s="9">
        <f>HLOOKUP(F$5,'Emissions Factors'!$A$3:$AB$46,MATCH('MC Emissions'!$A424,'Emissions Factors'!$A$5:$A$46,0)+2,FALSE)*'MC Usage'!F424</f>
        <v>0</v>
      </c>
      <c r="G424" s="9">
        <f>HLOOKUP(G$5,'Emissions Factors'!$A$3:$AB$46,MATCH('MC Emissions'!$A424,'Emissions Factors'!$A$5:$A$46,0)+2,FALSE)*'MC Usage'!G424</f>
        <v>0</v>
      </c>
      <c r="H424" s="9">
        <f>HLOOKUP(H$5,'Emissions Factors'!$A$3:$AB$46,MATCH('MC Emissions'!$A424,'Emissions Factors'!$A$5:$A$46,0)+2,FALSE)*'MC Usage'!H424</f>
        <v>0</v>
      </c>
      <c r="I424" s="9">
        <f>HLOOKUP(I$5,'Emissions Factors'!$A$3:$AB$46,MATCH('MC Emissions'!$A424,'Emissions Factors'!$A$5:$A$46,0)+2,FALSE)*'MC Usage'!I424</f>
        <v>0</v>
      </c>
      <c r="J424" s="9">
        <f>HLOOKUP(J$5,'Emissions Factors'!$A$3:$AB$46,MATCH('MC Emissions'!$A424,'Emissions Factors'!$A$5:$A$46,0)+2,FALSE)*'MC Usage'!J424</f>
        <v>0</v>
      </c>
      <c r="K424" s="9">
        <f>HLOOKUP(K$5,'Emissions Factors'!$A$3:$AB$46,MATCH('MC Emissions'!$A424,'Emissions Factors'!$A$5:$A$46,0)+2,FALSE)*'MC Usage'!K424</f>
        <v>0</v>
      </c>
      <c r="L424" s="9">
        <f>HLOOKUP(L$5,'Emissions Factors'!$A$3:$AB$46,MATCH('MC Emissions'!$A424,'Emissions Factors'!$A$5:$A$46,0)+2,FALSE)*'MC Usage'!L424</f>
        <v>0</v>
      </c>
      <c r="M424" s="9">
        <f>HLOOKUP(M$5,'Emissions Factors'!$A$3:$AB$46,MATCH('MC Emissions'!$A424,'Emissions Factors'!$A$5:$A$46,0)+2,FALSE)*'MC Usage'!M424</f>
        <v>0</v>
      </c>
      <c r="N424" s="9">
        <f>HLOOKUP(N$5,'Emissions Factors'!$A$3:$AB$46,MATCH('MC Emissions'!$A424,'Emissions Factors'!$A$5:$A$46,0)+2,FALSE)*'MC Usage'!N424</f>
        <v>0</v>
      </c>
      <c r="O424" s="9">
        <f>HLOOKUP(O$5,'Emissions Factors'!$A$3:$AB$46,MATCH('MC Emissions'!$A424,'Emissions Factors'!$A$5:$A$46,0)+2,FALSE)*'MC Usage'!O424</f>
        <v>0</v>
      </c>
      <c r="P424" s="9">
        <f>HLOOKUP(P$5,'Emissions Factors'!$A$3:$AB$46,MATCH('MC Emissions'!$A424,'Emissions Factors'!$A$5:$A$46,0)+2,FALSE)*'MC Usage'!P424</f>
        <v>0</v>
      </c>
      <c r="Q424" s="9">
        <f>HLOOKUP(Q$5,'Emissions Factors'!$A$3:$AB$46,MATCH('MC Emissions'!$A424,'Emissions Factors'!$A$5:$A$46,0)+2,FALSE)*'MC Usage'!Q424</f>
        <v>0</v>
      </c>
      <c r="R424" s="9">
        <f>HLOOKUP(R$5,'Emissions Factors'!$A$3:$AB$46,MATCH('MC Emissions'!$A424,'Emissions Factors'!$A$5:$A$46,0)+2,FALSE)*'MC Usage'!R424</f>
        <v>0</v>
      </c>
      <c r="S424" s="9">
        <f>HLOOKUP(S$5,'Emissions Factors'!$A$3:$AB$46,MATCH('MC Emissions'!$A424,'Emissions Factors'!$A$5:$A$46,0)+2,FALSE)*'MC Usage'!S424</f>
        <v>0</v>
      </c>
      <c r="T424" s="9">
        <f>HLOOKUP(T$5,'Emissions Factors'!$A$3:$AB$46,MATCH('MC Emissions'!$A424,'Emissions Factors'!$A$5:$A$46,0)+2,FALSE)*'MC Usage'!T424</f>
        <v>0</v>
      </c>
      <c r="U424" s="9">
        <f>HLOOKUP(U$5,'Emissions Factors'!$A$3:$AB$46,MATCH('MC Emissions'!$A424,'Emissions Factors'!$A$5:$A$46,0)+2,FALSE)*'MC Usage'!U424</f>
        <v>0</v>
      </c>
      <c r="V424" s="9">
        <f>HLOOKUP(V$5,'Emissions Factors'!$A$3:$AB$46,MATCH('MC Emissions'!$A424,'Emissions Factors'!$A$5:$A$46,0)+2,FALSE)*'MC Usage'!V424</f>
        <v>0</v>
      </c>
      <c r="W424" s="9">
        <f>HLOOKUP(W$5,'Emissions Factors'!$A$3:$AB$46,MATCH('MC Emissions'!$A424,'Emissions Factors'!$A$5:$A$46,0)+2,FALSE)*'MC Usage'!W424</f>
        <v>0</v>
      </c>
      <c r="X424" s="9">
        <f>HLOOKUP(X$5,'Emissions Factors'!$A$3:$AB$46,MATCH('MC Emissions'!$A424,'Emissions Factors'!$A$5:$A$46,0)+2,FALSE)*'MC Usage'!X424</f>
        <v>0</v>
      </c>
      <c r="Y424" s="9">
        <f>HLOOKUP(Y$5,'Emissions Factors'!$A$3:$AB$46,MATCH('MC Emissions'!$A424,'Emissions Factors'!$A$5:$A$46,0)+2,FALSE)*'MC Usage'!Y424</f>
        <v>0</v>
      </c>
      <c r="Z424" s="9">
        <f>HLOOKUP(Z$5,'Emissions Factors'!$A$3:$AB$46,MATCH('MC Emissions'!$A424,'Emissions Factors'!$A$5:$A$46,0)+2,FALSE)*'MC Usage'!Z424</f>
        <v>0</v>
      </c>
      <c r="AA424" s="9">
        <f>HLOOKUP(AA$5,'Emissions Factors'!$A$3:$AB$46,MATCH('MC Emissions'!$A424,'Emissions Factors'!$A$5:$A$46,0)+2,FALSE)*'MC Usage'!AA424</f>
        <v>0</v>
      </c>
      <c r="AB424" s="10">
        <f>HLOOKUP(AB$5,'Emissions Factors'!$A$3:$AB$46,MATCH('MC Emissions'!$A424,'Emissions Factors'!$A$5:$A$46,0)+2,FALSE)*'MC Usage'!AB424</f>
        <v>0</v>
      </c>
      <c r="AC424" s="10">
        <f>-'MC Usage'!AC424</f>
        <v>0</v>
      </c>
      <c r="AD424" s="10">
        <f>HLOOKUP(AD$5,'Emissions Factors'!$A$3:$AB$46,MATCH('MC Emissions'!$A424,'Emissions Factors'!$A$5:$A$46,0)+2,FALSE)*'MC Usage'!AD424</f>
        <v>0</v>
      </c>
      <c r="AE424" s="10">
        <f>HLOOKUP(AE$5,'Emissions Factors'!$A$3:$AB$46,MATCH('MC Emissions'!$A424,'Emissions Factors'!$A$5:$A$46,0)+2,FALSE)*'MC Usage'!AE424</f>
        <v>0</v>
      </c>
      <c r="AF424" s="202">
        <f t="shared" si="28"/>
        <v>0</v>
      </c>
      <c r="AG424">
        <f t="shared" si="29"/>
        <v>0</v>
      </c>
      <c r="AH424">
        <v>0</v>
      </c>
    </row>
    <row r="425" spans="1:34" ht="15" thickBot="1" x14ac:dyDescent="0.35">
      <c r="A425" s="31" t="s">
        <v>68</v>
      </c>
      <c r="B425" s="17">
        <f t="shared" si="30"/>
        <v>49461</v>
      </c>
      <c r="C425" s="11">
        <f>HLOOKUP(C$5,'Emissions Factors'!$A$3:$AB$46,MATCH('MC Emissions'!$A425,'Emissions Factors'!$A$5:$A$46,0)+2,FALSE)*'MC Usage'!C425</f>
        <v>0</v>
      </c>
      <c r="D425" s="11">
        <f>HLOOKUP(D$5,'Emissions Factors'!$A$3:$AB$46,MATCH('MC Emissions'!$A425,'Emissions Factors'!$A$5:$A$46,0)+2,FALSE)*'MC Usage'!D425</f>
        <v>0</v>
      </c>
      <c r="E425" s="11">
        <f>HLOOKUP(E$5,'Emissions Factors'!$A$3:$AB$46,MATCH('MC Emissions'!$A425,'Emissions Factors'!$A$5:$A$46,0)+2,FALSE)*'MC Usage'!E425</f>
        <v>0</v>
      </c>
      <c r="F425" s="11">
        <f>HLOOKUP(F$5,'Emissions Factors'!$A$3:$AB$46,MATCH('MC Emissions'!$A425,'Emissions Factors'!$A$5:$A$46,0)+2,FALSE)*'MC Usage'!F425</f>
        <v>0</v>
      </c>
      <c r="G425" s="11">
        <f>HLOOKUP(G$5,'Emissions Factors'!$A$3:$AB$46,MATCH('MC Emissions'!$A425,'Emissions Factors'!$A$5:$A$46,0)+2,FALSE)*'MC Usage'!G425</f>
        <v>0</v>
      </c>
      <c r="H425" s="11">
        <f>HLOOKUP(H$5,'Emissions Factors'!$A$3:$AB$46,MATCH('MC Emissions'!$A425,'Emissions Factors'!$A$5:$A$46,0)+2,FALSE)*'MC Usage'!H425</f>
        <v>0</v>
      </c>
      <c r="I425" s="11">
        <f>HLOOKUP(I$5,'Emissions Factors'!$A$3:$AB$46,MATCH('MC Emissions'!$A425,'Emissions Factors'!$A$5:$A$46,0)+2,FALSE)*'MC Usage'!I425</f>
        <v>0</v>
      </c>
      <c r="J425" s="11">
        <f>HLOOKUP(J$5,'Emissions Factors'!$A$3:$AB$46,MATCH('MC Emissions'!$A425,'Emissions Factors'!$A$5:$A$46,0)+2,FALSE)*'MC Usage'!J425</f>
        <v>0</v>
      </c>
      <c r="K425" s="11">
        <f>HLOOKUP(K$5,'Emissions Factors'!$A$3:$AB$46,MATCH('MC Emissions'!$A425,'Emissions Factors'!$A$5:$A$46,0)+2,FALSE)*'MC Usage'!K425</f>
        <v>0</v>
      </c>
      <c r="L425" s="11">
        <f>HLOOKUP(L$5,'Emissions Factors'!$A$3:$AB$46,MATCH('MC Emissions'!$A425,'Emissions Factors'!$A$5:$A$46,0)+2,FALSE)*'MC Usage'!L425</f>
        <v>0</v>
      </c>
      <c r="M425" s="11">
        <f>HLOOKUP(M$5,'Emissions Factors'!$A$3:$AB$46,MATCH('MC Emissions'!$A425,'Emissions Factors'!$A$5:$A$46,0)+2,FALSE)*'MC Usage'!M425</f>
        <v>0</v>
      </c>
      <c r="N425" s="11">
        <f>HLOOKUP(N$5,'Emissions Factors'!$A$3:$AB$46,MATCH('MC Emissions'!$A425,'Emissions Factors'!$A$5:$A$46,0)+2,FALSE)*'MC Usage'!N425</f>
        <v>0</v>
      </c>
      <c r="O425" s="11">
        <f>HLOOKUP(O$5,'Emissions Factors'!$A$3:$AB$46,MATCH('MC Emissions'!$A425,'Emissions Factors'!$A$5:$A$46,0)+2,FALSE)*'MC Usage'!O425</f>
        <v>0</v>
      </c>
      <c r="P425" s="11">
        <f>HLOOKUP(P$5,'Emissions Factors'!$A$3:$AB$46,MATCH('MC Emissions'!$A425,'Emissions Factors'!$A$5:$A$46,0)+2,FALSE)*'MC Usage'!P425</f>
        <v>0</v>
      </c>
      <c r="Q425" s="11">
        <f>HLOOKUP(Q$5,'Emissions Factors'!$A$3:$AB$46,MATCH('MC Emissions'!$A425,'Emissions Factors'!$A$5:$A$46,0)+2,FALSE)*'MC Usage'!Q425</f>
        <v>0</v>
      </c>
      <c r="R425" s="11">
        <f>HLOOKUP(R$5,'Emissions Factors'!$A$3:$AB$46,MATCH('MC Emissions'!$A425,'Emissions Factors'!$A$5:$A$46,0)+2,FALSE)*'MC Usage'!R425</f>
        <v>0</v>
      </c>
      <c r="S425" s="11">
        <f>HLOOKUP(S$5,'Emissions Factors'!$A$3:$AB$46,MATCH('MC Emissions'!$A425,'Emissions Factors'!$A$5:$A$46,0)+2,FALSE)*'MC Usage'!S425</f>
        <v>0</v>
      </c>
      <c r="T425" s="11">
        <f>HLOOKUP(T$5,'Emissions Factors'!$A$3:$AB$46,MATCH('MC Emissions'!$A425,'Emissions Factors'!$A$5:$A$46,0)+2,FALSE)*'MC Usage'!T425</f>
        <v>0</v>
      </c>
      <c r="U425" s="11">
        <f>HLOOKUP(U$5,'Emissions Factors'!$A$3:$AB$46,MATCH('MC Emissions'!$A425,'Emissions Factors'!$A$5:$A$46,0)+2,FALSE)*'MC Usage'!U425</f>
        <v>0</v>
      </c>
      <c r="V425" s="11">
        <f>HLOOKUP(V$5,'Emissions Factors'!$A$3:$AB$46,MATCH('MC Emissions'!$A425,'Emissions Factors'!$A$5:$A$46,0)+2,FALSE)*'MC Usage'!V425</f>
        <v>0</v>
      </c>
      <c r="W425" s="11">
        <f>HLOOKUP(W$5,'Emissions Factors'!$A$3:$AB$46,MATCH('MC Emissions'!$A425,'Emissions Factors'!$A$5:$A$46,0)+2,FALSE)*'MC Usage'!W425</f>
        <v>0</v>
      </c>
      <c r="X425" s="11">
        <f>HLOOKUP(X$5,'Emissions Factors'!$A$3:$AB$46,MATCH('MC Emissions'!$A425,'Emissions Factors'!$A$5:$A$46,0)+2,FALSE)*'MC Usage'!X425</f>
        <v>0</v>
      </c>
      <c r="Y425" s="11">
        <f>HLOOKUP(Y$5,'Emissions Factors'!$A$3:$AB$46,MATCH('MC Emissions'!$A425,'Emissions Factors'!$A$5:$A$46,0)+2,FALSE)*'MC Usage'!Y425</f>
        <v>0</v>
      </c>
      <c r="Z425" s="11">
        <f>HLOOKUP(Z$5,'Emissions Factors'!$A$3:$AB$46,MATCH('MC Emissions'!$A425,'Emissions Factors'!$A$5:$A$46,0)+2,FALSE)*'MC Usage'!Z425</f>
        <v>0</v>
      </c>
      <c r="AA425" s="11">
        <f>HLOOKUP(AA$5,'Emissions Factors'!$A$3:$AB$46,MATCH('MC Emissions'!$A425,'Emissions Factors'!$A$5:$A$46,0)+2,FALSE)*'MC Usage'!AA425</f>
        <v>0</v>
      </c>
      <c r="AB425" s="12">
        <f>HLOOKUP(AB$5,'Emissions Factors'!$A$3:$AB$46,MATCH('MC Emissions'!$A425,'Emissions Factors'!$A$5:$A$46,0)+2,FALSE)*'MC Usage'!AB425</f>
        <v>0</v>
      </c>
      <c r="AC425" s="12">
        <f>-'MC Usage'!AC425</f>
        <v>0</v>
      </c>
      <c r="AD425" s="12">
        <f>HLOOKUP(AD$5,'Emissions Factors'!$A$3:$AB$46,MATCH('MC Emissions'!$A425,'Emissions Factors'!$A$5:$A$46,0)+2,FALSE)*'MC Usage'!AD425</f>
        <v>0</v>
      </c>
      <c r="AE425" s="12">
        <f>HLOOKUP(AE$5,'Emissions Factors'!$A$3:$AB$46,MATCH('MC Emissions'!$A425,'Emissions Factors'!$A$5:$A$46,0)+2,FALSE)*'MC Usage'!AE425</f>
        <v>0</v>
      </c>
      <c r="AF425" s="202">
        <f t="shared" si="28"/>
        <v>0</v>
      </c>
      <c r="AG425">
        <f t="shared" si="29"/>
        <v>0</v>
      </c>
      <c r="AH425">
        <v>0</v>
      </c>
    </row>
    <row r="426" spans="1:34" x14ac:dyDescent="0.3">
      <c r="A426" s="32" t="s">
        <v>69</v>
      </c>
      <c r="B426" s="18">
        <f t="shared" si="30"/>
        <v>49491</v>
      </c>
      <c r="C426" s="2">
        <f>HLOOKUP(C$5,'Emissions Factors'!$A$3:$AB$46,MATCH('MC Emissions'!$A426,'Emissions Factors'!$A$5:$A$46,0)+2,FALSE)*'MC Usage'!C426</f>
        <v>0</v>
      </c>
      <c r="D426" s="2">
        <f>HLOOKUP(D$5,'Emissions Factors'!$A$3:$AB$46,MATCH('MC Emissions'!$A426,'Emissions Factors'!$A$5:$A$46,0)+2,FALSE)*'MC Usage'!D426</f>
        <v>0</v>
      </c>
      <c r="E426" s="2">
        <f>HLOOKUP(E$5,'Emissions Factors'!$A$3:$AB$46,MATCH('MC Emissions'!$A426,'Emissions Factors'!$A$5:$A$46,0)+2,FALSE)*'MC Usage'!E426</f>
        <v>0</v>
      </c>
      <c r="F426" s="2">
        <f>HLOOKUP(F$5,'Emissions Factors'!$A$3:$AB$46,MATCH('MC Emissions'!$A426,'Emissions Factors'!$A$5:$A$46,0)+2,FALSE)*'MC Usage'!F426</f>
        <v>0</v>
      </c>
      <c r="G426" s="2">
        <f>HLOOKUP(G$5,'Emissions Factors'!$A$3:$AB$46,MATCH('MC Emissions'!$A426,'Emissions Factors'!$A$5:$A$46,0)+2,FALSE)*'MC Usage'!G426</f>
        <v>0</v>
      </c>
      <c r="H426" s="2">
        <f>HLOOKUP(H$5,'Emissions Factors'!$A$3:$AB$46,MATCH('MC Emissions'!$A426,'Emissions Factors'!$A$5:$A$46,0)+2,FALSE)*'MC Usage'!H426</f>
        <v>0</v>
      </c>
      <c r="I426" s="2">
        <f>HLOOKUP(I$5,'Emissions Factors'!$A$3:$AB$46,MATCH('MC Emissions'!$A426,'Emissions Factors'!$A$5:$A$46,0)+2,FALSE)*'MC Usage'!I426</f>
        <v>0</v>
      </c>
      <c r="J426" s="2">
        <f>HLOOKUP(J$5,'Emissions Factors'!$A$3:$AB$46,MATCH('MC Emissions'!$A426,'Emissions Factors'!$A$5:$A$46,0)+2,FALSE)*'MC Usage'!J426</f>
        <v>0</v>
      </c>
      <c r="K426" s="2">
        <f>HLOOKUP(K$5,'Emissions Factors'!$A$3:$AB$46,MATCH('MC Emissions'!$A426,'Emissions Factors'!$A$5:$A$46,0)+2,FALSE)*'MC Usage'!K426</f>
        <v>0</v>
      </c>
      <c r="L426" s="2">
        <f>HLOOKUP(L$5,'Emissions Factors'!$A$3:$AB$46,MATCH('MC Emissions'!$A426,'Emissions Factors'!$A$5:$A$46,0)+2,FALSE)*'MC Usage'!L426</f>
        <v>0</v>
      </c>
      <c r="M426" s="2">
        <f>HLOOKUP(M$5,'Emissions Factors'!$A$3:$AB$46,MATCH('MC Emissions'!$A426,'Emissions Factors'!$A$5:$A$46,0)+2,FALSE)*'MC Usage'!M426</f>
        <v>0</v>
      </c>
      <c r="N426" s="2">
        <f>HLOOKUP(N$5,'Emissions Factors'!$A$3:$AB$46,MATCH('MC Emissions'!$A426,'Emissions Factors'!$A$5:$A$46,0)+2,FALSE)*'MC Usage'!N426</f>
        <v>0</v>
      </c>
      <c r="O426" s="2">
        <f>HLOOKUP(O$5,'Emissions Factors'!$A$3:$AB$46,MATCH('MC Emissions'!$A426,'Emissions Factors'!$A$5:$A$46,0)+2,FALSE)*'MC Usage'!O426</f>
        <v>0</v>
      </c>
      <c r="P426" s="2">
        <f>HLOOKUP(P$5,'Emissions Factors'!$A$3:$AB$46,MATCH('MC Emissions'!$A426,'Emissions Factors'!$A$5:$A$46,0)+2,FALSE)*'MC Usage'!P426</f>
        <v>0</v>
      </c>
      <c r="Q426" s="2">
        <f>HLOOKUP(Q$5,'Emissions Factors'!$A$3:$AB$46,MATCH('MC Emissions'!$A426,'Emissions Factors'!$A$5:$A$46,0)+2,FALSE)*'MC Usage'!Q426</f>
        <v>0</v>
      </c>
      <c r="R426" s="2">
        <f>HLOOKUP(R$5,'Emissions Factors'!$A$3:$AB$46,MATCH('MC Emissions'!$A426,'Emissions Factors'!$A$5:$A$46,0)+2,FALSE)*'MC Usage'!R426</f>
        <v>0</v>
      </c>
      <c r="S426" s="2">
        <f>HLOOKUP(S$5,'Emissions Factors'!$A$3:$AB$46,MATCH('MC Emissions'!$A426,'Emissions Factors'!$A$5:$A$46,0)+2,FALSE)*'MC Usage'!S426</f>
        <v>0</v>
      </c>
      <c r="T426" s="2">
        <f>HLOOKUP(T$5,'Emissions Factors'!$A$3:$AB$46,MATCH('MC Emissions'!$A426,'Emissions Factors'!$A$5:$A$46,0)+2,FALSE)*'MC Usage'!T426</f>
        <v>0</v>
      </c>
      <c r="U426" s="2">
        <f>HLOOKUP(U$5,'Emissions Factors'!$A$3:$AB$46,MATCH('MC Emissions'!$A426,'Emissions Factors'!$A$5:$A$46,0)+2,FALSE)*'MC Usage'!U426</f>
        <v>0</v>
      </c>
      <c r="V426" s="2">
        <f>HLOOKUP(V$5,'Emissions Factors'!$A$3:$AB$46,MATCH('MC Emissions'!$A426,'Emissions Factors'!$A$5:$A$46,0)+2,FALSE)*'MC Usage'!V426</f>
        <v>0</v>
      </c>
      <c r="W426" s="2">
        <f>HLOOKUP(W$5,'Emissions Factors'!$A$3:$AB$46,MATCH('MC Emissions'!$A426,'Emissions Factors'!$A$5:$A$46,0)+2,FALSE)*'MC Usage'!W426</f>
        <v>0</v>
      </c>
      <c r="X426" s="2">
        <f>HLOOKUP(X$5,'Emissions Factors'!$A$3:$AB$46,MATCH('MC Emissions'!$A426,'Emissions Factors'!$A$5:$A$46,0)+2,FALSE)*'MC Usage'!X426</f>
        <v>0</v>
      </c>
      <c r="Y426" s="2">
        <f>HLOOKUP(Y$5,'Emissions Factors'!$A$3:$AB$46,MATCH('MC Emissions'!$A426,'Emissions Factors'!$A$5:$A$46,0)+2,FALSE)*'MC Usage'!Y426</f>
        <v>0</v>
      </c>
      <c r="Z426" s="2">
        <f>HLOOKUP(Z$5,'Emissions Factors'!$A$3:$AB$46,MATCH('MC Emissions'!$A426,'Emissions Factors'!$A$5:$A$46,0)+2,FALSE)*'MC Usage'!Z426</f>
        <v>0</v>
      </c>
      <c r="AA426" s="2">
        <f>HLOOKUP(AA$5,'Emissions Factors'!$A$3:$AB$46,MATCH('MC Emissions'!$A426,'Emissions Factors'!$A$5:$A$46,0)+2,FALSE)*'MC Usage'!AA426</f>
        <v>0</v>
      </c>
      <c r="AB426">
        <f>HLOOKUP(AB$5,'Emissions Factors'!$A$3:$AB$46,MATCH('MC Emissions'!$A426,'Emissions Factors'!$A$5:$A$46,0)+2,FALSE)*'MC Usage'!AB426</f>
        <v>0</v>
      </c>
      <c r="AC426">
        <f>-'MC Usage'!AC426</f>
        <v>0</v>
      </c>
      <c r="AD426">
        <f>HLOOKUP(AD$5,'Emissions Factors'!$A$3:$AB$46,MATCH('MC Emissions'!$A426,'Emissions Factors'!$A$5:$A$46,0)+2,FALSE)*'MC Usage'!AD426</f>
        <v>0</v>
      </c>
      <c r="AE426">
        <f>HLOOKUP(AE$5,'Emissions Factors'!$A$3:$AB$46,MATCH('MC Emissions'!$A426,'Emissions Factors'!$A$5:$A$46,0)+2,FALSE)*'MC Usage'!AE426</f>
        <v>0</v>
      </c>
      <c r="AF426" s="202">
        <f t="shared" si="28"/>
        <v>0</v>
      </c>
      <c r="AG426">
        <f t="shared" si="29"/>
        <v>0</v>
      </c>
      <c r="AH426">
        <v>0</v>
      </c>
    </row>
    <row r="427" spans="1:34" x14ac:dyDescent="0.3">
      <c r="A427" s="33" t="s">
        <v>69</v>
      </c>
      <c r="B427" s="18">
        <f t="shared" si="30"/>
        <v>49522</v>
      </c>
      <c r="C427" s="2">
        <f>HLOOKUP(C$5,'Emissions Factors'!$A$3:$AB$46,MATCH('MC Emissions'!$A427,'Emissions Factors'!$A$5:$A$46,0)+2,FALSE)*'MC Usage'!C427</f>
        <v>0</v>
      </c>
      <c r="D427" s="2">
        <f>HLOOKUP(D$5,'Emissions Factors'!$A$3:$AB$46,MATCH('MC Emissions'!$A427,'Emissions Factors'!$A$5:$A$46,0)+2,FALSE)*'MC Usage'!D427</f>
        <v>0</v>
      </c>
      <c r="E427" s="2">
        <f>HLOOKUP(E$5,'Emissions Factors'!$A$3:$AB$46,MATCH('MC Emissions'!$A427,'Emissions Factors'!$A$5:$A$46,0)+2,FALSE)*'MC Usage'!E427</f>
        <v>0</v>
      </c>
      <c r="F427" s="2">
        <f>HLOOKUP(F$5,'Emissions Factors'!$A$3:$AB$46,MATCH('MC Emissions'!$A427,'Emissions Factors'!$A$5:$A$46,0)+2,FALSE)*'MC Usage'!F427</f>
        <v>0</v>
      </c>
      <c r="G427" s="2">
        <f>HLOOKUP(G$5,'Emissions Factors'!$A$3:$AB$46,MATCH('MC Emissions'!$A427,'Emissions Factors'!$A$5:$A$46,0)+2,FALSE)*'MC Usage'!G427</f>
        <v>0</v>
      </c>
      <c r="H427" s="2">
        <f>HLOOKUP(H$5,'Emissions Factors'!$A$3:$AB$46,MATCH('MC Emissions'!$A427,'Emissions Factors'!$A$5:$A$46,0)+2,FALSE)*'MC Usage'!H427</f>
        <v>0</v>
      </c>
      <c r="I427" s="2">
        <f>HLOOKUP(I$5,'Emissions Factors'!$A$3:$AB$46,MATCH('MC Emissions'!$A427,'Emissions Factors'!$A$5:$A$46,0)+2,FALSE)*'MC Usage'!I427</f>
        <v>0</v>
      </c>
      <c r="J427" s="2">
        <f>HLOOKUP(J$5,'Emissions Factors'!$A$3:$AB$46,MATCH('MC Emissions'!$A427,'Emissions Factors'!$A$5:$A$46,0)+2,FALSE)*'MC Usage'!J427</f>
        <v>0</v>
      </c>
      <c r="K427" s="2">
        <f>HLOOKUP(K$5,'Emissions Factors'!$A$3:$AB$46,MATCH('MC Emissions'!$A427,'Emissions Factors'!$A$5:$A$46,0)+2,FALSE)*'MC Usage'!K427</f>
        <v>0</v>
      </c>
      <c r="L427" s="2">
        <f>HLOOKUP(L$5,'Emissions Factors'!$A$3:$AB$46,MATCH('MC Emissions'!$A427,'Emissions Factors'!$A$5:$A$46,0)+2,FALSE)*'MC Usage'!L427</f>
        <v>0</v>
      </c>
      <c r="M427" s="2">
        <f>HLOOKUP(M$5,'Emissions Factors'!$A$3:$AB$46,MATCH('MC Emissions'!$A427,'Emissions Factors'!$A$5:$A$46,0)+2,FALSE)*'MC Usage'!M427</f>
        <v>0</v>
      </c>
      <c r="N427" s="2">
        <f>HLOOKUP(N$5,'Emissions Factors'!$A$3:$AB$46,MATCH('MC Emissions'!$A427,'Emissions Factors'!$A$5:$A$46,0)+2,FALSE)*'MC Usage'!N427</f>
        <v>0</v>
      </c>
      <c r="O427" s="2">
        <f>HLOOKUP(O$5,'Emissions Factors'!$A$3:$AB$46,MATCH('MC Emissions'!$A427,'Emissions Factors'!$A$5:$A$46,0)+2,FALSE)*'MC Usage'!O427</f>
        <v>0</v>
      </c>
      <c r="P427" s="2">
        <f>HLOOKUP(P$5,'Emissions Factors'!$A$3:$AB$46,MATCH('MC Emissions'!$A427,'Emissions Factors'!$A$5:$A$46,0)+2,FALSE)*'MC Usage'!P427</f>
        <v>0</v>
      </c>
      <c r="Q427" s="2">
        <f>HLOOKUP(Q$5,'Emissions Factors'!$A$3:$AB$46,MATCH('MC Emissions'!$A427,'Emissions Factors'!$A$5:$A$46,0)+2,FALSE)*'MC Usage'!Q427</f>
        <v>0</v>
      </c>
      <c r="R427" s="2">
        <f>HLOOKUP(R$5,'Emissions Factors'!$A$3:$AB$46,MATCH('MC Emissions'!$A427,'Emissions Factors'!$A$5:$A$46,0)+2,FALSE)*'MC Usage'!R427</f>
        <v>0</v>
      </c>
      <c r="S427" s="2">
        <f>HLOOKUP(S$5,'Emissions Factors'!$A$3:$AB$46,MATCH('MC Emissions'!$A427,'Emissions Factors'!$A$5:$A$46,0)+2,FALSE)*'MC Usage'!S427</f>
        <v>0</v>
      </c>
      <c r="T427" s="2">
        <f>HLOOKUP(T$5,'Emissions Factors'!$A$3:$AB$46,MATCH('MC Emissions'!$A427,'Emissions Factors'!$A$5:$A$46,0)+2,FALSE)*'MC Usage'!T427</f>
        <v>0</v>
      </c>
      <c r="U427" s="2">
        <f>HLOOKUP(U$5,'Emissions Factors'!$A$3:$AB$46,MATCH('MC Emissions'!$A427,'Emissions Factors'!$A$5:$A$46,0)+2,FALSE)*'MC Usage'!U427</f>
        <v>0</v>
      </c>
      <c r="V427" s="2">
        <f>HLOOKUP(V$5,'Emissions Factors'!$A$3:$AB$46,MATCH('MC Emissions'!$A427,'Emissions Factors'!$A$5:$A$46,0)+2,FALSE)*'MC Usage'!V427</f>
        <v>0</v>
      </c>
      <c r="W427" s="2">
        <f>HLOOKUP(W$5,'Emissions Factors'!$A$3:$AB$46,MATCH('MC Emissions'!$A427,'Emissions Factors'!$A$5:$A$46,0)+2,FALSE)*'MC Usage'!W427</f>
        <v>0</v>
      </c>
      <c r="X427" s="2">
        <f>HLOOKUP(X$5,'Emissions Factors'!$A$3:$AB$46,MATCH('MC Emissions'!$A427,'Emissions Factors'!$A$5:$A$46,0)+2,FALSE)*'MC Usage'!X427</f>
        <v>0</v>
      </c>
      <c r="Y427" s="2">
        <f>HLOOKUP(Y$5,'Emissions Factors'!$A$3:$AB$46,MATCH('MC Emissions'!$A427,'Emissions Factors'!$A$5:$A$46,0)+2,FALSE)*'MC Usage'!Y427</f>
        <v>0</v>
      </c>
      <c r="Z427" s="2">
        <f>HLOOKUP(Z$5,'Emissions Factors'!$A$3:$AB$46,MATCH('MC Emissions'!$A427,'Emissions Factors'!$A$5:$A$46,0)+2,FALSE)*'MC Usage'!Z427</f>
        <v>0</v>
      </c>
      <c r="AA427" s="2">
        <f>HLOOKUP(AA$5,'Emissions Factors'!$A$3:$AB$46,MATCH('MC Emissions'!$A427,'Emissions Factors'!$A$5:$A$46,0)+2,FALSE)*'MC Usage'!AA427</f>
        <v>0</v>
      </c>
      <c r="AB427">
        <f>HLOOKUP(AB$5,'Emissions Factors'!$A$3:$AB$46,MATCH('MC Emissions'!$A427,'Emissions Factors'!$A$5:$A$46,0)+2,FALSE)*'MC Usage'!AB427</f>
        <v>0</v>
      </c>
      <c r="AC427">
        <f>-'MC Usage'!AC427</f>
        <v>0</v>
      </c>
      <c r="AD427">
        <f>HLOOKUP(AD$5,'Emissions Factors'!$A$3:$AB$46,MATCH('MC Emissions'!$A427,'Emissions Factors'!$A$5:$A$46,0)+2,FALSE)*'MC Usage'!AD427</f>
        <v>0</v>
      </c>
      <c r="AE427">
        <f>HLOOKUP(AE$5,'Emissions Factors'!$A$3:$AB$46,MATCH('MC Emissions'!$A427,'Emissions Factors'!$A$5:$A$46,0)+2,FALSE)*'MC Usage'!AE427</f>
        <v>0</v>
      </c>
      <c r="AF427" s="202">
        <f t="shared" si="28"/>
        <v>0</v>
      </c>
      <c r="AG427">
        <f t="shared" si="29"/>
        <v>0</v>
      </c>
      <c r="AH427">
        <v>0</v>
      </c>
    </row>
    <row r="428" spans="1:34" x14ac:dyDescent="0.3">
      <c r="A428" s="33" t="s">
        <v>69</v>
      </c>
      <c r="B428" s="18">
        <f t="shared" si="30"/>
        <v>49553</v>
      </c>
      <c r="C428" s="2">
        <f>HLOOKUP(C$5,'Emissions Factors'!$A$3:$AB$46,MATCH('MC Emissions'!$A428,'Emissions Factors'!$A$5:$A$46,0)+2,FALSE)*'MC Usage'!C428</f>
        <v>0</v>
      </c>
      <c r="D428" s="2">
        <f>HLOOKUP(D$5,'Emissions Factors'!$A$3:$AB$46,MATCH('MC Emissions'!$A428,'Emissions Factors'!$A$5:$A$46,0)+2,FALSE)*'MC Usage'!D428</f>
        <v>0</v>
      </c>
      <c r="E428" s="2">
        <f>HLOOKUP(E$5,'Emissions Factors'!$A$3:$AB$46,MATCH('MC Emissions'!$A428,'Emissions Factors'!$A$5:$A$46,0)+2,FALSE)*'MC Usage'!E428</f>
        <v>0</v>
      </c>
      <c r="F428" s="2">
        <f>HLOOKUP(F$5,'Emissions Factors'!$A$3:$AB$46,MATCH('MC Emissions'!$A428,'Emissions Factors'!$A$5:$A$46,0)+2,FALSE)*'MC Usage'!F428</f>
        <v>0</v>
      </c>
      <c r="G428" s="2">
        <f>HLOOKUP(G$5,'Emissions Factors'!$A$3:$AB$46,MATCH('MC Emissions'!$A428,'Emissions Factors'!$A$5:$A$46,0)+2,FALSE)*'MC Usage'!G428</f>
        <v>0</v>
      </c>
      <c r="H428" s="2">
        <f>HLOOKUP(H$5,'Emissions Factors'!$A$3:$AB$46,MATCH('MC Emissions'!$A428,'Emissions Factors'!$A$5:$A$46,0)+2,FALSE)*'MC Usage'!H428</f>
        <v>0</v>
      </c>
      <c r="I428" s="2">
        <f>HLOOKUP(I$5,'Emissions Factors'!$A$3:$AB$46,MATCH('MC Emissions'!$A428,'Emissions Factors'!$A$5:$A$46,0)+2,FALSE)*'MC Usage'!I428</f>
        <v>0</v>
      </c>
      <c r="J428" s="2">
        <f>HLOOKUP(J$5,'Emissions Factors'!$A$3:$AB$46,MATCH('MC Emissions'!$A428,'Emissions Factors'!$A$5:$A$46,0)+2,FALSE)*'MC Usage'!J428</f>
        <v>0</v>
      </c>
      <c r="K428" s="2">
        <f>HLOOKUP(K$5,'Emissions Factors'!$A$3:$AB$46,MATCH('MC Emissions'!$A428,'Emissions Factors'!$A$5:$A$46,0)+2,FALSE)*'MC Usage'!K428</f>
        <v>0</v>
      </c>
      <c r="L428" s="2">
        <f>HLOOKUP(L$5,'Emissions Factors'!$A$3:$AB$46,MATCH('MC Emissions'!$A428,'Emissions Factors'!$A$5:$A$46,0)+2,FALSE)*'MC Usage'!L428</f>
        <v>0</v>
      </c>
      <c r="M428" s="2">
        <f>HLOOKUP(M$5,'Emissions Factors'!$A$3:$AB$46,MATCH('MC Emissions'!$A428,'Emissions Factors'!$A$5:$A$46,0)+2,FALSE)*'MC Usage'!M428</f>
        <v>0</v>
      </c>
      <c r="N428" s="2">
        <f>HLOOKUP(N$5,'Emissions Factors'!$A$3:$AB$46,MATCH('MC Emissions'!$A428,'Emissions Factors'!$A$5:$A$46,0)+2,FALSE)*'MC Usage'!N428</f>
        <v>0</v>
      </c>
      <c r="O428" s="2">
        <f>HLOOKUP(O$5,'Emissions Factors'!$A$3:$AB$46,MATCH('MC Emissions'!$A428,'Emissions Factors'!$A$5:$A$46,0)+2,FALSE)*'MC Usage'!O428</f>
        <v>0</v>
      </c>
      <c r="P428" s="2">
        <f>HLOOKUP(P$5,'Emissions Factors'!$A$3:$AB$46,MATCH('MC Emissions'!$A428,'Emissions Factors'!$A$5:$A$46,0)+2,FALSE)*'MC Usage'!P428</f>
        <v>0</v>
      </c>
      <c r="Q428" s="2">
        <f>HLOOKUP(Q$5,'Emissions Factors'!$A$3:$AB$46,MATCH('MC Emissions'!$A428,'Emissions Factors'!$A$5:$A$46,0)+2,FALSE)*'MC Usage'!Q428</f>
        <v>0</v>
      </c>
      <c r="R428" s="2">
        <f>HLOOKUP(R$5,'Emissions Factors'!$A$3:$AB$46,MATCH('MC Emissions'!$A428,'Emissions Factors'!$A$5:$A$46,0)+2,FALSE)*'MC Usage'!R428</f>
        <v>0</v>
      </c>
      <c r="S428" s="2">
        <f>HLOOKUP(S$5,'Emissions Factors'!$A$3:$AB$46,MATCH('MC Emissions'!$A428,'Emissions Factors'!$A$5:$A$46,0)+2,FALSE)*'MC Usage'!S428</f>
        <v>0</v>
      </c>
      <c r="T428" s="2">
        <f>HLOOKUP(T$5,'Emissions Factors'!$A$3:$AB$46,MATCH('MC Emissions'!$A428,'Emissions Factors'!$A$5:$A$46,0)+2,FALSE)*'MC Usage'!T428</f>
        <v>0</v>
      </c>
      <c r="U428" s="2">
        <f>HLOOKUP(U$5,'Emissions Factors'!$A$3:$AB$46,MATCH('MC Emissions'!$A428,'Emissions Factors'!$A$5:$A$46,0)+2,FALSE)*'MC Usage'!U428</f>
        <v>0</v>
      </c>
      <c r="V428" s="2">
        <f>HLOOKUP(V$5,'Emissions Factors'!$A$3:$AB$46,MATCH('MC Emissions'!$A428,'Emissions Factors'!$A$5:$A$46,0)+2,FALSE)*'MC Usage'!V428</f>
        <v>0</v>
      </c>
      <c r="W428" s="2">
        <f>HLOOKUP(W$5,'Emissions Factors'!$A$3:$AB$46,MATCH('MC Emissions'!$A428,'Emissions Factors'!$A$5:$A$46,0)+2,FALSE)*'MC Usage'!W428</f>
        <v>0</v>
      </c>
      <c r="X428" s="2">
        <f>HLOOKUP(X$5,'Emissions Factors'!$A$3:$AB$46,MATCH('MC Emissions'!$A428,'Emissions Factors'!$A$5:$A$46,0)+2,FALSE)*'MC Usage'!X428</f>
        <v>0</v>
      </c>
      <c r="Y428" s="2">
        <f>HLOOKUP(Y$5,'Emissions Factors'!$A$3:$AB$46,MATCH('MC Emissions'!$A428,'Emissions Factors'!$A$5:$A$46,0)+2,FALSE)*'MC Usage'!Y428</f>
        <v>0</v>
      </c>
      <c r="Z428" s="2">
        <f>HLOOKUP(Z$5,'Emissions Factors'!$A$3:$AB$46,MATCH('MC Emissions'!$A428,'Emissions Factors'!$A$5:$A$46,0)+2,FALSE)*'MC Usage'!Z428</f>
        <v>0</v>
      </c>
      <c r="AA428" s="2">
        <f>HLOOKUP(AA$5,'Emissions Factors'!$A$3:$AB$46,MATCH('MC Emissions'!$A428,'Emissions Factors'!$A$5:$A$46,0)+2,FALSE)*'MC Usage'!AA428</f>
        <v>0</v>
      </c>
      <c r="AB428">
        <f>HLOOKUP(AB$5,'Emissions Factors'!$A$3:$AB$46,MATCH('MC Emissions'!$A428,'Emissions Factors'!$A$5:$A$46,0)+2,FALSE)*'MC Usage'!AB428</f>
        <v>0</v>
      </c>
      <c r="AC428">
        <f>-'MC Usage'!AC428</f>
        <v>0</v>
      </c>
      <c r="AD428">
        <f>HLOOKUP(AD$5,'Emissions Factors'!$A$3:$AB$46,MATCH('MC Emissions'!$A428,'Emissions Factors'!$A$5:$A$46,0)+2,FALSE)*'MC Usage'!AD428</f>
        <v>0</v>
      </c>
      <c r="AE428">
        <f>HLOOKUP(AE$5,'Emissions Factors'!$A$3:$AB$46,MATCH('MC Emissions'!$A428,'Emissions Factors'!$A$5:$A$46,0)+2,FALSE)*'MC Usage'!AE428</f>
        <v>0</v>
      </c>
      <c r="AF428" s="202">
        <f t="shared" si="28"/>
        <v>0</v>
      </c>
      <c r="AG428">
        <f t="shared" si="29"/>
        <v>0</v>
      </c>
      <c r="AH428">
        <v>0</v>
      </c>
    </row>
    <row r="429" spans="1:34" x14ac:dyDescent="0.3">
      <c r="A429" s="33" t="s">
        <v>69</v>
      </c>
      <c r="B429" s="18">
        <f t="shared" si="30"/>
        <v>49583</v>
      </c>
      <c r="C429" s="2">
        <f>HLOOKUP(C$5,'Emissions Factors'!$A$3:$AB$46,MATCH('MC Emissions'!$A429,'Emissions Factors'!$A$5:$A$46,0)+2,FALSE)*'MC Usage'!C429</f>
        <v>0</v>
      </c>
      <c r="D429" s="2">
        <f>HLOOKUP(D$5,'Emissions Factors'!$A$3:$AB$46,MATCH('MC Emissions'!$A429,'Emissions Factors'!$A$5:$A$46,0)+2,FALSE)*'MC Usage'!D429</f>
        <v>0</v>
      </c>
      <c r="E429" s="2">
        <f>HLOOKUP(E$5,'Emissions Factors'!$A$3:$AB$46,MATCH('MC Emissions'!$A429,'Emissions Factors'!$A$5:$A$46,0)+2,FALSE)*'MC Usage'!E429</f>
        <v>0</v>
      </c>
      <c r="F429" s="2">
        <f>HLOOKUP(F$5,'Emissions Factors'!$A$3:$AB$46,MATCH('MC Emissions'!$A429,'Emissions Factors'!$A$5:$A$46,0)+2,FALSE)*'MC Usage'!F429</f>
        <v>0</v>
      </c>
      <c r="G429" s="2">
        <f>HLOOKUP(G$5,'Emissions Factors'!$A$3:$AB$46,MATCH('MC Emissions'!$A429,'Emissions Factors'!$A$5:$A$46,0)+2,FALSE)*'MC Usage'!G429</f>
        <v>0</v>
      </c>
      <c r="H429" s="2">
        <f>HLOOKUP(H$5,'Emissions Factors'!$A$3:$AB$46,MATCH('MC Emissions'!$A429,'Emissions Factors'!$A$5:$A$46,0)+2,FALSE)*'MC Usage'!H429</f>
        <v>0</v>
      </c>
      <c r="I429" s="2">
        <f>HLOOKUP(I$5,'Emissions Factors'!$A$3:$AB$46,MATCH('MC Emissions'!$A429,'Emissions Factors'!$A$5:$A$46,0)+2,FALSE)*'MC Usage'!I429</f>
        <v>0</v>
      </c>
      <c r="J429" s="2">
        <f>HLOOKUP(J$5,'Emissions Factors'!$A$3:$AB$46,MATCH('MC Emissions'!$A429,'Emissions Factors'!$A$5:$A$46,0)+2,FALSE)*'MC Usage'!J429</f>
        <v>0</v>
      </c>
      <c r="K429" s="2">
        <f>HLOOKUP(K$5,'Emissions Factors'!$A$3:$AB$46,MATCH('MC Emissions'!$A429,'Emissions Factors'!$A$5:$A$46,0)+2,FALSE)*'MC Usage'!K429</f>
        <v>0</v>
      </c>
      <c r="L429" s="2">
        <f>HLOOKUP(L$5,'Emissions Factors'!$A$3:$AB$46,MATCH('MC Emissions'!$A429,'Emissions Factors'!$A$5:$A$46,0)+2,FALSE)*'MC Usage'!L429</f>
        <v>0</v>
      </c>
      <c r="M429" s="2">
        <f>HLOOKUP(M$5,'Emissions Factors'!$A$3:$AB$46,MATCH('MC Emissions'!$A429,'Emissions Factors'!$A$5:$A$46,0)+2,FALSE)*'MC Usage'!M429</f>
        <v>0</v>
      </c>
      <c r="N429" s="2">
        <f>HLOOKUP(N$5,'Emissions Factors'!$A$3:$AB$46,MATCH('MC Emissions'!$A429,'Emissions Factors'!$A$5:$A$46,0)+2,FALSE)*'MC Usage'!N429</f>
        <v>0</v>
      </c>
      <c r="O429" s="2">
        <f>HLOOKUP(O$5,'Emissions Factors'!$A$3:$AB$46,MATCH('MC Emissions'!$A429,'Emissions Factors'!$A$5:$A$46,0)+2,FALSE)*'MC Usage'!O429</f>
        <v>0</v>
      </c>
      <c r="P429" s="2">
        <f>HLOOKUP(P$5,'Emissions Factors'!$A$3:$AB$46,MATCH('MC Emissions'!$A429,'Emissions Factors'!$A$5:$A$46,0)+2,FALSE)*'MC Usage'!P429</f>
        <v>0</v>
      </c>
      <c r="Q429" s="2">
        <f>HLOOKUP(Q$5,'Emissions Factors'!$A$3:$AB$46,MATCH('MC Emissions'!$A429,'Emissions Factors'!$A$5:$A$46,0)+2,FALSE)*'MC Usage'!Q429</f>
        <v>0</v>
      </c>
      <c r="R429" s="2">
        <f>HLOOKUP(R$5,'Emissions Factors'!$A$3:$AB$46,MATCH('MC Emissions'!$A429,'Emissions Factors'!$A$5:$A$46,0)+2,FALSE)*'MC Usage'!R429</f>
        <v>0</v>
      </c>
      <c r="S429" s="2">
        <f>HLOOKUP(S$5,'Emissions Factors'!$A$3:$AB$46,MATCH('MC Emissions'!$A429,'Emissions Factors'!$A$5:$A$46,0)+2,FALSE)*'MC Usage'!S429</f>
        <v>0</v>
      </c>
      <c r="T429" s="2">
        <f>HLOOKUP(T$5,'Emissions Factors'!$A$3:$AB$46,MATCH('MC Emissions'!$A429,'Emissions Factors'!$A$5:$A$46,0)+2,FALSE)*'MC Usage'!T429</f>
        <v>0</v>
      </c>
      <c r="U429" s="2">
        <f>HLOOKUP(U$5,'Emissions Factors'!$A$3:$AB$46,MATCH('MC Emissions'!$A429,'Emissions Factors'!$A$5:$A$46,0)+2,FALSE)*'MC Usage'!U429</f>
        <v>0</v>
      </c>
      <c r="V429" s="2">
        <f>HLOOKUP(V$5,'Emissions Factors'!$A$3:$AB$46,MATCH('MC Emissions'!$A429,'Emissions Factors'!$A$5:$A$46,0)+2,FALSE)*'MC Usage'!V429</f>
        <v>0</v>
      </c>
      <c r="W429" s="2">
        <f>HLOOKUP(W$5,'Emissions Factors'!$A$3:$AB$46,MATCH('MC Emissions'!$A429,'Emissions Factors'!$A$5:$A$46,0)+2,FALSE)*'MC Usage'!W429</f>
        <v>0</v>
      </c>
      <c r="X429" s="2">
        <f>HLOOKUP(X$5,'Emissions Factors'!$A$3:$AB$46,MATCH('MC Emissions'!$A429,'Emissions Factors'!$A$5:$A$46,0)+2,FALSE)*'MC Usage'!X429</f>
        <v>0</v>
      </c>
      <c r="Y429" s="2">
        <f>HLOOKUP(Y$5,'Emissions Factors'!$A$3:$AB$46,MATCH('MC Emissions'!$A429,'Emissions Factors'!$A$5:$A$46,0)+2,FALSE)*'MC Usage'!Y429</f>
        <v>0</v>
      </c>
      <c r="Z429" s="2">
        <f>HLOOKUP(Z$5,'Emissions Factors'!$A$3:$AB$46,MATCH('MC Emissions'!$A429,'Emissions Factors'!$A$5:$A$46,0)+2,FALSE)*'MC Usage'!Z429</f>
        <v>0</v>
      </c>
      <c r="AA429" s="2">
        <f>HLOOKUP(AA$5,'Emissions Factors'!$A$3:$AB$46,MATCH('MC Emissions'!$A429,'Emissions Factors'!$A$5:$A$46,0)+2,FALSE)*'MC Usage'!AA429</f>
        <v>0</v>
      </c>
      <c r="AB429">
        <f>HLOOKUP(AB$5,'Emissions Factors'!$A$3:$AB$46,MATCH('MC Emissions'!$A429,'Emissions Factors'!$A$5:$A$46,0)+2,FALSE)*'MC Usage'!AB429</f>
        <v>0</v>
      </c>
      <c r="AC429">
        <f>-'MC Usage'!AC429</f>
        <v>0</v>
      </c>
      <c r="AD429">
        <f>HLOOKUP(AD$5,'Emissions Factors'!$A$3:$AB$46,MATCH('MC Emissions'!$A429,'Emissions Factors'!$A$5:$A$46,0)+2,FALSE)*'MC Usage'!AD429</f>
        <v>0</v>
      </c>
      <c r="AE429">
        <f>HLOOKUP(AE$5,'Emissions Factors'!$A$3:$AB$46,MATCH('MC Emissions'!$A429,'Emissions Factors'!$A$5:$A$46,0)+2,FALSE)*'MC Usage'!AE429</f>
        <v>0</v>
      </c>
      <c r="AF429" s="202">
        <f t="shared" si="28"/>
        <v>0</v>
      </c>
      <c r="AG429">
        <f t="shared" si="29"/>
        <v>0</v>
      </c>
      <c r="AH429">
        <v>0</v>
      </c>
    </row>
    <row r="430" spans="1:34" x14ac:dyDescent="0.3">
      <c r="A430" s="33" t="s">
        <v>69</v>
      </c>
      <c r="B430" s="18">
        <f t="shared" si="30"/>
        <v>49614</v>
      </c>
      <c r="C430" s="2">
        <f>HLOOKUP(C$5,'Emissions Factors'!$A$3:$AB$46,MATCH('MC Emissions'!$A430,'Emissions Factors'!$A$5:$A$46,0)+2,FALSE)*'MC Usage'!C430</f>
        <v>0</v>
      </c>
      <c r="D430" s="2">
        <f>HLOOKUP(D$5,'Emissions Factors'!$A$3:$AB$46,MATCH('MC Emissions'!$A430,'Emissions Factors'!$A$5:$A$46,0)+2,FALSE)*'MC Usage'!D430</f>
        <v>0</v>
      </c>
      <c r="E430" s="2">
        <f>HLOOKUP(E$5,'Emissions Factors'!$A$3:$AB$46,MATCH('MC Emissions'!$A430,'Emissions Factors'!$A$5:$A$46,0)+2,FALSE)*'MC Usage'!E430</f>
        <v>0</v>
      </c>
      <c r="F430" s="2">
        <f>HLOOKUP(F$5,'Emissions Factors'!$A$3:$AB$46,MATCH('MC Emissions'!$A430,'Emissions Factors'!$A$5:$A$46,0)+2,FALSE)*'MC Usage'!F430</f>
        <v>0</v>
      </c>
      <c r="G430" s="2">
        <f>HLOOKUP(G$5,'Emissions Factors'!$A$3:$AB$46,MATCH('MC Emissions'!$A430,'Emissions Factors'!$A$5:$A$46,0)+2,FALSE)*'MC Usage'!G430</f>
        <v>0</v>
      </c>
      <c r="H430" s="2">
        <f>HLOOKUP(H$5,'Emissions Factors'!$A$3:$AB$46,MATCH('MC Emissions'!$A430,'Emissions Factors'!$A$5:$A$46,0)+2,FALSE)*'MC Usage'!H430</f>
        <v>0</v>
      </c>
      <c r="I430" s="2">
        <f>HLOOKUP(I$5,'Emissions Factors'!$A$3:$AB$46,MATCH('MC Emissions'!$A430,'Emissions Factors'!$A$5:$A$46,0)+2,FALSE)*'MC Usage'!I430</f>
        <v>0</v>
      </c>
      <c r="J430" s="2">
        <f>HLOOKUP(J$5,'Emissions Factors'!$A$3:$AB$46,MATCH('MC Emissions'!$A430,'Emissions Factors'!$A$5:$A$46,0)+2,FALSE)*'MC Usage'!J430</f>
        <v>0</v>
      </c>
      <c r="K430" s="2">
        <f>HLOOKUP(K$5,'Emissions Factors'!$A$3:$AB$46,MATCH('MC Emissions'!$A430,'Emissions Factors'!$A$5:$A$46,0)+2,FALSE)*'MC Usage'!K430</f>
        <v>0</v>
      </c>
      <c r="L430" s="2">
        <f>HLOOKUP(L$5,'Emissions Factors'!$A$3:$AB$46,MATCH('MC Emissions'!$A430,'Emissions Factors'!$A$5:$A$46,0)+2,FALSE)*'MC Usage'!L430</f>
        <v>0</v>
      </c>
      <c r="M430" s="2">
        <f>HLOOKUP(M$5,'Emissions Factors'!$A$3:$AB$46,MATCH('MC Emissions'!$A430,'Emissions Factors'!$A$5:$A$46,0)+2,FALSE)*'MC Usage'!M430</f>
        <v>0</v>
      </c>
      <c r="N430" s="2">
        <f>HLOOKUP(N$5,'Emissions Factors'!$A$3:$AB$46,MATCH('MC Emissions'!$A430,'Emissions Factors'!$A$5:$A$46,0)+2,FALSE)*'MC Usage'!N430</f>
        <v>0</v>
      </c>
      <c r="O430" s="2">
        <f>HLOOKUP(O$5,'Emissions Factors'!$A$3:$AB$46,MATCH('MC Emissions'!$A430,'Emissions Factors'!$A$5:$A$46,0)+2,FALSE)*'MC Usage'!O430</f>
        <v>0</v>
      </c>
      <c r="P430" s="2">
        <f>HLOOKUP(P$5,'Emissions Factors'!$A$3:$AB$46,MATCH('MC Emissions'!$A430,'Emissions Factors'!$A$5:$A$46,0)+2,FALSE)*'MC Usage'!P430</f>
        <v>0</v>
      </c>
      <c r="Q430" s="2">
        <f>HLOOKUP(Q$5,'Emissions Factors'!$A$3:$AB$46,MATCH('MC Emissions'!$A430,'Emissions Factors'!$A$5:$A$46,0)+2,FALSE)*'MC Usage'!Q430</f>
        <v>0</v>
      </c>
      <c r="R430" s="2">
        <f>HLOOKUP(R$5,'Emissions Factors'!$A$3:$AB$46,MATCH('MC Emissions'!$A430,'Emissions Factors'!$A$5:$A$46,0)+2,FALSE)*'MC Usage'!R430</f>
        <v>0</v>
      </c>
      <c r="S430" s="2">
        <f>HLOOKUP(S$5,'Emissions Factors'!$A$3:$AB$46,MATCH('MC Emissions'!$A430,'Emissions Factors'!$A$5:$A$46,0)+2,FALSE)*'MC Usage'!S430</f>
        <v>0</v>
      </c>
      <c r="T430" s="2">
        <f>HLOOKUP(T$5,'Emissions Factors'!$A$3:$AB$46,MATCH('MC Emissions'!$A430,'Emissions Factors'!$A$5:$A$46,0)+2,FALSE)*'MC Usage'!T430</f>
        <v>0</v>
      </c>
      <c r="U430" s="2">
        <f>HLOOKUP(U$5,'Emissions Factors'!$A$3:$AB$46,MATCH('MC Emissions'!$A430,'Emissions Factors'!$A$5:$A$46,0)+2,FALSE)*'MC Usage'!U430</f>
        <v>0</v>
      </c>
      <c r="V430" s="2">
        <f>HLOOKUP(V$5,'Emissions Factors'!$A$3:$AB$46,MATCH('MC Emissions'!$A430,'Emissions Factors'!$A$5:$A$46,0)+2,FALSE)*'MC Usage'!V430</f>
        <v>0</v>
      </c>
      <c r="W430" s="2">
        <f>HLOOKUP(W$5,'Emissions Factors'!$A$3:$AB$46,MATCH('MC Emissions'!$A430,'Emissions Factors'!$A$5:$A$46,0)+2,FALSE)*'MC Usage'!W430</f>
        <v>0</v>
      </c>
      <c r="X430" s="2">
        <f>HLOOKUP(X$5,'Emissions Factors'!$A$3:$AB$46,MATCH('MC Emissions'!$A430,'Emissions Factors'!$A$5:$A$46,0)+2,FALSE)*'MC Usage'!X430</f>
        <v>0</v>
      </c>
      <c r="Y430" s="2">
        <f>HLOOKUP(Y$5,'Emissions Factors'!$A$3:$AB$46,MATCH('MC Emissions'!$A430,'Emissions Factors'!$A$5:$A$46,0)+2,FALSE)*'MC Usage'!Y430</f>
        <v>0</v>
      </c>
      <c r="Z430" s="2">
        <f>HLOOKUP(Z$5,'Emissions Factors'!$A$3:$AB$46,MATCH('MC Emissions'!$A430,'Emissions Factors'!$A$5:$A$46,0)+2,FALSE)*'MC Usage'!Z430</f>
        <v>0</v>
      </c>
      <c r="AA430" s="2">
        <f>HLOOKUP(AA$5,'Emissions Factors'!$A$3:$AB$46,MATCH('MC Emissions'!$A430,'Emissions Factors'!$A$5:$A$46,0)+2,FALSE)*'MC Usage'!AA430</f>
        <v>0</v>
      </c>
      <c r="AB430">
        <f>HLOOKUP(AB$5,'Emissions Factors'!$A$3:$AB$46,MATCH('MC Emissions'!$A430,'Emissions Factors'!$A$5:$A$46,0)+2,FALSE)*'MC Usage'!AB430</f>
        <v>0</v>
      </c>
      <c r="AC430">
        <f>-'MC Usage'!AC430</f>
        <v>0</v>
      </c>
      <c r="AD430">
        <f>HLOOKUP(AD$5,'Emissions Factors'!$A$3:$AB$46,MATCH('MC Emissions'!$A430,'Emissions Factors'!$A$5:$A$46,0)+2,FALSE)*'MC Usage'!AD430</f>
        <v>0</v>
      </c>
      <c r="AE430">
        <f>HLOOKUP(AE$5,'Emissions Factors'!$A$3:$AB$46,MATCH('MC Emissions'!$A430,'Emissions Factors'!$A$5:$A$46,0)+2,FALSE)*'MC Usage'!AE430</f>
        <v>0</v>
      </c>
      <c r="AF430" s="202">
        <f t="shared" si="28"/>
        <v>0</v>
      </c>
      <c r="AG430">
        <f t="shared" si="29"/>
        <v>0</v>
      </c>
      <c r="AH430">
        <v>0</v>
      </c>
    </row>
    <row r="431" spans="1:34" x14ac:dyDescent="0.3">
      <c r="A431" s="33" t="s">
        <v>69</v>
      </c>
      <c r="B431" s="18">
        <f t="shared" si="30"/>
        <v>49644</v>
      </c>
      <c r="C431" s="2">
        <f>HLOOKUP(C$5,'Emissions Factors'!$A$3:$AB$46,MATCH('MC Emissions'!$A431,'Emissions Factors'!$A$5:$A$46,0)+2,FALSE)*'MC Usage'!C431</f>
        <v>0</v>
      </c>
      <c r="D431" s="2">
        <f>HLOOKUP(D$5,'Emissions Factors'!$A$3:$AB$46,MATCH('MC Emissions'!$A431,'Emissions Factors'!$A$5:$A$46,0)+2,FALSE)*'MC Usage'!D431</f>
        <v>0</v>
      </c>
      <c r="E431" s="2">
        <f>HLOOKUP(E$5,'Emissions Factors'!$A$3:$AB$46,MATCH('MC Emissions'!$A431,'Emissions Factors'!$A$5:$A$46,0)+2,FALSE)*'MC Usage'!E431</f>
        <v>0</v>
      </c>
      <c r="F431" s="2">
        <f>HLOOKUP(F$5,'Emissions Factors'!$A$3:$AB$46,MATCH('MC Emissions'!$A431,'Emissions Factors'!$A$5:$A$46,0)+2,FALSE)*'MC Usage'!F431</f>
        <v>0</v>
      </c>
      <c r="G431" s="2">
        <f>HLOOKUP(G$5,'Emissions Factors'!$A$3:$AB$46,MATCH('MC Emissions'!$A431,'Emissions Factors'!$A$5:$A$46,0)+2,FALSE)*'MC Usage'!G431</f>
        <v>0</v>
      </c>
      <c r="H431" s="2">
        <f>HLOOKUP(H$5,'Emissions Factors'!$A$3:$AB$46,MATCH('MC Emissions'!$A431,'Emissions Factors'!$A$5:$A$46,0)+2,FALSE)*'MC Usage'!H431</f>
        <v>0</v>
      </c>
      <c r="I431" s="2">
        <f>HLOOKUP(I$5,'Emissions Factors'!$A$3:$AB$46,MATCH('MC Emissions'!$A431,'Emissions Factors'!$A$5:$A$46,0)+2,FALSE)*'MC Usage'!I431</f>
        <v>0</v>
      </c>
      <c r="J431" s="2">
        <f>HLOOKUP(J$5,'Emissions Factors'!$A$3:$AB$46,MATCH('MC Emissions'!$A431,'Emissions Factors'!$A$5:$A$46,0)+2,FALSE)*'MC Usage'!J431</f>
        <v>0</v>
      </c>
      <c r="K431" s="2">
        <f>HLOOKUP(K$5,'Emissions Factors'!$A$3:$AB$46,MATCH('MC Emissions'!$A431,'Emissions Factors'!$A$5:$A$46,0)+2,FALSE)*'MC Usage'!K431</f>
        <v>0</v>
      </c>
      <c r="L431" s="2">
        <f>HLOOKUP(L$5,'Emissions Factors'!$A$3:$AB$46,MATCH('MC Emissions'!$A431,'Emissions Factors'!$A$5:$A$46,0)+2,FALSE)*'MC Usage'!L431</f>
        <v>0</v>
      </c>
      <c r="M431" s="2">
        <f>HLOOKUP(M$5,'Emissions Factors'!$A$3:$AB$46,MATCH('MC Emissions'!$A431,'Emissions Factors'!$A$5:$A$46,0)+2,FALSE)*'MC Usage'!M431</f>
        <v>0</v>
      </c>
      <c r="N431" s="2">
        <f>HLOOKUP(N$5,'Emissions Factors'!$A$3:$AB$46,MATCH('MC Emissions'!$A431,'Emissions Factors'!$A$5:$A$46,0)+2,FALSE)*'MC Usage'!N431</f>
        <v>0</v>
      </c>
      <c r="O431" s="2">
        <f>HLOOKUP(O$5,'Emissions Factors'!$A$3:$AB$46,MATCH('MC Emissions'!$A431,'Emissions Factors'!$A$5:$A$46,0)+2,FALSE)*'MC Usage'!O431</f>
        <v>0</v>
      </c>
      <c r="P431" s="2">
        <f>HLOOKUP(P$5,'Emissions Factors'!$A$3:$AB$46,MATCH('MC Emissions'!$A431,'Emissions Factors'!$A$5:$A$46,0)+2,FALSE)*'MC Usage'!P431</f>
        <v>0</v>
      </c>
      <c r="Q431" s="2">
        <f>HLOOKUP(Q$5,'Emissions Factors'!$A$3:$AB$46,MATCH('MC Emissions'!$A431,'Emissions Factors'!$A$5:$A$46,0)+2,FALSE)*'MC Usage'!Q431</f>
        <v>0</v>
      </c>
      <c r="R431" s="2">
        <f>HLOOKUP(R$5,'Emissions Factors'!$A$3:$AB$46,MATCH('MC Emissions'!$A431,'Emissions Factors'!$A$5:$A$46,0)+2,FALSE)*'MC Usage'!R431</f>
        <v>0</v>
      </c>
      <c r="S431" s="2">
        <f>HLOOKUP(S$5,'Emissions Factors'!$A$3:$AB$46,MATCH('MC Emissions'!$A431,'Emissions Factors'!$A$5:$A$46,0)+2,FALSE)*'MC Usage'!S431</f>
        <v>0</v>
      </c>
      <c r="T431" s="2">
        <f>HLOOKUP(T$5,'Emissions Factors'!$A$3:$AB$46,MATCH('MC Emissions'!$A431,'Emissions Factors'!$A$5:$A$46,0)+2,FALSE)*'MC Usage'!T431</f>
        <v>0</v>
      </c>
      <c r="U431" s="2">
        <f>HLOOKUP(U$5,'Emissions Factors'!$A$3:$AB$46,MATCH('MC Emissions'!$A431,'Emissions Factors'!$A$5:$A$46,0)+2,FALSE)*'MC Usage'!U431</f>
        <v>0</v>
      </c>
      <c r="V431" s="2">
        <f>HLOOKUP(V$5,'Emissions Factors'!$A$3:$AB$46,MATCH('MC Emissions'!$A431,'Emissions Factors'!$A$5:$A$46,0)+2,FALSE)*'MC Usage'!V431</f>
        <v>0</v>
      </c>
      <c r="W431" s="2">
        <f>HLOOKUP(W$5,'Emissions Factors'!$A$3:$AB$46,MATCH('MC Emissions'!$A431,'Emissions Factors'!$A$5:$A$46,0)+2,FALSE)*'MC Usage'!W431</f>
        <v>0</v>
      </c>
      <c r="X431" s="2">
        <f>HLOOKUP(X$5,'Emissions Factors'!$A$3:$AB$46,MATCH('MC Emissions'!$A431,'Emissions Factors'!$A$5:$A$46,0)+2,FALSE)*'MC Usage'!X431</f>
        <v>0</v>
      </c>
      <c r="Y431" s="2">
        <f>HLOOKUP(Y$5,'Emissions Factors'!$A$3:$AB$46,MATCH('MC Emissions'!$A431,'Emissions Factors'!$A$5:$A$46,0)+2,FALSE)*'MC Usage'!Y431</f>
        <v>0</v>
      </c>
      <c r="Z431" s="2">
        <f>HLOOKUP(Z$5,'Emissions Factors'!$A$3:$AB$46,MATCH('MC Emissions'!$A431,'Emissions Factors'!$A$5:$A$46,0)+2,FALSE)*'MC Usage'!Z431</f>
        <v>0</v>
      </c>
      <c r="AA431" s="2">
        <f>HLOOKUP(AA$5,'Emissions Factors'!$A$3:$AB$46,MATCH('MC Emissions'!$A431,'Emissions Factors'!$A$5:$A$46,0)+2,FALSE)*'MC Usage'!AA431</f>
        <v>0</v>
      </c>
      <c r="AB431">
        <f>HLOOKUP(AB$5,'Emissions Factors'!$A$3:$AB$46,MATCH('MC Emissions'!$A431,'Emissions Factors'!$A$5:$A$46,0)+2,FALSE)*'MC Usage'!AB431</f>
        <v>0</v>
      </c>
      <c r="AC431">
        <f>-'MC Usage'!AC431</f>
        <v>0</v>
      </c>
      <c r="AD431">
        <f>HLOOKUP(AD$5,'Emissions Factors'!$A$3:$AB$46,MATCH('MC Emissions'!$A431,'Emissions Factors'!$A$5:$A$46,0)+2,FALSE)*'MC Usage'!AD431</f>
        <v>0</v>
      </c>
      <c r="AE431">
        <f>HLOOKUP(AE$5,'Emissions Factors'!$A$3:$AB$46,MATCH('MC Emissions'!$A431,'Emissions Factors'!$A$5:$A$46,0)+2,FALSE)*'MC Usage'!AE431</f>
        <v>0</v>
      </c>
      <c r="AF431" s="202">
        <f t="shared" si="28"/>
        <v>0</v>
      </c>
      <c r="AG431">
        <f t="shared" si="29"/>
        <v>0</v>
      </c>
      <c r="AH431">
        <v>0</v>
      </c>
    </row>
    <row r="432" spans="1:34" x14ac:dyDescent="0.3">
      <c r="A432" s="33" t="s">
        <v>69</v>
      </c>
      <c r="B432" s="18">
        <f t="shared" si="30"/>
        <v>49675</v>
      </c>
      <c r="C432" s="2">
        <f>HLOOKUP(C$5,'Emissions Factors'!$A$3:$AB$46,MATCH('MC Emissions'!$A432,'Emissions Factors'!$A$5:$A$46,0)+2,FALSE)*'MC Usage'!C432</f>
        <v>0</v>
      </c>
      <c r="D432" s="2">
        <f>HLOOKUP(D$5,'Emissions Factors'!$A$3:$AB$46,MATCH('MC Emissions'!$A432,'Emissions Factors'!$A$5:$A$46,0)+2,FALSE)*'MC Usage'!D432</f>
        <v>0</v>
      </c>
      <c r="E432" s="2">
        <f>HLOOKUP(E$5,'Emissions Factors'!$A$3:$AB$46,MATCH('MC Emissions'!$A432,'Emissions Factors'!$A$5:$A$46,0)+2,FALSE)*'MC Usage'!E432</f>
        <v>0</v>
      </c>
      <c r="F432" s="2">
        <f>HLOOKUP(F$5,'Emissions Factors'!$A$3:$AB$46,MATCH('MC Emissions'!$A432,'Emissions Factors'!$A$5:$A$46,0)+2,FALSE)*'MC Usage'!F432</f>
        <v>0</v>
      </c>
      <c r="G432" s="2">
        <f>HLOOKUP(G$5,'Emissions Factors'!$A$3:$AB$46,MATCH('MC Emissions'!$A432,'Emissions Factors'!$A$5:$A$46,0)+2,FALSE)*'MC Usage'!G432</f>
        <v>0</v>
      </c>
      <c r="H432" s="2">
        <f>HLOOKUP(H$5,'Emissions Factors'!$A$3:$AB$46,MATCH('MC Emissions'!$A432,'Emissions Factors'!$A$5:$A$46,0)+2,FALSE)*'MC Usage'!H432</f>
        <v>0</v>
      </c>
      <c r="I432" s="2">
        <f>HLOOKUP(I$5,'Emissions Factors'!$A$3:$AB$46,MATCH('MC Emissions'!$A432,'Emissions Factors'!$A$5:$A$46,0)+2,FALSE)*'MC Usage'!I432</f>
        <v>0</v>
      </c>
      <c r="J432" s="2">
        <f>HLOOKUP(J$5,'Emissions Factors'!$A$3:$AB$46,MATCH('MC Emissions'!$A432,'Emissions Factors'!$A$5:$A$46,0)+2,FALSE)*'MC Usage'!J432</f>
        <v>0</v>
      </c>
      <c r="K432" s="2">
        <f>HLOOKUP(K$5,'Emissions Factors'!$A$3:$AB$46,MATCH('MC Emissions'!$A432,'Emissions Factors'!$A$5:$A$46,0)+2,FALSE)*'MC Usage'!K432</f>
        <v>0</v>
      </c>
      <c r="L432" s="2">
        <f>HLOOKUP(L$5,'Emissions Factors'!$A$3:$AB$46,MATCH('MC Emissions'!$A432,'Emissions Factors'!$A$5:$A$46,0)+2,FALSE)*'MC Usage'!L432</f>
        <v>0</v>
      </c>
      <c r="M432" s="2">
        <f>HLOOKUP(M$5,'Emissions Factors'!$A$3:$AB$46,MATCH('MC Emissions'!$A432,'Emissions Factors'!$A$5:$A$46,0)+2,FALSE)*'MC Usage'!M432</f>
        <v>0</v>
      </c>
      <c r="N432" s="2">
        <f>HLOOKUP(N$5,'Emissions Factors'!$A$3:$AB$46,MATCH('MC Emissions'!$A432,'Emissions Factors'!$A$5:$A$46,0)+2,FALSE)*'MC Usage'!N432</f>
        <v>0</v>
      </c>
      <c r="O432" s="2">
        <f>HLOOKUP(O$5,'Emissions Factors'!$A$3:$AB$46,MATCH('MC Emissions'!$A432,'Emissions Factors'!$A$5:$A$46,0)+2,FALSE)*'MC Usage'!O432</f>
        <v>0</v>
      </c>
      <c r="P432" s="2">
        <f>HLOOKUP(P$5,'Emissions Factors'!$A$3:$AB$46,MATCH('MC Emissions'!$A432,'Emissions Factors'!$A$5:$A$46,0)+2,FALSE)*'MC Usage'!P432</f>
        <v>0</v>
      </c>
      <c r="Q432" s="2">
        <f>HLOOKUP(Q$5,'Emissions Factors'!$A$3:$AB$46,MATCH('MC Emissions'!$A432,'Emissions Factors'!$A$5:$A$46,0)+2,FALSE)*'MC Usage'!Q432</f>
        <v>0</v>
      </c>
      <c r="R432" s="2">
        <f>HLOOKUP(R$5,'Emissions Factors'!$A$3:$AB$46,MATCH('MC Emissions'!$A432,'Emissions Factors'!$A$5:$A$46,0)+2,FALSE)*'MC Usage'!R432</f>
        <v>0</v>
      </c>
      <c r="S432" s="2">
        <f>HLOOKUP(S$5,'Emissions Factors'!$A$3:$AB$46,MATCH('MC Emissions'!$A432,'Emissions Factors'!$A$5:$A$46,0)+2,FALSE)*'MC Usage'!S432</f>
        <v>0</v>
      </c>
      <c r="T432" s="2">
        <f>HLOOKUP(T$5,'Emissions Factors'!$A$3:$AB$46,MATCH('MC Emissions'!$A432,'Emissions Factors'!$A$5:$A$46,0)+2,FALSE)*'MC Usage'!T432</f>
        <v>0</v>
      </c>
      <c r="U432" s="2">
        <f>HLOOKUP(U$5,'Emissions Factors'!$A$3:$AB$46,MATCH('MC Emissions'!$A432,'Emissions Factors'!$A$5:$A$46,0)+2,FALSE)*'MC Usage'!U432</f>
        <v>0</v>
      </c>
      <c r="V432" s="2">
        <f>HLOOKUP(V$5,'Emissions Factors'!$A$3:$AB$46,MATCH('MC Emissions'!$A432,'Emissions Factors'!$A$5:$A$46,0)+2,FALSE)*'MC Usage'!V432</f>
        <v>0</v>
      </c>
      <c r="W432" s="2">
        <f>HLOOKUP(W$5,'Emissions Factors'!$A$3:$AB$46,MATCH('MC Emissions'!$A432,'Emissions Factors'!$A$5:$A$46,0)+2,FALSE)*'MC Usage'!W432</f>
        <v>0</v>
      </c>
      <c r="X432" s="2">
        <f>HLOOKUP(X$5,'Emissions Factors'!$A$3:$AB$46,MATCH('MC Emissions'!$A432,'Emissions Factors'!$A$5:$A$46,0)+2,FALSE)*'MC Usage'!X432</f>
        <v>0</v>
      </c>
      <c r="Y432" s="2">
        <f>HLOOKUP(Y$5,'Emissions Factors'!$A$3:$AB$46,MATCH('MC Emissions'!$A432,'Emissions Factors'!$A$5:$A$46,0)+2,FALSE)*'MC Usage'!Y432</f>
        <v>0</v>
      </c>
      <c r="Z432" s="2">
        <f>HLOOKUP(Z$5,'Emissions Factors'!$A$3:$AB$46,MATCH('MC Emissions'!$A432,'Emissions Factors'!$A$5:$A$46,0)+2,FALSE)*'MC Usage'!Z432</f>
        <v>0</v>
      </c>
      <c r="AA432" s="2">
        <f>HLOOKUP(AA$5,'Emissions Factors'!$A$3:$AB$46,MATCH('MC Emissions'!$A432,'Emissions Factors'!$A$5:$A$46,0)+2,FALSE)*'MC Usage'!AA432</f>
        <v>0</v>
      </c>
      <c r="AB432">
        <f>HLOOKUP(AB$5,'Emissions Factors'!$A$3:$AB$46,MATCH('MC Emissions'!$A432,'Emissions Factors'!$A$5:$A$46,0)+2,FALSE)*'MC Usage'!AB432</f>
        <v>0</v>
      </c>
      <c r="AC432">
        <f>-'MC Usage'!AC432</f>
        <v>0</v>
      </c>
      <c r="AD432">
        <f>HLOOKUP(AD$5,'Emissions Factors'!$A$3:$AB$46,MATCH('MC Emissions'!$A432,'Emissions Factors'!$A$5:$A$46,0)+2,FALSE)*'MC Usage'!AD432</f>
        <v>0</v>
      </c>
      <c r="AE432">
        <f>HLOOKUP(AE$5,'Emissions Factors'!$A$3:$AB$46,MATCH('MC Emissions'!$A432,'Emissions Factors'!$A$5:$A$46,0)+2,FALSE)*'MC Usage'!AE432</f>
        <v>0</v>
      </c>
      <c r="AF432" s="202">
        <f t="shared" si="28"/>
        <v>0</v>
      </c>
      <c r="AG432">
        <f t="shared" si="29"/>
        <v>0</v>
      </c>
      <c r="AH432">
        <v>0</v>
      </c>
    </row>
    <row r="433" spans="1:34" x14ac:dyDescent="0.3">
      <c r="A433" s="33" t="s">
        <v>69</v>
      </c>
      <c r="B433" s="18">
        <f t="shared" si="30"/>
        <v>49706</v>
      </c>
      <c r="C433" s="2">
        <f>HLOOKUP(C$5,'Emissions Factors'!$A$3:$AB$46,MATCH('MC Emissions'!$A433,'Emissions Factors'!$A$5:$A$46,0)+2,FALSE)*'MC Usage'!C433</f>
        <v>0</v>
      </c>
      <c r="D433" s="2">
        <f>HLOOKUP(D$5,'Emissions Factors'!$A$3:$AB$46,MATCH('MC Emissions'!$A433,'Emissions Factors'!$A$5:$A$46,0)+2,FALSE)*'MC Usage'!D433</f>
        <v>0</v>
      </c>
      <c r="E433" s="2">
        <f>HLOOKUP(E$5,'Emissions Factors'!$A$3:$AB$46,MATCH('MC Emissions'!$A433,'Emissions Factors'!$A$5:$A$46,0)+2,FALSE)*'MC Usage'!E433</f>
        <v>0</v>
      </c>
      <c r="F433" s="2">
        <f>HLOOKUP(F$5,'Emissions Factors'!$A$3:$AB$46,MATCH('MC Emissions'!$A433,'Emissions Factors'!$A$5:$A$46,0)+2,FALSE)*'MC Usage'!F433</f>
        <v>0</v>
      </c>
      <c r="G433" s="2">
        <f>HLOOKUP(G$5,'Emissions Factors'!$A$3:$AB$46,MATCH('MC Emissions'!$A433,'Emissions Factors'!$A$5:$A$46,0)+2,FALSE)*'MC Usage'!G433</f>
        <v>0</v>
      </c>
      <c r="H433" s="2">
        <f>HLOOKUP(H$5,'Emissions Factors'!$A$3:$AB$46,MATCH('MC Emissions'!$A433,'Emissions Factors'!$A$5:$A$46,0)+2,FALSE)*'MC Usage'!H433</f>
        <v>0</v>
      </c>
      <c r="I433" s="2">
        <f>HLOOKUP(I$5,'Emissions Factors'!$A$3:$AB$46,MATCH('MC Emissions'!$A433,'Emissions Factors'!$A$5:$A$46,0)+2,FALSE)*'MC Usage'!I433</f>
        <v>0</v>
      </c>
      <c r="J433" s="2">
        <f>HLOOKUP(J$5,'Emissions Factors'!$A$3:$AB$46,MATCH('MC Emissions'!$A433,'Emissions Factors'!$A$5:$A$46,0)+2,FALSE)*'MC Usage'!J433</f>
        <v>0</v>
      </c>
      <c r="K433" s="2">
        <f>HLOOKUP(K$5,'Emissions Factors'!$A$3:$AB$46,MATCH('MC Emissions'!$A433,'Emissions Factors'!$A$5:$A$46,0)+2,FALSE)*'MC Usage'!K433</f>
        <v>0</v>
      </c>
      <c r="L433" s="2">
        <f>HLOOKUP(L$5,'Emissions Factors'!$A$3:$AB$46,MATCH('MC Emissions'!$A433,'Emissions Factors'!$A$5:$A$46,0)+2,FALSE)*'MC Usage'!L433</f>
        <v>0</v>
      </c>
      <c r="M433" s="2">
        <f>HLOOKUP(M$5,'Emissions Factors'!$A$3:$AB$46,MATCH('MC Emissions'!$A433,'Emissions Factors'!$A$5:$A$46,0)+2,FALSE)*'MC Usage'!M433</f>
        <v>0</v>
      </c>
      <c r="N433" s="2">
        <f>HLOOKUP(N$5,'Emissions Factors'!$A$3:$AB$46,MATCH('MC Emissions'!$A433,'Emissions Factors'!$A$5:$A$46,0)+2,FALSE)*'MC Usage'!N433</f>
        <v>0</v>
      </c>
      <c r="O433" s="2">
        <f>HLOOKUP(O$5,'Emissions Factors'!$A$3:$AB$46,MATCH('MC Emissions'!$A433,'Emissions Factors'!$A$5:$A$46,0)+2,FALSE)*'MC Usage'!O433</f>
        <v>0</v>
      </c>
      <c r="P433" s="2">
        <f>HLOOKUP(P$5,'Emissions Factors'!$A$3:$AB$46,MATCH('MC Emissions'!$A433,'Emissions Factors'!$A$5:$A$46,0)+2,FALSE)*'MC Usage'!P433</f>
        <v>0</v>
      </c>
      <c r="Q433" s="2">
        <f>HLOOKUP(Q$5,'Emissions Factors'!$A$3:$AB$46,MATCH('MC Emissions'!$A433,'Emissions Factors'!$A$5:$A$46,0)+2,FALSE)*'MC Usage'!Q433</f>
        <v>0</v>
      </c>
      <c r="R433" s="2">
        <f>HLOOKUP(R$5,'Emissions Factors'!$A$3:$AB$46,MATCH('MC Emissions'!$A433,'Emissions Factors'!$A$5:$A$46,0)+2,FALSE)*'MC Usage'!R433</f>
        <v>0</v>
      </c>
      <c r="S433" s="2">
        <f>HLOOKUP(S$5,'Emissions Factors'!$A$3:$AB$46,MATCH('MC Emissions'!$A433,'Emissions Factors'!$A$5:$A$46,0)+2,FALSE)*'MC Usage'!S433</f>
        <v>0</v>
      </c>
      <c r="T433" s="2">
        <f>HLOOKUP(T$5,'Emissions Factors'!$A$3:$AB$46,MATCH('MC Emissions'!$A433,'Emissions Factors'!$A$5:$A$46,0)+2,FALSE)*'MC Usage'!T433</f>
        <v>0</v>
      </c>
      <c r="U433" s="2">
        <f>HLOOKUP(U$5,'Emissions Factors'!$A$3:$AB$46,MATCH('MC Emissions'!$A433,'Emissions Factors'!$A$5:$A$46,0)+2,FALSE)*'MC Usage'!U433</f>
        <v>0</v>
      </c>
      <c r="V433" s="2">
        <f>HLOOKUP(V$5,'Emissions Factors'!$A$3:$AB$46,MATCH('MC Emissions'!$A433,'Emissions Factors'!$A$5:$A$46,0)+2,FALSE)*'MC Usage'!V433</f>
        <v>0</v>
      </c>
      <c r="W433" s="2">
        <f>HLOOKUP(W$5,'Emissions Factors'!$A$3:$AB$46,MATCH('MC Emissions'!$A433,'Emissions Factors'!$A$5:$A$46,0)+2,FALSE)*'MC Usage'!W433</f>
        <v>0</v>
      </c>
      <c r="X433" s="2">
        <f>HLOOKUP(X$5,'Emissions Factors'!$A$3:$AB$46,MATCH('MC Emissions'!$A433,'Emissions Factors'!$A$5:$A$46,0)+2,FALSE)*'MC Usage'!X433</f>
        <v>0</v>
      </c>
      <c r="Y433" s="2">
        <f>HLOOKUP(Y$5,'Emissions Factors'!$A$3:$AB$46,MATCH('MC Emissions'!$A433,'Emissions Factors'!$A$5:$A$46,0)+2,FALSE)*'MC Usage'!Y433</f>
        <v>0</v>
      </c>
      <c r="Z433" s="2">
        <f>HLOOKUP(Z$5,'Emissions Factors'!$A$3:$AB$46,MATCH('MC Emissions'!$A433,'Emissions Factors'!$A$5:$A$46,0)+2,FALSE)*'MC Usage'!Z433</f>
        <v>0</v>
      </c>
      <c r="AA433" s="2">
        <f>HLOOKUP(AA$5,'Emissions Factors'!$A$3:$AB$46,MATCH('MC Emissions'!$A433,'Emissions Factors'!$A$5:$A$46,0)+2,FALSE)*'MC Usage'!AA433</f>
        <v>0</v>
      </c>
      <c r="AB433">
        <f>HLOOKUP(AB$5,'Emissions Factors'!$A$3:$AB$46,MATCH('MC Emissions'!$A433,'Emissions Factors'!$A$5:$A$46,0)+2,FALSE)*'MC Usage'!AB433</f>
        <v>0</v>
      </c>
      <c r="AC433">
        <f>-'MC Usage'!AC433</f>
        <v>0</v>
      </c>
      <c r="AD433">
        <f>HLOOKUP(AD$5,'Emissions Factors'!$A$3:$AB$46,MATCH('MC Emissions'!$A433,'Emissions Factors'!$A$5:$A$46,0)+2,FALSE)*'MC Usage'!AD433</f>
        <v>0</v>
      </c>
      <c r="AE433">
        <f>HLOOKUP(AE$5,'Emissions Factors'!$A$3:$AB$46,MATCH('MC Emissions'!$A433,'Emissions Factors'!$A$5:$A$46,0)+2,FALSE)*'MC Usage'!AE433</f>
        <v>0</v>
      </c>
      <c r="AF433" s="202">
        <f t="shared" si="28"/>
        <v>0</v>
      </c>
      <c r="AG433">
        <f t="shared" si="29"/>
        <v>0</v>
      </c>
      <c r="AH433">
        <v>0</v>
      </c>
    </row>
    <row r="434" spans="1:34" x14ac:dyDescent="0.3">
      <c r="A434" s="33" t="s">
        <v>69</v>
      </c>
      <c r="B434" s="18">
        <f t="shared" si="30"/>
        <v>49735</v>
      </c>
      <c r="C434" s="2">
        <f>HLOOKUP(C$5,'Emissions Factors'!$A$3:$AB$46,MATCH('MC Emissions'!$A434,'Emissions Factors'!$A$5:$A$46,0)+2,FALSE)*'MC Usage'!C434</f>
        <v>0</v>
      </c>
      <c r="D434" s="2">
        <f>HLOOKUP(D$5,'Emissions Factors'!$A$3:$AB$46,MATCH('MC Emissions'!$A434,'Emissions Factors'!$A$5:$A$46,0)+2,FALSE)*'MC Usage'!D434</f>
        <v>0</v>
      </c>
      <c r="E434" s="2">
        <f>HLOOKUP(E$5,'Emissions Factors'!$A$3:$AB$46,MATCH('MC Emissions'!$A434,'Emissions Factors'!$A$5:$A$46,0)+2,FALSE)*'MC Usage'!E434</f>
        <v>0</v>
      </c>
      <c r="F434" s="2">
        <f>HLOOKUP(F$5,'Emissions Factors'!$A$3:$AB$46,MATCH('MC Emissions'!$A434,'Emissions Factors'!$A$5:$A$46,0)+2,FALSE)*'MC Usage'!F434</f>
        <v>0</v>
      </c>
      <c r="G434" s="2">
        <f>HLOOKUP(G$5,'Emissions Factors'!$A$3:$AB$46,MATCH('MC Emissions'!$A434,'Emissions Factors'!$A$5:$A$46,0)+2,FALSE)*'MC Usage'!G434</f>
        <v>0</v>
      </c>
      <c r="H434" s="2">
        <f>HLOOKUP(H$5,'Emissions Factors'!$A$3:$AB$46,MATCH('MC Emissions'!$A434,'Emissions Factors'!$A$5:$A$46,0)+2,FALSE)*'MC Usage'!H434</f>
        <v>0</v>
      </c>
      <c r="I434" s="2">
        <f>HLOOKUP(I$5,'Emissions Factors'!$A$3:$AB$46,MATCH('MC Emissions'!$A434,'Emissions Factors'!$A$5:$A$46,0)+2,FALSE)*'MC Usage'!I434</f>
        <v>0</v>
      </c>
      <c r="J434" s="2">
        <f>HLOOKUP(J$5,'Emissions Factors'!$A$3:$AB$46,MATCH('MC Emissions'!$A434,'Emissions Factors'!$A$5:$A$46,0)+2,FALSE)*'MC Usage'!J434</f>
        <v>0</v>
      </c>
      <c r="K434" s="2">
        <f>HLOOKUP(K$5,'Emissions Factors'!$A$3:$AB$46,MATCH('MC Emissions'!$A434,'Emissions Factors'!$A$5:$A$46,0)+2,FALSE)*'MC Usage'!K434</f>
        <v>0</v>
      </c>
      <c r="L434" s="2">
        <f>HLOOKUP(L$5,'Emissions Factors'!$A$3:$AB$46,MATCH('MC Emissions'!$A434,'Emissions Factors'!$A$5:$A$46,0)+2,FALSE)*'MC Usage'!L434</f>
        <v>0</v>
      </c>
      <c r="M434" s="2">
        <f>HLOOKUP(M$5,'Emissions Factors'!$A$3:$AB$46,MATCH('MC Emissions'!$A434,'Emissions Factors'!$A$5:$A$46,0)+2,FALSE)*'MC Usage'!M434</f>
        <v>0</v>
      </c>
      <c r="N434" s="2">
        <f>HLOOKUP(N$5,'Emissions Factors'!$A$3:$AB$46,MATCH('MC Emissions'!$A434,'Emissions Factors'!$A$5:$A$46,0)+2,FALSE)*'MC Usage'!N434</f>
        <v>0</v>
      </c>
      <c r="O434" s="2">
        <f>HLOOKUP(O$5,'Emissions Factors'!$A$3:$AB$46,MATCH('MC Emissions'!$A434,'Emissions Factors'!$A$5:$A$46,0)+2,FALSE)*'MC Usage'!O434</f>
        <v>0</v>
      </c>
      <c r="P434" s="2">
        <f>HLOOKUP(P$5,'Emissions Factors'!$A$3:$AB$46,MATCH('MC Emissions'!$A434,'Emissions Factors'!$A$5:$A$46,0)+2,FALSE)*'MC Usage'!P434</f>
        <v>0</v>
      </c>
      <c r="Q434" s="2">
        <f>HLOOKUP(Q$5,'Emissions Factors'!$A$3:$AB$46,MATCH('MC Emissions'!$A434,'Emissions Factors'!$A$5:$A$46,0)+2,FALSE)*'MC Usage'!Q434</f>
        <v>0</v>
      </c>
      <c r="R434" s="2">
        <f>HLOOKUP(R$5,'Emissions Factors'!$A$3:$AB$46,MATCH('MC Emissions'!$A434,'Emissions Factors'!$A$5:$A$46,0)+2,FALSE)*'MC Usage'!R434</f>
        <v>0</v>
      </c>
      <c r="S434" s="2">
        <f>HLOOKUP(S$5,'Emissions Factors'!$A$3:$AB$46,MATCH('MC Emissions'!$A434,'Emissions Factors'!$A$5:$A$46,0)+2,FALSE)*'MC Usage'!S434</f>
        <v>0</v>
      </c>
      <c r="T434" s="2">
        <f>HLOOKUP(T$5,'Emissions Factors'!$A$3:$AB$46,MATCH('MC Emissions'!$A434,'Emissions Factors'!$A$5:$A$46,0)+2,FALSE)*'MC Usage'!T434</f>
        <v>0</v>
      </c>
      <c r="U434" s="2">
        <f>HLOOKUP(U$5,'Emissions Factors'!$A$3:$AB$46,MATCH('MC Emissions'!$A434,'Emissions Factors'!$A$5:$A$46,0)+2,FALSE)*'MC Usage'!U434</f>
        <v>0</v>
      </c>
      <c r="V434" s="2">
        <f>HLOOKUP(V$5,'Emissions Factors'!$A$3:$AB$46,MATCH('MC Emissions'!$A434,'Emissions Factors'!$A$5:$A$46,0)+2,FALSE)*'MC Usage'!V434</f>
        <v>0</v>
      </c>
      <c r="W434" s="2">
        <f>HLOOKUP(W$5,'Emissions Factors'!$A$3:$AB$46,MATCH('MC Emissions'!$A434,'Emissions Factors'!$A$5:$A$46,0)+2,FALSE)*'MC Usage'!W434</f>
        <v>0</v>
      </c>
      <c r="X434" s="2">
        <f>HLOOKUP(X$5,'Emissions Factors'!$A$3:$AB$46,MATCH('MC Emissions'!$A434,'Emissions Factors'!$A$5:$A$46,0)+2,FALSE)*'MC Usage'!X434</f>
        <v>0</v>
      </c>
      <c r="Y434" s="2">
        <f>HLOOKUP(Y$5,'Emissions Factors'!$A$3:$AB$46,MATCH('MC Emissions'!$A434,'Emissions Factors'!$A$5:$A$46,0)+2,FALSE)*'MC Usage'!Y434</f>
        <v>0</v>
      </c>
      <c r="Z434" s="2">
        <f>HLOOKUP(Z$5,'Emissions Factors'!$A$3:$AB$46,MATCH('MC Emissions'!$A434,'Emissions Factors'!$A$5:$A$46,0)+2,FALSE)*'MC Usage'!Z434</f>
        <v>0</v>
      </c>
      <c r="AA434" s="2">
        <f>HLOOKUP(AA$5,'Emissions Factors'!$A$3:$AB$46,MATCH('MC Emissions'!$A434,'Emissions Factors'!$A$5:$A$46,0)+2,FALSE)*'MC Usage'!AA434</f>
        <v>0</v>
      </c>
      <c r="AB434">
        <f>HLOOKUP(AB$5,'Emissions Factors'!$A$3:$AB$46,MATCH('MC Emissions'!$A434,'Emissions Factors'!$A$5:$A$46,0)+2,FALSE)*'MC Usage'!AB434</f>
        <v>0</v>
      </c>
      <c r="AC434">
        <f>-'MC Usage'!AC434</f>
        <v>0</v>
      </c>
      <c r="AD434">
        <f>HLOOKUP(AD$5,'Emissions Factors'!$A$3:$AB$46,MATCH('MC Emissions'!$A434,'Emissions Factors'!$A$5:$A$46,0)+2,FALSE)*'MC Usage'!AD434</f>
        <v>0</v>
      </c>
      <c r="AE434">
        <f>HLOOKUP(AE$5,'Emissions Factors'!$A$3:$AB$46,MATCH('MC Emissions'!$A434,'Emissions Factors'!$A$5:$A$46,0)+2,FALSE)*'MC Usage'!AE434</f>
        <v>0</v>
      </c>
      <c r="AF434" s="202">
        <f t="shared" si="28"/>
        <v>0</v>
      </c>
      <c r="AG434">
        <f t="shared" si="29"/>
        <v>0</v>
      </c>
      <c r="AH434">
        <v>0</v>
      </c>
    </row>
    <row r="435" spans="1:34" x14ac:dyDescent="0.3">
      <c r="A435" s="33" t="s">
        <v>69</v>
      </c>
      <c r="B435" s="18">
        <f t="shared" si="30"/>
        <v>49766</v>
      </c>
      <c r="C435" s="2">
        <f>HLOOKUP(C$5,'Emissions Factors'!$A$3:$AB$46,MATCH('MC Emissions'!$A435,'Emissions Factors'!$A$5:$A$46,0)+2,FALSE)*'MC Usage'!C435</f>
        <v>0</v>
      </c>
      <c r="D435" s="2">
        <f>HLOOKUP(D$5,'Emissions Factors'!$A$3:$AB$46,MATCH('MC Emissions'!$A435,'Emissions Factors'!$A$5:$A$46,0)+2,FALSE)*'MC Usage'!D435</f>
        <v>0</v>
      </c>
      <c r="E435" s="2">
        <f>HLOOKUP(E$5,'Emissions Factors'!$A$3:$AB$46,MATCH('MC Emissions'!$A435,'Emissions Factors'!$A$5:$A$46,0)+2,FALSE)*'MC Usage'!E435</f>
        <v>0</v>
      </c>
      <c r="F435" s="2">
        <f>HLOOKUP(F$5,'Emissions Factors'!$A$3:$AB$46,MATCH('MC Emissions'!$A435,'Emissions Factors'!$A$5:$A$46,0)+2,FALSE)*'MC Usage'!F435</f>
        <v>0</v>
      </c>
      <c r="G435" s="2">
        <f>HLOOKUP(G$5,'Emissions Factors'!$A$3:$AB$46,MATCH('MC Emissions'!$A435,'Emissions Factors'!$A$5:$A$46,0)+2,FALSE)*'MC Usage'!G435</f>
        <v>0</v>
      </c>
      <c r="H435" s="2">
        <f>HLOOKUP(H$5,'Emissions Factors'!$A$3:$AB$46,MATCH('MC Emissions'!$A435,'Emissions Factors'!$A$5:$A$46,0)+2,FALSE)*'MC Usage'!H435</f>
        <v>0</v>
      </c>
      <c r="I435" s="2">
        <f>HLOOKUP(I$5,'Emissions Factors'!$A$3:$AB$46,MATCH('MC Emissions'!$A435,'Emissions Factors'!$A$5:$A$46,0)+2,FALSE)*'MC Usage'!I435</f>
        <v>0</v>
      </c>
      <c r="J435" s="2">
        <f>HLOOKUP(J$5,'Emissions Factors'!$A$3:$AB$46,MATCH('MC Emissions'!$A435,'Emissions Factors'!$A$5:$A$46,0)+2,FALSE)*'MC Usage'!J435</f>
        <v>0</v>
      </c>
      <c r="K435" s="2">
        <f>HLOOKUP(K$5,'Emissions Factors'!$A$3:$AB$46,MATCH('MC Emissions'!$A435,'Emissions Factors'!$A$5:$A$46,0)+2,FALSE)*'MC Usage'!K435</f>
        <v>0</v>
      </c>
      <c r="L435" s="2">
        <f>HLOOKUP(L$5,'Emissions Factors'!$A$3:$AB$46,MATCH('MC Emissions'!$A435,'Emissions Factors'!$A$5:$A$46,0)+2,FALSE)*'MC Usage'!L435</f>
        <v>0</v>
      </c>
      <c r="M435" s="2">
        <f>HLOOKUP(M$5,'Emissions Factors'!$A$3:$AB$46,MATCH('MC Emissions'!$A435,'Emissions Factors'!$A$5:$A$46,0)+2,FALSE)*'MC Usage'!M435</f>
        <v>0</v>
      </c>
      <c r="N435" s="2">
        <f>HLOOKUP(N$5,'Emissions Factors'!$A$3:$AB$46,MATCH('MC Emissions'!$A435,'Emissions Factors'!$A$5:$A$46,0)+2,FALSE)*'MC Usage'!N435</f>
        <v>0</v>
      </c>
      <c r="O435" s="2">
        <f>HLOOKUP(O$5,'Emissions Factors'!$A$3:$AB$46,MATCH('MC Emissions'!$A435,'Emissions Factors'!$A$5:$A$46,0)+2,FALSE)*'MC Usage'!O435</f>
        <v>0</v>
      </c>
      <c r="P435" s="2">
        <f>HLOOKUP(P$5,'Emissions Factors'!$A$3:$AB$46,MATCH('MC Emissions'!$A435,'Emissions Factors'!$A$5:$A$46,0)+2,FALSE)*'MC Usage'!P435</f>
        <v>0</v>
      </c>
      <c r="Q435" s="2">
        <f>HLOOKUP(Q$5,'Emissions Factors'!$A$3:$AB$46,MATCH('MC Emissions'!$A435,'Emissions Factors'!$A$5:$A$46,0)+2,FALSE)*'MC Usage'!Q435</f>
        <v>0</v>
      </c>
      <c r="R435" s="2">
        <f>HLOOKUP(R$5,'Emissions Factors'!$A$3:$AB$46,MATCH('MC Emissions'!$A435,'Emissions Factors'!$A$5:$A$46,0)+2,FALSE)*'MC Usage'!R435</f>
        <v>0</v>
      </c>
      <c r="S435" s="2">
        <f>HLOOKUP(S$5,'Emissions Factors'!$A$3:$AB$46,MATCH('MC Emissions'!$A435,'Emissions Factors'!$A$5:$A$46,0)+2,FALSE)*'MC Usage'!S435</f>
        <v>0</v>
      </c>
      <c r="T435" s="2">
        <f>HLOOKUP(T$5,'Emissions Factors'!$A$3:$AB$46,MATCH('MC Emissions'!$A435,'Emissions Factors'!$A$5:$A$46,0)+2,FALSE)*'MC Usage'!T435</f>
        <v>0</v>
      </c>
      <c r="U435" s="2">
        <f>HLOOKUP(U$5,'Emissions Factors'!$A$3:$AB$46,MATCH('MC Emissions'!$A435,'Emissions Factors'!$A$5:$A$46,0)+2,FALSE)*'MC Usage'!U435</f>
        <v>0</v>
      </c>
      <c r="V435" s="2">
        <f>HLOOKUP(V$5,'Emissions Factors'!$A$3:$AB$46,MATCH('MC Emissions'!$A435,'Emissions Factors'!$A$5:$A$46,0)+2,FALSE)*'MC Usage'!V435</f>
        <v>0</v>
      </c>
      <c r="W435" s="2">
        <f>HLOOKUP(W$5,'Emissions Factors'!$A$3:$AB$46,MATCH('MC Emissions'!$A435,'Emissions Factors'!$A$5:$A$46,0)+2,FALSE)*'MC Usage'!W435</f>
        <v>0</v>
      </c>
      <c r="X435" s="2">
        <f>HLOOKUP(X$5,'Emissions Factors'!$A$3:$AB$46,MATCH('MC Emissions'!$A435,'Emissions Factors'!$A$5:$A$46,0)+2,FALSE)*'MC Usage'!X435</f>
        <v>0</v>
      </c>
      <c r="Y435" s="2">
        <f>HLOOKUP(Y$5,'Emissions Factors'!$A$3:$AB$46,MATCH('MC Emissions'!$A435,'Emissions Factors'!$A$5:$A$46,0)+2,FALSE)*'MC Usage'!Y435</f>
        <v>0</v>
      </c>
      <c r="Z435" s="2">
        <f>HLOOKUP(Z$5,'Emissions Factors'!$A$3:$AB$46,MATCH('MC Emissions'!$A435,'Emissions Factors'!$A$5:$A$46,0)+2,FALSE)*'MC Usage'!Z435</f>
        <v>0</v>
      </c>
      <c r="AA435" s="2">
        <f>HLOOKUP(AA$5,'Emissions Factors'!$A$3:$AB$46,MATCH('MC Emissions'!$A435,'Emissions Factors'!$A$5:$A$46,0)+2,FALSE)*'MC Usage'!AA435</f>
        <v>0</v>
      </c>
      <c r="AB435">
        <f>HLOOKUP(AB$5,'Emissions Factors'!$A$3:$AB$46,MATCH('MC Emissions'!$A435,'Emissions Factors'!$A$5:$A$46,0)+2,FALSE)*'MC Usage'!AB435</f>
        <v>0</v>
      </c>
      <c r="AC435">
        <f>-'MC Usage'!AC435</f>
        <v>0</v>
      </c>
      <c r="AD435">
        <f>HLOOKUP(AD$5,'Emissions Factors'!$A$3:$AB$46,MATCH('MC Emissions'!$A435,'Emissions Factors'!$A$5:$A$46,0)+2,FALSE)*'MC Usage'!AD435</f>
        <v>0</v>
      </c>
      <c r="AE435">
        <f>HLOOKUP(AE$5,'Emissions Factors'!$A$3:$AB$46,MATCH('MC Emissions'!$A435,'Emissions Factors'!$A$5:$A$46,0)+2,FALSE)*'MC Usage'!AE435</f>
        <v>0</v>
      </c>
      <c r="AF435" s="202">
        <f t="shared" si="28"/>
        <v>0</v>
      </c>
      <c r="AG435">
        <f t="shared" si="29"/>
        <v>0</v>
      </c>
      <c r="AH435">
        <v>0</v>
      </c>
    </row>
    <row r="436" spans="1:34" x14ac:dyDescent="0.3">
      <c r="A436" s="33" t="s">
        <v>69</v>
      </c>
      <c r="B436" s="18">
        <f t="shared" si="30"/>
        <v>49796</v>
      </c>
      <c r="C436" s="2">
        <f>HLOOKUP(C$5,'Emissions Factors'!$A$3:$AB$46,MATCH('MC Emissions'!$A436,'Emissions Factors'!$A$5:$A$46,0)+2,FALSE)*'MC Usage'!C436</f>
        <v>0</v>
      </c>
      <c r="D436" s="2">
        <f>HLOOKUP(D$5,'Emissions Factors'!$A$3:$AB$46,MATCH('MC Emissions'!$A436,'Emissions Factors'!$A$5:$A$46,0)+2,FALSE)*'MC Usage'!D436</f>
        <v>0</v>
      </c>
      <c r="E436" s="2">
        <f>HLOOKUP(E$5,'Emissions Factors'!$A$3:$AB$46,MATCH('MC Emissions'!$A436,'Emissions Factors'!$A$5:$A$46,0)+2,FALSE)*'MC Usage'!E436</f>
        <v>0</v>
      </c>
      <c r="F436" s="2">
        <f>HLOOKUP(F$5,'Emissions Factors'!$A$3:$AB$46,MATCH('MC Emissions'!$A436,'Emissions Factors'!$A$5:$A$46,0)+2,FALSE)*'MC Usage'!F436</f>
        <v>0</v>
      </c>
      <c r="G436" s="2">
        <f>HLOOKUP(G$5,'Emissions Factors'!$A$3:$AB$46,MATCH('MC Emissions'!$A436,'Emissions Factors'!$A$5:$A$46,0)+2,FALSE)*'MC Usage'!G436</f>
        <v>0</v>
      </c>
      <c r="H436" s="2">
        <f>HLOOKUP(H$5,'Emissions Factors'!$A$3:$AB$46,MATCH('MC Emissions'!$A436,'Emissions Factors'!$A$5:$A$46,0)+2,FALSE)*'MC Usage'!H436</f>
        <v>0</v>
      </c>
      <c r="I436" s="2">
        <f>HLOOKUP(I$5,'Emissions Factors'!$A$3:$AB$46,MATCH('MC Emissions'!$A436,'Emissions Factors'!$A$5:$A$46,0)+2,FALSE)*'MC Usage'!I436</f>
        <v>0</v>
      </c>
      <c r="J436" s="2">
        <f>HLOOKUP(J$5,'Emissions Factors'!$A$3:$AB$46,MATCH('MC Emissions'!$A436,'Emissions Factors'!$A$5:$A$46,0)+2,FALSE)*'MC Usage'!J436</f>
        <v>0</v>
      </c>
      <c r="K436" s="2">
        <f>HLOOKUP(K$5,'Emissions Factors'!$A$3:$AB$46,MATCH('MC Emissions'!$A436,'Emissions Factors'!$A$5:$A$46,0)+2,FALSE)*'MC Usage'!K436</f>
        <v>0</v>
      </c>
      <c r="L436" s="2">
        <f>HLOOKUP(L$5,'Emissions Factors'!$A$3:$AB$46,MATCH('MC Emissions'!$A436,'Emissions Factors'!$A$5:$A$46,0)+2,FALSE)*'MC Usage'!L436</f>
        <v>0</v>
      </c>
      <c r="M436" s="2">
        <f>HLOOKUP(M$5,'Emissions Factors'!$A$3:$AB$46,MATCH('MC Emissions'!$A436,'Emissions Factors'!$A$5:$A$46,0)+2,FALSE)*'MC Usage'!M436</f>
        <v>0</v>
      </c>
      <c r="N436" s="2">
        <f>HLOOKUP(N$5,'Emissions Factors'!$A$3:$AB$46,MATCH('MC Emissions'!$A436,'Emissions Factors'!$A$5:$A$46,0)+2,FALSE)*'MC Usage'!N436</f>
        <v>0</v>
      </c>
      <c r="O436" s="2">
        <f>HLOOKUP(O$5,'Emissions Factors'!$A$3:$AB$46,MATCH('MC Emissions'!$A436,'Emissions Factors'!$A$5:$A$46,0)+2,FALSE)*'MC Usage'!O436</f>
        <v>0</v>
      </c>
      <c r="P436" s="2">
        <f>HLOOKUP(P$5,'Emissions Factors'!$A$3:$AB$46,MATCH('MC Emissions'!$A436,'Emissions Factors'!$A$5:$A$46,0)+2,FALSE)*'MC Usage'!P436</f>
        <v>0</v>
      </c>
      <c r="Q436" s="2">
        <f>HLOOKUP(Q$5,'Emissions Factors'!$A$3:$AB$46,MATCH('MC Emissions'!$A436,'Emissions Factors'!$A$5:$A$46,0)+2,FALSE)*'MC Usage'!Q436</f>
        <v>0</v>
      </c>
      <c r="R436" s="2">
        <f>HLOOKUP(R$5,'Emissions Factors'!$A$3:$AB$46,MATCH('MC Emissions'!$A436,'Emissions Factors'!$A$5:$A$46,0)+2,FALSE)*'MC Usage'!R436</f>
        <v>0</v>
      </c>
      <c r="S436" s="2">
        <f>HLOOKUP(S$5,'Emissions Factors'!$A$3:$AB$46,MATCH('MC Emissions'!$A436,'Emissions Factors'!$A$5:$A$46,0)+2,FALSE)*'MC Usage'!S436</f>
        <v>0</v>
      </c>
      <c r="T436" s="2">
        <f>HLOOKUP(T$5,'Emissions Factors'!$A$3:$AB$46,MATCH('MC Emissions'!$A436,'Emissions Factors'!$A$5:$A$46,0)+2,FALSE)*'MC Usage'!T436</f>
        <v>0</v>
      </c>
      <c r="U436" s="2">
        <f>HLOOKUP(U$5,'Emissions Factors'!$A$3:$AB$46,MATCH('MC Emissions'!$A436,'Emissions Factors'!$A$5:$A$46,0)+2,FALSE)*'MC Usage'!U436</f>
        <v>0</v>
      </c>
      <c r="V436" s="2">
        <f>HLOOKUP(V$5,'Emissions Factors'!$A$3:$AB$46,MATCH('MC Emissions'!$A436,'Emissions Factors'!$A$5:$A$46,0)+2,FALSE)*'MC Usage'!V436</f>
        <v>0</v>
      </c>
      <c r="W436" s="2">
        <f>HLOOKUP(W$5,'Emissions Factors'!$A$3:$AB$46,MATCH('MC Emissions'!$A436,'Emissions Factors'!$A$5:$A$46,0)+2,FALSE)*'MC Usage'!W436</f>
        <v>0</v>
      </c>
      <c r="X436" s="2">
        <f>HLOOKUP(X$5,'Emissions Factors'!$A$3:$AB$46,MATCH('MC Emissions'!$A436,'Emissions Factors'!$A$5:$A$46,0)+2,FALSE)*'MC Usage'!X436</f>
        <v>0</v>
      </c>
      <c r="Y436" s="2">
        <f>HLOOKUP(Y$5,'Emissions Factors'!$A$3:$AB$46,MATCH('MC Emissions'!$A436,'Emissions Factors'!$A$5:$A$46,0)+2,FALSE)*'MC Usage'!Y436</f>
        <v>0</v>
      </c>
      <c r="Z436" s="2">
        <f>HLOOKUP(Z$5,'Emissions Factors'!$A$3:$AB$46,MATCH('MC Emissions'!$A436,'Emissions Factors'!$A$5:$A$46,0)+2,FALSE)*'MC Usage'!Z436</f>
        <v>0</v>
      </c>
      <c r="AA436" s="2">
        <f>HLOOKUP(AA$5,'Emissions Factors'!$A$3:$AB$46,MATCH('MC Emissions'!$A436,'Emissions Factors'!$A$5:$A$46,0)+2,FALSE)*'MC Usage'!AA436</f>
        <v>0</v>
      </c>
      <c r="AB436">
        <f>HLOOKUP(AB$5,'Emissions Factors'!$A$3:$AB$46,MATCH('MC Emissions'!$A436,'Emissions Factors'!$A$5:$A$46,0)+2,FALSE)*'MC Usage'!AB436</f>
        <v>0</v>
      </c>
      <c r="AC436">
        <f>-'MC Usage'!AC436</f>
        <v>0</v>
      </c>
      <c r="AD436">
        <f>HLOOKUP(AD$5,'Emissions Factors'!$A$3:$AB$46,MATCH('MC Emissions'!$A436,'Emissions Factors'!$A$5:$A$46,0)+2,FALSE)*'MC Usage'!AD436</f>
        <v>0</v>
      </c>
      <c r="AE436">
        <f>HLOOKUP(AE$5,'Emissions Factors'!$A$3:$AB$46,MATCH('MC Emissions'!$A436,'Emissions Factors'!$A$5:$A$46,0)+2,FALSE)*'MC Usage'!AE436</f>
        <v>0</v>
      </c>
      <c r="AF436" s="202">
        <f t="shared" si="28"/>
        <v>0</v>
      </c>
      <c r="AG436">
        <f t="shared" si="29"/>
        <v>0</v>
      </c>
      <c r="AH436">
        <v>0</v>
      </c>
    </row>
    <row r="437" spans="1:34" ht="15" thickBot="1" x14ac:dyDescent="0.35">
      <c r="A437" s="34" t="s">
        <v>69</v>
      </c>
      <c r="B437" s="18">
        <f t="shared" si="30"/>
        <v>49827</v>
      </c>
      <c r="C437" s="2">
        <f>HLOOKUP(C$5,'Emissions Factors'!$A$3:$AB$46,MATCH('MC Emissions'!$A437,'Emissions Factors'!$A$5:$A$46,0)+2,FALSE)*'MC Usage'!C437</f>
        <v>0</v>
      </c>
      <c r="D437" s="2">
        <f>HLOOKUP(D$5,'Emissions Factors'!$A$3:$AB$46,MATCH('MC Emissions'!$A437,'Emissions Factors'!$A$5:$A$46,0)+2,FALSE)*'MC Usage'!D437</f>
        <v>0</v>
      </c>
      <c r="E437" s="2">
        <f>HLOOKUP(E$5,'Emissions Factors'!$A$3:$AB$46,MATCH('MC Emissions'!$A437,'Emissions Factors'!$A$5:$A$46,0)+2,FALSE)*'MC Usage'!E437</f>
        <v>0</v>
      </c>
      <c r="F437" s="2">
        <f>HLOOKUP(F$5,'Emissions Factors'!$A$3:$AB$46,MATCH('MC Emissions'!$A437,'Emissions Factors'!$A$5:$A$46,0)+2,FALSE)*'MC Usage'!F437</f>
        <v>0</v>
      </c>
      <c r="G437" s="2">
        <f>HLOOKUP(G$5,'Emissions Factors'!$A$3:$AB$46,MATCH('MC Emissions'!$A437,'Emissions Factors'!$A$5:$A$46,0)+2,FALSE)*'MC Usage'!G437</f>
        <v>0</v>
      </c>
      <c r="H437" s="2">
        <f>HLOOKUP(H$5,'Emissions Factors'!$A$3:$AB$46,MATCH('MC Emissions'!$A437,'Emissions Factors'!$A$5:$A$46,0)+2,FALSE)*'MC Usage'!H437</f>
        <v>0</v>
      </c>
      <c r="I437" s="2">
        <f>HLOOKUP(I$5,'Emissions Factors'!$A$3:$AB$46,MATCH('MC Emissions'!$A437,'Emissions Factors'!$A$5:$A$46,0)+2,FALSE)*'MC Usage'!I437</f>
        <v>0</v>
      </c>
      <c r="J437" s="2">
        <f>HLOOKUP(J$5,'Emissions Factors'!$A$3:$AB$46,MATCH('MC Emissions'!$A437,'Emissions Factors'!$A$5:$A$46,0)+2,FALSE)*'MC Usage'!J437</f>
        <v>0</v>
      </c>
      <c r="K437" s="2">
        <f>HLOOKUP(K$5,'Emissions Factors'!$A$3:$AB$46,MATCH('MC Emissions'!$A437,'Emissions Factors'!$A$5:$A$46,0)+2,FALSE)*'MC Usage'!K437</f>
        <v>0</v>
      </c>
      <c r="L437" s="2">
        <f>HLOOKUP(L$5,'Emissions Factors'!$A$3:$AB$46,MATCH('MC Emissions'!$A437,'Emissions Factors'!$A$5:$A$46,0)+2,FALSE)*'MC Usage'!L437</f>
        <v>0</v>
      </c>
      <c r="M437" s="2">
        <f>HLOOKUP(M$5,'Emissions Factors'!$A$3:$AB$46,MATCH('MC Emissions'!$A437,'Emissions Factors'!$A$5:$A$46,0)+2,FALSE)*'MC Usage'!M437</f>
        <v>0</v>
      </c>
      <c r="N437" s="2">
        <f>HLOOKUP(N$5,'Emissions Factors'!$A$3:$AB$46,MATCH('MC Emissions'!$A437,'Emissions Factors'!$A$5:$A$46,0)+2,FALSE)*'MC Usage'!N437</f>
        <v>0</v>
      </c>
      <c r="O437" s="2">
        <f>HLOOKUP(O$5,'Emissions Factors'!$A$3:$AB$46,MATCH('MC Emissions'!$A437,'Emissions Factors'!$A$5:$A$46,0)+2,FALSE)*'MC Usage'!O437</f>
        <v>0</v>
      </c>
      <c r="P437" s="2">
        <f>HLOOKUP(P$5,'Emissions Factors'!$A$3:$AB$46,MATCH('MC Emissions'!$A437,'Emissions Factors'!$A$5:$A$46,0)+2,FALSE)*'MC Usage'!P437</f>
        <v>0</v>
      </c>
      <c r="Q437" s="2">
        <f>HLOOKUP(Q$5,'Emissions Factors'!$A$3:$AB$46,MATCH('MC Emissions'!$A437,'Emissions Factors'!$A$5:$A$46,0)+2,FALSE)*'MC Usage'!Q437</f>
        <v>0</v>
      </c>
      <c r="R437" s="2">
        <f>HLOOKUP(R$5,'Emissions Factors'!$A$3:$AB$46,MATCH('MC Emissions'!$A437,'Emissions Factors'!$A$5:$A$46,0)+2,FALSE)*'MC Usage'!R437</f>
        <v>0</v>
      </c>
      <c r="S437" s="2">
        <f>HLOOKUP(S$5,'Emissions Factors'!$A$3:$AB$46,MATCH('MC Emissions'!$A437,'Emissions Factors'!$A$5:$A$46,0)+2,FALSE)*'MC Usage'!S437</f>
        <v>0</v>
      </c>
      <c r="T437" s="2">
        <f>HLOOKUP(T$5,'Emissions Factors'!$A$3:$AB$46,MATCH('MC Emissions'!$A437,'Emissions Factors'!$A$5:$A$46,0)+2,FALSE)*'MC Usage'!T437</f>
        <v>0</v>
      </c>
      <c r="U437" s="2">
        <f>HLOOKUP(U$5,'Emissions Factors'!$A$3:$AB$46,MATCH('MC Emissions'!$A437,'Emissions Factors'!$A$5:$A$46,0)+2,FALSE)*'MC Usage'!U437</f>
        <v>0</v>
      </c>
      <c r="V437" s="2">
        <f>HLOOKUP(V$5,'Emissions Factors'!$A$3:$AB$46,MATCH('MC Emissions'!$A437,'Emissions Factors'!$A$5:$A$46,0)+2,FALSE)*'MC Usage'!V437</f>
        <v>0</v>
      </c>
      <c r="W437" s="2">
        <f>HLOOKUP(W$5,'Emissions Factors'!$A$3:$AB$46,MATCH('MC Emissions'!$A437,'Emissions Factors'!$A$5:$A$46,0)+2,FALSE)*'MC Usage'!W437</f>
        <v>0</v>
      </c>
      <c r="X437" s="2">
        <f>HLOOKUP(X$5,'Emissions Factors'!$A$3:$AB$46,MATCH('MC Emissions'!$A437,'Emissions Factors'!$A$5:$A$46,0)+2,FALSE)*'MC Usage'!X437</f>
        <v>0</v>
      </c>
      <c r="Y437" s="2">
        <f>HLOOKUP(Y$5,'Emissions Factors'!$A$3:$AB$46,MATCH('MC Emissions'!$A437,'Emissions Factors'!$A$5:$A$46,0)+2,FALSE)*'MC Usage'!Y437</f>
        <v>0</v>
      </c>
      <c r="Z437" s="2">
        <f>HLOOKUP(Z$5,'Emissions Factors'!$A$3:$AB$46,MATCH('MC Emissions'!$A437,'Emissions Factors'!$A$5:$A$46,0)+2,FALSE)*'MC Usage'!Z437</f>
        <v>0</v>
      </c>
      <c r="AA437" s="2">
        <f>HLOOKUP(AA$5,'Emissions Factors'!$A$3:$AB$46,MATCH('MC Emissions'!$A437,'Emissions Factors'!$A$5:$A$46,0)+2,FALSE)*'MC Usage'!AA437</f>
        <v>0</v>
      </c>
      <c r="AB437">
        <f>HLOOKUP(AB$5,'Emissions Factors'!$A$3:$AB$46,MATCH('MC Emissions'!$A437,'Emissions Factors'!$A$5:$A$46,0)+2,FALSE)*'MC Usage'!AB437</f>
        <v>0</v>
      </c>
      <c r="AC437">
        <f>-'MC Usage'!AC437</f>
        <v>0</v>
      </c>
      <c r="AD437">
        <f>HLOOKUP(AD$5,'Emissions Factors'!$A$3:$AB$46,MATCH('MC Emissions'!$A437,'Emissions Factors'!$A$5:$A$46,0)+2,FALSE)*'MC Usage'!AD437</f>
        <v>0</v>
      </c>
      <c r="AE437">
        <f>HLOOKUP(AE$5,'Emissions Factors'!$A$3:$AB$46,MATCH('MC Emissions'!$A437,'Emissions Factors'!$A$5:$A$46,0)+2,FALSE)*'MC Usage'!AE437</f>
        <v>0</v>
      </c>
      <c r="AF437" s="202">
        <f t="shared" si="28"/>
        <v>0</v>
      </c>
      <c r="AG437">
        <f t="shared" si="29"/>
        <v>0</v>
      </c>
      <c r="AH437">
        <v>0</v>
      </c>
    </row>
    <row r="438" spans="1:34" x14ac:dyDescent="0.3">
      <c r="A438" s="29" t="s">
        <v>70</v>
      </c>
      <c r="B438" s="15">
        <f t="shared" si="30"/>
        <v>49857</v>
      </c>
      <c r="C438" s="7">
        <f>HLOOKUP(C$5,'Emissions Factors'!$A$3:$AB$46,MATCH('MC Emissions'!$A438,'Emissions Factors'!$A$5:$A$46,0)+2,FALSE)*'MC Usage'!C438</f>
        <v>0</v>
      </c>
      <c r="D438" s="7">
        <f>HLOOKUP(D$5,'Emissions Factors'!$A$3:$AB$46,MATCH('MC Emissions'!$A438,'Emissions Factors'!$A$5:$A$46,0)+2,FALSE)*'MC Usage'!D438</f>
        <v>0</v>
      </c>
      <c r="E438" s="7">
        <f>HLOOKUP(E$5,'Emissions Factors'!$A$3:$AB$46,MATCH('MC Emissions'!$A438,'Emissions Factors'!$A$5:$A$46,0)+2,FALSE)*'MC Usage'!E438</f>
        <v>0</v>
      </c>
      <c r="F438" s="7">
        <f>HLOOKUP(F$5,'Emissions Factors'!$A$3:$AB$46,MATCH('MC Emissions'!$A438,'Emissions Factors'!$A$5:$A$46,0)+2,FALSE)*'MC Usage'!F438</f>
        <v>0</v>
      </c>
      <c r="G438" s="7">
        <f>HLOOKUP(G$5,'Emissions Factors'!$A$3:$AB$46,MATCH('MC Emissions'!$A438,'Emissions Factors'!$A$5:$A$46,0)+2,FALSE)*'MC Usage'!G438</f>
        <v>0</v>
      </c>
      <c r="H438" s="7">
        <f>HLOOKUP(H$5,'Emissions Factors'!$A$3:$AB$46,MATCH('MC Emissions'!$A438,'Emissions Factors'!$A$5:$A$46,0)+2,FALSE)*'MC Usage'!H438</f>
        <v>0</v>
      </c>
      <c r="I438" s="7">
        <f>HLOOKUP(I$5,'Emissions Factors'!$A$3:$AB$46,MATCH('MC Emissions'!$A438,'Emissions Factors'!$A$5:$A$46,0)+2,FALSE)*'MC Usage'!I438</f>
        <v>0</v>
      </c>
      <c r="J438" s="7">
        <f>HLOOKUP(J$5,'Emissions Factors'!$A$3:$AB$46,MATCH('MC Emissions'!$A438,'Emissions Factors'!$A$5:$A$46,0)+2,FALSE)*'MC Usage'!J438</f>
        <v>0</v>
      </c>
      <c r="K438" s="7">
        <f>HLOOKUP(K$5,'Emissions Factors'!$A$3:$AB$46,MATCH('MC Emissions'!$A438,'Emissions Factors'!$A$5:$A$46,0)+2,FALSE)*'MC Usage'!K438</f>
        <v>0</v>
      </c>
      <c r="L438" s="7">
        <f>HLOOKUP(L$5,'Emissions Factors'!$A$3:$AB$46,MATCH('MC Emissions'!$A438,'Emissions Factors'!$A$5:$A$46,0)+2,FALSE)*'MC Usage'!L438</f>
        <v>0</v>
      </c>
      <c r="M438" s="7">
        <f>HLOOKUP(M$5,'Emissions Factors'!$A$3:$AB$46,MATCH('MC Emissions'!$A438,'Emissions Factors'!$A$5:$A$46,0)+2,FALSE)*'MC Usage'!M438</f>
        <v>0</v>
      </c>
      <c r="N438" s="7">
        <f>HLOOKUP(N$5,'Emissions Factors'!$A$3:$AB$46,MATCH('MC Emissions'!$A438,'Emissions Factors'!$A$5:$A$46,0)+2,FALSE)*'MC Usage'!N438</f>
        <v>0</v>
      </c>
      <c r="O438" s="7">
        <f>HLOOKUP(O$5,'Emissions Factors'!$A$3:$AB$46,MATCH('MC Emissions'!$A438,'Emissions Factors'!$A$5:$A$46,0)+2,FALSE)*'MC Usage'!O438</f>
        <v>0</v>
      </c>
      <c r="P438" s="7">
        <f>HLOOKUP(P$5,'Emissions Factors'!$A$3:$AB$46,MATCH('MC Emissions'!$A438,'Emissions Factors'!$A$5:$A$46,0)+2,FALSE)*'MC Usage'!P438</f>
        <v>0</v>
      </c>
      <c r="Q438" s="7">
        <f>HLOOKUP(Q$5,'Emissions Factors'!$A$3:$AB$46,MATCH('MC Emissions'!$A438,'Emissions Factors'!$A$5:$A$46,0)+2,FALSE)*'MC Usage'!Q438</f>
        <v>0</v>
      </c>
      <c r="R438" s="7">
        <f>HLOOKUP(R$5,'Emissions Factors'!$A$3:$AB$46,MATCH('MC Emissions'!$A438,'Emissions Factors'!$A$5:$A$46,0)+2,FALSE)*'MC Usage'!R438</f>
        <v>0</v>
      </c>
      <c r="S438" s="7">
        <f>HLOOKUP(S$5,'Emissions Factors'!$A$3:$AB$46,MATCH('MC Emissions'!$A438,'Emissions Factors'!$A$5:$A$46,0)+2,FALSE)*'MC Usage'!S438</f>
        <v>0</v>
      </c>
      <c r="T438" s="7">
        <f>HLOOKUP(T$5,'Emissions Factors'!$A$3:$AB$46,MATCH('MC Emissions'!$A438,'Emissions Factors'!$A$5:$A$46,0)+2,FALSE)*'MC Usage'!T438</f>
        <v>0</v>
      </c>
      <c r="U438" s="7">
        <f>HLOOKUP(U$5,'Emissions Factors'!$A$3:$AB$46,MATCH('MC Emissions'!$A438,'Emissions Factors'!$A$5:$A$46,0)+2,FALSE)*'MC Usage'!U438</f>
        <v>0</v>
      </c>
      <c r="V438" s="7">
        <f>HLOOKUP(V$5,'Emissions Factors'!$A$3:$AB$46,MATCH('MC Emissions'!$A438,'Emissions Factors'!$A$5:$A$46,0)+2,FALSE)*'MC Usage'!V438</f>
        <v>0</v>
      </c>
      <c r="W438" s="7">
        <f>HLOOKUP(W$5,'Emissions Factors'!$A$3:$AB$46,MATCH('MC Emissions'!$A438,'Emissions Factors'!$A$5:$A$46,0)+2,FALSE)*'MC Usage'!W438</f>
        <v>0</v>
      </c>
      <c r="X438" s="7">
        <f>HLOOKUP(X$5,'Emissions Factors'!$A$3:$AB$46,MATCH('MC Emissions'!$A438,'Emissions Factors'!$A$5:$A$46,0)+2,FALSE)*'MC Usage'!X438</f>
        <v>0</v>
      </c>
      <c r="Y438" s="7">
        <f>HLOOKUP(Y$5,'Emissions Factors'!$A$3:$AB$46,MATCH('MC Emissions'!$A438,'Emissions Factors'!$A$5:$A$46,0)+2,FALSE)*'MC Usage'!Y438</f>
        <v>0</v>
      </c>
      <c r="Z438" s="7">
        <f>HLOOKUP(Z$5,'Emissions Factors'!$A$3:$AB$46,MATCH('MC Emissions'!$A438,'Emissions Factors'!$A$5:$A$46,0)+2,FALSE)*'MC Usage'!Z438</f>
        <v>0</v>
      </c>
      <c r="AA438" s="7">
        <f>HLOOKUP(AA$5,'Emissions Factors'!$A$3:$AB$46,MATCH('MC Emissions'!$A438,'Emissions Factors'!$A$5:$A$46,0)+2,FALSE)*'MC Usage'!AA438</f>
        <v>0</v>
      </c>
      <c r="AB438" s="8">
        <f>HLOOKUP(AB$5,'Emissions Factors'!$A$3:$AB$46,MATCH('MC Emissions'!$A438,'Emissions Factors'!$A$5:$A$46,0)+2,FALSE)*'MC Usage'!AB438</f>
        <v>0</v>
      </c>
      <c r="AC438" s="8">
        <f>-'MC Usage'!AC438</f>
        <v>0</v>
      </c>
      <c r="AD438" s="8">
        <f>HLOOKUP(AD$5,'Emissions Factors'!$A$3:$AB$46,MATCH('MC Emissions'!$A438,'Emissions Factors'!$A$5:$A$46,0)+2,FALSE)*'MC Usage'!AD438</f>
        <v>0</v>
      </c>
      <c r="AE438" s="8">
        <f>HLOOKUP(AE$5,'Emissions Factors'!$A$3:$AB$46,MATCH('MC Emissions'!$A438,'Emissions Factors'!$A$5:$A$46,0)+2,FALSE)*'MC Usage'!AE438</f>
        <v>0</v>
      </c>
      <c r="AF438" s="202">
        <f t="shared" si="28"/>
        <v>0</v>
      </c>
      <c r="AG438">
        <f t="shared" si="29"/>
        <v>0</v>
      </c>
      <c r="AH438">
        <v>0</v>
      </c>
    </row>
    <row r="439" spans="1:34" x14ac:dyDescent="0.3">
      <c r="A439" s="30" t="s">
        <v>70</v>
      </c>
      <c r="B439" s="16">
        <f t="shared" si="30"/>
        <v>49888</v>
      </c>
      <c r="C439" s="9">
        <f>HLOOKUP(C$5,'Emissions Factors'!$A$3:$AB$46,MATCH('MC Emissions'!$A439,'Emissions Factors'!$A$5:$A$46,0)+2,FALSE)*'MC Usage'!C439</f>
        <v>0</v>
      </c>
      <c r="D439" s="9">
        <f>HLOOKUP(D$5,'Emissions Factors'!$A$3:$AB$46,MATCH('MC Emissions'!$A439,'Emissions Factors'!$A$5:$A$46,0)+2,FALSE)*'MC Usage'!D439</f>
        <v>0</v>
      </c>
      <c r="E439" s="9">
        <f>HLOOKUP(E$5,'Emissions Factors'!$A$3:$AB$46,MATCH('MC Emissions'!$A439,'Emissions Factors'!$A$5:$A$46,0)+2,FALSE)*'MC Usage'!E439</f>
        <v>0</v>
      </c>
      <c r="F439" s="9">
        <f>HLOOKUP(F$5,'Emissions Factors'!$A$3:$AB$46,MATCH('MC Emissions'!$A439,'Emissions Factors'!$A$5:$A$46,0)+2,FALSE)*'MC Usage'!F439</f>
        <v>0</v>
      </c>
      <c r="G439" s="9">
        <f>HLOOKUP(G$5,'Emissions Factors'!$A$3:$AB$46,MATCH('MC Emissions'!$A439,'Emissions Factors'!$A$5:$A$46,0)+2,FALSE)*'MC Usage'!G439</f>
        <v>0</v>
      </c>
      <c r="H439" s="9">
        <f>HLOOKUP(H$5,'Emissions Factors'!$A$3:$AB$46,MATCH('MC Emissions'!$A439,'Emissions Factors'!$A$5:$A$46,0)+2,FALSE)*'MC Usage'!H439</f>
        <v>0</v>
      </c>
      <c r="I439" s="9">
        <f>HLOOKUP(I$5,'Emissions Factors'!$A$3:$AB$46,MATCH('MC Emissions'!$A439,'Emissions Factors'!$A$5:$A$46,0)+2,FALSE)*'MC Usage'!I439</f>
        <v>0</v>
      </c>
      <c r="J439" s="9">
        <f>HLOOKUP(J$5,'Emissions Factors'!$A$3:$AB$46,MATCH('MC Emissions'!$A439,'Emissions Factors'!$A$5:$A$46,0)+2,FALSE)*'MC Usage'!J439</f>
        <v>0</v>
      </c>
      <c r="K439" s="9">
        <f>HLOOKUP(K$5,'Emissions Factors'!$A$3:$AB$46,MATCH('MC Emissions'!$A439,'Emissions Factors'!$A$5:$A$46,0)+2,FALSE)*'MC Usage'!K439</f>
        <v>0</v>
      </c>
      <c r="L439" s="9">
        <f>HLOOKUP(L$5,'Emissions Factors'!$A$3:$AB$46,MATCH('MC Emissions'!$A439,'Emissions Factors'!$A$5:$A$46,0)+2,FALSE)*'MC Usage'!L439</f>
        <v>0</v>
      </c>
      <c r="M439" s="9">
        <f>HLOOKUP(M$5,'Emissions Factors'!$A$3:$AB$46,MATCH('MC Emissions'!$A439,'Emissions Factors'!$A$5:$A$46,0)+2,FALSE)*'MC Usage'!M439</f>
        <v>0</v>
      </c>
      <c r="N439" s="9">
        <f>HLOOKUP(N$5,'Emissions Factors'!$A$3:$AB$46,MATCH('MC Emissions'!$A439,'Emissions Factors'!$A$5:$A$46,0)+2,FALSE)*'MC Usage'!N439</f>
        <v>0</v>
      </c>
      <c r="O439" s="9">
        <f>HLOOKUP(O$5,'Emissions Factors'!$A$3:$AB$46,MATCH('MC Emissions'!$A439,'Emissions Factors'!$A$5:$A$46,0)+2,FALSE)*'MC Usage'!O439</f>
        <v>0</v>
      </c>
      <c r="P439" s="9">
        <f>HLOOKUP(P$5,'Emissions Factors'!$A$3:$AB$46,MATCH('MC Emissions'!$A439,'Emissions Factors'!$A$5:$A$46,0)+2,FALSE)*'MC Usage'!P439</f>
        <v>0</v>
      </c>
      <c r="Q439" s="9">
        <f>HLOOKUP(Q$5,'Emissions Factors'!$A$3:$AB$46,MATCH('MC Emissions'!$A439,'Emissions Factors'!$A$5:$A$46,0)+2,FALSE)*'MC Usage'!Q439</f>
        <v>0</v>
      </c>
      <c r="R439" s="9">
        <f>HLOOKUP(R$5,'Emissions Factors'!$A$3:$AB$46,MATCH('MC Emissions'!$A439,'Emissions Factors'!$A$5:$A$46,0)+2,FALSE)*'MC Usage'!R439</f>
        <v>0</v>
      </c>
      <c r="S439" s="9">
        <f>HLOOKUP(S$5,'Emissions Factors'!$A$3:$AB$46,MATCH('MC Emissions'!$A439,'Emissions Factors'!$A$5:$A$46,0)+2,FALSE)*'MC Usage'!S439</f>
        <v>0</v>
      </c>
      <c r="T439" s="9">
        <f>HLOOKUP(T$5,'Emissions Factors'!$A$3:$AB$46,MATCH('MC Emissions'!$A439,'Emissions Factors'!$A$5:$A$46,0)+2,FALSE)*'MC Usage'!T439</f>
        <v>0</v>
      </c>
      <c r="U439" s="9">
        <f>HLOOKUP(U$5,'Emissions Factors'!$A$3:$AB$46,MATCH('MC Emissions'!$A439,'Emissions Factors'!$A$5:$A$46,0)+2,FALSE)*'MC Usage'!U439</f>
        <v>0</v>
      </c>
      <c r="V439" s="9">
        <f>HLOOKUP(V$5,'Emissions Factors'!$A$3:$AB$46,MATCH('MC Emissions'!$A439,'Emissions Factors'!$A$5:$A$46,0)+2,FALSE)*'MC Usage'!V439</f>
        <v>0</v>
      </c>
      <c r="W439" s="9">
        <f>HLOOKUP(W$5,'Emissions Factors'!$A$3:$AB$46,MATCH('MC Emissions'!$A439,'Emissions Factors'!$A$5:$A$46,0)+2,FALSE)*'MC Usage'!W439</f>
        <v>0</v>
      </c>
      <c r="X439" s="9">
        <f>HLOOKUP(X$5,'Emissions Factors'!$A$3:$AB$46,MATCH('MC Emissions'!$A439,'Emissions Factors'!$A$5:$A$46,0)+2,FALSE)*'MC Usage'!X439</f>
        <v>0</v>
      </c>
      <c r="Y439" s="9">
        <f>HLOOKUP(Y$5,'Emissions Factors'!$A$3:$AB$46,MATCH('MC Emissions'!$A439,'Emissions Factors'!$A$5:$A$46,0)+2,FALSE)*'MC Usage'!Y439</f>
        <v>0</v>
      </c>
      <c r="Z439" s="9">
        <f>HLOOKUP(Z$5,'Emissions Factors'!$A$3:$AB$46,MATCH('MC Emissions'!$A439,'Emissions Factors'!$A$5:$A$46,0)+2,FALSE)*'MC Usage'!Z439</f>
        <v>0</v>
      </c>
      <c r="AA439" s="9">
        <f>HLOOKUP(AA$5,'Emissions Factors'!$A$3:$AB$46,MATCH('MC Emissions'!$A439,'Emissions Factors'!$A$5:$A$46,0)+2,FALSE)*'MC Usage'!AA439</f>
        <v>0</v>
      </c>
      <c r="AB439" s="10">
        <f>HLOOKUP(AB$5,'Emissions Factors'!$A$3:$AB$46,MATCH('MC Emissions'!$A439,'Emissions Factors'!$A$5:$A$46,0)+2,FALSE)*'MC Usage'!AB439</f>
        <v>0</v>
      </c>
      <c r="AC439" s="10">
        <f>-'MC Usage'!AC439</f>
        <v>0</v>
      </c>
      <c r="AD439" s="10">
        <f>HLOOKUP(AD$5,'Emissions Factors'!$A$3:$AB$46,MATCH('MC Emissions'!$A439,'Emissions Factors'!$A$5:$A$46,0)+2,FALSE)*'MC Usage'!AD439</f>
        <v>0</v>
      </c>
      <c r="AE439" s="10">
        <f>HLOOKUP(AE$5,'Emissions Factors'!$A$3:$AB$46,MATCH('MC Emissions'!$A439,'Emissions Factors'!$A$5:$A$46,0)+2,FALSE)*'MC Usage'!AE439</f>
        <v>0</v>
      </c>
      <c r="AF439" s="202">
        <f t="shared" si="28"/>
        <v>0</v>
      </c>
      <c r="AG439">
        <f t="shared" si="29"/>
        <v>0</v>
      </c>
      <c r="AH439">
        <v>0</v>
      </c>
    </row>
    <row r="440" spans="1:34" x14ac:dyDescent="0.3">
      <c r="A440" s="30" t="s">
        <v>70</v>
      </c>
      <c r="B440" s="16">
        <f t="shared" si="30"/>
        <v>49919</v>
      </c>
      <c r="C440" s="9">
        <f>HLOOKUP(C$5,'Emissions Factors'!$A$3:$AB$46,MATCH('MC Emissions'!$A440,'Emissions Factors'!$A$5:$A$46,0)+2,FALSE)*'MC Usage'!C440</f>
        <v>0</v>
      </c>
      <c r="D440" s="9">
        <f>HLOOKUP(D$5,'Emissions Factors'!$A$3:$AB$46,MATCH('MC Emissions'!$A440,'Emissions Factors'!$A$5:$A$46,0)+2,FALSE)*'MC Usage'!D440</f>
        <v>0</v>
      </c>
      <c r="E440" s="9">
        <f>HLOOKUP(E$5,'Emissions Factors'!$A$3:$AB$46,MATCH('MC Emissions'!$A440,'Emissions Factors'!$A$5:$A$46,0)+2,FALSE)*'MC Usage'!E440</f>
        <v>0</v>
      </c>
      <c r="F440" s="9">
        <f>HLOOKUP(F$5,'Emissions Factors'!$A$3:$AB$46,MATCH('MC Emissions'!$A440,'Emissions Factors'!$A$5:$A$46,0)+2,FALSE)*'MC Usage'!F440</f>
        <v>0</v>
      </c>
      <c r="G440" s="9">
        <f>HLOOKUP(G$5,'Emissions Factors'!$A$3:$AB$46,MATCH('MC Emissions'!$A440,'Emissions Factors'!$A$5:$A$46,0)+2,FALSE)*'MC Usage'!G440</f>
        <v>0</v>
      </c>
      <c r="H440" s="9">
        <f>HLOOKUP(H$5,'Emissions Factors'!$A$3:$AB$46,MATCH('MC Emissions'!$A440,'Emissions Factors'!$A$5:$A$46,0)+2,FALSE)*'MC Usage'!H440</f>
        <v>0</v>
      </c>
      <c r="I440" s="9">
        <f>HLOOKUP(I$5,'Emissions Factors'!$A$3:$AB$46,MATCH('MC Emissions'!$A440,'Emissions Factors'!$A$5:$A$46,0)+2,FALSE)*'MC Usage'!I440</f>
        <v>0</v>
      </c>
      <c r="J440" s="9">
        <f>HLOOKUP(J$5,'Emissions Factors'!$A$3:$AB$46,MATCH('MC Emissions'!$A440,'Emissions Factors'!$A$5:$A$46,0)+2,FALSE)*'MC Usage'!J440</f>
        <v>0</v>
      </c>
      <c r="K440" s="9">
        <f>HLOOKUP(K$5,'Emissions Factors'!$A$3:$AB$46,MATCH('MC Emissions'!$A440,'Emissions Factors'!$A$5:$A$46,0)+2,FALSE)*'MC Usage'!K440</f>
        <v>0</v>
      </c>
      <c r="L440" s="9">
        <f>HLOOKUP(L$5,'Emissions Factors'!$A$3:$AB$46,MATCH('MC Emissions'!$A440,'Emissions Factors'!$A$5:$A$46,0)+2,FALSE)*'MC Usage'!L440</f>
        <v>0</v>
      </c>
      <c r="M440" s="9">
        <f>HLOOKUP(M$5,'Emissions Factors'!$A$3:$AB$46,MATCH('MC Emissions'!$A440,'Emissions Factors'!$A$5:$A$46,0)+2,FALSE)*'MC Usage'!M440</f>
        <v>0</v>
      </c>
      <c r="N440" s="9">
        <f>HLOOKUP(N$5,'Emissions Factors'!$A$3:$AB$46,MATCH('MC Emissions'!$A440,'Emissions Factors'!$A$5:$A$46,0)+2,FALSE)*'MC Usage'!N440</f>
        <v>0</v>
      </c>
      <c r="O440" s="9">
        <f>HLOOKUP(O$5,'Emissions Factors'!$A$3:$AB$46,MATCH('MC Emissions'!$A440,'Emissions Factors'!$A$5:$A$46,0)+2,FALSE)*'MC Usage'!O440</f>
        <v>0</v>
      </c>
      <c r="P440" s="9">
        <f>HLOOKUP(P$5,'Emissions Factors'!$A$3:$AB$46,MATCH('MC Emissions'!$A440,'Emissions Factors'!$A$5:$A$46,0)+2,FALSE)*'MC Usage'!P440</f>
        <v>0</v>
      </c>
      <c r="Q440" s="9">
        <f>HLOOKUP(Q$5,'Emissions Factors'!$A$3:$AB$46,MATCH('MC Emissions'!$A440,'Emissions Factors'!$A$5:$A$46,0)+2,FALSE)*'MC Usage'!Q440</f>
        <v>0</v>
      </c>
      <c r="R440" s="9">
        <f>HLOOKUP(R$5,'Emissions Factors'!$A$3:$AB$46,MATCH('MC Emissions'!$A440,'Emissions Factors'!$A$5:$A$46,0)+2,FALSE)*'MC Usage'!R440</f>
        <v>0</v>
      </c>
      <c r="S440" s="9">
        <f>HLOOKUP(S$5,'Emissions Factors'!$A$3:$AB$46,MATCH('MC Emissions'!$A440,'Emissions Factors'!$A$5:$A$46,0)+2,FALSE)*'MC Usage'!S440</f>
        <v>0</v>
      </c>
      <c r="T440" s="9">
        <f>HLOOKUP(T$5,'Emissions Factors'!$A$3:$AB$46,MATCH('MC Emissions'!$A440,'Emissions Factors'!$A$5:$A$46,0)+2,FALSE)*'MC Usage'!T440</f>
        <v>0</v>
      </c>
      <c r="U440" s="9">
        <f>HLOOKUP(U$5,'Emissions Factors'!$A$3:$AB$46,MATCH('MC Emissions'!$A440,'Emissions Factors'!$A$5:$A$46,0)+2,FALSE)*'MC Usage'!U440</f>
        <v>0</v>
      </c>
      <c r="V440" s="9">
        <f>HLOOKUP(V$5,'Emissions Factors'!$A$3:$AB$46,MATCH('MC Emissions'!$A440,'Emissions Factors'!$A$5:$A$46,0)+2,FALSE)*'MC Usage'!V440</f>
        <v>0</v>
      </c>
      <c r="W440" s="9">
        <f>HLOOKUP(W$5,'Emissions Factors'!$A$3:$AB$46,MATCH('MC Emissions'!$A440,'Emissions Factors'!$A$5:$A$46,0)+2,FALSE)*'MC Usage'!W440</f>
        <v>0</v>
      </c>
      <c r="X440" s="9">
        <f>HLOOKUP(X$5,'Emissions Factors'!$A$3:$AB$46,MATCH('MC Emissions'!$A440,'Emissions Factors'!$A$5:$A$46,0)+2,FALSE)*'MC Usage'!X440</f>
        <v>0</v>
      </c>
      <c r="Y440" s="9">
        <f>HLOOKUP(Y$5,'Emissions Factors'!$A$3:$AB$46,MATCH('MC Emissions'!$A440,'Emissions Factors'!$A$5:$A$46,0)+2,FALSE)*'MC Usage'!Y440</f>
        <v>0</v>
      </c>
      <c r="Z440" s="9">
        <f>HLOOKUP(Z$5,'Emissions Factors'!$A$3:$AB$46,MATCH('MC Emissions'!$A440,'Emissions Factors'!$A$5:$A$46,0)+2,FALSE)*'MC Usage'!Z440</f>
        <v>0</v>
      </c>
      <c r="AA440" s="9">
        <f>HLOOKUP(AA$5,'Emissions Factors'!$A$3:$AB$46,MATCH('MC Emissions'!$A440,'Emissions Factors'!$A$5:$A$46,0)+2,FALSE)*'MC Usage'!AA440</f>
        <v>0</v>
      </c>
      <c r="AB440" s="10">
        <f>HLOOKUP(AB$5,'Emissions Factors'!$A$3:$AB$46,MATCH('MC Emissions'!$A440,'Emissions Factors'!$A$5:$A$46,0)+2,FALSE)*'MC Usage'!AB440</f>
        <v>0</v>
      </c>
      <c r="AC440" s="10">
        <f>-'MC Usage'!AC440</f>
        <v>0</v>
      </c>
      <c r="AD440" s="10">
        <f>HLOOKUP(AD$5,'Emissions Factors'!$A$3:$AB$46,MATCH('MC Emissions'!$A440,'Emissions Factors'!$A$5:$A$46,0)+2,FALSE)*'MC Usage'!AD440</f>
        <v>0</v>
      </c>
      <c r="AE440" s="10">
        <f>HLOOKUP(AE$5,'Emissions Factors'!$A$3:$AB$46,MATCH('MC Emissions'!$A440,'Emissions Factors'!$A$5:$A$46,0)+2,FALSE)*'MC Usage'!AE440</f>
        <v>0</v>
      </c>
      <c r="AF440" s="202">
        <f t="shared" si="28"/>
        <v>0</v>
      </c>
      <c r="AG440">
        <f t="shared" si="29"/>
        <v>0</v>
      </c>
      <c r="AH440">
        <v>0</v>
      </c>
    </row>
    <row r="441" spans="1:34" x14ac:dyDescent="0.3">
      <c r="A441" s="30" t="s">
        <v>70</v>
      </c>
      <c r="B441" s="16">
        <f t="shared" si="30"/>
        <v>49949</v>
      </c>
      <c r="C441" s="9">
        <f>HLOOKUP(C$5,'Emissions Factors'!$A$3:$AB$46,MATCH('MC Emissions'!$A441,'Emissions Factors'!$A$5:$A$46,0)+2,FALSE)*'MC Usage'!C441</f>
        <v>0</v>
      </c>
      <c r="D441" s="9">
        <f>HLOOKUP(D$5,'Emissions Factors'!$A$3:$AB$46,MATCH('MC Emissions'!$A441,'Emissions Factors'!$A$5:$A$46,0)+2,FALSE)*'MC Usage'!D441</f>
        <v>0</v>
      </c>
      <c r="E441" s="9">
        <f>HLOOKUP(E$5,'Emissions Factors'!$A$3:$AB$46,MATCH('MC Emissions'!$A441,'Emissions Factors'!$A$5:$A$46,0)+2,FALSE)*'MC Usage'!E441</f>
        <v>0</v>
      </c>
      <c r="F441" s="9">
        <f>HLOOKUP(F$5,'Emissions Factors'!$A$3:$AB$46,MATCH('MC Emissions'!$A441,'Emissions Factors'!$A$5:$A$46,0)+2,FALSE)*'MC Usage'!F441</f>
        <v>0</v>
      </c>
      <c r="G441" s="9">
        <f>HLOOKUP(G$5,'Emissions Factors'!$A$3:$AB$46,MATCH('MC Emissions'!$A441,'Emissions Factors'!$A$5:$A$46,0)+2,FALSE)*'MC Usage'!G441</f>
        <v>0</v>
      </c>
      <c r="H441" s="9">
        <f>HLOOKUP(H$5,'Emissions Factors'!$A$3:$AB$46,MATCH('MC Emissions'!$A441,'Emissions Factors'!$A$5:$A$46,0)+2,FALSE)*'MC Usage'!H441</f>
        <v>0</v>
      </c>
      <c r="I441" s="9">
        <f>HLOOKUP(I$5,'Emissions Factors'!$A$3:$AB$46,MATCH('MC Emissions'!$A441,'Emissions Factors'!$A$5:$A$46,0)+2,FALSE)*'MC Usage'!I441</f>
        <v>0</v>
      </c>
      <c r="J441" s="9">
        <f>HLOOKUP(J$5,'Emissions Factors'!$A$3:$AB$46,MATCH('MC Emissions'!$A441,'Emissions Factors'!$A$5:$A$46,0)+2,FALSE)*'MC Usage'!J441</f>
        <v>0</v>
      </c>
      <c r="K441" s="9">
        <f>HLOOKUP(K$5,'Emissions Factors'!$A$3:$AB$46,MATCH('MC Emissions'!$A441,'Emissions Factors'!$A$5:$A$46,0)+2,FALSE)*'MC Usage'!K441</f>
        <v>0</v>
      </c>
      <c r="L441" s="9">
        <f>HLOOKUP(L$5,'Emissions Factors'!$A$3:$AB$46,MATCH('MC Emissions'!$A441,'Emissions Factors'!$A$5:$A$46,0)+2,FALSE)*'MC Usage'!L441</f>
        <v>0</v>
      </c>
      <c r="M441" s="9">
        <f>HLOOKUP(M$5,'Emissions Factors'!$A$3:$AB$46,MATCH('MC Emissions'!$A441,'Emissions Factors'!$A$5:$A$46,0)+2,FALSE)*'MC Usage'!M441</f>
        <v>0</v>
      </c>
      <c r="N441" s="9">
        <f>HLOOKUP(N$5,'Emissions Factors'!$A$3:$AB$46,MATCH('MC Emissions'!$A441,'Emissions Factors'!$A$5:$A$46,0)+2,FALSE)*'MC Usage'!N441</f>
        <v>0</v>
      </c>
      <c r="O441" s="9">
        <f>HLOOKUP(O$5,'Emissions Factors'!$A$3:$AB$46,MATCH('MC Emissions'!$A441,'Emissions Factors'!$A$5:$A$46,0)+2,FALSE)*'MC Usage'!O441</f>
        <v>0</v>
      </c>
      <c r="P441" s="9">
        <f>HLOOKUP(P$5,'Emissions Factors'!$A$3:$AB$46,MATCH('MC Emissions'!$A441,'Emissions Factors'!$A$5:$A$46,0)+2,FALSE)*'MC Usage'!P441</f>
        <v>0</v>
      </c>
      <c r="Q441" s="9">
        <f>HLOOKUP(Q$5,'Emissions Factors'!$A$3:$AB$46,MATCH('MC Emissions'!$A441,'Emissions Factors'!$A$5:$A$46,0)+2,FALSE)*'MC Usage'!Q441</f>
        <v>0</v>
      </c>
      <c r="R441" s="9">
        <f>HLOOKUP(R$5,'Emissions Factors'!$A$3:$AB$46,MATCH('MC Emissions'!$A441,'Emissions Factors'!$A$5:$A$46,0)+2,FALSE)*'MC Usage'!R441</f>
        <v>0</v>
      </c>
      <c r="S441" s="9">
        <f>HLOOKUP(S$5,'Emissions Factors'!$A$3:$AB$46,MATCH('MC Emissions'!$A441,'Emissions Factors'!$A$5:$A$46,0)+2,FALSE)*'MC Usage'!S441</f>
        <v>0</v>
      </c>
      <c r="T441" s="9">
        <f>HLOOKUP(T$5,'Emissions Factors'!$A$3:$AB$46,MATCH('MC Emissions'!$A441,'Emissions Factors'!$A$5:$A$46,0)+2,FALSE)*'MC Usage'!T441</f>
        <v>0</v>
      </c>
      <c r="U441" s="9">
        <f>HLOOKUP(U$5,'Emissions Factors'!$A$3:$AB$46,MATCH('MC Emissions'!$A441,'Emissions Factors'!$A$5:$A$46,0)+2,FALSE)*'MC Usage'!U441</f>
        <v>0</v>
      </c>
      <c r="V441" s="9">
        <f>HLOOKUP(V$5,'Emissions Factors'!$A$3:$AB$46,MATCH('MC Emissions'!$A441,'Emissions Factors'!$A$5:$A$46,0)+2,FALSE)*'MC Usage'!V441</f>
        <v>0</v>
      </c>
      <c r="W441" s="9">
        <f>HLOOKUP(W$5,'Emissions Factors'!$A$3:$AB$46,MATCH('MC Emissions'!$A441,'Emissions Factors'!$A$5:$A$46,0)+2,FALSE)*'MC Usage'!W441</f>
        <v>0</v>
      </c>
      <c r="X441" s="9">
        <f>HLOOKUP(X$5,'Emissions Factors'!$A$3:$AB$46,MATCH('MC Emissions'!$A441,'Emissions Factors'!$A$5:$A$46,0)+2,FALSE)*'MC Usage'!X441</f>
        <v>0</v>
      </c>
      <c r="Y441" s="9">
        <f>HLOOKUP(Y$5,'Emissions Factors'!$A$3:$AB$46,MATCH('MC Emissions'!$A441,'Emissions Factors'!$A$5:$A$46,0)+2,FALSE)*'MC Usage'!Y441</f>
        <v>0</v>
      </c>
      <c r="Z441" s="9">
        <f>HLOOKUP(Z$5,'Emissions Factors'!$A$3:$AB$46,MATCH('MC Emissions'!$A441,'Emissions Factors'!$A$5:$A$46,0)+2,FALSE)*'MC Usage'!Z441</f>
        <v>0</v>
      </c>
      <c r="AA441" s="9">
        <f>HLOOKUP(AA$5,'Emissions Factors'!$A$3:$AB$46,MATCH('MC Emissions'!$A441,'Emissions Factors'!$A$5:$A$46,0)+2,FALSE)*'MC Usage'!AA441</f>
        <v>0</v>
      </c>
      <c r="AB441" s="10">
        <f>HLOOKUP(AB$5,'Emissions Factors'!$A$3:$AB$46,MATCH('MC Emissions'!$A441,'Emissions Factors'!$A$5:$A$46,0)+2,FALSE)*'MC Usage'!AB441</f>
        <v>0</v>
      </c>
      <c r="AC441" s="10">
        <f>-'MC Usage'!AC441</f>
        <v>0</v>
      </c>
      <c r="AD441" s="10">
        <f>HLOOKUP(AD$5,'Emissions Factors'!$A$3:$AB$46,MATCH('MC Emissions'!$A441,'Emissions Factors'!$A$5:$A$46,0)+2,FALSE)*'MC Usage'!AD441</f>
        <v>0</v>
      </c>
      <c r="AE441" s="10">
        <f>HLOOKUP(AE$5,'Emissions Factors'!$A$3:$AB$46,MATCH('MC Emissions'!$A441,'Emissions Factors'!$A$5:$A$46,0)+2,FALSE)*'MC Usage'!AE441</f>
        <v>0</v>
      </c>
      <c r="AF441" s="202">
        <f t="shared" si="28"/>
        <v>0</v>
      </c>
      <c r="AG441">
        <f t="shared" si="29"/>
        <v>0</v>
      </c>
      <c r="AH441">
        <v>0</v>
      </c>
    </row>
    <row r="442" spans="1:34" x14ac:dyDescent="0.3">
      <c r="A442" s="30" t="s">
        <v>70</v>
      </c>
      <c r="B442" s="16">
        <f t="shared" si="30"/>
        <v>49980</v>
      </c>
      <c r="C442" s="9">
        <f>HLOOKUP(C$5,'Emissions Factors'!$A$3:$AB$46,MATCH('MC Emissions'!$A442,'Emissions Factors'!$A$5:$A$46,0)+2,FALSE)*'MC Usage'!C442</f>
        <v>0</v>
      </c>
      <c r="D442" s="9">
        <f>HLOOKUP(D$5,'Emissions Factors'!$A$3:$AB$46,MATCH('MC Emissions'!$A442,'Emissions Factors'!$A$5:$A$46,0)+2,FALSE)*'MC Usage'!D442</f>
        <v>0</v>
      </c>
      <c r="E442" s="9">
        <f>HLOOKUP(E$5,'Emissions Factors'!$A$3:$AB$46,MATCH('MC Emissions'!$A442,'Emissions Factors'!$A$5:$A$46,0)+2,FALSE)*'MC Usage'!E442</f>
        <v>0</v>
      </c>
      <c r="F442" s="9">
        <f>HLOOKUP(F$5,'Emissions Factors'!$A$3:$AB$46,MATCH('MC Emissions'!$A442,'Emissions Factors'!$A$5:$A$46,0)+2,FALSE)*'MC Usage'!F442</f>
        <v>0</v>
      </c>
      <c r="G442" s="9">
        <f>HLOOKUP(G$5,'Emissions Factors'!$A$3:$AB$46,MATCH('MC Emissions'!$A442,'Emissions Factors'!$A$5:$A$46,0)+2,FALSE)*'MC Usage'!G442</f>
        <v>0</v>
      </c>
      <c r="H442" s="9">
        <f>HLOOKUP(H$5,'Emissions Factors'!$A$3:$AB$46,MATCH('MC Emissions'!$A442,'Emissions Factors'!$A$5:$A$46,0)+2,FALSE)*'MC Usage'!H442</f>
        <v>0</v>
      </c>
      <c r="I442" s="9">
        <f>HLOOKUP(I$5,'Emissions Factors'!$A$3:$AB$46,MATCH('MC Emissions'!$A442,'Emissions Factors'!$A$5:$A$46,0)+2,FALSE)*'MC Usage'!I442</f>
        <v>0</v>
      </c>
      <c r="J442" s="9">
        <f>HLOOKUP(J$5,'Emissions Factors'!$A$3:$AB$46,MATCH('MC Emissions'!$A442,'Emissions Factors'!$A$5:$A$46,0)+2,FALSE)*'MC Usage'!J442</f>
        <v>0</v>
      </c>
      <c r="K442" s="9">
        <f>HLOOKUP(K$5,'Emissions Factors'!$A$3:$AB$46,MATCH('MC Emissions'!$A442,'Emissions Factors'!$A$5:$A$46,0)+2,FALSE)*'MC Usage'!K442</f>
        <v>0</v>
      </c>
      <c r="L442" s="9">
        <f>HLOOKUP(L$5,'Emissions Factors'!$A$3:$AB$46,MATCH('MC Emissions'!$A442,'Emissions Factors'!$A$5:$A$46,0)+2,FALSE)*'MC Usage'!L442</f>
        <v>0</v>
      </c>
      <c r="M442" s="9">
        <f>HLOOKUP(M$5,'Emissions Factors'!$A$3:$AB$46,MATCH('MC Emissions'!$A442,'Emissions Factors'!$A$5:$A$46,0)+2,FALSE)*'MC Usage'!M442</f>
        <v>0</v>
      </c>
      <c r="N442" s="9">
        <f>HLOOKUP(N$5,'Emissions Factors'!$A$3:$AB$46,MATCH('MC Emissions'!$A442,'Emissions Factors'!$A$5:$A$46,0)+2,FALSE)*'MC Usage'!N442</f>
        <v>0</v>
      </c>
      <c r="O442" s="9">
        <f>HLOOKUP(O$5,'Emissions Factors'!$A$3:$AB$46,MATCH('MC Emissions'!$A442,'Emissions Factors'!$A$5:$A$46,0)+2,FALSE)*'MC Usage'!O442</f>
        <v>0</v>
      </c>
      <c r="P442" s="9">
        <f>HLOOKUP(P$5,'Emissions Factors'!$A$3:$AB$46,MATCH('MC Emissions'!$A442,'Emissions Factors'!$A$5:$A$46,0)+2,FALSE)*'MC Usage'!P442</f>
        <v>0</v>
      </c>
      <c r="Q442" s="9">
        <f>HLOOKUP(Q$5,'Emissions Factors'!$A$3:$AB$46,MATCH('MC Emissions'!$A442,'Emissions Factors'!$A$5:$A$46,0)+2,FALSE)*'MC Usage'!Q442</f>
        <v>0</v>
      </c>
      <c r="R442" s="9">
        <f>HLOOKUP(R$5,'Emissions Factors'!$A$3:$AB$46,MATCH('MC Emissions'!$A442,'Emissions Factors'!$A$5:$A$46,0)+2,FALSE)*'MC Usage'!R442</f>
        <v>0</v>
      </c>
      <c r="S442" s="9">
        <f>HLOOKUP(S$5,'Emissions Factors'!$A$3:$AB$46,MATCH('MC Emissions'!$A442,'Emissions Factors'!$A$5:$A$46,0)+2,FALSE)*'MC Usage'!S442</f>
        <v>0</v>
      </c>
      <c r="T442" s="9">
        <f>HLOOKUP(T$5,'Emissions Factors'!$A$3:$AB$46,MATCH('MC Emissions'!$A442,'Emissions Factors'!$A$5:$A$46,0)+2,FALSE)*'MC Usage'!T442</f>
        <v>0</v>
      </c>
      <c r="U442" s="9">
        <f>HLOOKUP(U$5,'Emissions Factors'!$A$3:$AB$46,MATCH('MC Emissions'!$A442,'Emissions Factors'!$A$5:$A$46,0)+2,FALSE)*'MC Usage'!U442</f>
        <v>0</v>
      </c>
      <c r="V442" s="9">
        <f>HLOOKUP(V$5,'Emissions Factors'!$A$3:$AB$46,MATCH('MC Emissions'!$A442,'Emissions Factors'!$A$5:$A$46,0)+2,FALSE)*'MC Usage'!V442</f>
        <v>0</v>
      </c>
      <c r="W442" s="9">
        <f>HLOOKUP(W$5,'Emissions Factors'!$A$3:$AB$46,MATCH('MC Emissions'!$A442,'Emissions Factors'!$A$5:$A$46,0)+2,FALSE)*'MC Usage'!W442</f>
        <v>0</v>
      </c>
      <c r="X442" s="9">
        <f>HLOOKUP(X$5,'Emissions Factors'!$A$3:$AB$46,MATCH('MC Emissions'!$A442,'Emissions Factors'!$A$5:$A$46,0)+2,FALSE)*'MC Usage'!X442</f>
        <v>0</v>
      </c>
      <c r="Y442" s="9">
        <f>HLOOKUP(Y$5,'Emissions Factors'!$A$3:$AB$46,MATCH('MC Emissions'!$A442,'Emissions Factors'!$A$5:$A$46,0)+2,FALSE)*'MC Usage'!Y442</f>
        <v>0</v>
      </c>
      <c r="Z442" s="9">
        <f>HLOOKUP(Z$5,'Emissions Factors'!$A$3:$AB$46,MATCH('MC Emissions'!$A442,'Emissions Factors'!$A$5:$A$46,0)+2,FALSE)*'MC Usage'!Z442</f>
        <v>0</v>
      </c>
      <c r="AA442" s="9">
        <f>HLOOKUP(AA$5,'Emissions Factors'!$A$3:$AB$46,MATCH('MC Emissions'!$A442,'Emissions Factors'!$A$5:$A$46,0)+2,FALSE)*'MC Usage'!AA442</f>
        <v>0</v>
      </c>
      <c r="AB442" s="10">
        <f>HLOOKUP(AB$5,'Emissions Factors'!$A$3:$AB$46,MATCH('MC Emissions'!$A442,'Emissions Factors'!$A$5:$A$46,0)+2,FALSE)*'MC Usage'!AB442</f>
        <v>0</v>
      </c>
      <c r="AC442" s="10">
        <f>-'MC Usage'!AC442</f>
        <v>0</v>
      </c>
      <c r="AD442" s="10">
        <f>HLOOKUP(AD$5,'Emissions Factors'!$A$3:$AB$46,MATCH('MC Emissions'!$A442,'Emissions Factors'!$A$5:$A$46,0)+2,FALSE)*'MC Usage'!AD442</f>
        <v>0</v>
      </c>
      <c r="AE442" s="10">
        <f>HLOOKUP(AE$5,'Emissions Factors'!$A$3:$AB$46,MATCH('MC Emissions'!$A442,'Emissions Factors'!$A$5:$A$46,0)+2,FALSE)*'MC Usage'!AE442</f>
        <v>0</v>
      </c>
      <c r="AF442" s="202">
        <f t="shared" si="28"/>
        <v>0</v>
      </c>
      <c r="AG442">
        <f t="shared" si="29"/>
        <v>0</v>
      </c>
      <c r="AH442">
        <v>0</v>
      </c>
    </row>
    <row r="443" spans="1:34" x14ac:dyDescent="0.3">
      <c r="A443" s="30" t="s">
        <v>70</v>
      </c>
      <c r="B443" s="16">
        <f t="shared" si="30"/>
        <v>50010</v>
      </c>
      <c r="C443" s="9">
        <f>HLOOKUP(C$5,'Emissions Factors'!$A$3:$AB$46,MATCH('MC Emissions'!$A443,'Emissions Factors'!$A$5:$A$46,0)+2,FALSE)*'MC Usage'!C443</f>
        <v>0</v>
      </c>
      <c r="D443" s="9">
        <f>HLOOKUP(D$5,'Emissions Factors'!$A$3:$AB$46,MATCH('MC Emissions'!$A443,'Emissions Factors'!$A$5:$A$46,0)+2,FALSE)*'MC Usage'!D443</f>
        <v>0</v>
      </c>
      <c r="E443" s="9">
        <f>HLOOKUP(E$5,'Emissions Factors'!$A$3:$AB$46,MATCH('MC Emissions'!$A443,'Emissions Factors'!$A$5:$A$46,0)+2,FALSE)*'MC Usage'!E443</f>
        <v>0</v>
      </c>
      <c r="F443" s="9">
        <f>HLOOKUP(F$5,'Emissions Factors'!$A$3:$AB$46,MATCH('MC Emissions'!$A443,'Emissions Factors'!$A$5:$A$46,0)+2,FALSE)*'MC Usage'!F443</f>
        <v>0</v>
      </c>
      <c r="G443" s="9">
        <f>HLOOKUP(G$5,'Emissions Factors'!$A$3:$AB$46,MATCH('MC Emissions'!$A443,'Emissions Factors'!$A$5:$A$46,0)+2,FALSE)*'MC Usage'!G443</f>
        <v>0</v>
      </c>
      <c r="H443" s="9">
        <f>HLOOKUP(H$5,'Emissions Factors'!$A$3:$AB$46,MATCH('MC Emissions'!$A443,'Emissions Factors'!$A$5:$A$46,0)+2,FALSE)*'MC Usage'!H443</f>
        <v>0</v>
      </c>
      <c r="I443" s="9">
        <f>HLOOKUP(I$5,'Emissions Factors'!$A$3:$AB$46,MATCH('MC Emissions'!$A443,'Emissions Factors'!$A$5:$A$46,0)+2,FALSE)*'MC Usage'!I443</f>
        <v>0</v>
      </c>
      <c r="J443" s="9">
        <f>HLOOKUP(J$5,'Emissions Factors'!$A$3:$AB$46,MATCH('MC Emissions'!$A443,'Emissions Factors'!$A$5:$A$46,0)+2,FALSE)*'MC Usage'!J443</f>
        <v>0</v>
      </c>
      <c r="K443" s="9">
        <f>HLOOKUP(K$5,'Emissions Factors'!$A$3:$AB$46,MATCH('MC Emissions'!$A443,'Emissions Factors'!$A$5:$A$46,0)+2,FALSE)*'MC Usage'!K443</f>
        <v>0</v>
      </c>
      <c r="L443" s="9">
        <f>HLOOKUP(L$5,'Emissions Factors'!$A$3:$AB$46,MATCH('MC Emissions'!$A443,'Emissions Factors'!$A$5:$A$46,0)+2,FALSE)*'MC Usage'!L443</f>
        <v>0</v>
      </c>
      <c r="M443" s="9">
        <f>HLOOKUP(M$5,'Emissions Factors'!$A$3:$AB$46,MATCH('MC Emissions'!$A443,'Emissions Factors'!$A$5:$A$46,0)+2,FALSE)*'MC Usage'!M443</f>
        <v>0</v>
      </c>
      <c r="N443" s="9">
        <f>HLOOKUP(N$5,'Emissions Factors'!$A$3:$AB$46,MATCH('MC Emissions'!$A443,'Emissions Factors'!$A$5:$A$46,0)+2,FALSE)*'MC Usage'!N443</f>
        <v>0</v>
      </c>
      <c r="O443" s="9">
        <f>HLOOKUP(O$5,'Emissions Factors'!$A$3:$AB$46,MATCH('MC Emissions'!$A443,'Emissions Factors'!$A$5:$A$46,0)+2,FALSE)*'MC Usage'!O443</f>
        <v>0</v>
      </c>
      <c r="P443" s="9">
        <f>HLOOKUP(P$5,'Emissions Factors'!$A$3:$AB$46,MATCH('MC Emissions'!$A443,'Emissions Factors'!$A$5:$A$46,0)+2,FALSE)*'MC Usage'!P443</f>
        <v>0</v>
      </c>
      <c r="Q443" s="9">
        <f>HLOOKUP(Q$5,'Emissions Factors'!$A$3:$AB$46,MATCH('MC Emissions'!$A443,'Emissions Factors'!$A$5:$A$46,0)+2,FALSE)*'MC Usage'!Q443</f>
        <v>0</v>
      </c>
      <c r="R443" s="9">
        <f>HLOOKUP(R$5,'Emissions Factors'!$A$3:$AB$46,MATCH('MC Emissions'!$A443,'Emissions Factors'!$A$5:$A$46,0)+2,FALSE)*'MC Usage'!R443</f>
        <v>0</v>
      </c>
      <c r="S443" s="9">
        <f>HLOOKUP(S$5,'Emissions Factors'!$A$3:$AB$46,MATCH('MC Emissions'!$A443,'Emissions Factors'!$A$5:$A$46,0)+2,FALSE)*'MC Usage'!S443</f>
        <v>0</v>
      </c>
      <c r="T443" s="9">
        <f>HLOOKUP(T$5,'Emissions Factors'!$A$3:$AB$46,MATCH('MC Emissions'!$A443,'Emissions Factors'!$A$5:$A$46,0)+2,FALSE)*'MC Usage'!T443</f>
        <v>0</v>
      </c>
      <c r="U443" s="9">
        <f>HLOOKUP(U$5,'Emissions Factors'!$A$3:$AB$46,MATCH('MC Emissions'!$A443,'Emissions Factors'!$A$5:$A$46,0)+2,FALSE)*'MC Usage'!U443</f>
        <v>0</v>
      </c>
      <c r="V443" s="9">
        <f>HLOOKUP(V$5,'Emissions Factors'!$A$3:$AB$46,MATCH('MC Emissions'!$A443,'Emissions Factors'!$A$5:$A$46,0)+2,FALSE)*'MC Usage'!V443</f>
        <v>0</v>
      </c>
      <c r="W443" s="9">
        <f>HLOOKUP(W$5,'Emissions Factors'!$A$3:$AB$46,MATCH('MC Emissions'!$A443,'Emissions Factors'!$A$5:$A$46,0)+2,FALSE)*'MC Usage'!W443</f>
        <v>0</v>
      </c>
      <c r="X443" s="9">
        <f>HLOOKUP(X$5,'Emissions Factors'!$A$3:$AB$46,MATCH('MC Emissions'!$A443,'Emissions Factors'!$A$5:$A$46,0)+2,FALSE)*'MC Usage'!X443</f>
        <v>0</v>
      </c>
      <c r="Y443" s="9">
        <f>HLOOKUP(Y$5,'Emissions Factors'!$A$3:$AB$46,MATCH('MC Emissions'!$A443,'Emissions Factors'!$A$5:$A$46,0)+2,FALSE)*'MC Usage'!Y443</f>
        <v>0</v>
      </c>
      <c r="Z443" s="9">
        <f>HLOOKUP(Z$5,'Emissions Factors'!$A$3:$AB$46,MATCH('MC Emissions'!$A443,'Emissions Factors'!$A$5:$A$46,0)+2,FALSE)*'MC Usage'!Z443</f>
        <v>0</v>
      </c>
      <c r="AA443" s="9">
        <f>HLOOKUP(AA$5,'Emissions Factors'!$A$3:$AB$46,MATCH('MC Emissions'!$A443,'Emissions Factors'!$A$5:$A$46,0)+2,FALSE)*'MC Usage'!AA443</f>
        <v>0</v>
      </c>
      <c r="AB443" s="10">
        <f>HLOOKUP(AB$5,'Emissions Factors'!$A$3:$AB$46,MATCH('MC Emissions'!$A443,'Emissions Factors'!$A$5:$A$46,0)+2,FALSE)*'MC Usage'!AB443</f>
        <v>0</v>
      </c>
      <c r="AC443" s="10">
        <f>-'MC Usage'!AC443</f>
        <v>0</v>
      </c>
      <c r="AD443" s="10">
        <f>HLOOKUP(AD$5,'Emissions Factors'!$A$3:$AB$46,MATCH('MC Emissions'!$A443,'Emissions Factors'!$A$5:$A$46,0)+2,FALSE)*'MC Usage'!AD443</f>
        <v>0</v>
      </c>
      <c r="AE443" s="10">
        <f>HLOOKUP(AE$5,'Emissions Factors'!$A$3:$AB$46,MATCH('MC Emissions'!$A443,'Emissions Factors'!$A$5:$A$46,0)+2,FALSE)*'MC Usage'!AE443</f>
        <v>0</v>
      </c>
      <c r="AF443" s="202">
        <f t="shared" si="28"/>
        <v>0</v>
      </c>
      <c r="AG443">
        <f t="shared" si="29"/>
        <v>0</v>
      </c>
      <c r="AH443">
        <v>0</v>
      </c>
    </row>
    <row r="444" spans="1:34" x14ac:dyDescent="0.3">
      <c r="A444" s="30" t="s">
        <v>70</v>
      </c>
      <c r="B444" s="16">
        <f t="shared" si="30"/>
        <v>50041</v>
      </c>
      <c r="C444" s="9">
        <f>HLOOKUP(C$5,'Emissions Factors'!$A$3:$AB$46,MATCH('MC Emissions'!$A444,'Emissions Factors'!$A$5:$A$46,0)+2,FALSE)*'MC Usage'!C444</f>
        <v>0</v>
      </c>
      <c r="D444" s="9">
        <f>HLOOKUP(D$5,'Emissions Factors'!$A$3:$AB$46,MATCH('MC Emissions'!$A444,'Emissions Factors'!$A$5:$A$46,0)+2,FALSE)*'MC Usage'!D444</f>
        <v>0</v>
      </c>
      <c r="E444" s="9">
        <f>HLOOKUP(E$5,'Emissions Factors'!$A$3:$AB$46,MATCH('MC Emissions'!$A444,'Emissions Factors'!$A$5:$A$46,0)+2,FALSE)*'MC Usage'!E444</f>
        <v>0</v>
      </c>
      <c r="F444" s="9">
        <f>HLOOKUP(F$5,'Emissions Factors'!$A$3:$AB$46,MATCH('MC Emissions'!$A444,'Emissions Factors'!$A$5:$A$46,0)+2,FALSE)*'MC Usage'!F444</f>
        <v>0</v>
      </c>
      <c r="G444" s="9">
        <f>HLOOKUP(G$5,'Emissions Factors'!$A$3:$AB$46,MATCH('MC Emissions'!$A444,'Emissions Factors'!$A$5:$A$46,0)+2,FALSE)*'MC Usage'!G444</f>
        <v>0</v>
      </c>
      <c r="H444" s="9">
        <f>HLOOKUP(H$5,'Emissions Factors'!$A$3:$AB$46,MATCH('MC Emissions'!$A444,'Emissions Factors'!$A$5:$A$46,0)+2,FALSE)*'MC Usage'!H444</f>
        <v>0</v>
      </c>
      <c r="I444" s="9">
        <f>HLOOKUP(I$5,'Emissions Factors'!$A$3:$AB$46,MATCH('MC Emissions'!$A444,'Emissions Factors'!$A$5:$A$46,0)+2,FALSE)*'MC Usage'!I444</f>
        <v>0</v>
      </c>
      <c r="J444" s="9">
        <f>HLOOKUP(J$5,'Emissions Factors'!$A$3:$AB$46,MATCH('MC Emissions'!$A444,'Emissions Factors'!$A$5:$A$46,0)+2,FALSE)*'MC Usage'!J444</f>
        <v>0</v>
      </c>
      <c r="K444" s="9">
        <f>HLOOKUP(K$5,'Emissions Factors'!$A$3:$AB$46,MATCH('MC Emissions'!$A444,'Emissions Factors'!$A$5:$A$46,0)+2,FALSE)*'MC Usage'!K444</f>
        <v>0</v>
      </c>
      <c r="L444" s="9">
        <f>HLOOKUP(L$5,'Emissions Factors'!$A$3:$AB$46,MATCH('MC Emissions'!$A444,'Emissions Factors'!$A$5:$A$46,0)+2,FALSE)*'MC Usage'!L444</f>
        <v>0</v>
      </c>
      <c r="M444" s="9">
        <f>HLOOKUP(M$5,'Emissions Factors'!$A$3:$AB$46,MATCH('MC Emissions'!$A444,'Emissions Factors'!$A$5:$A$46,0)+2,FALSE)*'MC Usage'!M444</f>
        <v>0</v>
      </c>
      <c r="N444" s="9">
        <f>HLOOKUP(N$5,'Emissions Factors'!$A$3:$AB$46,MATCH('MC Emissions'!$A444,'Emissions Factors'!$A$5:$A$46,0)+2,FALSE)*'MC Usage'!N444</f>
        <v>0</v>
      </c>
      <c r="O444" s="9">
        <f>HLOOKUP(O$5,'Emissions Factors'!$A$3:$AB$46,MATCH('MC Emissions'!$A444,'Emissions Factors'!$A$5:$A$46,0)+2,FALSE)*'MC Usage'!O444</f>
        <v>0</v>
      </c>
      <c r="P444" s="9">
        <f>HLOOKUP(P$5,'Emissions Factors'!$A$3:$AB$46,MATCH('MC Emissions'!$A444,'Emissions Factors'!$A$5:$A$46,0)+2,FALSE)*'MC Usage'!P444</f>
        <v>0</v>
      </c>
      <c r="Q444" s="9">
        <f>HLOOKUP(Q$5,'Emissions Factors'!$A$3:$AB$46,MATCH('MC Emissions'!$A444,'Emissions Factors'!$A$5:$A$46,0)+2,FALSE)*'MC Usage'!Q444</f>
        <v>0</v>
      </c>
      <c r="R444" s="9">
        <f>HLOOKUP(R$5,'Emissions Factors'!$A$3:$AB$46,MATCH('MC Emissions'!$A444,'Emissions Factors'!$A$5:$A$46,0)+2,FALSE)*'MC Usage'!R444</f>
        <v>0</v>
      </c>
      <c r="S444" s="9">
        <f>HLOOKUP(S$5,'Emissions Factors'!$A$3:$AB$46,MATCH('MC Emissions'!$A444,'Emissions Factors'!$A$5:$A$46,0)+2,FALSE)*'MC Usage'!S444</f>
        <v>0</v>
      </c>
      <c r="T444" s="9">
        <f>HLOOKUP(T$5,'Emissions Factors'!$A$3:$AB$46,MATCH('MC Emissions'!$A444,'Emissions Factors'!$A$5:$A$46,0)+2,FALSE)*'MC Usage'!T444</f>
        <v>0</v>
      </c>
      <c r="U444" s="9">
        <f>HLOOKUP(U$5,'Emissions Factors'!$A$3:$AB$46,MATCH('MC Emissions'!$A444,'Emissions Factors'!$A$5:$A$46,0)+2,FALSE)*'MC Usage'!U444</f>
        <v>0</v>
      </c>
      <c r="V444" s="9">
        <f>HLOOKUP(V$5,'Emissions Factors'!$A$3:$AB$46,MATCH('MC Emissions'!$A444,'Emissions Factors'!$A$5:$A$46,0)+2,FALSE)*'MC Usage'!V444</f>
        <v>0</v>
      </c>
      <c r="W444" s="9">
        <f>HLOOKUP(W$5,'Emissions Factors'!$A$3:$AB$46,MATCH('MC Emissions'!$A444,'Emissions Factors'!$A$5:$A$46,0)+2,FALSE)*'MC Usage'!W444</f>
        <v>0</v>
      </c>
      <c r="X444" s="9">
        <f>HLOOKUP(X$5,'Emissions Factors'!$A$3:$AB$46,MATCH('MC Emissions'!$A444,'Emissions Factors'!$A$5:$A$46,0)+2,FALSE)*'MC Usage'!X444</f>
        <v>0</v>
      </c>
      <c r="Y444" s="9">
        <f>HLOOKUP(Y$5,'Emissions Factors'!$A$3:$AB$46,MATCH('MC Emissions'!$A444,'Emissions Factors'!$A$5:$A$46,0)+2,FALSE)*'MC Usage'!Y444</f>
        <v>0</v>
      </c>
      <c r="Z444" s="9">
        <f>HLOOKUP(Z$5,'Emissions Factors'!$A$3:$AB$46,MATCH('MC Emissions'!$A444,'Emissions Factors'!$A$5:$A$46,0)+2,FALSE)*'MC Usage'!Z444</f>
        <v>0</v>
      </c>
      <c r="AA444" s="9">
        <f>HLOOKUP(AA$5,'Emissions Factors'!$A$3:$AB$46,MATCH('MC Emissions'!$A444,'Emissions Factors'!$A$5:$A$46,0)+2,FALSE)*'MC Usage'!AA444</f>
        <v>0</v>
      </c>
      <c r="AB444" s="10">
        <f>HLOOKUP(AB$5,'Emissions Factors'!$A$3:$AB$46,MATCH('MC Emissions'!$A444,'Emissions Factors'!$A$5:$A$46,0)+2,FALSE)*'MC Usage'!AB444</f>
        <v>0</v>
      </c>
      <c r="AC444" s="10">
        <f>-'MC Usage'!AC444</f>
        <v>0</v>
      </c>
      <c r="AD444" s="10">
        <f>HLOOKUP(AD$5,'Emissions Factors'!$A$3:$AB$46,MATCH('MC Emissions'!$A444,'Emissions Factors'!$A$5:$A$46,0)+2,FALSE)*'MC Usage'!AD444</f>
        <v>0</v>
      </c>
      <c r="AE444" s="10">
        <f>HLOOKUP(AE$5,'Emissions Factors'!$A$3:$AB$46,MATCH('MC Emissions'!$A444,'Emissions Factors'!$A$5:$A$46,0)+2,FALSE)*'MC Usage'!AE444</f>
        <v>0</v>
      </c>
      <c r="AF444" s="202">
        <f t="shared" si="28"/>
        <v>0</v>
      </c>
      <c r="AG444">
        <f t="shared" si="29"/>
        <v>0</v>
      </c>
      <c r="AH444">
        <v>0</v>
      </c>
    </row>
    <row r="445" spans="1:34" x14ac:dyDescent="0.3">
      <c r="A445" s="30" t="s">
        <v>70</v>
      </c>
      <c r="B445" s="16">
        <f t="shared" si="30"/>
        <v>50072</v>
      </c>
      <c r="C445" s="9">
        <f>HLOOKUP(C$5,'Emissions Factors'!$A$3:$AB$46,MATCH('MC Emissions'!$A445,'Emissions Factors'!$A$5:$A$46,0)+2,FALSE)*'MC Usage'!C445</f>
        <v>0</v>
      </c>
      <c r="D445" s="9">
        <f>HLOOKUP(D$5,'Emissions Factors'!$A$3:$AB$46,MATCH('MC Emissions'!$A445,'Emissions Factors'!$A$5:$A$46,0)+2,FALSE)*'MC Usage'!D445</f>
        <v>0</v>
      </c>
      <c r="E445" s="9">
        <f>HLOOKUP(E$5,'Emissions Factors'!$A$3:$AB$46,MATCH('MC Emissions'!$A445,'Emissions Factors'!$A$5:$A$46,0)+2,FALSE)*'MC Usage'!E445</f>
        <v>0</v>
      </c>
      <c r="F445" s="9">
        <f>HLOOKUP(F$5,'Emissions Factors'!$A$3:$AB$46,MATCH('MC Emissions'!$A445,'Emissions Factors'!$A$5:$A$46,0)+2,FALSE)*'MC Usage'!F445</f>
        <v>0</v>
      </c>
      <c r="G445" s="9">
        <f>HLOOKUP(G$5,'Emissions Factors'!$A$3:$AB$46,MATCH('MC Emissions'!$A445,'Emissions Factors'!$A$5:$A$46,0)+2,FALSE)*'MC Usage'!G445</f>
        <v>0</v>
      </c>
      <c r="H445" s="9">
        <f>HLOOKUP(H$5,'Emissions Factors'!$A$3:$AB$46,MATCH('MC Emissions'!$A445,'Emissions Factors'!$A$5:$A$46,0)+2,FALSE)*'MC Usage'!H445</f>
        <v>0</v>
      </c>
      <c r="I445" s="9">
        <f>HLOOKUP(I$5,'Emissions Factors'!$A$3:$AB$46,MATCH('MC Emissions'!$A445,'Emissions Factors'!$A$5:$A$46,0)+2,FALSE)*'MC Usage'!I445</f>
        <v>0</v>
      </c>
      <c r="J445" s="9">
        <f>HLOOKUP(J$5,'Emissions Factors'!$A$3:$AB$46,MATCH('MC Emissions'!$A445,'Emissions Factors'!$A$5:$A$46,0)+2,FALSE)*'MC Usage'!J445</f>
        <v>0</v>
      </c>
      <c r="K445" s="9">
        <f>HLOOKUP(K$5,'Emissions Factors'!$A$3:$AB$46,MATCH('MC Emissions'!$A445,'Emissions Factors'!$A$5:$A$46,0)+2,FALSE)*'MC Usage'!K445</f>
        <v>0</v>
      </c>
      <c r="L445" s="9">
        <f>HLOOKUP(L$5,'Emissions Factors'!$A$3:$AB$46,MATCH('MC Emissions'!$A445,'Emissions Factors'!$A$5:$A$46,0)+2,FALSE)*'MC Usage'!L445</f>
        <v>0</v>
      </c>
      <c r="M445" s="9">
        <f>HLOOKUP(M$5,'Emissions Factors'!$A$3:$AB$46,MATCH('MC Emissions'!$A445,'Emissions Factors'!$A$5:$A$46,0)+2,FALSE)*'MC Usage'!M445</f>
        <v>0</v>
      </c>
      <c r="N445" s="9">
        <f>HLOOKUP(N$5,'Emissions Factors'!$A$3:$AB$46,MATCH('MC Emissions'!$A445,'Emissions Factors'!$A$5:$A$46,0)+2,FALSE)*'MC Usage'!N445</f>
        <v>0</v>
      </c>
      <c r="O445" s="9">
        <f>HLOOKUP(O$5,'Emissions Factors'!$A$3:$AB$46,MATCH('MC Emissions'!$A445,'Emissions Factors'!$A$5:$A$46,0)+2,FALSE)*'MC Usage'!O445</f>
        <v>0</v>
      </c>
      <c r="P445" s="9">
        <f>HLOOKUP(P$5,'Emissions Factors'!$A$3:$AB$46,MATCH('MC Emissions'!$A445,'Emissions Factors'!$A$5:$A$46,0)+2,FALSE)*'MC Usage'!P445</f>
        <v>0</v>
      </c>
      <c r="Q445" s="9">
        <f>HLOOKUP(Q$5,'Emissions Factors'!$A$3:$AB$46,MATCH('MC Emissions'!$A445,'Emissions Factors'!$A$5:$A$46,0)+2,FALSE)*'MC Usage'!Q445</f>
        <v>0</v>
      </c>
      <c r="R445" s="9">
        <f>HLOOKUP(R$5,'Emissions Factors'!$A$3:$AB$46,MATCH('MC Emissions'!$A445,'Emissions Factors'!$A$5:$A$46,0)+2,FALSE)*'MC Usage'!R445</f>
        <v>0</v>
      </c>
      <c r="S445" s="9">
        <f>HLOOKUP(S$5,'Emissions Factors'!$A$3:$AB$46,MATCH('MC Emissions'!$A445,'Emissions Factors'!$A$5:$A$46,0)+2,FALSE)*'MC Usage'!S445</f>
        <v>0</v>
      </c>
      <c r="T445" s="9">
        <f>HLOOKUP(T$5,'Emissions Factors'!$A$3:$AB$46,MATCH('MC Emissions'!$A445,'Emissions Factors'!$A$5:$A$46,0)+2,FALSE)*'MC Usage'!T445</f>
        <v>0</v>
      </c>
      <c r="U445" s="9">
        <f>HLOOKUP(U$5,'Emissions Factors'!$A$3:$AB$46,MATCH('MC Emissions'!$A445,'Emissions Factors'!$A$5:$A$46,0)+2,FALSE)*'MC Usage'!U445</f>
        <v>0</v>
      </c>
      <c r="V445" s="9">
        <f>HLOOKUP(V$5,'Emissions Factors'!$A$3:$AB$46,MATCH('MC Emissions'!$A445,'Emissions Factors'!$A$5:$A$46,0)+2,FALSE)*'MC Usage'!V445</f>
        <v>0</v>
      </c>
      <c r="W445" s="9">
        <f>HLOOKUP(W$5,'Emissions Factors'!$A$3:$AB$46,MATCH('MC Emissions'!$A445,'Emissions Factors'!$A$5:$A$46,0)+2,FALSE)*'MC Usage'!W445</f>
        <v>0</v>
      </c>
      <c r="X445" s="9">
        <f>HLOOKUP(X$5,'Emissions Factors'!$A$3:$AB$46,MATCH('MC Emissions'!$A445,'Emissions Factors'!$A$5:$A$46,0)+2,FALSE)*'MC Usage'!X445</f>
        <v>0</v>
      </c>
      <c r="Y445" s="9">
        <f>HLOOKUP(Y$5,'Emissions Factors'!$A$3:$AB$46,MATCH('MC Emissions'!$A445,'Emissions Factors'!$A$5:$A$46,0)+2,FALSE)*'MC Usage'!Y445</f>
        <v>0</v>
      </c>
      <c r="Z445" s="9">
        <f>HLOOKUP(Z$5,'Emissions Factors'!$A$3:$AB$46,MATCH('MC Emissions'!$A445,'Emissions Factors'!$A$5:$A$46,0)+2,FALSE)*'MC Usage'!Z445</f>
        <v>0</v>
      </c>
      <c r="AA445" s="9">
        <f>HLOOKUP(AA$5,'Emissions Factors'!$A$3:$AB$46,MATCH('MC Emissions'!$A445,'Emissions Factors'!$A$5:$A$46,0)+2,FALSE)*'MC Usage'!AA445</f>
        <v>0</v>
      </c>
      <c r="AB445" s="10">
        <f>HLOOKUP(AB$5,'Emissions Factors'!$A$3:$AB$46,MATCH('MC Emissions'!$A445,'Emissions Factors'!$A$5:$A$46,0)+2,FALSE)*'MC Usage'!AB445</f>
        <v>0</v>
      </c>
      <c r="AC445" s="10">
        <f>-'MC Usage'!AC445</f>
        <v>0</v>
      </c>
      <c r="AD445" s="10">
        <f>HLOOKUP(AD$5,'Emissions Factors'!$A$3:$AB$46,MATCH('MC Emissions'!$A445,'Emissions Factors'!$A$5:$A$46,0)+2,FALSE)*'MC Usage'!AD445</f>
        <v>0</v>
      </c>
      <c r="AE445" s="10">
        <f>HLOOKUP(AE$5,'Emissions Factors'!$A$3:$AB$46,MATCH('MC Emissions'!$A445,'Emissions Factors'!$A$5:$A$46,0)+2,FALSE)*'MC Usage'!AE445</f>
        <v>0</v>
      </c>
      <c r="AF445" s="202">
        <f t="shared" si="28"/>
        <v>0</v>
      </c>
      <c r="AG445">
        <f t="shared" si="29"/>
        <v>0</v>
      </c>
      <c r="AH445">
        <v>0</v>
      </c>
    </row>
    <row r="446" spans="1:34" x14ac:dyDescent="0.3">
      <c r="A446" s="30" t="s">
        <v>70</v>
      </c>
      <c r="B446" s="16">
        <f t="shared" si="30"/>
        <v>50100</v>
      </c>
      <c r="C446" s="9">
        <f>HLOOKUP(C$5,'Emissions Factors'!$A$3:$AB$46,MATCH('MC Emissions'!$A446,'Emissions Factors'!$A$5:$A$46,0)+2,FALSE)*'MC Usage'!C446</f>
        <v>0</v>
      </c>
      <c r="D446" s="9">
        <f>HLOOKUP(D$5,'Emissions Factors'!$A$3:$AB$46,MATCH('MC Emissions'!$A446,'Emissions Factors'!$A$5:$A$46,0)+2,FALSE)*'MC Usage'!D446</f>
        <v>0</v>
      </c>
      <c r="E446" s="9">
        <f>HLOOKUP(E$5,'Emissions Factors'!$A$3:$AB$46,MATCH('MC Emissions'!$A446,'Emissions Factors'!$A$5:$A$46,0)+2,FALSE)*'MC Usage'!E446</f>
        <v>0</v>
      </c>
      <c r="F446" s="9">
        <f>HLOOKUP(F$5,'Emissions Factors'!$A$3:$AB$46,MATCH('MC Emissions'!$A446,'Emissions Factors'!$A$5:$A$46,0)+2,FALSE)*'MC Usage'!F446</f>
        <v>0</v>
      </c>
      <c r="G446" s="9">
        <f>HLOOKUP(G$5,'Emissions Factors'!$A$3:$AB$46,MATCH('MC Emissions'!$A446,'Emissions Factors'!$A$5:$A$46,0)+2,FALSE)*'MC Usage'!G446</f>
        <v>0</v>
      </c>
      <c r="H446" s="9">
        <f>HLOOKUP(H$5,'Emissions Factors'!$A$3:$AB$46,MATCH('MC Emissions'!$A446,'Emissions Factors'!$A$5:$A$46,0)+2,FALSE)*'MC Usage'!H446</f>
        <v>0</v>
      </c>
      <c r="I446" s="9">
        <f>HLOOKUP(I$5,'Emissions Factors'!$A$3:$AB$46,MATCH('MC Emissions'!$A446,'Emissions Factors'!$A$5:$A$46,0)+2,FALSE)*'MC Usage'!I446</f>
        <v>0</v>
      </c>
      <c r="J446" s="9">
        <f>HLOOKUP(J$5,'Emissions Factors'!$A$3:$AB$46,MATCH('MC Emissions'!$A446,'Emissions Factors'!$A$5:$A$46,0)+2,FALSE)*'MC Usage'!J446</f>
        <v>0</v>
      </c>
      <c r="K446" s="9">
        <f>HLOOKUP(K$5,'Emissions Factors'!$A$3:$AB$46,MATCH('MC Emissions'!$A446,'Emissions Factors'!$A$5:$A$46,0)+2,FALSE)*'MC Usage'!K446</f>
        <v>0</v>
      </c>
      <c r="L446" s="9">
        <f>HLOOKUP(L$5,'Emissions Factors'!$A$3:$AB$46,MATCH('MC Emissions'!$A446,'Emissions Factors'!$A$5:$A$46,0)+2,FALSE)*'MC Usage'!L446</f>
        <v>0</v>
      </c>
      <c r="M446" s="9">
        <f>HLOOKUP(M$5,'Emissions Factors'!$A$3:$AB$46,MATCH('MC Emissions'!$A446,'Emissions Factors'!$A$5:$A$46,0)+2,FALSE)*'MC Usage'!M446</f>
        <v>0</v>
      </c>
      <c r="N446" s="9">
        <f>HLOOKUP(N$5,'Emissions Factors'!$A$3:$AB$46,MATCH('MC Emissions'!$A446,'Emissions Factors'!$A$5:$A$46,0)+2,FALSE)*'MC Usage'!N446</f>
        <v>0</v>
      </c>
      <c r="O446" s="9">
        <f>HLOOKUP(O$5,'Emissions Factors'!$A$3:$AB$46,MATCH('MC Emissions'!$A446,'Emissions Factors'!$A$5:$A$46,0)+2,FALSE)*'MC Usage'!O446</f>
        <v>0</v>
      </c>
      <c r="P446" s="9">
        <f>HLOOKUP(P$5,'Emissions Factors'!$A$3:$AB$46,MATCH('MC Emissions'!$A446,'Emissions Factors'!$A$5:$A$46,0)+2,FALSE)*'MC Usage'!P446</f>
        <v>0</v>
      </c>
      <c r="Q446" s="9">
        <f>HLOOKUP(Q$5,'Emissions Factors'!$A$3:$AB$46,MATCH('MC Emissions'!$A446,'Emissions Factors'!$A$5:$A$46,0)+2,FALSE)*'MC Usage'!Q446</f>
        <v>0</v>
      </c>
      <c r="R446" s="9">
        <f>HLOOKUP(R$5,'Emissions Factors'!$A$3:$AB$46,MATCH('MC Emissions'!$A446,'Emissions Factors'!$A$5:$A$46,0)+2,FALSE)*'MC Usage'!R446</f>
        <v>0</v>
      </c>
      <c r="S446" s="9">
        <f>HLOOKUP(S$5,'Emissions Factors'!$A$3:$AB$46,MATCH('MC Emissions'!$A446,'Emissions Factors'!$A$5:$A$46,0)+2,FALSE)*'MC Usage'!S446</f>
        <v>0</v>
      </c>
      <c r="T446" s="9">
        <f>HLOOKUP(T$5,'Emissions Factors'!$A$3:$AB$46,MATCH('MC Emissions'!$A446,'Emissions Factors'!$A$5:$A$46,0)+2,FALSE)*'MC Usage'!T446</f>
        <v>0</v>
      </c>
      <c r="U446" s="9">
        <f>HLOOKUP(U$5,'Emissions Factors'!$A$3:$AB$46,MATCH('MC Emissions'!$A446,'Emissions Factors'!$A$5:$A$46,0)+2,FALSE)*'MC Usage'!U446</f>
        <v>0</v>
      </c>
      <c r="V446" s="9">
        <f>HLOOKUP(V$5,'Emissions Factors'!$A$3:$AB$46,MATCH('MC Emissions'!$A446,'Emissions Factors'!$A$5:$A$46,0)+2,FALSE)*'MC Usage'!V446</f>
        <v>0</v>
      </c>
      <c r="W446" s="9">
        <f>HLOOKUP(W$5,'Emissions Factors'!$A$3:$AB$46,MATCH('MC Emissions'!$A446,'Emissions Factors'!$A$5:$A$46,0)+2,FALSE)*'MC Usage'!W446</f>
        <v>0</v>
      </c>
      <c r="X446" s="9">
        <f>HLOOKUP(X$5,'Emissions Factors'!$A$3:$AB$46,MATCH('MC Emissions'!$A446,'Emissions Factors'!$A$5:$A$46,0)+2,FALSE)*'MC Usage'!X446</f>
        <v>0</v>
      </c>
      <c r="Y446" s="9">
        <f>HLOOKUP(Y$5,'Emissions Factors'!$A$3:$AB$46,MATCH('MC Emissions'!$A446,'Emissions Factors'!$A$5:$A$46,0)+2,FALSE)*'MC Usage'!Y446</f>
        <v>0</v>
      </c>
      <c r="Z446" s="9">
        <f>HLOOKUP(Z$5,'Emissions Factors'!$A$3:$AB$46,MATCH('MC Emissions'!$A446,'Emissions Factors'!$A$5:$A$46,0)+2,FALSE)*'MC Usage'!Z446</f>
        <v>0</v>
      </c>
      <c r="AA446" s="9">
        <f>HLOOKUP(AA$5,'Emissions Factors'!$A$3:$AB$46,MATCH('MC Emissions'!$A446,'Emissions Factors'!$A$5:$A$46,0)+2,FALSE)*'MC Usage'!AA446</f>
        <v>0</v>
      </c>
      <c r="AB446" s="10">
        <f>HLOOKUP(AB$5,'Emissions Factors'!$A$3:$AB$46,MATCH('MC Emissions'!$A446,'Emissions Factors'!$A$5:$A$46,0)+2,FALSE)*'MC Usage'!AB446</f>
        <v>0</v>
      </c>
      <c r="AC446" s="10">
        <f>-'MC Usage'!AC446</f>
        <v>0</v>
      </c>
      <c r="AD446" s="10">
        <f>HLOOKUP(AD$5,'Emissions Factors'!$A$3:$AB$46,MATCH('MC Emissions'!$A446,'Emissions Factors'!$A$5:$A$46,0)+2,FALSE)*'MC Usage'!AD446</f>
        <v>0</v>
      </c>
      <c r="AE446" s="10">
        <f>HLOOKUP(AE$5,'Emissions Factors'!$A$3:$AB$46,MATCH('MC Emissions'!$A446,'Emissions Factors'!$A$5:$A$46,0)+2,FALSE)*'MC Usage'!AE446</f>
        <v>0</v>
      </c>
      <c r="AF446" s="202">
        <f t="shared" si="28"/>
        <v>0</v>
      </c>
      <c r="AG446">
        <f t="shared" si="29"/>
        <v>0</v>
      </c>
      <c r="AH446">
        <v>0</v>
      </c>
    </row>
    <row r="447" spans="1:34" x14ac:dyDescent="0.3">
      <c r="A447" s="30" t="s">
        <v>70</v>
      </c>
      <c r="B447" s="16">
        <f t="shared" si="30"/>
        <v>50131</v>
      </c>
      <c r="C447" s="9">
        <f>HLOOKUP(C$5,'Emissions Factors'!$A$3:$AB$46,MATCH('MC Emissions'!$A447,'Emissions Factors'!$A$5:$A$46,0)+2,FALSE)*'MC Usage'!C447</f>
        <v>0</v>
      </c>
      <c r="D447" s="9">
        <f>HLOOKUP(D$5,'Emissions Factors'!$A$3:$AB$46,MATCH('MC Emissions'!$A447,'Emissions Factors'!$A$5:$A$46,0)+2,FALSE)*'MC Usage'!D447</f>
        <v>0</v>
      </c>
      <c r="E447" s="9">
        <f>HLOOKUP(E$5,'Emissions Factors'!$A$3:$AB$46,MATCH('MC Emissions'!$A447,'Emissions Factors'!$A$5:$A$46,0)+2,FALSE)*'MC Usage'!E447</f>
        <v>0</v>
      </c>
      <c r="F447" s="9">
        <f>HLOOKUP(F$5,'Emissions Factors'!$A$3:$AB$46,MATCH('MC Emissions'!$A447,'Emissions Factors'!$A$5:$A$46,0)+2,FALSE)*'MC Usage'!F447</f>
        <v>0</v>
      </c>
      <c r="G447" s="9">
        <f>HLOOKUP(G$5,'Emissions Factors'!$A$3:$AB$46,MATCH('MC Emissions'!$A447,'Emissions Factors'!$A$5:$A$46,0)+2,FALSE)*'MC Usage'!G447</f>
        <v>0</v>
      </c>
      <c r="H447" s="9">
        <f>HLOOKUP(H$5,'Emissions Factors'!$A$3:$AB$46,MATCH('MC Emissions'!$A447,'Emissions Factors'!$A$5:$A$46,0)+2,FALSE)*'MC Usage'!H447</f>
        <v>0</v>
      </c>
      <c r="I447" s="9">
        <f>HLOOKUP(I$5,'Emissions Factors'!$A$3:$AB$46,MATCH('MC Emissions'!$A447,'Emissions Factors'!$A$5:$A$46,0)+2,FALSE)*'MC Usage'!I447</f>
        <v>0</v>
      </c>
      <c r="J447" s="9">
        <f>HLOOKUP(J$5,'Emissions Factors'!$A$3:$AB$46,MATCH('MC Emissions'!$A447,'Emissions Factors'!$A$5:$A$46,0)+2,FALSE)*'MC Usage'!J447</f>
        <v>0</v>
      </c>
      <c r="K447" s="9">
        <f>HLOOKUP(K$5,'Emissions Factors'!$A$3:$AB$46,MATCH('MC Emissions'!$A447,'Emissions Factors'!$A$5:$A$46,0)+2,FALSE)*'MC Usage'!K447</f>
        <v>0</v>
      </c>
      <c r="L447" s="9">
        <f>HLOOKUP(L$5,'Emissions Factors'!$A$3:$AB$46,MATCH('MC Emissions'!$A447,'Emissions Factors'!$A$5:$A$46,0)+2,FALSE)*'MC Usage'!L447</f>
        <v>0</v>
      </c>
      <c r="M447" s="9">
        <f>HLOOKUP(M$5,'Emissions Factors'!$A$3:$AB$46,MATCH('MC Emissions'!$A447,'Emissions Factors'!$A$5:$A$46,0)+2,FALSE)*'MC Usage'!M447</f>
        <v>0</v>
      </c>
      <c r="N447" s="9">
        <f>HLOOKUP(N$5,'Emissions Factors'!$A$3:$AB$46,MATCH('MC Emissions'!$A447,'Emissions Factors'!$A$5:$A$46,0)+2,FALSE)*'MC Usage'!N447</f>
        <v>0</v>
      </c>
      <c r="O447" s="9">
        <f>HLOOKUP(O$5,'Emissions Factors'!$A$3:$AB$46,MATCH('MC Emissions'!$A447,'Emissions Factors'!$A$5:$A$46,0)+2,FALSE)*'MC Usage'!O447</f>
        <v>0</v>
      </c>
      <c r="P447" s="9">
        <f>HLOOKUP(P$5,'Emissions Factors'!$A$3:$AB$46,MATCH('MC Emissions'!$A447,'Emissions Factors'!$A$5:$A$46,0)+2,FALSE)*'MC Usage'!P447</f>
        <v>0</v>
      </c>
      <c r="Q447" s="9">
        <f>HLOOKUP(Q$5,'Emissions Factors'!$A$3:$AB$46,MATCH('MC Emissions'!$A447,'Emissions Factors'!$A$5:$A$46,0)+2,FALSE)*'MC Usage'!Q447</f>
        <v>0</v>
      </c>
      <c r="R447" s="9">
        <f>HLOOKUP(R$5,'Emissions Factors'!$A$3:$AB$46,MATCH('MC Emissions'!$A447,'Emissions Factors'!$A$5:$A$46,0)+2,FALSE)*'MC Usage'!R447</f>
        <v>0</v>
      </c>
      <c r="S447" s="9">
        <f>HLOOKUP(S$5,'Emissions Factors'!$A$3:$AB$46,MATCH('MC Emissions'!$A447,'Emissions Factors'!$A$5:$A$46,0)+2,FALSE)*'MC Usage'!S447</f>
        <v>0</v>
      </c>
      <c r="T447" s="9">
        <f>HLOOKUP(T$5,'Emissions Factors'!$A$3:$AB$46,MATCH('MC Emissions'!$A447,'Emissions Factors'!$A$5:$A$46,0)+2,FALSE)*'MC Usage'!T447</f>
        <v>0</v>
      </c>
      <c r="U447" s="9">
        <f>HLOOKUP(U$5,'Emissions Factors'!$A$3:$AB$46,MATCH('MC Emissions'!$A447,'Emissions Factors'!$A$5:$A$46,0)+2,FALSE)*'MC Usage'!U447</f>
        <v>0</v>
      </c>
      <c r="V447" s="9">
        <f>HLOOKUP(V$5,'Emissions Factors'!$A$3:$AB$46,MATCH('MC Emissions'!$A447,'Emissions Factors'!$A$5:$A$46,0)+2,FALSE)*'MC Usage'!V447</f>
        <v>0</v>
      </c>
      <c r="W447" s="9">
        <f>HLOOKUP(W$5,'Emissions Factors'!$A$3:$AB$46,MATCH('MC Emissions'!$A447,'Emissions Factors'!$A$5:$A$46,0)+2,FALSE)*'MC Usage'!W447</f>
        <v>0</v>
      </c>
      <c r="X447" s="9">
        <f>HLOOKUP(X$5,'Emissions Factors'!$A$3:$AB$46,MATCH('MC Emissions'!$A447,'Emissions Factors'!$A$5:$A$46,0)+2,FALSE)*'MC Usage'!X447</f>
        <v>0</v>
      </c>
      <c r="Y447" s="9">
        <f>HLOOKUP(Y$5,'Emissions Factors'!$A$3:$AB$46,MATCH('MC Emissions'!$A447,'Emissions Factors'!$A$5:$A$46,0)+2,FALSE)*'MC Usage'!Y447</f>
        <v>0</v>
      </c>
      <c r="Z447" s="9">
        <f>HLOOKUP(Z$5,'Emissions Factors'!$A$3:$AB$46,MATCH('MC Emissions'!$A447,'Emissions Factors'!$A$5:$A$46,0)+2,FALSE)*'MC Usage'!Z447</f>
        <v>0</v>
      </c>
      <c r="AA447" s="9">
        <f>HLOOKUP(AA$5,'Emissions Factors'!$A$3:$AB$46,MATCH('MC Emissions'!$A447,'Emissions Factors'!$A$5:$A$46,0)+2,FALSE)*'MC Usage'!AA447</f>
        <v>0</v>
      </c>
      <c r="AB447" s="10">
        <f>HLOOKUP(AB$5,'Emissions Factors'!$A$3:$AB$46,MATCH('MC Emissions'!$A447,'Emissions Factors'!$A$5:$A$46,0)+2,FALSE)*'MC Usage'!AB447</f>
        <v>0</v>
      </c>
      <c r="AC447" s="10">
        <f>-'MC Usage'!AC447</f>
        <v>0</v>
      </c>
      <c r="AD447" s="10">
        <f>HLOOKUP(AD$5,'Emissions Factors'!$A$3:$AB$46,MATCH('MC Emissions'!$A447,'Emissions Factors'!$A$5:$A$46,0)+2,FALSE)*'MC Usage'!AD447</f>
        <v>0</v>
      </c>
      <c r="AE447" s="10">
        <f>HLOOKUP(AE$5,'Emissions Factors'!$A$3:$AB$46,MATCH('MC Emissions'!$A447,'Emissions Factors'!$A$5:$A$46,0)+2,FALSE)*'MC Usage'!AE447</f>
        <v>0</v>
      </c>
      <c r="AF447" s="202">
        <f t="shared" si="28"/>
        <v>0</v>
      </c>
      <c r="AG447">
        <f t="shared" si="29"/>
        <v>0</v>
      </c>
      <c r="AH447">
        <v>0</v>
      </c>
    </row>
    <row r="448" spans="1:34" x14ac:dyDescent="0.3">
      <c r="A448" s="30" t="s">
        <v>70</v>
      </c>
      <c r="B448" s="16">
        <f t="shared" si="30"/>
        <v>50161</v>
      </c>
      <c r="C448" s="9">
        <f>HLOOKUP(C$5,'Emissions Factors'!$A$3:$AB$46,MATCH('MC Emissions'!$A448,'Emissions Factors'!$A$5:$A$46,0)+2,FALSE)*'MC Usage'!C448</f>
        <v>0</v>
      </c>
      <c r="D448" s="9">
        <f>HLOOKUP(D$5,'Emissions Factors'!$A$3:$AB$46,MATCH('MC Emissions'!$A448,'Emissions Factors'!$A$5:$A$46,0)+2,FALSE)*'MC Usage'!D448</f>
        <v>0</v>
      </c>
      <c r="E448" s="9">
        <f>HLOOKUP(E$5,'Emissions Factors'!$A$3:$AB$46,MATCH('MC Emissions'!$A448,'Emissions Factors'!$A$5:$A$46,0)+2,FALSE)*'MC Usage'!E448</f>
        <v>0</v>
      </c>
      <c r="F448" s="9">
        <f>HLOOKUP(F$5,'Emissions Factors'!$A$3:$AB$46,MATCH('MC Emissions'!$A448,'Emissions Factors'!$A$5:$A$46,0)+2,FALSE)*'MC Usage'!F448</f>
        <v>0</v>
      </c>
      <c r="G448" s="9">
        <f>HLOOKUP(G$5,'Emissions Factors'!$A$3:$AB$46,MATCH('MC Emissions'!$A448,'Emissions Factors'!$A$5:$A$46,0)+2,FALSE)*'MC Usage'!G448</f>
        <v>0</v>
      </c>
      <c r="H448" s="9">
        <f>HLOOKUP(H$5,'Emissions Factors'!$A$3:$AB$46,MATCH('MC Emissions'!$A448,'Emissions Factors'!$A$5:$A$46,0)+2,FALSE)*'MC Usage'!H448</f>
        <v>0</v>
      </c>
      <c r="I448" s="9">
        <f>HLOOKUP(I$5,'Emissions Factors'!$A$3:$AB$46,MATCH('MC Emissions'!$A448,'Emissions Factors'!$A$5:$A$46,0)+2,FALSE)*'MC Usage'!I448</f>
        <v>0</v>
      </c>
      <c r="J448" s="9">
        <f>HLOOKUP(J$5,'Emissions Factors'!$A$3:$AB$46,MATCH('MC Emissions'!$A448,'Emissions Factors'!$A$5:$A$46,0)+2,FALSE)*'MC Usage'!J448</f>
        <v>0</v>
      </c>
      <c r="K448" s="9">
        <f>HLOOKUP(K$5,'Emissions Factors'!$A$3:$AB$46,MATCH('MC Emissions'!$A448,'Emissions Factors'!$A$5:$A$46,0)+2,FALSE)*'MC Usage'!K448</f>
        <v>0</v>
      </c>
      <c r="L448" s="9">
        <f>HLOOKUP(L$5,'Emissions Factors'!$A$3:$AB$46,MATCH('MC Emissions'!$A448,'Emissions Factors'!$A$5:$A$46,0)+2,FALSE)*'MC Usage'!L448</f>
        <v>0</v>
      </c>
      <c r="M448" s="9">
        <f>HLOOKUP(M$5,'Emissions Factors'!$A$3:$AB$46,MATCH('MC Emissions'!$A448,'Emissions Factors'!$A$5:$A$46,0)+2,FALSE)*'MC Usage'!M448</f>
        <v>0</v>
      </c>
      <c r="N448" s="9">
        <f>HLOOKUP(N$5,'Emissions Factors'!$A$3:$AB$46,MATCH('MC Emissions'!$A448,'Emissions Factors'!$A$5:$A$46,0)+2,FALSE)*'MC Usage'!N448</f>
        <v>0</v>
      </c>
      <c r="O448" s="9">
        <f>HLOOKUP(O$5,'Emissions Factors'!$A$3:$AB$46,MATCH('MC Emissions'!$A448,'Emissions Factors'!$A$5:$A$46,0)+2,FALSE)*'MC Usage'!O448</f>
        <v>0</v>
      </c>
      <c r="P448" s="9">
        <f>HLOOKUP(P$5,'Emissions Factors'!$A$3:$AB$46,MATCH('MC Emissions'!$A448,'Emissions Factors'!$A$5:$A$46,0)+2,FALSE)*'MC Usage'!P448</f>
        <v>0</v>
      </c>
      <c r="Q448" s="9">
        <f>HLOOKUP(Q$5,'Emissions Factors'!$A$3:$AB$46,MATCH('MC Emissions'!$A448,'Emissions Factors'!$A$5:$A$46,0)+2,FALSE)*'MC Usage'!Q448</f>
        <v>0</v>
      </c>
      <c r="R448" s="9">
        <f>HLOOKUP(R$5,'Emissions Factors'!$A$3:$AB$46,MATCH('MC Emissions'!$A448,'Emissions Factors'!$A$5:$A$46,0)+2,FALSE)*'MC Usage'!R448</f>
        <v>0</v>
      </c>
      <c r="S448" s="9">
        <f>HLOOKUP(S$5,'Emissions Factors'!$A$3:$AB$46,MATCH('MC Emissions'!$A448,'Emissions Factors'!$A$5:$A$46,0)+2,FALSE)*'MC Usage'!S448</f>
        <v>0</v>
      </c>
      <c r="T448" s="9">
        <f>HLOOKUP(T$5,'Emissions Factors'!$A$3:$AB$46,MATCH('MC Emissions'!$A448,'Emissions Factors'!$A$5:$A$46,0)+2,FALSE)*'MC Usage'!T448</f>
        <v>0</v>
      </c>
      <c r="U448" s="9">
        <f>HLOOKUP(U$5,'Emissions Factors'!$A$3:$AB$46,MATCH('MC Emissions'!$A448,'Emissions Factors'!$A$5:$A$46,0)+2,FALSE)*'MC Usage'!U448</f>
        <v>0</v>
      </c>
      <c r="V448" s="9">
        <f>HLOOKUP(V$5,'Emissions Factors'!$A$3:$AB$46,MATCH('MC Emissions'!$A448,'Emissions Factors'!$A$5:$A$46,0)+2,FALSE)*'MC Usage'!V448</f>
        <v>0</v>
      </c>
      <c r="W448" s="9">
        <f>HLOOKUP(W$5,'Emissions Factors'!$A$3:$AB$46,MATCH('MC Emissions'!$A448,'Emissions Factors'!$A$5:$A$46,0)+2,FALSE)*'MC Usage'!W448</f>
        <v>0</v>
      </c>
      <c r="X448" s="9">
        <f>HLOOKUP(X$5,'Emissions Factors'!$A$3:$AB$46,MATCH('MC Emissions'!$A448,'Emissions Factors'!$A$5:$A$46,0)+2,FALSE)*'MC Usage'!X448</f>
        <v>0</v>
      </c>
      <c r="Y448" s="9">
        <f>HLOOKUP(Y$5,'Emissions Factors'!$A$3:$AB$46,MATCH('MC Emissions'!$A448,'Emissions Factors'!$A$5:$A$46,0)+2,FALSE)*'MC Usage'!Y448</f>
        <v>0</v>
      </c>
      <c r="Z448" s="9">
        <f>HLOOKUP(Z$5,'Emissions Factors'!$A$3:$AB$46,MATCH('MC Emissions'!$A448,'Emissions Factors'!$A$5:$A$46,0)+2,FALSE)*'MC Usage'!Z448</f>
        <v>0</v>
      </c>
      <c r="AA448" s="9">
        <f>HLOOKUP(AA$5,'Emissions Factors'!$A$3:$AB$46,MATCH('MC Emissions'!$A448,'Emissions Factors'!$A$5:$A$46,0)+2,FALSE)*'MC Usage'!AA448</f>
        <v>0</v>
      </c>
      <c r="AB448" s="10">
        <f>HLOOKUP(AB$5,'Emissions Factors'!$A$3:$AB$46,MATCH('MC Emissions'!$A448,'Emissions Factors'!$A$5:$A$46,0)+2,FALSE)*'MC Usage'!AB448</f>
        <v>0</v>
      </c>
      <c r="AC448" s="10">
        <f>-'MC Usage'!AC448</f>
        <v>0</v>
      </c>
      <c r="AD448" s="10">
        <f>HLOOKUP(AD$5,'Emissions Factors'!$A$3:$AB$46,MATCH('MC Emissions'!$A448,'Emissions Factors'!$A$5:$A$46,0)+2,FALSE)*'MC Usage'!AD448</f>
        <v>0</v>
      </c>
      <c r="AE448" s="10">
        <f>HLOOKUP(AE$5,'Emissions Factors'!$A$3:$AB$46,MATCH('MC Emissions'!$A448,'Emissions Factors'!$A$5:$A$46,0)+2,FALSE)*'MC Usage'!AE448</f>
        <v>0</v>
      </c>
      <c r="AF448" s="202">
        <f t="shared" si="28"/>
        <v>0</v>
      </c>
      <c r="AG448">
        <f t="shared" si="29"/>
        <v>0</v>
      </c>
      <c r="AH448">
        <v>0</v>
      </c>
    </row>
    <row r="449" spans="1:34" ht="15" thickBot="1" x14ac:dyDescent="0.35">
      <c r="A449" s="31" t="s">
        <v>70</v>
      </c>
      <c r="B449" s="17">
        <f t="shared" si="30"/>
        <v>50192</v>
      </c>
      <c r="C449" s="11">
        <f>HLOOKUP(C$5,'Emissions Factors'!$A$3:$AB$46,MATCH('MC Emissions'!$A449,'Emissions Factors'!$A$5:$A$46,0)+2,FALSE)*'MC Usage'!C449</f>
        <v>0</v>
      </c>
      <c r="D449" s="11">
        <f>HLOOKUP(D$5,'Emissions Factors'!$A$3:$AB$46,MATCH('MC Emissions'!$A449,'Emissions Factors'!$A$5:$A$46,0)+2,FALSE)*'MC Usage'!D449</f>
        <v>0</v>
      </c>
      <c r="E449" s="11">
        <f>HLOOKUP(E$5,'Emissions Factors'!$A$3:$AB$46,MATCH('MC Emissions'!$A449,'Emissions Factors'!$A$5:$A$46,0)+2,FALSE)*'MC Usage'!E449</f>
        <v>0</v>
      </c>
      <c r="F449" s="11">
        <f>HLOOKUP(F$5,'Emissions Factors'!$A$3:$AB$46,MATCH('MC Emissions'!$A449,'Emissions Factors'!$A$5:$A$46,0)+2,FALSE)*'MC Usage'!F449</f>
        <v>0</v>
      </c>
      <c r="G449" s="11">
        <f>HLOOKUP(G$5,'Emissions Factors'!$A$3:$AB$46,MATCH('MC Emissions'!$A449,'Emissions Factors'!$A$5:$A$46,0)+2,FALSE)*'MC Usage'!G449</f>
        <v>0</v>
      </c>
      <c r="H449" s="11">
        <f>HLOOKUP(H$5,'Emissions Factors'!$A$3:$AB$46,MATCH('MC Emissions'!$A449,'Emissions Factors'!$A$5:$A$46,0)+2,FALSE)*'MC Usage'!H449</f>
        <v>0</v>
      </c>
      <c r="I449" s="11">
        <f>HLOOKUP(I$5,'Emissions Factors'!$A$3:$AB$46,MATCH('MC Emissions'!$A449,'Emissions Factors'!$A$5:$A$46,0)+2,FALSE)*'MC Usage'!I449</f>
        <v>0</v>
      </c>
      <c r="J449" s="11">
        <f>HLOOKUP(J$5,'Emissions Factors'!$A$3:$AB$46,MATCH('MC Emissions'!$A449,'Emissions Factors'!$A$5:$A$46,0)+2,FALSE)*'MC Usage'!J449</f>
        <v>0</v>
      </c>
      <c r="K449" s="11">
        <f>HLOOKUP(K$5,'Emissions Factors'!$A$3:$AB$46,MATCH('MC Emissions'!$A449,'Emissions Factors'!$A$5:$A$46,0)+2,FALSE)*'MC Usage'!K449</f>
        <v>0</v>
      </c>
      <c r="L449" s="11">
        <f>HLOOKUP(L$5,'Emissions Factors'!$A$3:$AB$46,MATCH('MC Emissions'!$A449,'Emissions Factors'!$A$5:$A$46,0)+2,FALSE)*'MC Usage'!L449</f>
        <v>0</v>
      </c>
      <c r="M449" s="11">
        <f>HLOOKUP(M$5,'Emissions Factors'!$A$3:$AB$46,MATCH('MC Emissions'!$A449,'Emissions Factors'!$A$5:$A$46,0)+2,FALSE)*'MC Usage'!M449</f>
        <v>0</v>
      </c>
      <c r="N449" s="11">
        <f>HLOOKUP(N$5,'Emissions Factors'!$A$3:$AB$46,MATCH('MC Emissions'!$A449,'Emissions Factors'!$A$5:$A$46,0)+2,FALSE)*'MC Usage'!N449</f>
        <v>0</v>
      </c>
      <c r="O449" s="11">
        <f>HLOOKUP(O$5,'Emissions Factors'!$A$3:$AB$46,MATCH('MC Emissions'!$A449,'Emissions Factors'!$A$5:$A$46,0)+2,FALSE)*'MC Usage'!O449</f>
        <v>0</v>
      </c>
      <c r="P449" s="11">
        <f>HLOOKUP(P$5,'Emissions Factors'!$A$3:$AB$46,MATCH('MC Emissions'!$A449,'Emissions Factors'!$A$5:$A$46,0)+2,FALSE)*'MC Usage'!P449</f>
        <v>0</v>
      </c>
      <c r="Q449" s="11">
        <f>HLOOKUP(Q$5,'Emissions Factors'!$A$3:$AB$46,MATCH('MC Emissions'!$A449,'Emissions Factors'!$A$5:$A$46,0)+2,FALSE)*'MC Usage'!Q449</f>
        <v>0</v>
      </c>
      <c r="R449" s="11">
        <f>HLOOKUP(R$5,'Emissions Factors'!$A$3:$AB$46,MATCH('MC Emissions'!$A449,'Emissions Factors'!$A$5:$A$46,0)+2,FALSE)*'MC Usage'!R449</f>
        <v>0</v>
      </c>
      <c r="S449" s="11">
        <f>HLOOKUP(S$5,'Emissions Factors'!$A$3:$AB$46,MATCH('MC Emissions'!$A449,'Emissions Factors'!$A$5:$A$46,0)+2,FALSE)*'MC Usage'!S449</f>
        <v>0</v>
      </c>
      <c r="T449" s="11">
        <f>HLOOKUP(T$5,'Emissions Factors'!$A$3:$AB$46,MATCH('MC Emissions'!$A449,'Emissions Factors'!$A$5:$A$46,0)+2,FALSE)*'MC Usage'!T449</f>
        <v>0</v>
      </c>
      <c r="U449" s="11">
        <f>HLOOKUP(U$5,'Emissions Factors'!$A$3:$AB$46,MATCH('MC Emissions'!$A449,'Emissions Factors'!$A$5:$A$46,0)+2,FALSE)*'MC Usage'!U449</f>
        <v>0</v>
      </c>
      <c r="V449" s="11">
        <f>HLOOKUP(V$5,'Emissions Factors'!$A$3:$AB$46,MATCH('MC Emissions'!$A449,'Emissions Factors'!$A$5:$A$46,0)+2,FALSE)*'MC Usage'!V449</f>
        <v>0</v>
      </c>
      <c r="W449" s="11">
        <f>HLOOKUP(W$5,'Emissions Factors'!$A$3:$AB$46,MATCH('MC Emissions'!$A449,'Emissions Factors'!$A$5:$A$46,0)+2,FALSE)*'MC Usage'!W449</f>
        <v>0</v>
      </c>
      <c r="X449" s="11">
        <f>HLOOKUP(X$5,'Emissions Factors'!$A$3:$AB$46,MATCH('MC Emissions'!$A449,'Emissions Factors'!$A$5:$A$46,0)+2,FALSE)*'MC Usage'!X449</f>
        <v>0</v>
      </c>
      <c r="Y449" s="11">
        <f>HLOOKUP(Y$5,'Emissions Factors'!$A$3:$AB$46,MATCH('MC Emissions'!$A449,'Emissions Factors'!$A$5:$A$46,0)+2,FALSE)*'MC Usage'!Y449</f>
        <v>0</v>
      </c>
      <c r="Z449" s="11">
        <f>HLOOKUP(Z$5,'Emissions Factors'!$A$3:$AB$46,MATCH('MC Emissions'!$A449,'Emissions Factors'!$A$5:$A$46,0)+2,FALSE)*'MC Usage'!Z449</f>
        <v>0</v>
      </c>
      <c r="AA449" s="11">
        <f>HLOOKUP(AA$5,'Emissions Factors'!$A$3:$AB$46,MATCH('MC Emissions'!$A449,'Emissions Factors'!$A$5:$A$46,0)+2,FALSE)*'MC Usage'!AA449</f>
        <v>0</v>
      </c>
      <c r="AB449" s="12">
        <f>HLOOKUP(AB$5,'Emissions Factors'!$A$3:$AB$46,MATCH('MC Emissions'!$A449,'Emissions Factors'!$A$5:$A$46,0)+2,FALSE)*'MC Usage'!AB449</f>
        <v>0</v>
      </c>
      <c r="AC449" s="12">
        <f>-'MC Usage'!AC449</f>
        <v>0</v>
      </c>
      <c r="AD449" s="12">
        <f>HLOOKUP(AD$5,'Emissions Factors'!$A$3:$AB$46,MATCH('MC Emissions'!$A449,'Emissions Factors'!$A$5:$A$46,0)+2,FALSE)*'MC Usage'!AD449</f>
        <v>0</v>
      </c>
      <c r="AE449" s="12">
        <f>HLOOKUP(AE$5,'Emissions Factors'!$A$3:$AB$46,MATCH('MC Emissions'!$A449,'Emissions Factors'!$A$5:$A$46,0)+2,FALSE)*'MC Usage'!AE449</f>
        <v>0</v>
      </c>
      <c r="AF449" s="202">
        <f t="shared" si="28"/>
        <v>0</v>
      </c>
      <c r="AG449">
        <f t="shared" si="29"/>
        <v>0</v>
      </c>
      <c r="AH449">
        <v>0</v>
      </c>
    </row>
    <row r="450" spans="1:34" x14ac:dyDescent="0.3">
      <c r="A450" s="32" t="s">
        <v>71</v>
      </c>
      <c r="B450" s="18">
        <f t="shared" si="30"/>
        <v>50222</v>
      </c>
      <c r="C450" s="2">
        <f>HLOOKUP(C$5,'Emissions Factors'!$A$3:$AB$46,MATCH('MC Emissions'!$A450,'Emissions Factors'!$A$5:$A$46,0)+2,FALSE)*'MC Usage'!C450</f>
        <v>0</v>
      </c>
      <c r="D450" s="2">
        <f>HLOOKUP(D$5,'Emissions Factors'!$A$3:$AB$46,MATCH('MC Emissions'!$A450,'Emissions Factors'!$A$5:$A$46,0)+2,FALSE)*'MC Usage'!D450</f>
        <v>0</v>
      </c>
      <c r="E450" s="2">
        <f>HLOOKUP(E$5,'Emissions Factors'!$A$3:$AB$46,MATCH('MC Emissions'!$A450,'Emissions Factors'!$A$5:$A$46,0)+2,FALSE)*'MC Usage'!E450</f>
        <v>0</v>
      </c>
      <c r="F450" s="2">
        <f>HLOOKUP(F$5,'Emissions Factors'!$A$3:$AB$46,MATCH('MC Emissions'!$A450,'Emissions Factors'!$A$5:$A$46,0)+2,FALSE)*'MC Usage'!F450</f>
        <v>0</v>
      </c>
      <c r="G450" s="2">
        <f>HLOOKUP(G$5,'Emissions Factors'!$A$3:$AB$46,MATCH('MC Emissions'!$A450,'Emissions Factors'!$A$5:$A$46,0)+2,FALSE)*'MC Usage'!G450</f>
        <v>0</v>
      </c>
      <c r="H450" s="2">
        <f>HLOOKUP(H$5,'Emissions Factors'!$A$3:$AB$46,MATCH('MC Emissions'!$A450,'Emissions Factors'!$A$5:$A$46,0)+2,FALSE)*'MC Usage'!H450</f>
        <v>0</v>
      </c>
      <c r="I450" s="2">
        <f>HLOOKUP(I$5,'Emissions Factors'!$A$3:$AB$46,MATCH('MC Emissions'!$A450,'Emissions Factors'!$A$5:$A$46,0)+2,FALSE)*'MC Usage'!I450</f>
        <v>0</v>
      </c>
      <c r="J450" s="2">
        <f>HLOOKUP(J$5,'Emissions Factors'!$A$3:$AB$46,MATCH('MC Emissions'!$A450,'Emissions Factors'!$A$5:$A$46,0)+2,FALSE)*'MC Usage'!J450</f>
        <v>0</v>
      </c>
      <c r="K450" s="2">
        <f>HLOOKUP(K$5,'Emissions Factors'!$A$3:$AB$46,MATCH('MC Emissions'!$A450,'Emissions Factors'!$A$5:$A$46,0)+2,FALSE)*'MC Usage'!K450</f>
        <v>0</v>
      </c>
      <c r="L450" s="2">
        <f>HLOOKUP(L$5,'Emissions Factors'!$A$3:$AB$46,MATCH('MC Emissions'!$A450,'Emissions Factors'!$A$5:$A$46,0)+2,FALSE)*'MC Usage'!L450</f>
        <v>0</v>
      </c>
      <c r="M450" s="2">
        <f>HLOOKUP(M$5,'Emissions Factors'!$A$3:$AB$46,MATCH('MC Emissions'!$A450,'Emissions Factors'!$A$5:$A$46,0)+2,FALSE)*'MC Usage'!M450</f>
        <v>0</v>
      </c>
      <c r="N450" s="2">
        <f>HLOOKUP(N$5,'Emissions Factors'!$A$3:$AB$46,MATCH('MC Emissions'!$A450,'Emissions Factors'!$A$5:$A$46,0)+2,FALSE)*'MC Usage'!N450</f>
        <v>0</v>
      </c>
      <c r="O450" s="2">
        <f>HLOOKUP(O$5,'Emissions Factors'!$A$3:$AB$46,MATCH('MC Emissions'!$A450,'Emissions Factors'!$A$5:$A$46,0)+2,FALSE)*'MC Usage'!O450</f>
        <v>0</v>
      </c>
      <c r="P450" s="2">
        <f>HLOOKUP(P$5,'Emissions Factors'!$A$3:$AB$46,MATCH('MC Emissions'!$A450,'Emissions Factors'!$A$5:$A$46,0)+2,FALSE)*'MC Usage'!P450</f>
        <v>0</v>
      </c>
      <c r="Q450" s="2">
        <f>HLOOKUP(Q$5,'Emissions Factors'!$A$3:$AB$46,MATCH('MC Emissions'!$A450,'Emissions Factors'!$A$5:$A$46,0)+2,FALSE)*'MC Usage'!Q450</f>
        <v>0</v>
      </c>
      <c r="R450" s="2">
        <f>HLOOKUP(R$5,'Emissions Factors'!$A$3:$AB$46,MATCH('MC Emissions'!$A450,'Emissions Factors'!$A$5:$A$46,0)+2,FALSE)*'MC Usage'!R450</f>
        <v>0</v>
      </c>
      <c r="S450" s="2">
        <f>HLOOKUP(S$5,'Emissions Factors'!$A$3:$AB$46,MATCH('MC Emissions'!$A450,'Emissions Factors'!$A$5:$A$46,0)+2,FALSE)*'MC Usage'!S450</f>
        <v>0</v>
      </c>
      <c r="T450" s="2">
        <f>HLOOKUP(T$5,'Emissions Factors'!$A$3:$AB$46,MATCH('MC Emissions'!$A450,'Emissions Factors'!$A$5:$A$46,0)+2,FALSE)*'MC Usage'!T450</f>
        <v>0</v>
      </c>
      <c r="U450" s="2">
        <f>HLOOKUP(U$5,'Emissions Factors'!$A$3:$AB$46,MATCH('MC Emissions'!$A450,'Emissions Factors'!$A$5:$A$46,0)+2,FALSE)*'MC Usage'!U450</f>
        <v>0</v>
      </c>
      <c r="V450" s="2">
        <f>HLOOKUP(V$5,'Emissions Factors'!$A$3:$AB$46,MATCH('MC Emissions'!$A450,'Emissions Factors'!$A$5:$A$46,0)+2,FALSE)*'MC Usage'!V450</f>
        <v>0</v>
      </c>
      <c r="W450" s="2">
        <f>HLOOKUP(W$5,'Emissions Factors'!$A$3:$AB$46,MATCH('MC Emissions'!$A450,'Emissions Factors'!$A$5:$A$46,0)+2,FALSE)*'MC Usage'!W450</f>
        <v>0</v>
      </c>
      <c r="X450" s="2">
        <f>HLOOKUP(X$5,'Emissions Factors'!$A$3:$AB$46,MATCH('MC Emissions'!$A450,'Emissions Factors'!$A$5:$A$46,0)+2,FALSE)*'MC Usage'!X450</f>
        <v>0</v>
      </c>
      <c r="Y450" s="2">
        <f>HLOOKUP(Y$5,'Emissions Factors'!$A$3:$AB$46,MATCH('MC Emissions'!$A450,'Emissions Factors'!$A$5:$A$46,0)+2,FALSE)*'MC Usage'!Y450</f>
        <v>0</v>
      </c>
      <c r="Z450" s="2">
        <f>HLOOKUP(Z$5,'Emissions Factors'!$A$3:$AB$46,MATCH('MC Emissions'!$A450,'Emissions Factors'!$A$5:$A$46,0)+2,FALSE)*'MC Usage'!Z450</f>
        <v>0</v>
      </c>
      <c r="AA450" s="2">
        <f>HLOOKUP(AA$5,'Emissions Factors'!$A$3:$AB$46,MATCH('MC Emissions'!$A450,'Emissions Factors'!$A$5:$A$46,0)+2,FALSE)*'MC Usage'!AA450</f>
        <v>0</v>
      </c>
      <c r="AB450">
        <f>HLOOKUP(AB$5,'Emissions Factors'!$A$3:$AB$46,MATCH('MC Emissions'!$A450,'Emissions Factors'!$A$5:$A$46,0)+2,FALSE)*'MC Usage'!AB450</f>
        <v>0</v>
      </c>
      <c r="AC450">
        <f>-'MC Usage'!AC450</f>
        <v>0</v>
      </c>
      <c r="AD450">
        <f>HLOOKUP(AD$5,'Emissions Factors'!$A$3:$AB$46,MATCH('MC Emissions'!$A450,'Emissions Factors'!$A$5:$A$46,0)+2,FALSE)*'MC Usage'!AD450</f>
        <v>0</v>
      </c>
      <c r="AE450">
        <f>HLOOKUP(AE$5,'Emissions Factors'!$A$3:$AB$46,MATCH('MC Emissions'!$A450,'Emissions Factors'!$A$5:$A$46,0)+2,FALSE)*'MC Usage'!AE450</f>
        <v>0</v>
      </c>
      <c r="AF450" s="202">
        <f t="shared" si="28"/>
        <v>0</v>
      </c>
      <c r="AG450">
        <f t="shared" si="29"/>
        <v>0</v>
      </c>
      <c r="AH450">
        <v>0</v>
      </c>
    </row>
    <row r="451" spans="1:34" x14ac:dyDescent="0.3">
      <c r="A451" s="33" t="s">
        <v>71</v>
      </c>
      <c r="B451" s="18">
        <f t="shared" si="30"/>
        <v>50253</v>
      </c>
      <c r="C451" s="2">
        <f>HLOOKUP(C$5,'Emissions Factors'!$A$3:$AB$46,MATCH('MC Emissions'!$A451,'Emissions Factors'!$A$5:$A$46,0)+2,FALSE)*'MC Usage'!C451</f>
        <v>0</v>
      </c>
      <c r="D451" s="2">
        <f>HLOOKUP(D$5,'Emissions Factors'!$A$3:$AB$46,MATCH('MC Emissions'!$A451,'Emissions Factors'!$A$5:$A$46,0)+2,FALSE)*'MC Usage'!D451</f>
        <v>0</v>
      </c>
      <c r="E451" s="2">
        <f>HLOOKUP(E$5,'Emissions Factors'!$A$3:$AB$46,MATCH('MC Emissions'!$A451,'Emissions Factors'!$A$5:$A$46,0)+2,FALSE)*'MC Usage'!E451</f>
        <v>0</v>
      </c>
      <c r="F451" s="2">
        <f>HLOOKUP(F$5,'Emissions Factors'!$A$3:$AB$46,MATCH('MC Emissions'!$A451,'Emissions Factors'!$A$5:$A$46,0)+2,FALSE)*'MC Usage'!F451</f>
        <v>0</v>
      </c>
      <c r="G451" s="2">
        <f>HLOOKUP(G$5,'Emissions Factors'!$A$3:$AB$46,MATCH('MC Emissions'!$A451,'Emissions Factors'!$A$5:$A$46,0)+2,FALSE)*'MC Usage'!G451</f>
        <v>0</v>
      </c>
      <c r="H451" s="2">
        <f>HLOOKUP(H$5,'Emissions Factors'!$A$3:$AB$46,MATCH('MC Emissions'!$A451,'Emissions Factors'!$A$5:$A$46,0)+2,FALSE)*'MC Usage'!H451</f>
        <v>0</v>
      </c>
      <c r="I451" s="2">
        <f>HLOOKUP(I$5,'Emissions Factors'!$A$3:$AB$46,MATCH('MC Emissions'!$A451,'Emissions Factors'!$A$5:$A$46,0)+2,FALSE)*'MC Usage'!I451</f>
        <v>0</v>
      </c>
      <c r="J451" s="2">
        <f>HLOOKUP(J$5,'Emissions Factors'!$A$3:$AB$46,MATCH('MC Emissions'!$A451,'Emissions Factors'!$A$5:$A$46,0)+2,FALSE)*'MC Usage'!J451</f>
        <v>0</v>
      </c>
      <c r="K451" s="2">
        <f>HLOOKUP(K$5,'Emissions Factors'!$A$3:$AB$46,MATCH('MC Emissions'!$A451,'Emissions Factors'!$A$5:$A$46,0)+2,FALSE)*'MC Usage'!K451</f>
        <v>0</v>
      </c>
      <c r="L451" s="2">
        <f>HLOOKUP(L$5,'Emissions Factors'!$A$3:$AB$46,MATCH('MC Emissions'!$A451,'Emissions Factors'!$A$5:$A$46,0)+2,FALSE)*'MC Usage'!L451</f>
        <v>0</v>
      </c>
      <c r="M451" s="2">
        <f>HLOOKUP(M$5,'Emissions Factors'!$A$3:$AB$46,MATCH('MC Emissions'!$A451,'Emissions Factors'!$A$5:$A$46,0)+2,FALSE)*'MC Usage'!M451</f>
        <v>0</v>
      </c>
      <c r="N451" s="2">
        <f>HLOOKUP(N$5,'Emissions Factors'!$A$3:$AB$46,MATCH('MC Emissions'!$A451,'Emissions Factors'!$A$5:$A$46,0)+2,FALSE)*'MC Usage'!N451</f>
        <v>0</v>
      </c>
      <c r="O451" s="2">
        <f>HLOOKUP(O$5,'Emissions Factors'!$A$3:$AB$46,MATCH('MC Emissions'!$A451,'Emissions Factors'!$A$5:$A$46,0)+2,FALSE)*'MC Usage'!O451</f>
        <v>0</v>
      </c>
      <c r="P451" s="2">
        <f>HLOOKUP(P$5,'Emissions Factors'!$A$3:$AB$46,MATCH('MC Emissions'!$A451,'Emissions Factors'!$A$5:$A$46,0)+2,FALSE)*'MC Usage'!P451</f>
        <v>0</v>
      </c>
      <c r="Q451" s="2">
        <f>HLOOKUP(Q$5,'Emissions Factors'!$A$3:$AB$46,MATCH('MC Emissions'!$A451,'Emissions Factors'!$A$5:$A$46,0)+2,FALSE)*'MC Usage'!Q451</f>
        <v>0</v>
      </c>
      <c r="R451" s="2">
        <f>HLOOKUP(R$5,'Emissions Factors'!$A$3:$AB$46,MATCH('MC Emissions'!$A451,'Emissions Factors'!$A$5:$A$46,0)+2,FALSE)*'MC Usage'!R451</f>
        <v>0</v>
      </c>
      <c r="S451" s="2">
        <f>HLOOKUP(S$5,'Emissions Factors'!$A$3:$AB$46,MATCH('MC Emissions'!$A451,'Emissions Factors'!$A$5:$A$46,0)+2,FALSE)*'MC Usage'!S451</f>
        <v>0</v>
      </c>
      <c r="T451" s="2">
        <f>HLOOKUP(T$5,'Emissions Factors'!$A$3:$AB$46,MATCH('MC Emissions'!$A451,'Emissions Factors'!$A$5:$A$46,0)+2,FALSE)*'MC Usage'!T451</f>
        <v>0</v>
      </c>
      <c r="U451" s="2">
        <f>HLOOKUP(U$5,'Emissions Factors'!$A$3:$AB$46,MATCH('MC Emissions'!$A451,'Emissions Factors'!$A$5:$A$46,0)+2,FALSE)*'MC Usage'!U451</f>
        <v>0</v>
      </c>
      <c r="V451" s="2">
        <f>HLOOKUP(V$5,'Emissions Factors'!$A$3:$AB$46,MATCH('MC Emissions'!$A451,'Emissions Factors'!$A$5:$A$46,0)+2,FALSE)*'MC Usage'!V451</f>
        <v>0</v>
      </c>
      <c r="W451" s="2">
        <f>HLOOKUP(W$5,'Emissions Factors'!$A$3:$AB$46,MATCH('MC Emissions'!$A451,'Emissions Factors'!$A$5:$A$46,0)+2,FALSE)*'MC Usage'!W451</f>
        <v>0</v>
      </c>
      <c r="X451" s="2">
        <f>HLOOKUP(X$5,'Emissions Factors'!$A$3:$AB$46,MATCH('MC Emissions'!$A451,'Emissions Factors'!$A$5:$A$46,0)+2,FALSE)*'MC Usage'!X451</f>
        <v>0</v>
      </c>
      <c r="Y451" s="2">
        <f>HLOOKUP(Y$5,'Emissions Factors'!$A$3:$AB$46,MATCH('MC Emissions'!$A451,'Emissions Factors'!$A$5:$A$46,0)+2,FALSE)*'MC Usage'!Y451</f>
        <v>0</v>
      </c>
      <c r="Z451" s="2">
        <f>HLOOKUP(Z$5,'Emissions Factors'!$A$3:$AB$46,MATCH('MC Emissions'!$A451,'Emissions Factors'!$A$5:$A$46,0)+2,FALSE)*'MC Usage'!Z451</f>
        <v>0</v>
      </c>
      <c r="AA451" s="2">
        <f>HLOOKUP(AA$5,'Emissions Factors'!$A$3:$AB$46,MATCH('MC Emissions'!$A451,'Emissions Factors'!$A$5:$A$46,0)+2,FALSE)*'MC Usage'!AA451</f>
        <v>0</v>
      </c>
      <c r="AB451">
        <f>HLOOKUP(AB$5,'Emissions Factors'!$A$3:$AB$46,MATCH('MC Emissions'!$A451,'Emissions Factors'!$A$5:$A$46,0)+2,FALSE)*'MC Usage'!AB451</f>
        <v>0</v>
      </c>
      <c r="AC451">
        <f>-'MC Usage'!AC451</f>
        <v>0</v>
      </c>
      <c r="AD451">
        <f>HLOOKUP(AD$5,'Emissions Factors'!$A$3:$AB$46,MATCH('MC Emissions'!$A451,'Emissions Factors'!$A$5:$A$46,0)+2,FALSE)*'MC Usage'!AD451</f>
        <v>0</v>
      </c>
      <c r="AE451">
        <f>HLOOKUP(AE$5,'Emissions Factors'!$A$3:$AB$46,MATCH('MC Emissions'!$A451,'Emissions Factors'!$A$5:$A$46,0)+2,FALSE)*'MC Usage'!AE451</f>
        <v>0</v>
      </c>
      <c r="AF451" s="202">
        <f t="shared" si="28"/>
        <v>0</v>
      </c>
      <c r="AG451">
        <f t="shared" si="29"/>
        <v>0</v>
      </c>
      <c r="AH451">
        <v>0</v>
      </c>
    </row>
    <row r="452" spans="1:34" x14ac:dyDescent="0.3">
      <c r="A452" s="33" t="s">
        <v>71</v>
      </c>
      <c r="B452" s="18">
        <f t="shared" si="30"/>
        <v>50284</v>
      </c>
      <c r="C452" s="2">
        <f>HLOOKUP(C$5,'Emissions Factors'!$A$3:$AB$46,MATCH('MC Emissions'!$A452,'Emissions Factors'!$A$5:$A$46,0)+2,FALSE)*'MC Usage'!C452</f>
        <v>0</v>
      </c>
      <c r="D452" s="2">
        <f>HLOOKUP(D$5,'Emissions Factors'!$A$3:$AB$46,MATCH('MC Emissions'!$A452,'Emissions Factors'!$A$5:$A$46,0)+2,FALSE)*'MC Usage'!D452</f>
        <v>0</v>
      </c>
      <c r="E452" s="2">
        <f>HLOOKUP(E$5,'Emissions Factors'!$A$3:$AB$46,MATCH('MC Emissions'!$A452,'Emissions Factors'!$A$5:$A$46,0)+2,FALSE)*'MC Usage'!E452</f>
        <v>0</v>
      </c>
      <c r="F452" s="2">
        <f>HLOOKUP(F$5,'Emissions Factors'!$A$3:$AB$46,MATCH('MC Emissions'!$A452,'Emissions Factors'!$A$5:$A$46,0)+2,FALSE)*'MC Usage'!F452</f>
        <v>0</v>
      </c>
      <c r="G452" s="2">
        <f>HLOOKUP(G$5,'Emissions Factors'!$A$3:$AB$46,MATCH('MC Emissions'!$A452,'Emissions Factors'!$A$5:$A$46,0)+2,FALSE)*'MC Usage'!G452</f>
        <v>0</v>
      </c>
      <c r="H452" s="2">
        <f>HLOOKUP(H$5,'Emissions Factors'!$A$3:$AB$46,MATCH('MC Emissions'!$A452,'Emissions Factors'!$A$5:$A$46,0)+2,FALSE)*'MC Usage'!H452</f>
        <v>0</v>
      </c>
      <c r="I452" s="2">
        <f>HLOOKUP(I$5,'Emissions Factors'!$A$3:$AB$46,MATCH('MC Emissions'!$A452,'Emissions Factors'!$A$5:$A$46,0)+2,FALSE)*'MC Usage'!I452</f>
        <v>0</v>
      </c>
      <c r="J452" s="2">
        <f>HLOOKUP(J$5,'Emissions Factors'!$A$3:$AB$46,MATCH('MC Emissions'!$A452,'Emissions Factors'!$A$5:$A$46,0)+2,FALSE)*'MC Usage'!J452</f>
        <v>0</v>
      </c>
      <c r="K452" s="2">
        <f>HLOOKUP(K$5,'Emissions Factors'!$A$3:$AB$46,MATCH('MC Emissions'!$A452,'Emissions Factors'!$A$5:$A$46,0)+2,FALSE)*'MC Usage'!K452</f>
        <v>0</v>
      </c>
      <c r="L452" s="2">
        <f>HLOOKUP(L$5,'Emissions Factors'!$A$3:$AB$46,MATCH('MC Emissions'!$A452,'Emissions Factors'!$A$5:$A$46,0)+2,FALSE)*'MC Usage'!L452</f>
        <v>0</v>
      </c>
      <c r="M452" s="2">
        <f>HLOOKUP(M$5,'Emissions Factors'!$A$3:$AB$46,MATCH('MC Emissions'!$A452,'Emissions Factors'!$A$5:$A$46,0)+2,FALSE)*'MC Usage'!M452</f>
        <v>0</v>
      </c>
      <c r="N452" s="2">
        <f>HLOOKUP(N$5,'Emissions Factors'!$A$3:$AB$46,MATCH('MC Emissions'!$A452,'Emissions Factors'!$A$5:$A$46,0)+2,FALSE)*'MC Usage'!N452</f>
        <v>0</v>
      </c>
      <c r="O452" s="2">
        <f>HLOOKUP(O$5,'Emissions Factors'!$A$3:$AB$46,MATCH('MC Emissions'!$A452,'Emissions Factors'!$A$5:$A$46,0)+2,FALSE)*'MC Usage'!O452</f>
        <v>0</v>
      </c>
      <c r="P452" s="2">
        <f>HLOOKUP(P$5,'Emissions Factors'!$A$3:$AB$46,MATCH('MC Emissions'!$A452,'Emissions Factors'!$A$5:$A$46,0)+2,FALSE)*'MC Usage'!P452</f>
        <v>0</v>
      </c>
      <c r="Q452" s="2">
        <f>HLOOKUP(Q$5,'Emissions Factors'!$A$3:$AB$46,MATCH('MC Emissions'!$A452,'Emissions Factors'!$A$5:$A$46,0)+2,FALSE)*'MC Usage'!Q452</f>
        <v>0</v>
      </c>
      <c r="R452" s="2">
        <f>HLOOKUP(R$5,'Emissions Factors'!$A$3:$AB$46,MATCH('MC Emissions'!$A452,'Emissions Factors'!$A$5:$A$46,0)+2,FALSE)*'MC Usage'!R452</f>
        <v>0</v>
      </c>
      <c r="S452" s="2">
        <f>HLOOKUP(S$5,'Emissions Factors'!$A$3:$AB$46,MATCH('MC Emissions'!$A452,'Emissions Factors'!$A$5:$A$46,0)+2,FALSE)*'MC Usage'!S452</f>
        <v>0</v>
      </c>
      <c r="T452" s="2">
        <f>HLOOKUP(T$5,'Emissions Factors'!$A$3:$AB$46,MATCH('MC Emissions'!$A452,'Emissions Factors'!$A$5:$A$46,0)+2,FALSE)*'MC Usage'!T452</f>
        <v>0</v>
      </c>
      <c r="U452" s="2">
        <f>HLOOKUP(U$5,'Emissions Factors'!$A$3:$AB$46,MATCH('MC Emissions'!$A452,'Emissions Factors'!$A$5:$A$46,0)+2,FALSE)*'MC Usage'!U452</f>
        <v>0</v>
      </c>
      <c r="V452" s="2">
        <f>HLOOKUP(V$5,'Emissions Factors'!$A$3:$AB$46,MATCH('MC Emissions'!$A452,'Emissions Factors'!$A$5:$A$46,0)+2,FALSE)*'MC Usage'!V452</f>
        <v>0</v>
      </c>
      <c r="W452" s="2">
        <f>HLOOKUP(W$5,'Emissions Factors'!$A$3:$AB$46,MATCH('MC Emissions'!$A452,'Emissions Factors'!$A$5:$A$46,0)+2,FALSE)*'MC Usage'!W452</f>
        <v>0</v>
      </c>
      <c r="X452" s="2">
        <f>HLOOKUP(X$5,'Emissions Factors'!$A$3:$AB$46,MATCH('MC Emissions'!$A452,'Emissions Factors'!$A$5:$A$46,0)+2,FALSE)*'MC Usage'!X452</f>
        <v>0</v>
      </c>
      <c r="Y452" s="2">
        <f>HLOOKUP(Y$5,'Emissions Factors'!$A$3:$AB$46,MATCH('MC Emissions'!$A452,'Emissions Factors'!$A$5:$A$46,0)+2,FALSE)*'MC Usage'!Y452</f>
        <v>0</v>
      </c>
      <c r="Z452" s="2">
        <f>HLOOKUP(Z$5,'Emissions Factors'!$A$3:$AB$46,MATCH('MC Emissions'!$A452,'Emissions Factors'!$A$5:$A$46,0)+2,FALSE)*'MC Usage'!Z452</f>
        <v>0</v>
      </c>
      <c r="AA452" s="2">
        <f>HLOOKUP(AA$5,'Emissions Factors'!$A$3:$AB$46,MATCH('MC Emissions'!$A452,'Emissions Factors'!$A$5:$A$46,0)+2,FALSE)*'MC Usage'!AA452</f>
        <v>0</v>
      </c>
      <c r="AB452">
        <f>HLOOKUP(AB$5,'Emissions Factors'!$A$3:$AB$46,MATCH('MC Emissions'!$A452,'Emissions Factors'!$A$5:$A$46,0)+2,FALSE)*'MC Usage'!AB452</f>
        <v>0</v>
      </c>
      <c r="AC452">
        <f>-'MC Usage'!AC452</f>
        <v>0</v>
      </c>
      <c r="AD452">
        <f>HLOOKUP(AD$5,'Emissions Factors'!$A$3:$AB$46,MATCH('MC Emissions'!$A452,'Emissions Factors'!$A$5:$A$46,0)+2,FALSE)*'MC Usage'!AD452</f>
        <v>0</v>
      </c>
      <c r="AE452">
        <f>HLOOKUP(AE$5,'Emissions Factors'!$A$3:$AB$46,MATCH('MC Emissions'!$A452,'Emissions Factors'!$A$5:$A$46,0)+2,FALSE)*'MC Usage'!AE452</f>
        <v>0</v>
      </c>
      <c r="AF452" s="202">
        <f t="shared" si="28"/>
        <v>0</v>
      </c>
      <c r="AG452">
        <f t="shared" si="29"/>
        <v>0</v>
      </c>
      <c r="AH452">
        <v>0</v>
      </c>
    </row>
    <row r="453" spans="1:34" x14ac:dyDescent="0.3">
      <c r="A453" s="33" t="s">
        <v>71</v>
      </c>
      <c r="B453" s="18">
        <f t="shared" si="30"/>
        <v>50314</v>
      </c>
      <c r="C453" s="2">
        <f>HLOOKUP(C$5,'Emissions Factors'!$A$3:$AB$46,MATCH('MC Emissions'!$A453,'Emissions Factors'!$A$5:$A$46,0)+2,FALSE)*'MC Usage'!C453</f>
        <v>0</v>
      </c>
      <c r="D453" s="2">
        <f>HLOOKUP(D$5,'Emissions Factors'!$A$3:$AB$46,MATCH('MC Emissions'!$A453,'Emissions Factors'!$A$5:$A$46,0)+2,FALSE)*'MC Usage'!D453</f>
        <v>0</v>
      </c>
      <c r="E453" s="2">
        <f>HLOOKUP(E$5,'Emissions Factors'!$A$3:$AB$46,MATCH('MC Emissions'!$A453,'Emissions Factors'!$A$5:$A$46,0)+2,FALSE)*'MC Usage'!E453</f>
        <v>0</v>
      </c>
      <c r="F453" s="2">
        <f>HLOOKUP(F$5,'Emissions Factors'!$A$3:$AB$46,MATCH('MC Emissions'!$A453,'Emissions Factors'!$A$5:$A$46,0)+2,FALSE)*'MC Usage'!F453</f>
        <v>0</v>
      </c>
      <c r="G453" s="2">
        <f>HLOOKUP(G$5,'Emissions Factors'!$A$3:$AB$46,MATCH('MC Emissions'!$A453,'Emissions Factors'!$A$5:$A$46,0)+2,FALSE)*'MC Usage'!G453</f>
        <v>0</v>
      </c>
      <c r="H453" s="2">
        <f>HLOOKUP(H$5,'Emissions Factors'!$A$3:$AB$46,MATCH('MC Emissions'!$A453,'Emissions Factors'!$A$5:$A$46,0)+2,FALSE)*'MC Usage'!H453</f>
        <v>0</v>
      </c>
      <c r="I453" s="2">
        <f>HLOOKUP(I$5,'Emissions Factors'!$A$3:$AB$46,MATCH('MC Emissions'!$A453,'Emissions Factors'!$A$5:$A$46,0)+2,FALSE)*'MC Usage'!I453</f>
        <v>0</v>
      </c>
      <c r="J453" s="2">
        <f>HLOOKUP(J$5,'Emissions Factors'!$A$3:$AB$46,MATCH('MC Emissions'!$A453,'Emissions Factors'!$A$5:$A$46,0)+2,FALSE)*'MC Usage'!J453</f>
        <v>0</v>
      </c>
      <c r="K453" s="2">
        <f>HLOOKUP(K$5,'Emissions Factors'!$A$3:$AB$46,MATCH('MC Emissions'!$A453,'Emissions Factors'!$A$5:$A$46,0)+2,FALSE)*'MC Usage'!K453</f>
        <v>0</v>
      </c>
      <c r="L453" s="2">
        <f>HLOOKUP(L$5,'Emissions Factors'!$A$3:$AB$46,MATCH('MC Emissions'!$A453,'Emissions Factors'!$A$5:$A$46,0)+2,FALSE)*'MC Usage'!L453</f>
        <v>0</v>
      </c>
      <c r="M453" s="2">
        <f>HLOOKUP(M$5,'Emissions Factors'!$A$3:$AB$46,MATCH('MC Emissions'!$A453,'Emissions Factors'!$A$5:$A$46,0)+2,FALSE)*'MC Usage'!M453</f>
        <v>0</v>
      </c>
      <c r="N453" s="2">
        <f>HLOOKUP(N$5,'Emissions Factors'!$A$3:$AB$46,MATCH('MC Emissions'!$A453,'Emissions Factors'!$A$5:$A$46,0)+2,FALSE)*'MC Usage'!N453</f>
        <v>0</v>
      </c>
      <c r="O453" s="2">
        <f>HLOOKUP(O$5,'Emissions Factors'!$A$3:$AB$46,MATCH('MC Emissions'!$A453,'Emissions Factors'!$A$5:$A$46,0)+2,FALSE)*'MC Usage'!O453</f>
        <v>0</v>
      </c>
      <c r="P453" s="2">
        <f>HLOOKUP(P$5,'Emissions Factors'!$A$3:$AB$46,MATCH('MC Emissions'!$A453,'Emissions Factors'!$A$5:$A$46,0)+2,FALSE)*'MC Usage'!P453</f>
        <v>0</v>
      </c>
      <c r="Q453" s="2">
        <f>HLOOKUP(Q$5,'Emissions Factors'!$A$3:$AB$46,MATCH('MC Emissions'!$A453,'Emissions Factors'!$A$5:$A$46,0)+2,FALSE)*'MC Usage'!Q453</f>
        <v>0</v>
      </c>
      <c r="R453" s="2">
        <f>HLOOKUP(R$5,'Emissions Factors'!$A$3:$AB$46,MATCH('MC Emissions'!$A453,'Emissions Factors'!$A$5:$A$46,0)+2,FALSE)*'MC Usage'!R453</f>
        <v>0</v>
      </c>
      <c r="S453" s="2">
        <f>HLOOKUP(S$5,'Emissions Factors'!$A$3:$AB$46,MATCH('MC Emissions'!$A453,'Emissions Factors'!$A$5:$A$46,0)+2,FALSE)*'MC Usage'!S453</f>
        <v>0</v>
      </c>
      <c r="T453" s="2">
        <f>HLOOKUP(T$5,'Emissions Factors'!$A$3:$AB$46,MATCH('MC Emissions'!$A453,'Emissions Factors'!$A$5:$A$46,0)+2,FALSE)*'MC Usage'!T453</f>
        <v>0</v>
      </c>
      <c r="U453" s="2">
        <f>HLOOKUP(U$5,'Emissions Factors'!$A$3:$AB$46,MATCH('MC Emissions'!$A453,'Emissions Factors'!$A$5:$A$46,0)+2,FALSE)*'MC Usage'!U453</f>
        <v>0</v>
      </c>
      <c r="V453" s="2">
        <f>HLOOKUP(V$5,'Emissions Factors'!$A$3:$AB$46,MATCH('MC Emissions'!$A453,'Emissions Factors'!$A$5:$A$46,0)+2,FALSE)*'MC Usage'!V453</f>
        <v>0</v>
      </c>
      <c r="W453" s="2">
        <f>HLOOKUP(W$5,'Emissions Factors'!$A$3:$AB$46,MATCH('MC Emissions'!$A453,'Emissions Factors'!$A$5:$A$46,0)+2,FALSE)*'MC Usage'!W453</f>
        <v>0</v>
      </c>
      <c r="X453" s="2">
        <f>HLOOKUP(X$5,'Emissions Factors'!$A$3:$AB$46,MATCH('MC Emissions'!$A453,'Emissions Factors'!$A$5:$A$46,0)+2,FALSE)*'MC Usage'!X453</f>
        <v>0</v>
      </c>
      <c r="Y453" s="2">
        <f>HLOOKUP(Y$5,'Emissions Factors'!$A$3:$AB$46,MATCH('MC Emissions'!$A453,'Emissions Factors'!$A$5:$A$46,0)+2,FALSE)*'MC Usage'!Y453</f>
        <v>0</v>
      </c>
      <c r="Z453" s="2">
        <f>HLOOKUP(Z$5,'Emissions Factors'!$A$3:$AB$46,MATCH('MC Emissions'!$A453,'Emissions Factors'!$A$5:$A$46,0)+2,FALSE)*'MC Usage'!Z453</f>
        <v>0</v>
      </c>
      <c r="AA453" s="2">
        <f>HLOOKUP(AA$5,'Emissions Factors'!$A$3:$AB$46,MATCH('MC Emissions'!$A453,'Emissions Factors'!$A$5:$A$46,0)+2,FALSE)*'MC Usage'!AA453</f>
        <v>0</v>
      </c>
      <c r="AB453">
        <f>HLOOKUP(AB$5,'Emissions Factors'!$A$3:$AB$46,MATCH('MC Emissions'!$A453,'Emissions Factors'!$A$5:$A$46,0)+2,FALSE)*'MC Usage'!AB453</f>
        <v>0</v>
      </c>
      <c r="AC453">
        <f>-'MC Usage'!AC453</f>
        <v>0</v>
      </c>
      <c r="AD453">
        <f>HLOOKUP(AD$5,'Emissions Factors'!$A$3:$AB$46,MATCH('MC Emissions'!$A453,'Emissions Factors'!$A$5:$A$46,0)+2,FALSE)*'MC Usage'!AD453</f>
        <v>0</v>
      </c>
      <c r="AE453">
        <f>HLOOKUP(AE$5,'Emissions Factors'!$A$3:$AB$46,MATCH('MC Emissions'!$A453,'Emissions Factors'!$A$5:$A$46,0)+2,FALSE)*'MC Usage'!AE453</f>
        <v>0</v>
      </c>
      <c r="AF453" s="202">
        <f t="shared" si="28"/>
        <v>0</v>
      </c>
      <c r="AG453">
        <f t="shared" si="29"/>
        <v>0</v>
      </c>
      <c r="AH453">
        <v>0</v>
      </c>
    </row>
    <row r="454" spans="1:34" x14ac:dyDescent="0.3">
      <c r="A454" s="33" t="s">
        <v>71</v>
      </c>
      <c r="B454" s="18">
        <f t="shared" si="30"/>
        <v>50345</v>
      </c>
      <c r="C454" s="2">
        <f>HLOOKUP(C$5,'Emissions Factors'!$A$3:$AB$46,MATCH('MC Emissions'!$A454,'Emissions Factors'!$A$5:$A$46,0)+2,FALSE)*'MC Usage'!C454</f>
        <v>0</v>
      </c>
      <c r="D454" s="2">
        <f>HLOOKUP(D$5,'Emissions Factors'!$A$3:$AB$46,MATCH('MC Emissions'!$A454,'Emissions Factors'!$A$5:$A$46,0)+2,FALSE)*'MC Usage'!D454</f>
        <v>0</v>
      </c>
      <c r="E454" s="2">
        <f>HLOOKUP(E$5,'Emissions Factors'!$A$3:$AB$46,MATCH('MC Emissions'!$A454,'Emissions Factors'!$A$5:$A$46,0)+2,FALSE)*'MC Usage'!E454</f>
        <v>0</v>
      </c>
      <c r="F454" s="2">
        <f>HLOOKUP(F$5,'Emissions Factors'!$A$3:$AB$46,MATCH('MC Emissions'!$A454,'Emissions Factors'!$A$5:$A$46,0)+2,FALSE)*'MC Usage'!F454</f>
        <v>0</v>
      </c>
      <c r="G454" s="2">
        <f>HLOOKUP(G$5,'Emissions Factors'!$A$3:$AB$46,MATCH('MC Emissions'!$A454,'Emissions Factors'!$A$5:$A$46,0)+2,FALSE)*'MC Usage'!G454</f>
        <v>0</v>
      </c>
      <c r="H454" s="2">
        <f>HLOOKUP(H$5,'Emissions Factors'!$A$3:$AB$46,MATCH('MC Emissions'!$A454,'Emissions Factors'!$A$5:$A$46,0)+2,FALSE)*'MC Usage'!H454</f>
        <v>0</v>
      </c>
      <c r="I454" s="2">
        <f>HLOOKUP(I$5,'Emissions Factors'!$A$3:$AB$46,MATCH('MC Emissions'!$A454,'Emissions Factors'!$A$5:$A$46,0)+2,FALSE)*'MC Usage'!I454</f>
        <v>0</v>
      </c>
      <c r="J454" s="2">
        <f>HLOOKUP(J$5,'Emissions Factors'!$A$3:$AB$46,MATCH('MC Emissions'!$A454,'Emissions Factors'!$A$5:$A$46,0)+2,FALSE)*'MC Usage'!J454</f>
        <v>0</v>
      </c>
      <c r="K454" s="2">
        <f>HLOOKUP(K$5,'Emissions Factors'!$A$3:$AB$46,MATCH('MC Emissions'!$A454,'Emissions Factors'!$A$5:$A$46,0)+2,FALSE)*'MC Usage'!K454</f>
        <v>0</v>
      </c>
      <c r="L454" s="2">
        <f>HLOOKUP(L$5,'Emissions Factors'!$A$3:$AB$46,MATCH('MC Emissions'!$A454,'Emissions Factors'!$A$5:$A$46,0)+2,FALSE)*'MC Usage'!L454</f>
        <v>0</v>
      </c>
      <c r="M454" s="2">
        <f>HLOOKUP(M$5,'Emissions Factors'!$A$3:$AB$46,MATCH('MC Emissions'!$A454,'Emissions Factors'!$A$5:$A$46,0)+2,FALSE)*'MC Usage'!M454</f>
        <v>0</v>
      </c>
      <c r="N454" s="2">
        <f>HLOOKUP(N$5,'Emissions Factors'!$A$3:$AB$46,MATCH('MC Emissions'!$A454,'Emissions Factors'!$A$5:$A$46,0)+2,FALSE)*'MC Usage'!N454</f>
        <v>0</v>
      </c>
      <c r="O454" s="2">
        <f>HLOOKUP(O$5,'Emissions Factors'!$A$3:$AB$46,MATCH('MC Emissions'!$A454,'Emissions Factors'!$A$5:$A$46,0)+2,FALSE)*'MC Usage'!O454</f>
        <v>0</v>
      </c>
      <c r="P454" s="2">
        <f>HLOOKUP(P$5,'Emissions Factors'!$A$3:$AB$46,MATCH('MC Emissions'!$A454,'Emissions Factors'!$A$5:$A$46,0)+2,FALSE)*'MC Usage'!P454</f>
        <v>0</v>
      </c>
      <c r="Q454" s="2">
        <f>HLOOKUP(Q$5,'Emissions Factors'!$A$3:$AB$46,MATCH('MC Emissions'!$A454,'Emissions Factors'!$A$5:$A$46,0)+2,FALSE)*'MC Usage'!Q454</f>
        <v>0</v>
      </c>
      <c r="R454" s="2">
        <f>HLOOKUP(R$5,'Emissions Factors'!$A$3:$AB$46,MATCH('MC Emissions'!$A454,'Emissions Factors'!$A$5:$A$46,0)+2,FALSE)*'MC Usage'!R454</f>
        <v>0</v>
      </c>
      <c r="S454" s="2">
        <f>HLOOKUP(S$5,'Emissions Factors'!$A$3:$AB$46,MATCH('MC Emissions'!$A454,'Emissions Factors'!$A$5:$A$46,0)+2,FALSE)*'MC Usage'!S454</f>
        <v>0</v>
      </c>
      <c r="T454" s="2">
        <f>HLOOKUP(T$5,'Emissions Factors'!$A$3:$AB$46,MATCH('MC Emissions'!$A454,'Emissions Factors'!$A$5:$A$46,0)+2,FALSE)*'MC Usage'!T454</f>
        <v>0</v>
      </c>
      <c r="U454" s="2">
        <f>HLOOKUP(U$5,'Emissions Factors'!$A$3:$AB$46,MATCH('MC Emissions'!$A454,'Emissions Factors'!$A$5:$A$46,0)+2,FALSE)*'MC Usage'!U454</f>
        <v>0</v>
      </c>
      <c r="V454" s="2">
        <f>HLOOKUP(V$5,'Emissions Factors'!$A$3:$AB$46,MATCH('MC Emissions'!$A454,'Emissions Factors'!$A$5:$A$46,0)+2,FALSE)*'MC Usage'!V454</f>
        <v>0</v>
      </c>
      <c r="W454" s="2">
        <f>HLOOKUP(W$5,'Emissions Factors'!$A$3:$AB$46,MATCH('MC Emissions'!$A454,'Emissions Factors'!$A$5:$A$46,0)+2,FALSE)*'MC Usage'!W454</f>
        <v>0</v>
      </c>
      <c r="X454" s="2">
        <f>HLOOKUP(X$5,'Emissions Factors'!$A$3:$AB$46,MATCH('MC Emissions'!$A454,'Emissions Factors'!$A$5:$A$46,0)+2,FALSE)*'MC Usage'!X454</f>
        <v>0</v>
      </c>
      <c r="Y454" s="2">
        <f>HLOOKUP(Y$5,'Emissions Factors'!$A$3:$AB$46,MATCH('MC Emissions'!$A454,'Emissions Factors'!$A$5:$A$46,0)+2,FALSE)*'MC Usage'!Y454</f>
        <v>0</v>
      </c>
      <c r="Z454" s="2">
        <f>HLOOKUP(Z$5,'Emissions Factors'!$A$3:$AB$46,MATCH('MC Emissions'!$A454,'Emissions Factors'!$A$5:$A$46,0)+2,FALSE)*'MC Usage'!Z454</f>
        <v>0</v>
      </c>
      <c r="AA454" s="2">
        <f>HLOOKUP(AA$5,'Emissions Factors'!$A$3:$AB$46,MATCH('MC Emissions'!$A454,'Emissions Factors'!$A$5:$A$46,0)+2,FALSE)*'MC Usage'!AA454</f>
        <v>0</v>
      </c>
      <c r="AB454">
        <f>HLOOKUP(AB$5,'Emissions Factors'!$A$3:$AB$46,MATCH('MC Emissions'!$A454,'Emissions Factors'!$A$5:$A$46,0)+2,FALSE)*'MC Usage'!AB454</f>
        <v>0</v>
      </c>
      <c r="AC454">
        <f>-'MC Usage'!AC454</f>
        <v>0</v>
      </c>
      <c r="AD454">
        <f>HLOOKUP(AD$5,'Emissions Factors'!$A$3:$AB$46,MATCH('MC Emissions'!$A454,'Emissions Factors'!$A$5:$A$46,0)+2,FALSE)*'MC Usage'!AD454</f>
        <v>0</v>
      </c>
      <c r="AE454">
        <f>HLOOKUP(AE$5,'Emissions Factors'!$A$3:$AB$46,MATCH('MC Emissions'!$A454,'Emissions Factors'!$A$5:$A$46,0)+2,FALSE)*'MC Usage'!AE454</f>
        <v>0</v>
      </c>
      <c r="AF454" s="202">
        <f t="shared" si="28"/>
        <v>0</v>
      </c>
      <c r="AG454">
        <f t="shared" si="29"/>
        <v>0</v>
      </c>
      <c r="AH454">
        <v>0</v>
      </c>
    </row>
    <row r="455" spans="1:34" x14ac:dyDescent="0.3">
      <c r="A455" s="33" t="s">
        <v>71</v>
      </c>
      <c r="B455" s="18">
        <f t="shared" si="30"/>
        <v>50375</v>
      </c>
      <c r="C455" s="2">
        <f>HLOOKUP(C$5,'Emissions Factors'!$A$3:$AB$46,MATCH('MC Emissions'!$A455,'Emissions Factors'!$A$5:$A$46,0)+2,FALSE)*'MC Usage'!C455</f>
        <v>0</v>
      </c>
      <c r="D455" s="2">
        <f>HLOOKUP(D$5,'Emissions Factors'!$A$3:$AB$46,MATCH('MC Emissions'!$A455,'Emissions Factors'!$A$5:$A$46,0)+2,FALSE)*'MC Usage'!D455</f>
        <v>0</v>
      </c>
      <c r="E455" s="2">
        <f>HLOOKUP(E$5,'Emissions Factors'!$A$3:$AB$46,MATCH('MC Emissions'!$A455,'Emissions Factors'!$A$5:$A$46,0)+2,FALSE)*'MC Usage'!E455</f>
        <v>0</v>
      </c>
      <c r="F455" s="2">
        <f>HLOOKUP(F$5,'Emissions Factors'!$A$3:$AB$46,MATCH('MC Emissions'!$A455,'Emissions Factors'!$A$5:$A$46,0)+2,FALSE)*'MC Usage'!F455</f>
        <v>0</v>
      </c>
      <c r="G455" s="2">
        <f>HLOOKUP(G$5,'Emissions Factors'!$A$3:$AB$46,MATCH('MC Emissions'!$A455,'Emissions Factors'!$A$5:$A$46,0)+2,FALSE)*'MC Usage'!G455</f>
        <v>0</v>
      </c>
      <c r="H455" s="2">
        <f>HLOOKUP(H$5,'Emissions Factors'!$A$3:$AB$46,MATCH('MC Emissions'!$A455,'Emissions Factors'!$A$5:$A$46,0)+2,FALSE)*'MC Usage'!H455</f>
        <v>0</v>
      </c>
      <c r="I455" s="2">
        <f>HLOOKUP(I$5,'Emissions Factors'!$A$3:$AB$46,MATCH('MC Emissions'!$A455,'Emissions Factors'!$A$5:$A$46,0)+2,FALSE)*'MC Usage'!I455</f>
        <v>0</v>
      </c>
      <c r="J455" s="2">
        <f>HLOOKUP(J$5,'Emissions Factors'!$A$3:$AB$46,MATCH('MC Emissions'!$A455,'Emissions Factors'!$A$5:$A$46,0)+2,FALSE)*'MC Usage'!J455</f>
        <v>0</v>
      </c>
      <c r="K455" s="2">
        <f>HLOOKUP(K$5,'Emissions Factors'!$A$3:$AB$46,MATCH('MC Emissions'!$A455,'Emissions Factors'!$A$5:$A$46,0)+2,FALSE)*'MC Usage'!K455</f>
        <v>0</v>
      </c>
      <c r="L455" s="2">
        <f>HLOOKUP(L$5,'Emissions Factors'!$A$3:$AB$46,MATCH('MC Emissions'!$A455,'Emissions Factors'!$A$5:$A$46,0)+2,FALSE)*'MC Usage'!L455</f>
        <v>0</v>
      </c>
      <c r="M455" s="2">
        <f>HLOOKUP(M$5,'Emissions Factors'!$A$3:$AB$46,MATCH('MC Emissions'!$A455,'Emissions Factors'!$A$5:$A$46,0)+2,FALSE)*'MC Usage'!M455</f>
        <v>0</v>
      </c>
      <c r="N455" s="2">
        <f>HLOOKUP(N$5,'Emissions Factors'!$A$3:$AB$46,MATCH('MC Emissions'!$A455,'Emissions Factors'!$A$5:$A$46,0)+2,FALSE)*'MC Usage'!N455</f>
        <v>0</v>
      </c>
      <c r="O455" s="2">
        <f>HLOOKUP(O$5,'Emissions Factors'!$A$3:$AB$46,MATCH('MC Emissions'!$A455,'Emissions Factors'!$A$5:$A$46,0)+2,FALSE)*'MC Usage'!O455</f>
        <v>0</v>
      </c>
      <c r="P455" s="2">
        <f>HLOOKUP(P$5,'Emissions Factors'!$A$3:$AB$46,MATCH('MC Emissions'!$A455,'Emissions Factors'!$A$5:$A$46,0)+2,FALSE)*'MC Usage'!P455</f>
        <v>0</v>
      </c>
      <c r="Q455" s="2">
        <f>HLOOKUP(Q$5,'Emissions Factors'!$A$3:$AB$46,MATCH('MC Emissions'!$A455,'Emissions Factors'!$A$5:$A$46,0)+2,FALSE)*'MC Usage'!Q455</f>
        <v>0</v>
      </c>
      <c r="R455" s="2">
        <f>HLOOKUP(R$5,'Emissions Factors'!$A$3:$AB$46,MATCH('MC Emissions'!$A455,'Emissions Factors'!$A$5:$A$46,0)+2,FALSE)*'MC Usage'!R455</f>
        <v>0</v>
      </c>
      <c r="S455" s="2">
        <f>HLOOKUP(S$5,'Emissions Factors'!$A$3:$AB$46,MATCH('MC Emissions'!$A455,'Emissions Factors'!$A$5:$A$46,0)+2,FALSE)*'MC Usage'!S455</f>
        <v>0</v>
      </c>
      <c r="T455" s="2">
        <f>HLOOKUP(T$5,'Emissions Factors'!$A$3:$AB$46,MATCH('MC Emissions'!$A455,'Emissions Factors'!$A$5:$A$46,0)+2,FALSE)*'MC Usage'!T455</f>
        <v>0</v>
      </c>
      <c r="U455" s="2">
        <f>HLOOKUP(U$5,'Emissions Factors'!$A$3:$AB$46,MATCH('MC Emissions'!$A455,'Emissions Factors'!$A$5:$A$46,0)+2,FALSE)*'MC Usage'!U455</f>
        <v>0</v>
      </c>
      <c r="V455" s="2">
        <f>HLOOKUP(V$5,'Emissions Factors'!$A$3:$AB$46,MATCH('MC Emissions'!$A455,'Emissions Factors'!$A$5:$A$46,0)+2,FALSE)*'MC Usage'!V455</f>
        <v>0</v>
      </c>
      <c r="W455" s="2">
        <f>HLOOKUP(W$5,'Emissions Factors'!$A$3:$AB$46,MATCH('MC Emissions'!$A455,'Emissions Factors'!$A$5:$A$46,0)+2,FALSE)*'MC Usage'!W455</f>
        <v>0</v>
      </c>
      <c r="X455" s="2">
        <f>HLOOKUP(X$5,'Emissions Factors'!$A$3:$AB$46,MATCH('MC Emissions'!$A455,'Emissions Factors'!$A$5:$A$46,0)+2,FALSE)*'MC Usage'!X455</f>
        <v>0</v>
      </c>
      <c r="Y455" s="2">
        <f>HLOOKUP(Y$5,'Emissions Factors'!$A$3:$AB$46,MATCH('MC Emissions'!$A455,'Emissions Factors'!$A$5:$A$46,0)+2,FALSE)*'MC Usage'!Y455</f>
        <v>0</v>
      </c>
      <c r="Z455" s="2">
        <f>HLOOKUP(Z$5,'Emissions Factors'!$A$3:$AB$46,MATCH('MC Emissions'!$A455,'Emissions Factors'!$A$5:$A$46,0)+2,FALSE)*'MC Usage'!Z455</f>
        <v>0</v>
      </c>
      <c r="AA455" s="2">
        <f>HLOOKUP(AA$5,'Emissions Factors'!$A$3:$AB$46,MATCH('MC Emissions'!$A455,'Emissions Factors'!$A$5:$A$46,0)+2,FALSE)*'MC Usage'!AA455</f>
        <v>0</v>
      </c>
      <c r="AB455">
        <f>HLOOKUP(AB$5,'Emissions Factors'!$A$3:$AB$46,MATCH('MC Emissions'!$A455,'Emissions Factors'!$A$5:$A$46,0)+2,FALSE)*'MC Usage'!AB455</f>
        <v>0</v>
      </c>
      <c r="AC455">
        <f>-'MC Usage'!AC455</f>
        <v>0</v>
      </c>
      <c r="AD455">
        <f>HLOOKUP(AD$5,'Emissions Factors'!$A$3:$AB$46,MATCH('MC Emissions'!$A455,'Emissions Factors'!$A$5:$A$46,0)+2,FALSE)*'MC Usage'!AD455</f>
        <v>0</v>
      </c>
      <c r="AE455">
        <f>HLOOKUP(AE$5,'Emissions Factors'!$A$3:$AB$46,MATCH('MC Emissions'!$A455,'Emissions Factors'!$A$5:$A$46,0)+2,FALSE)*'MC Usage'!AE455</f>
        <v>0</v>
      </c>
      <c r="AF455" s="202">
        <f t="shared" ref="AF455:AF501" si="31">C455+AD455</f>
        <v>0</v>
      </c>
      <c r="AG455">
        <f t="shared" ref="AG455:AG501" si="32">E455+H455+AC455</f>
        <v>0</v>
      </c>
      <c r="AH455">
        <v>0</v>
      </c>
    </row>
    <row r="456" spans="1:34" x14ac:dyDescent="0.3">
      <c r="A456" s="33" t="s">
        <v>71</v>
      </c>
      <c r="B456" s="18">
        <f t="shared" ref="B456:B509" si="33">DATE(YEAR(B455),MONTH(B455)+1,DAY(B455))</f>
        <v>50406</v>
      </c>
      <c r="C456" s="2">
        <f>HLOOKUP(C$5,'Emissions Factors'!$A$3:$AB$46,MATCH('MC Emissions'!$A456,'Emissions Factors'!$A$5:$A$46,0)+2,FALSE)*'MC Usage'!C456</f>
        <v>0</v>
      </c>
      <c r="D456" s="2">
        <f>HLOOKUP(D$5,'Emissions Factors'!$A$3:$AB$46,MATCH('MC Emissions'!$A456,'Emissions Factors'!$A$5:$A$46,0)+2,FALSE)*'MC Usage'!D456</f>
        <v>0</v>
      </c>
      <c r="E456" s="2">
        <f>HLOOKUP(E$5,'Emissions Factors'!$A$3:$AB$46,MATCH('MC Emissions'!$A456,'Emissions Factors'!$A$5:$A$46,0)+2,FALSE)*'MC Usage'!E456</f>
        <v>0</v>
      </c>
      <c r="F456" s="2">
        <f>HLOOKUP(F$5,'Emissions Factors'!$A$3:$AB$46,MATCH('MC Emissions'!$A456,'Emissions Factors'!$A$5:$A$46,0)+2,FALSE)*'MC Usage'!F456</f>
        <v>0</v>
      </c>
      <c r="G456" s="2">
        <f>HLOOKUP(G$5,'Emissions Factors'!$A$3:$AB$46,MATCH('MC Emissions'!$A456,'Emissions Factors'!$A$5:$A$46,0)+2,FALSE)*'MC Usage'!G456</f>
        <v>0</v>
      </c>
      <c r="H456" s="2">
        <f>HLOOKUP(H$5,'Emissions Factors'!$A$3:$AB$46,MATCH('MC Emissions'!$A456,'Emissions Factors'!$A$5:$A$46,0)+2,FALSE)*'MC Usage'!H456</f>
        <v>0</v>
      </c>
      <c r="I456" s="2">
        <f>HLOOKUP(I$5,'Emissions Factors'!$A$3:$AB$46,MATCH('MC Emissions'!$A456,'Emissions Factors'!$A$5:$A$46,0)+2,FALSE)*'MC Usage'!I456</f>
        <v>0</v>
      </c>
      <c r="J456" s="2">
        <f>HLOOKUP(J$5,'Emissions Factors'!$A$3:$AB$46,MATCH('MC Emissions'!$A456,'Emissions Factors'!$A$5:$A$46,0)+2,FALSE)*'MC Usage'!J456</f>
        <v>0</v>
      </c>
      <c r="K456" s="2">
        <f>HLOOKUP(K$5,'Emissions Factors'!$A$3:$AB$46,MATCH('MC Emissions'!$A456,'Emissions Factors'!$A$5:$A$46,0)+2,FALSE)*'MC Usage'!K456</f>
        <v>0</v>
      </c>
      <c r="L456" s="2">
        <f>HLOOKUP(L$5,'Emissions Factors'!$A$3:$AB$46,MATCH('MC Emissions'!$A456,'Emissions Factors'!$A$5:$A$46,0)+2,FALSE)*'MC Usage'!L456</f>
        <v>0</v>
      </c>
      <c r="M456" s="2">
        <f>HLOOKUP(M$5,'Emissions Factors'!$A$3:$AB$46,MATCH('MC Emissions'!$A456,'Emissions Factors'!$A$5:$A$46,0)+2,FALSE)*'MC Usage'!M456</f>
        <v>0</v>
      </c>
      <c r="N456" s="2">
        <f>HLOOKUP(N$5,'Emissions Factors'!$A$3:$AB$46,MATCH('MC Emissions'!$A456,'Emissions Factors'!$A$5:$A$46,0)+2,FALSE)*'MC Usage'!N456</f>
        <v>0</v>
      </c>
      <c r="O456" s="2">
        <f>HLOOKUP(O$5,'Emissions Factors'!$A$3:$AB$46,MATCH('MC Emissions'!$A456,'Emissions Factors'!$A$5:$A$46,0)+2,FALSE)*'MC Usage'!O456</f>
        <v>0</v>
      </c>
      <c r="P456" s="2">
        <f>HLOOKUP(P$5,'Emissions Factors'!$A$3:$AB$46,MATCH('MC Emissions'!$A456,'Emissions Factors'!$A$5:$A$46,0)+2,FALSE)*'MC Usage'!P456</f>
        <v>0</v>
      </c>
      <c r="Q456" s="2">
        <f>HLOOKUP(Q$5,'Emissions Factors'!$A$3:$AB$46,MATCH('MC Emissions'!$A456,'Emissions Factors'!$A$5:$A$46,0)+2,FALSE)*'MC Usage'!Q456</f>
        <v>0</v>
      </c>
      <c r="R456" s="2">
        <f>HLOOKUP(R$5,'Emissions Factors'!$A$3:$AB$46,MATCH('MC Emissions'!$A456,'Emissions Factors'!$A$5:$A$46,0)+2,FALSE)*'MC Usage'!R456</f>
        <v>0</v>
      </c>
      <c r="S456" s="2">
        <f>HLOOKUP(S$5,'Emissions Factors'!$A$3:$AB$46,MATCH('MC Emissions'!$A456,'Emissions Factors'!$A$5:$A$46,0)+2,FALSE)*'MC Usage'!S456</f>
        <v>0</v>
      </c>
      <c r="T456" s="2">
        <f>HLOOKUP(T$5,'Emissions Factors'!$A$3:$AB$46,MATCH('MC Emissions'!$A456,'Emissions Factors'!$A$5:$A$46,0)+2,FALSE)*'MC Usage'!T456</f>
        <v>0</v>
      </c>
      <c r="U456" s="2">
        <f>HLOOKUP(U$5,'Emissions Factors'!$A$3:$AB$46,MATCH('MC Emissions'!$A456,'Emissions Factors'!$A$5:$A$46,0)+2,FALSE)*'MC Usage'!U456</f>
        <v>0</v>
      </c>
      <c r="V456" s="2">
        <f>HLOOKUP(V$5,'Emissions Factors'!$A$3:$AB$46,MATCH('MC Emissions'!$A456,'Emissions Factors'!$A$5:$A$46,0)+2,FALSE)*'MC Usage'!V456</f>
        <v>0</v>
      </c>
      <c r="W456" s="2">
        <f>HLOOKUP(W$5,'Emissions Factors'!$A$3:$AB$46,MATCH('MC Emissions'!$A456,'Emissions Factors'!$A$5:$A$46,0)+2,FALSE)*'MC Usage'!W456</f>
        <v>0</v>
      </c>
      <c r="X456" s="2">
        <f>HLOOKUP(X$5,'Emissions Factors'!$A$3:$AB$46,MATCH('MC Emissions'!$A456,'Emissions Factors'!$A$5:$A$46,0)+2,FALSE)*'MC Usage'!X456</f>
        <v>0</v>
      </c>
      <c r="Y456" s="2">
        <f>HLOOKUP(Y$5,'Emissions Factors'!$A$3:$AB$46,MATCH('MC Emissions'!$A456,'Emissions Factors'!$A$5:$A$46,0)+2,FALSE)*'MC Usage'!Y456</f>
        <v>0</v>
      </c>
      <c r="Z456" s="2">
        <f>HLOOKUP(Z$5,'Emissions Factors'!$A$3:$AB$46,MATCH('MC Emissions'!$A456,'Emissions Factors'!$A$5:$A$46,0)+2,FALSE)*'MC Usage'!Z456</f>
        <v>0</v>
      </c>
      <c r="AA456" s="2">
        <f>HLOOKUP(AA$5,'Emissions Factors'!$A$3:$AB$46,MATCH('MC Emissions'!$A456,'Emissions Factors'!$A$5:$A$46,0)+2,FALSE)*'MC Usage'!AA456</f>
        <v>0</v>
      </c>
      <c r="AB456">
        <f>HLOOKUP(AB$5,'Emissions Factors'!$A$3:$AB$46,MATCH('MC Emissions'!$A456,'Emissions Factors'!$A$5:$A$46,0)+2,FALSE)*'MC Usage'!AB456</f>
        <v>0</v>
      </c>
      <c r="AC456">
        <f>-'MC Usage'!AC456</f>
        <v>0</v>
      </c>
      <c r="AD456">
        <f>HLOOKUP(AD$5,'Emissions Factors'!$A$3:$AB$46,MATCH('MC Emissions'!$A456,'Emissions Factors'!$A$5:$A$46,0)+2,FALSE)*'MC Usage'!AD456</f>
        <v>0</v>
      </c>
      <c r="AE456">
        <f>HLOOKUP(AE$5,'Emissions Factors'!$A$3:$AB$46,MATCH('MC Emissions'!$A456,'Emissions Factors'!$A$5:$A$46,0)+2,FALSE)*'MC Usage'!AE456</f>
        <v>0</v>
      </c>
      <c r="AF456" s="202">
        <f t="shared" si="31"/>
        <v>0</v>
      </c>
      <c r="AG456">
        <f t="shared" si="32"/>
        <v>0</v>
      </c>
      <c r="AH456">
        <v>0</v>
      </c>
    </row>
    <row r="457" spans="1:34" x14ac:dyDescent="0.3">
      <c r="A457" s="33" t="s">
        <v>71</v>
      </c>
      <c r="B457" s="18">
        <f t="shared" si="33"/>
        <v>50437</v>
      </c>
      <c r="C457" s="2">
        <f>HLOOKUP(C$5,'Emissions Factors'!$A$3:$AB$46,MATCH('MC Emissions'!$A457,'Emissions Factors'!$A$5:$A$46,0)+2,FALSE)*'MC Usage'!C457</f>
        <v>0</v>
      </c>
      <c r="D457" s="2">
        <f>HLOOKUP(D$5,'Emissions Factors'!$A$3:$AB$46,MATCH('MC Emissions'!$A457,'Emissions Factors'!$A$5:$A$46,0)+2,FALSE)*'MC Usage'!D457</f>
        <v>0</v>
      </c>
      <c r="E457" s="2">
        <f>HLOOKUP(E$5,'Emissions Factors'!$A$3:$AB$46,MATCH('MC Emissions'!$A457,'Emissions Factors'!$A$5:$A$46,0)+2,FALSE)*'MC Usage'!E457</f>
        <v>0</v>
      </c>
      <c r="F457" s="2">
        <f>HLOOKUP(F$5,'Emissions Factors'!$A$3:$AB$46,MATCH('MC Emissions'!$A457,'Emissions Factors'!$A$5:$A$46,0)+2,FALSE)*'MC Usage'!F457</f>
        <v>0</v>
      </c>
      <c r="G457" s="2">
        <f>HLOOKUP(G$5,'Emissions Factors'!$A$3:$AB$46,MATCH('MC Emissions'!$A457,'Emissions Factors'!$A$5:$A$46,0)+2,FALSE)*'MC Usage'!G457</f>
        <v>0</v>
      </c>
      <c r="H457" s="2">
        <f>HLOOKUP(H$5,'Emissions Factors'!$A$3:$AB$46,MATCH('MC Emissions'!$A457,'Emissions Factors'!$A$5:$A$46,0)+2,FALSE)*'MC Usage'!H457</f>
        <v>0</v>
      </c>
      <c r="I457" s="2">
        <f>HLOOKUP(I$5,'Emissions Factors'!$A$3:$AB$46,MATCH('MC Emissions'!$A457,'Emissions Factors'!$A$5:$A$46,0)+2,FALSE)*'MC Usage'!I457</f>
        <v>0</v>
      </c>
      <c r="J457" s="2">
        <f>HLOOKUP(J$5,'Emissions Factors'!$A$3:$AB$46,MATCH('MC Emissions'!$A457,'Emissions Factors'!$A$5:$A$46,0)+2,FALSE)*'MC Usage'!J457</f>
        <v>0</v>
      </c>
      <c r="K457" s="2">
        <f>HLOOKUP(K$5,'Emissions Factors'!$A$3:$AB$46,MATCH('MC Emissions'!$A457,'Emissions Factors'!$A$5:$A$46,0)+2,FALSE)*'MC Usage'!K457</f>
        <v>0</v>
      </c>
      <c r="L457" s="2">
        <f>HLOOKUP(L$5,'Emissions Factors'!$A$3:$AB$46,MATCH('MC Emissions'!$A457,'Emissions Factors'!$A$5:$A$46,0)+2,FALSE)*'MC Usage'!L457</f>
        <v>0</v>
      </c>
      <c r="M457" s="2">
        <f>HLOOKUP(M$5,'Emissions Factors'!$A$3:$AB$46,MATCH('MC Emissions'!$A457,'Emissions Factors'!$A$5:$A$46,0)+2,FALSE)*'MC Usage'!M457</f>
        <v>0</v>
      </c>
      <c r="N457" s="2">
        <f>HLOOKUP(N$5,'Emissions Factors'!$A$3:$AB$46,MATCH('MC Emissions'!$A457,'Emissions Factors'!$A$5:$A$46,0)+2,FALSE)*'MC Usage'!N457</f>
        <v>0</v>
      </c>
      <c r="O457" s="2">
        <f>HLOOKUP(O$5,'Emissions Factors'!$A$3:$AB$46,MATCH('MC Emissions'!$A457,'Emissions Factors'!$A$5:$A$46,0)+2,FALSE)*'MC Usage'!O457</f>
        <v>0</v>
      </c>
      <c r="P457" s="2">
        <f>HLOOKUP(P$5,'Emissions Factors'!$A$3:$AB$46,MATCH('MC Emissions'!$A457,'Emissions Factors'!$A$5:$A$46,0)+2,FALSE)*'MC Usage'!P457</f>
        <v>0</v>
      </c>
      <c r="Q457" s="2">
        <f>HLOOKUP(Q$5,'Emissions Factors'!$A$3:$AB$46,MATCH('MC Emissions'!$A457,'Emissions Factors'!$A$5:$A$46,0)+2,FALSE)*'MC Usage'!Q457</f>
        <v>0</v>
      </c>
      <c r="R457" s="2">
        <f>HLOOKUP(R$5,'Emissions Factors'!$A$3:$AB$46,MATCH('MC Emissions'!$A457,'Emissions Factors'!$A$5:$A$46,0)+2,FALSE)*'MC Usage'!R457</f>
        <v>0</v>
      </c>
      <c r="S457" s="2">
        <f>HLOOKUP(S$5,'Emissions Factors'!$A$3:$AB$46,MATCH('MC Emissions'!$A457,'Emissions Factors'!$A$5:$A$46,0)+2,FALSE)*'MC Usage'!S457</f>
        <v>0</v>
      </c>
      <c r="T457" s="2">
        <f>HLOOKUP(T$5,'Emissions Factors'!$A$3:$AB$46,MATCH('MC Emissions'!$A457,'Emissions Factors'!$A$5:$A$46,0)+2,FALSE)*'MC Usage'!T457</f>
        <v>0</v>
      </c>
      <c r="U457" s="2">
        <f>HLOOKUP(U$5,'Emissions Factors'!$A$3:$AB$46,MATCH('MC Emissions'!$A457,'Emissions Factors'!$A$5:$A$46,0)+2,FALSE)*'MC Usage'!U457</f>
        <v>0</v>
      </c>
      <c r="V457" s="2">
        <f>HLOOKUP(V$5,'Emissions Factors'!$A$3:$AB$46,MATCH('MC Emissions'!$A457,'Emissions Factors'!$A$5:$A$46,0)+2,FALSE)*'MC Usage'!V457</f>
        <v>0</v>
      </c>
      <c r="W457" s="2">
        <f>HLOOKUP(W$5,'Emissions Factors'!$A$3:$AB$46,MATCH('MC Emissions'!$A457,'Emissions Factors'!$A$5:$A$46,0)+2,FALSE)*'MC Usage'!W457</f>
        <v>0</v>
      </c>
      <c r="X457" s="2">
        <f>HLOOKUP(X$5,'Emissions Factors'!$A$3:$AB$46,MATCH('MC Emissions'!$A457,'Emissions Factors'!$A$5:$A$46,0)+2,FALSE)*'MC Usage'!X457</f>
        <v>0</v>
      </c>
      <c r="Y457" s="2">
        <f>HLOOKUP(Y$5,'Emissions Factors'!$A$3:$AB$46,MATCH('MC Emissions'!$A457,'Emissions Factors'!$A$5:$A$46,0)+2,FALSE)*'MC Usage'!Y457</f>
        <v>0</v>
      </c>
      <c r="Z457" s="2">
        <f>HLOOKUP(Z$5,'Emissions Factors'!$A$3:$AB$46,MATCH('MC Emissions'!$A457,'Emissions Factors'!$A$5:$A$46,0)+2,FALSE)*'MC Usage'!Z457</f>
        <v>0</v>
      </c>
      <c r="AA457" s="2">
        <f>HLOOKUP(AA$5,'Emissions Factors'!$A$3:$AB$46,MATCH('MC Emissions'!$A457,'Emissions Factors'!$A$5:$A$46,0)+2,FALSE)*'MC Usage'!AA457</f>
        <v>0</v>
      </c>
      <c r="AB457">
        <f>HLOOKUP(AB$5,'Emissions Factors'!$A$3:$AB$46,MATCH('MC Emissions'!$A457,'Emissions Factors'!$A$5:$A$46,0)+2,FALSE)*'MC Usage'!AB457</f>
        <v>0</v>
      </c>
      <c r="AC457">
        <f>-'MC Usage'!AC457</f>
        <v>0</v>
      </c>
      <c r="AD457">
        <f>HLOOKUP(AD$5,'Emissions Factors'!$A$3:$AB$46,MATCH('MC Emissions'!$A457,'Emissions Factors'!$A$5:$A$46,0)+2,FALSE)*'MC Usage'!AD457</f>
        <v>0</v>
      </c>
      <c r="AE457">
        <f>HLOOKUP(AE$5,'Emissions Factors'!$A$3:$AB$46,MATCH('MC Emissions'!$A457,'Emissions Factors'!$A$5:$A$46,0)+2,FALSE)*'MC Usage'!AE457</f>
        <v>0</v>
      </c>
      <c r="AF457" s="202">
        <f t="shared" si="31"/>
        <v>0</v>
      </c>
      <c r="AG457">
        <f t="shared" si="32"/>
        <v>0</v>
      </c>
      <c r="AH457">
        <v>0</v>
      </c>
    </row>
    <row r="458" spans="1:34" x14ac:dyDescent="0.3">
      <c r="A458" s="33" t="s">
        <v>71</v>
      </c>
      <c r="B458" s="18">
        <f t="shared" si="33"/>
        <v>50465</v>
      </c>
      <c r="C458" s="2">
        <f>HLOOKUP(C$5,'Emissions Factors'!$A$3:$AB$46,MATCH('MC Emissions'!$A458,'Emissions Factors'!$A$5:$A$46,0)+2,FALSE)*'MC Usage'!C458</f>
        <v>0</v>
      </c>
      <c r="D458" s="2">
        <f>HLOOKUP(D$5,'Emissions Factors'!$A$3:$AB$46,MATCH('MC Emissions'!$A458,'Emissions Factors'!$A$5:$A$46,0)+2,FALSE)*'MC Usage'!D458</f>
        <v>0</v>
      </c>
      <c r="E458" s="2">
        <f>HLOOKUP(E$5,'Emissions Factors'!$A$3:$AB$46,MATCH('MC Emissions'!$A458,'Emissions Factors'!$A$5:$A$46,0)+2,FALSE)*'MC Usage'!E458</f>
        <v>0</v>
      </c>
      <c r="F458" s="2">
        <f>HLOOKUP(F$5,'Emissions Factors'!$A$3:$AB$46,MATCH('MC Emissions'!$A458,'Emissions Factors'!$A$5:$A$46,0)+2,FALSE)*'MC Usage'!F458</f>
        <v>0</v>
      </c>
      <c r="G458" s="2">
        <f>HLOOKUP(G$5,'Emissions Factors'!$A$3:$AB$46,MATCH('MC Emissions'!$A458,'Emissions Factors'!$A$5:$A$46,0)+2,FALSE)*'MC Usage'!G458</f>
        <v>0</v>
      </c>
      <c r="H458" s="2">
        <f>HLOOKUP(H$5,'Emissions Factors'!$A$3:$AB$46,MATCH('MC Emissions'!$A458,'Emissions Factors'!$A$5:$A$46,0)+2,FALSE)*'MC Usage'!H458</f>
        <v>0</v>
      </c>
      <c r="I458" s="2">
        <f>HLOOKUP(I$5,'Emissions Factors'!$A$3:$AB$46,MATCH('MC Emissions'!$A458,'Emissions Factors'!$A$5:$A$46,0)+2,FALSE)*'MC Usage'!I458</f>
        <v>0</v>
      </c>
      <c r="J458" s="2">
        <f>HLOOKUP(J$5,'Emissions Factors'!$A$3:$AB$46,MATCH('MC Emissions'!$A458,'Emissions Factors'!$A$5:$A$46,0)+2,FALSE)*'MC Usage'!J458</f>
        <v>0</v>
      </c>
      <c r="K458" s="2">
        <f>HLOOKUP(K$5,'Emissions Factors'!$A$3:$AB$46,MATCH('MC Emissions'!$A458,'Emissions Factors'!$A$5:$A$46,0)+2,FALSE)*'MC Usage'!K458</f>
        <v>0</v>
      </c>
      <c r="L458" s="2">
        <f>HLOOKUP(L$5,'Emissions Factors'!$A$3:$AB$46,MATCH('MC Emissions'!$A458,'Emissions Factors'!$A$5:$A$46,0)+2,FALSE)*'MC Usage'!L458</f>
        <v>0</v>
      </c>
      <c r="M458" s="2">
        <f>HLOOKUP(M$5,'Emissions Factors'!$A$3:$AB$46,MATCH('MC Emissions'!$A458,'Emissions Factors'!$A$5:$A$46,0)+2,FALSE)*'MC Usage'!M458</f>
        <v>0</v>
      </c>
      <c r="N458" s="2">
        <f>HLOOKUP(N$5,'Emissions Factors'!$A$3:$AB$46,MATCH('MC Emissions'!$A458,'Emissions Factors'!$A$5:$A$46,0)+2,FALSE)*'MC Usage'!N458</f>
        <v>0</v>
      </c>
      <c r="O458" s="2">
        <f>HLOOKUP(O$5,'Emissions Factors'!$A$3:$AB$46,MATCH('MC Emissions'!$A458,'Emissions Factors'!$A$5:$A$46,0)+2,FALSE)*'MC Usage'!O458</f>
        <v>0</v>
      </c>
      <c r="P458" s="2">
        <f>HLOOKUP(P$5,'Emissions Factors'!$A$3:$AB$46,MATCH('MC Emissions'!$A458,'Emissions Factors'!$A$5:$A$46,0)+2,FALSE)*'MC Usage'!P458</f>
        <v>0</v>
      </c>
      <c r="Q458" s="2">
        <f>HLOOKUP(Q$5,'Emissions Factors'!$A$3:$AB$46,MATCH('MC Emissions'!$A458,'Emissions Factors'!$A$5:$A$46,0)+2,FALSE)*'MC Usage'!Q458</f>
        <v>0</v>
      </c>
      <c r="R458" s="2">
        <f>HLOOKUP(R$5,'Emissions Factors'!$A$3:$AB$46,MATCH('MC Emissions'!$A458,'Emissions Factors'!$A$5:$A$46,0)+2,FALSE)*'MC Usage'!R458</f>
        <v>0</v>
      </c>
      <c r="S458" s="2">
        <f>HLOOKUP(S$5,'Emissions Factors'!$A$3:$AB$46,MATCH('MC Emissions'!$A458,'Emissions Factors'!$A$5:$A$46,0)+2,FALSE)*'MC Usage'!S458</f>
        <v>0</v>
      </c>
      <c r="T458" s="2">
        <f>HLOOKUP(T$5,'Emissions Factors'!$A$3:$AB$46,MATCH('MC Emissions'!$A458,'Emissions Factors'!$A$5:$A$46,0)+2,FALSE)*'MC Usage'!T458</f>
        <v>0</v>
      </c>
      <c r="U458" s="2">
        <f>HLOOKUP(U$5,'Emissions Factors'!$A$3:$AB$46,MATCH('MC Emissions'!$A458,'Emissions Factors'!$A$5:$A$46,0)+2,FALSE)*'MC Usage'!U458</f>
        <v>0</v>
      </c>
      <c r="V458" s="2">
        <f>HLOOKUP(V$5,'Emissions Factors'!$A$3:$AB$46,MATCH('MC Emissions'!$A458,'Emissions Factors'!$A$5:$A$46,0)+2,FALSE)*'MC Usage'!V458</f>
        <v>0</v>
      </c>
      <c r="W458" s="2">
        <f>HLOOKUP(W$5,'Emissions Factors'!$A$3:$AB$46,MATCH('MC Emissions'!$A458,'Emissions Factors'!$A$5:$A$46,0)+2,FALSE)*'MC Usage'!W458</f>
        <v>0</v>
      </c>
      <c r="X458" s="2">
        <f>HLOOKUP(X$5,'Emissions Factors'!$A$3:$AB$46,MATCH('MC Emissions'!$A458,'Emissions Factors'!$A$5:$A$46,0)+2,FALSE)*'MC Usage'!X458</f>
        <v>0</v>
      </c>
      <c r="Y458" s="2">
        <f>HLOOKUP(Y$5,'Emissions Factors'!$A$3:$AB$46,MATCH('MC Emissions'!$A458,'Emissions Factors'!$A$5:$A$46,0)+2,FALSE)*'MC Usage'!Y458</f>
        <v>0</v>
      </c>
      <c r="Z458" s="2">
        <f>HLOOKUP(Z$5,'Emissions Factors'!$A$3:$AB$46,MATCH('MC Emissions'!$A458,'Emissions Factors'!$A$5:$A$46,0)+2,FALSE)*'MC Usage'!Z458</f>
        <v>0</v>
      </c>
      <c r="AA458" s="2">
        <f>HLOOKUP(AA$5,'Emissions Factors'!$A$3:$AB$46,MATCH('MC Emissions'!$A458,'Emissions Factors'!$A$5:$A$46,0)+2,FALSE)*'MC Usage'!AA458</f>
        <v>0</v>
      </c>
      <c r="AB458">
        <f>HLOOKUP(AB$5,'Emissions Factors'!$A$3:$AB$46,MATCH('MC Emissions'!$A458,'Emissions Factors'!$A$5:$A$46,0)+2,FALSE)*'MC Usage'!AB458</f>
        <v>0</v>
      </c>
      <c r="AC458">
        <f>-'MC Usage'!AC458</f>
        <v>0</v>
      </c>
      <c r="AD458">
        <f>HLOOKUP(AD$5,'Emissions Factors'!$A$3:$AB$46,MATCH('MC Emissions'!$A458,'Emissions Factors'!$A$5:$A$46,0)+2,FALSE)*'MC Usage'!AD458</f>
        <v>0</v>
      </c>
      <c r="AE458">
        <f>HLOOKUP(AE$5,'Emissions Factors'!$A$3:$AB$46,MATCH('MC Emissions'!$A458,'Emissions Factors'!$A$5:$A$46,0)+2,FALSE)*'MC Usage'!AE458</f>
        <v>0</v>
      </c>
      <c r="AF458" s="202">
        <f t="shared" si="31"/>
        <v>0</v>
      </c>
      <c r="AG458">
        <f t="shared" si="32"/>
        <v>0</v>
      </c>
      <c r="AH458">
        <v>0</v>
      </c>
    </row>
    <row r="459" spans="1:34" x14ac:dyDescent="0.3">
      <c r="A459" s="33" t="s">
        <v>71</v>
      </c>
      <c r="B459" s="18">
        <f t="shared" si="33"/>
        <v>50496</v>
      </c>
      <c r="C459" s="2">
        <f>HLOOKUP(C$5,'Emissions Factors'!$A$3:$AB$46,MATCH('MC Emissions'!$A459,'Emissions Factors'!$A$5:$A$46,0)+2,FALSE)*'MC Usage'!C459</f>
        <v>0</v>
      </c>
      <c r="D459" s="2">
        <f>HLOOKUP(D$5,'Emissions Factors'!$A$3:$AB$46,MATCH('MC Emissions'!$A459,'Emissions Factors'!$A$5:$A$46,0)+2,FALSE)*'MC Usage'!D459</f>
        <v>0</v>
      </c>
      <c r="E459" s="2">
        <f>HLOOKUP(E$5,'Emissions Factors'!$A$3:$AB$46,MATCH('MC Emissions'!$A459,'Emissions Factors'!$A$5:$A$46,0)+2,FALSE)*'MC Usage'!E459</f>
        <v>0</v>
      </c>
      <c r="F459" s="2">
        <f>HLOOKUP(F$5,'Emissions Factors'!$A$3:$AB$46,MATCH('MC Emissions'!$A459,'Emissions Factors'!$A$5:$A$46,0)+2,FALSE)*'MC Usage'!F459</f>
        <v>0</v>
      </c>
      <c r="G459" s="2">
        <f>HLOOKUP(G$5,'Emissions Factors'!$A$3:$AB$46,MATCH('MC Emissions'!$A459,'Emissions Factors'!$A$5:$A$46,0)+2,FALSE)*'MC Usage'!G459</f>
        <v>0</v>
      </c>
      <c r="H459" s="2">
        <f>HLOOKUP(H$5,'Emissions Factors'!$A$3:$AB$46,MATCH('MC Emissions'!$A459,'Emissions Factors'!$A$5:$A$46,0)+2,FALSE)*'MC Usage'!H459</f>
        <v>0</v>
      </c>
      <c r="I459" s="2">
        <f>HLOOKUP(I$5,'Emissions Factors'!$A$3:$AB$46,MATCH('MC Emissions'!$A459,'Emissions Factors'!$A$5:$A$46,0)+2,FALSE)*'MC Usage'!I459</f>
        <v>0</v>
      </c>
      <c r="J459" s="2">
        <f>HLOOKUP(J$5,'Emissions Factors'!$A$3:$AB$46,MATCH('MC Emissions'!$A459,'Emissions Factors'!$A$5:$A$46,0)+2,FALSE)*'MC Usage'!J459</f>
        <v>0</v>
      </c>
      <c r="K459" s="2">
        <f>HLOOKUP(K$5,'Emissions Factors'!$A$3:$AB$46,MATCH('MC Emissions'!$A459,'Emissions Factors'!$A$5:$A$46,0)+2,FALSE)*'MC Usage'!K459</f>
        <v>0</v>
      </c>
      <c r="L459" s="2">
        <f>HLOOKUP(L$5,'Emissions Factors'!$A$3:$AB$46,MATCH('MC Emissions'!$A459,'Emissions Factors'!$A$5:$A$46,0)+2,FALSE)*'MC Usage'!L459</f>
        <v>0</v>
      </c>
      <c r="M459" s="2">
        <f>HLOOKUP(M$5,'Emissions Factors'!$A$3:$AB$46,MATCH('MC Emissions'!$A459,'Emissions Factors'!$A$5:$A$46,0)+2,FALSE)*'MC Usage'!M459</f>
        <v>0</v>
      </c>
      <c r="N459" s="2">
        <f>HLOOKUP(N$5,'Emissions Factors'!$A$3:$AB$46,MATCH('MC Emissions'!$A459,'Emissions Factors'!$A$5:$A$46,0)+2,FALSE)*'MC Usage'!N459</f>
        <v>0</v>
      </c>
      <c r="O459" s="2">
        <f>HLOOKUP(O$5,'Emissions Factors'!$A$3:$AB$46,MATCH('MC Emissions'!$A459,'Emissions Factors'!$A$5:$A$46,0)+2,FALSE)*'MC Usage'!O459</f>
        <v>0</v>
      </c>
      <c r="P459" s="2">
        <f>HLOOKUP(P$5,'Emissions Factors'!$A$3:$AB$46,MATCH('MC Emissions'!$A459,'Emissions Factors'!$A$5:$A$46,0)+2,FALSE)*'MC Usage'!P459</f>
        <v>0</v>
      </c>
      <c r="Q459" s="2">
        <f>HLOOKUP(Q$5,'Emissions Factors'!$A$3:$AB$46,MATCH('MC Emissions'!$A459,'Emissions Factors'!$A$5:$A$46,0)+2,FALSE)*'MC Usage'!Q459</f>
        <v>0</v>
      </c>
      <c r="R459" s="2">
        <f>HLOOKUP(R$5,'Emissions Factors'!$A$3:$AB$46,MATCH('MC Emissions'!$A459,'Emissions Factors'!$A$5:$A$46,0)+2,FALSE)*'MC Usage'!R459</f>
        <v>0</v>
      </c>
      <c r="S459" s="2">
        <f>HLOOKUP(S$5,'Emissions Factors'!$A$3:$AB$46,MATCH('MC Emissions'!$A459,'Emissions Factors'!$A$5:$A$46,0)+2,FALSE)*'MC Usage'!S459</f>
        <v>0</v>
      </c>
      <c r="T459" s="2">
        <f>HLOOKUP(T$5,'Emissions Factors'!$A$3:$AB$46,MATCH('MC Emissions'!$A459,'Emissions Factors'!$A$5:$A$46,0)+2,FALSE)*'MC Usage'!T459</f>
        <v>0</v>
      </c>
      <c r="U459" s="2">
        <f>HLOOKUP(U$5,'Emissions Factors'!$A$3:$AB$46,MATCH('MC Emissions'!$A459,'Emissions Factors'!$A$5:$A$46,0)+2,FALSE)*'MC Usage'!U459</f>
        <v>0</v>
      </c>
      <c r="V459" s="2">
        <f>HLOOKUP(V$5,'Emissions Factors'!$A$3:$AB$46,MATCH('MC Emissions'!$A459,'Emissions Factors'!$A$5:$A$46,0)+2,FALSE)*'MC Usage'!V459</f>
        <v>0</v>
      </c>
      <c r="W459" s="2">
        <f>HLOOKUP(W$5,'Emissions Factors'!$A$3:$AB$46,MATCH('MC Emissions'!$A459,'Emissions Factors'!$A$5:$A$46,0)+2,FALSE)*'MC Usage'!W459</f>
        <v>0</v>
      </c>
      <c r="X459" s="2">
        <f>HLOOKUP(X$5,'Emissions Factors'!$A$3:$AB$46,MATCH('MC Emissions'!$A459,'Emissions Factors'!$A$5:$A$46,0)+2,FALSE)*'MC Usage'!X459</f>
        <v>0</v>
      </c>
      <c r="Y459" s="2">
        <f>HLOOKUP(Y$5,'Emissions Factors'!$A$3:$AB$46,MATCH('MC Emissions'!$A459,'Emissions Factors'!$A$5:$A$46,0)+2,FALSE)*'MC Usage'!Y459</f>
        <v>0</v>
      </c>
      <c r="Z459" s="2">
        <f>HLOOKUP(Z$5,'Emissions Factors'!$A$3:$AB$46,MATCH('MC Emissions'!$A459,'Emissions Factors'!$A$5:$A$46,0)+2,FALSE)*'MC Usage'!Z459</f>
        <v>0</v>
      </c>
      <c r="AA459" s="2">
        <f>HLOOKUP(AA$5,'Emissions Factors'!$A$3:$AB$46,MATCH('MC Emissions'!$A459,'Emissions Factors'!$A$5:$A$46,0)+2,FALSE)*'MC Usage'!AA459</f>
        <v>0</v>
      </c>
      <c r="AB459">
        <f>HLOOKUP(AB$5,'Emissions Factors'!$A$3:$AB$46,MATCH('MC Emissions'!$A459,'Emissions Factors'!$A$5:$A$46,0)+2,FALSE)*'MC Usage'!AB459</f>
        <v>0</v>
      </c>
      <c r="AC459">
        <f>-'MC Usage'!AC459</f>
        <v>0</v>
      </c>
      <c r="AD459">
        <f>HLOOKUP(AD$5,'Emissions Factors'!$A$3:$AB$46,MATCH('MC Emissions'!$A459,'Emissions Factors'!$A$5:$A$46,0)+2,FALSE)*'MC Usage'!AD459</f>
        <v>0</v>
      </c>
      <c r="AE459">
        <f>HLOOKUP(AE$5,'Emissions Factors'!$A$3:$AB$46,MATCH('MC Emissions'!$A459,'Emissions Factors'!$A$5:$A$46,0)+2,FALSE)*'MC Usage'!AE459</f>
        <v>0</v>
      </c>
      <c r="AF459" s="202">
        <f t="shared" si="31"/>
        <v>0</v>
      </c>
      <c r="AG459">
        <f t="shared" si="32"/>
        <v>0</v>
      </c>
      <c r="AH459">
        <v>0</v>
      </c>
    </row>
    <row r="460" spans="1:34" x14ac:dyDescent="0.3">
      <c r="A460" s="33" t="s">
        <v>71</v>
      </c>
      <c r="B460" s="18">
        <f t="shared" si="33"/>
        <v>50526</v>
      </c>
      <c r="C460" s="2">
        <f>HLOOKUP(C$5,'Emissions Factors'!$A$3:$AB$46,MATCH('MC Emissions'!$A460,'Emissions Factors'!$A$5:$A$46,0)+2,FALSE)*'MC Usage'!C460</f>
        <v>0</v>
      </c>
      <c r="D460" s="2">
        <f>HLOOKUP(D$5,'Emissions Factors'!$A$3:$AB$46,MATCH('MC Emissions'!$A460,'Emissions Factors'!$A$5:$A$46,0)+2,FALSE)*'MC Usage'!D460</f>
        <v>0</v>
      </c>
      <c r="E460" s="2">
        <f>HLOOKUP(E$5,'Emissions Factors'!$A$3:$AB$46,MATCH('MC Emissions'!$A460,'Emissions Factors'!$A$5:$A$46,0)+2,FALSE)*'MC Usage'!E460</f>
        <v>0</v>
      </c>
      <c r="F460" s="2">
        <f>HLOOKUP(F$5,'Emissions Factors'!$A$3:$AB$46,MATCH('MC Emissions'!$A460,'Emissions Factors'!$A$5:$A$46,0)+2,FALSE)*'MC Usage'!F460</f>
        <v>0</v>
      </c>
      <c r="G460" s="2">
        <f>HLOOKUP(G$5,'Emissions Factors'!$A$3:$AB$46,MATCH('MC Emissions'!$A460,'Emissions Factors'!$A$5:$A$46,0)+2,FALSE)*'MC Usage'!G460</f>
        <v>0</v>
      </c>
      <c r="H460" s="2">
        <f>HLOOKUP(H$5,'Emissions Factors'!$A$3:$AB$46,MATCH('MC Emissions'!$A460,'Emissions Factors'!$A$5:$A$46,0)+2,FALSE)*'MC Usage'!H460</f>
        <v>0</v>
      </c>
      <c r="I460" s="2">
        <f>HLOOKUP(I$5,'Emissions Factors'!$A$3:$AB$46,MATCH('MC Emissions'!$A460,'Emissions Factors'!$A$5:$A$46,0)+2,FALSE)*'MC Usage'!I460</f>
        <v>0</v>
      </c>
      <c r="J460" s="2">
        <f>HLOOKUP(J$5,'Emissions Factors'!$A$3:$AB$46,MATCH('MC Emissions'!$A460,'Emissions Factors'!$A$5:$A$46,0)+2,FALSE)*'MC Usage'!J460</f>
        <v>0</v>
      </c>
      <c r="K460" s="2">
        <f>HLOOKUP(K$5,'Emissions Factors'!$A$3:$AB$46,MATCH('MC Emissions'!$A460,'Emissions Factors'!$A$5:$A$46,0)+2,FALSE)*'MC Usage'!K460</f>
        <v>0</v>
      </c>
      <c r="L460" s="2">
        <f>HLOOKUP(L$5,'Emissions Factors'!$A$3:$AB$46,MATCH('MC Emissions'!$A460,'Emissions Factors'!$A$5:$A$46,0)+2,FALSE)*'MC Usage'!L460</f>
        <v>0</v>
      </c>
      <c r="M460" s="2">
        <f>HLOOKUP(M$5,'Emissions Factors'!$A$3:$AB$46,MATCH('MC Emissions'!$A460,'Emissions Factors'!$A$5:$A$46,0)+2,FALSE)*'MC Usage'!M460</f>
        <v>0</v>
      </c>
      <c r="N460" s="2">
        <f>HLOOKUP(N$5,'Emissions Factors'!$A$3:$AB$46,MATCH('MC Emissions'!$A460,'Emissions Factors'!$A$5:$A$46,0)+2,FALSE)*'MC Usage'!N460</f>
        <v>0</v>
      </c>
      <c r="O460" s="2">
        <f>HLOOKUP(O$5,'Emissions Factors'!$A$3:$AB$46,MATCH('MC Emissions'!$A460,'Emissions Factors'!$A$5:$A$46,0)+2,FALSE)*'MC Usage'!O460</f>
        <v>0</v>
      </c>
      <c r="P460" s="2">
        <f>HLOOKUP(P$5,'Emissions Factors'!$A$3:$AB$46,MATCH('MC Emissions'!$A460,'Emissions Factors'!$A$5:$A$46,0)+2,FALSE)*'MC Usage'!P460</f>
        <v>0</v>
      </c>
      <c r="Q460" s="2">
        <f>HLOOKUP(Q$5,'Emissions Factors'!$A$3:$AB$46,MATCH('MC Emissions'!$A460,'Emissions Factors'!$A$5:$A$46,0)+2,FALSE)*'MC Usage'!Q460</f>
        <v>0</v>
      </c>
      <c r="R460" s="2">
        <f>HLOOKUP(R$5,'Emissions Factors'!$A$3:$AB$46,MATCH('MC Emissions'!$A460,'Emissions Factors'!$A$5:$A$46,0)+2,FALSE)*'MC Usage'!R460</f>
        <v>0</v>
      </c>
      <c r="S460" s="2">
        <f>HLOOKUP(S$5,'Emissions Factors'!$A$3:$AB$46,MATCH('MC Emissions'!$A460,'Emissions Factors'!$A$5:$A$46,0)+2,FALSE)*'MC Usage'!S460</f>
        <v>0</v>
      </c>
      <c r="T460" s="2">
        <f>HLOOKUP(T$5,'Emissions Factors'!$A$3:$AB$46,MATCH('MC Emissions'!$A460,'Emissions Factors'!$A$5:$A$46,0)+2,FALSE)*'MC Usage'!T460</f>
        <v>0</v>
      </c>
      <c r="U460" s="2">
        <f>HLOOKUP(U$5,'Emissions Factors'!$A$3:$AB$46,MATCH('MC Emissions'!$A460,'Emissions Factors'!$A$5:$A$46,0)+2,FALSE)*'MC Usage'!U460</f>
        <v>0</v>
      </c>
      <c r="V460" s="2">
        <f>HLOOKUP(V$5,'Emissions Factors'!$A$3:$AB$46,MATCH('MC Emissions'!$A460,'Emissions Factors'!$A$5:$A$46,0)+2,FALSE)*'MC Usage'!V460</f>
        <v>0</v>
      </c>
      <c r="W460" s="2">
        <f>HLOOKUP(W$5,'Emissions Factors'!$A$3:$AB$46,MATCH('MC Emissions'!$A460,'Emissions Factors'!$A$5:$A$46,0)+2,FALSE)*'MC Usage'!W460</f>
        <v>0</v>
      </c>
      <c r="X460" s="2">
        <f>HLOOKUP(X$5,'Emissions Factors'!$A$3:$AB$46,MATCH('MC Emissions'!$A460,'Emissions Factors'!$A$5:$A$46,0)+2,FALSE)*'MC Usage'!X460</f>
        <v>0</v>
      </c>
      <c r="Y460" s="2">
        <f>HLOOKUP(Y$5,'Emissions Factors'!$A$3:$AB$46,MATCH('MC Emissions'!$A460,'Emissions Factors'!$A$5:$A$46,0)+2,FALSE)*'MC Usage'!Y460</f>
        <v>0</v>
      </c>
      <c r="Z460" s="2">
        <f>HLOOKUP(Z$5,'Emissions Factors'!$A$3:$AB$46,MATCH('MC Emissions'!$A460,'Emissions Factors'!$A$5:$A$46,0)+2,FALSE)*'MC Usage'!Z460</f>
        <v>0</v>
      </c>
      <c r="AA460" s="2">
        <f>HLOOKUP(AA$5,'Emissions Factors'!$A$3:$AB$46,MATCH('MC Emissions'!$A460,'Emissions Factors'!$A$5:$A$46,0)+2,FALSE)*'MC Usage'!AA460</f>
        <v>0</v>
      </c>
      <c r="AB460">
        <f>HLOOKUP(AB$5,'Emissions Factors'!$A$3:$AB$46,MATCH('MC Emissions'!$A460,'Emissions Factors'!$A$5:$A$46,0)+2,FALSE)*'MC Usage'!AB460</f>
        <v>0</v>
      </c>
      <c r="AC460">
        <f>-'MC Usage'!AC460</f>
        <v>0</v>
      </c>
      <c r="AD460">
        <f>HLOOKUP(AD$5,'Emissions Factors'!$A$3:$AB$46,MATCH('MC Emissions'!$A460,'Emissions Factors'!$A$5:$A$46,0)+2,FALSE)*'MC Usage'!AD460</f>
        <v>0</v>
      </c>
      <c r="AE460">
        <f>HLOOKUP(AE$5,'Emissions Factors'!$A$3:$AB$46,MATCH('MC Emissions'!$A460,'Emissions Factors'!$A$5:$A$46,0)+2,FALSE)*'MC Usage'!AE460</f>
        <v>0</v>
      </c>
      <c r="AF460" s="202">
        <f t="shared" si="31"/>
        <v>0</v>
      </c>
      <c r="AG460">
        <f t="shared" si="32"/>
        <v>0</v>
      </c>
      <c r="AH460">
        <v>0</v>
      </c>
    </row>
    <row r="461" spans="1:34" ht="15" thickBot="1" x14ac:dyDescent="0.35">
      <c r="A461" s="34" t="s">
        <v>71</v>
      </c>
      <c r="B461" s="18">
        <f t="shared" si="33"/>
        <v>50557</v>
      </c>
      <c r="C461" s="2">
        <f>HLOOKUP(C$5,'Emissions Factors'!$A$3:$AB$46,MATCH('MC Emissions'!$A461,'Emissions Factors'!$A$5:$A$46,0)+2,FALSE)*'MC Usage'!C461</f>
        <v>0</v>
      </c>
      <c r="D461" s="2">
        <f>HLOOKUP(D$5,'Emissions Factors'!$A$3:$AB$46,MATCH('MC Emissions'!$A461,'Emissions Factors'!$A$5:$A$46,0)+2,FALSE)*'MC Usage'!D461</f>
        <v>0</v>
      </c>
      <c r="E461" s="2">
        <f>HLOOKUP(E$5,'Emissions Factors'!$A$3:$AB$46,MATCH('MC Emissions'!$A461,'Emissions Factors'!$A$5:$A$46,0)+2,FALSE)*'MC Usage'!E461</f>
        <v>0</v>
      </c>
      <c r="F461" s="2">
        <f>HLOOKUP(F$5,'Emissions Factors'!$A$3:$AB$46,MATCH('MC Emissions'!$A461,'Emissions Factors'!$A$5:$A$46,0)+2,FALSE)*'MC Usage'!F461</f>
        <v>0</v>
      </c>
      <c r="G461" s="2">
        <f>HLOOKUP(G$5,'Emissions Factors'!$A$3:$AB$46,MATCH('MC Emissions'!$A461,'Emissions Factors'!$A$5:$A$46,0)+2,FALSE)*'MC Usage'!G461</f>
        <v>0</v>
      </c>
      <c r="H461" s="2">
        <f>HLOOKUP(H$5,'Emissions Factors'!$A$3:$AB$46,MATCH('MC Emissions'!$A461,'Emissions Factors'!$A$5:$A$46,0)+2,FALSE)*'MC Usage'!H461</f>
        <v>0</v>
      </c>
      <c r="I461" s="2">
        <f>HLOOKUP(I$5,'Emissions Factors'!$A$3:$AB$46,MATCH('MC Emissions'!$A461,'Emissions Factors'!$A$5:$A$46,0)+2,FALSE)*'MC Usage'!I461</f>
        <v>0</v>
      </c>
      <c r="J461" s="2">
        <f>HLOOKUP(J$5,'Emissions Factors'!$A$3:$AB$46,MATCH('MC Emissions'!$A461,'Emissions Factors'!$A$5:$A$46,0)+2,FALSE)*'MC Usage'!J461</f>
        <v>0</v>
      </c>
      <c r="K461" s="2">
        <f>HLOOKUP(K$5,'Emissions Factors'!$A$3:$AB$46,MATCH('MC Emissions'!$A461,'Emissions Factors'!$A$5:$A$46,0)+2,FALSE)*'MC Usage'!K461</f>
        <v>0</v>
      </c>
      <c r="L461" s="2">
        <f>HLOOKUP(L$5,'Emissions Factors'!$A$3:$AB$46,MATCH('MC Emissions'!$A461,'Emissions Factors'!$A$5:$A$46,0)+2,FALSE)*'MC Usage'!L461</f>
        <v>0</v>
      </c>
      <c r="M461" s="2">
        <f>HLOOKUP(M$5,'Emissions Factors'!$A$3:$AB$46,MATCH('MC Emissions'!$A461,'Emissions Factors'!$A$5:$A$46,0)+2,FALSE)*'MC Usage'!M461</f>
        <v>0</v>
      </c>
      <c r="N461" s="2">
        <f>HLOOKUP(N$5,'Emissions Factors'!$A$3:$AB$46,MATCH('MC Emissions'!$A461,'Emissions Factors'!$A$5:$A$46,0)+2,FALSE)*'MC Usage'!N461</f>
        <v>0</v>
      </c>
      <c r="O461" s="2">
        <f>HLOOKUP(O$5,'Emissions Factors'!$A$3:$AB$46,MATCH('MC Emissions'!$A461,'Emissions Factors'!$A$5:$A$46,0)+2,FALSE)*'MC Usage'!O461</f>
        <v>0</v>
      </c>
      <c r="P461" s="2">
        <f>HLOOKUP(P$5,'Emissions Factors'!$A$3:$AB$46,MATCH('MC Emissions'!$A461,'Emissions Factors'!$A$5:$A$46,0)+2,FALSE)*'MC Usage'!P461</f>
        <v>0</v>
      </c>
      <c r="Q461" s="2">
        <f>HLOOKUP(Q$5,'Emissions Factors'!$A$3:$AB$46,MATCH('MC Emissions'!$A461,'Emissions Factors'!$A$5:$A$46,0)+2,FALSE)*'MC Usage'!Q461</f>
        <v>0</v>
      </c>
      <c r="R461" s="2">
        <f>HLOOKUP(R$5,'Emissions Factors'!$A$3:$AB$46,MATCH('MC Emissions'!$A461,'Emissions Factors'!$A$5:$A$46,0)+2,FALSE)*'MC Usage'!R461</f>
        <v>0</v>
      </c>
      <c r="S461" s="2">
        <f>HLOOKUP(S$5,'Emissions Factors'!$A$3:$AB$46,MATCH('MC Emissions'!$A461,'Emissions Factors'!$A$5:$A$46,0)+2,FALSE)*'MC Usage'!S461</f>
        <v>0</v>
      </c>
      <c r="T461" s="2">
        <f>HLOOKUP(T$5,'Emissions Factors'!$A$3:$AB$46,MATCH('MC Emissions'!$A461,'Emissions Factors'!$A$5:$A$46,0)+2,FALSE)*'MC Usage'!T461</f>
        <v>0</v>
      </c>
      <c r="U461" s="2">
        <f>HLOOKUP(U$5,'Emissions Factors'!$A$3:$AB$46,MATCH('MC Emissions'!$A461,'Emissions Factors'!$A$5:$A$46,0)+2,FALSE)*'MC Usage'!U461</f>
        <v>0</v>
      </c>
      <c r="V461" s="2">
        <f>HLOOKUP(V$5,'Emissions Factors'!$A$3:$AB$46,MATCH('MC Emissions'!$A461,'Emissions Factors'!$A$5:$A$46,0)+2,FALSE)*'MC Usage'!V461</f>
        <v>0</v>
      </c>
      <c r="W461" s="2">
        <f>HLOOKUP(W$5,'Emissions Factors'!$A$3:$AB$46,MATCH('MC Emissions'!$A461,'Emissions Factors'!$A$5:$A$46,0)+2,FALSE)*'MC Usage'!W461</f>
        <v>0</v>
      </c>
      <c r="X461" s="2">
        <f>HLOOKUP(X$5,'Emissions Factors'!$A$3:$AB$46,MATCH('MC Emissions'!$A461,'Emissions Factors'!$A$5:$A$46,0)+2,FALSE)*'MC Usage'!X461</f>
        <v>0</v>
      </c>
      <c r="Y461" s="2">
        <f>HLOOKUP(Y$5,'Emissions Factors'!$A$3:$AB$46,MATCH('MC Emissions'!$A461,'Emissions Factors'!$A$5:$A$46,0)+2,FALSE)*'MC Usage'!Y461</f>
        <v>0</v>
      </c>
      <c r="Z461" s="2">
        <f>HLOOKUP(Z$5,'Emissions Factors'!$A$3:$AB$46,MATCH('MC Emissions'!$A461,'Emissions Factors'!$A$5:$A$46,0)+2,FALSE)*'MC Usage'!Z461</f>
        <v>0</v>
      </c>
      <c r="AA461" s="2">
        <f>HLOOKUP(AA$5,'Emissions Factors'!$A$3:$AB$46,MATCH('MC Emissions'!$A461,'Emissions Factors'!$A$5:$A$46,0)+2,FALSE)*'MC Usage'!AA461</f>
        <v>0</v>
      </c>
      <c r="AB461">
        <f>HLOOKUP(AB$5,'Emissions Factors'!$A$3:$AB$46,MATCH('MC Emissions'!$A461,'Emissions Factors'!$A$5:$A$46,0)+2,FALSE)*'MC Usage'!AB461</f>
        <v>0</v>
      </c>
      <c r="AC461">
        <f>-'MC Usage'!AC461</f>
        <v>0</v>
      </c>
      <c r="AD461">
        <f>HLOOKUP(AD$5,'Emissions Factors'!$A$3:$AB$46,MATCH('MC Emissions'!$A461,'Emissions Factors'!$A$5:$A$46,0)+2,FALSE)*'MC Usage'!AD461</f>
        <v>0</v>
      </c>
      <c r="AE461">
        <f>HLOOKUP(AE$5,'Emissions Factors'!$A$3:$AB$46,MATCH('MC Emissions'!$A461,'Emissions Factors'!$A$5:$A$46,0)+2,FALSE)*'MC Usage'!AE461</f>
        <v>0</v>
      </c>
      <c r="AF461" s="202">
        <f t="shared" si="31"/>
        <v>0</v>
      </c>
      <c r="AG461">
        <f t="shared" si="32"/>
        <v>0</v>
      </c>
      <c r="AH461">
        <v>0</v>
      </c>
    </row>
    <row r="462" spans="1:34" x14ac:dyDescent="0.3">
      <c r="A462" s="29" t="s">
        <v>72</v>
      </c>
      <c r="B462" s="15">
        <f t="shared" si="33"/>
        <v>50587</v>
      </c>
      <c r="C462" s="7">
        <f>HLOOKUP(C$5,'Emissions Factors'!$A$3:$AB$46,MATCH('MC Emissions'!$A462,'Emissions Factors'!$A$5:$A$46,0)+2,FALSE)*'MC Usage'!C462</f>
        <v>0</v>
      </c>
      <c r="D462" s="7">
        <f>HLOOKUP(D$5,'Emissions Factors'!$A$3:$AB$46,MATCH('MC Emissions'!$A462,'Emissions Factors'!$A$5:$A$46,0)+2,FALSE)*'MC Usage'!D462</f>
        <v>0</v>
      </c>
      <c r="E462" s="7">
        <f>HLOOKUP(E$5,'Emissions Factors'!$A$3:$AB$46,MATCH('MC Emissions'!$A462,'Emissions Factors'!$A$5:$A$46,0)+2,FALSE)*'MC Usage'!E462</f>
        <v>0</v>
      </c>
      <c r="F462" s="7">
        <f>HLOOKUP(F$5,'Emissions Factors'!$A$3:$AB$46,MATCH('MC Emissions'!$A462,'Emissions Factors'!$A$5:$A$46,0)+2,FALSE)*'MC Usage'!F462</f>
        <v>0</v>
      </c>
      <c r="G462" s="7">
        <f>HLOOKUP(G$5,'Emissions Factors'!$A$3:$AB$46,MATCH('MC Emissions'!$A462,'Emissions Factors'!$A$5:$A$46,0)+2,FALSE)*'MC Usage'!G462</f>
        <v>0</v>
      </c>
      <c r="H462" s="7">
        <f>HLOOKUP(H$5,'Emissions Factors'!$A$3:$AB$46,MATCH('MC Emissions'!$A462,'Emissions Factors'!$A$5:$A$46,0)+2,FALSE)*'MC Usage'!H462</f>
        <v>0</v>
      </c>
      <c r="I462" s="7">
        <f>HLOOKUP(I$5,'Emissions Factors'!$A$3:$AB$46,MATCH('MC Emissions'!$A462,'Emissions Factors'!$A$5:$A$46,0)+2,FALSE)*'MC Usage'!I462</f>
        <v>0</v>
      </c>
      <c r="J462" s="7">
        <f>HLOOKUP(J$5,'Emissions Factors'!$A$3:$AB$46,MATCH('MC Emissions'!$A462,'Emissions Factors'!$A$5:$A$46,0)+2,FALSE)*'MC Usage'!J462</f>
        <v>0</v>
      </c>
      <c r="K462" s="7">
        <f>HLOOKUP(K$5,'Emissions Factors'!$A$3:$AB$46,MATCH('MC Emissions'!$A462,'Emissions Factors'!$A$5:$A$46,0)+2,FALSE)*'MC Usage'!K462</f>
        <v>0</v>
      </c>
      <c r="L462" s="7">
        <f>HLOOKUP(L$5,'Emissions Factors'!$A$3:$AB$46,MATCH('MC Emissions'!$A462,'Emissions Factors'!$A$5:$A$46,0)+2,FALSE)*'MC Usage'!L462</f>
        <v>0</v>
      </c>
      <c r="M462" s="7">
        <f>HLOOKUP(M$5,'Emissions Factors'!$A$3:$AB$46,MATCH('MC Emissions'!$A462,'Emissions Factors'!$A$5:$A$46,0)+2,FALSE)*'MC Usage'!M462</f>
        <v>0</v>
      </c>
      <c r="N462" s="7">
        <f>HLOOKUP(N$5,'Emissions Factors'!$A$3:$AB$46,MATCH('MC Emissions'!$A462,'Emissions Factors'!$A$5:$A$46,0)+2,FALSE)*'MC Usage'!N462</f>
        <v>0</v>
      </c>
      <c r="O462" s="7">
        <f>HLOOKUP(O$5,'Emissions Factors'!$A$3:$AB$46,MATCH('MC Emissions'!$A462,'Emissions Factors'!$A$5:$A$46,0)+2,FALSE)*'MC Usage'!O462</f>
        <v>0</v>
      </c>
      <c r="P462" s="7">
        <f>HLOOKUP(P$5,'Emissions Factors'!$A$3:$AB$46,MATCH('MC Emissions'!$A462,'Emissions Factors'!$A$5:$A$46,0)+2,FALSE)*'MC Usage'!P462</f>
        <v>0</v>
      </c>
      <c r="Q462" s="7">
        <f>HLOOKUP(Q$5,'Emissions Factors'!$A$3:$AB$46,MATCH('MC Emissions'!$A462,'Emissions Factors'!$A$5:$A$46,0)+2,FALSE)*'MC Usage'!Q462</f>
        <v>0</v>
      </c>
      <c r="R462" s="7">
        <f>HLOOKUP(R$5,'Emissions Factors'!$A$3:$AB$46,MATCH('MC Emissions'!$A462,'Emissions Factors'!$A$5:$A$46,0)+2,FALSE)*'MC Usage'!R462</f>
        <v>0</v>
      </c>
      <c r="S462" s="7">
        <f>HLOOKUP(S$5,'Emissions Factors'!$A$3:$AB$46,MATCH('MC Emissions'!$A462,'Emissions Factors'!$A$5:$A$46,0)+2,FALSE)*'MC Usage'!S462</f>
        <v>0</v>
      </c>
      <c r="T462" s="7">
        <f>HLOOKUP(T$5,'Emissions Factors'!$A$3:$AB$46,MATCH('MC Emissions'!$A462,'Emissions Factors'!$A$5:$A$46,0)+2,FALSE)*'MC Usage'!T462</f>
        <v>0</v>
      </c>
      <c r="U462" s="7">
        <f>HLOOKUP(U$5,'Emissions Factors'!$A$3:$AB$46,MATCH('MC Emissions'!$A462,'Emissions Factors'!$A$5:$A$46,0)+2,FALSE)*'MC Usage'!U462</f>
        <v>0</v>
      </c>
      <c r="V462" s="7">
        <f>HLOOKUP(V$5,'Emissions Factors'!$A$3:$AB$46,MATCH('MC Emissions'!$A462,'Emissions Factors'!$A$5:$A$46,0)+2,FALSE)*'MC Usage'!V462</f>
        <v>0</v>
      </c>
      <c r="W462" s="7">
        <f>HLOOKUP(W$5,'Emissions Factors'!$A$3:$AB$46,MATCH('MC Emissions'!$A462,'Emissions Factors'!$A$5:$A$46,0)+2,FALSE)*'MC Usage'!W462</f>
        <v>0</v>
      </c>
      <c r="X462" s="7">
        <f>HLOOKUP(X$5,'Emissions Factors'!$A$3:$AB$46,MATCH('MC Emissions'!$A462,'Emissions Factors'!$A$5:$A$46,0)+2,FALSE)*'MC Usage'!X462</f>
        <v>0</v>
      </c>
      <c r="Y462" s="7">
        <f>HLOOKUP(Y$5,'Emissions Factors'!$A$3:$AB$46,MATCH('MC Emissions'!$A462,'Emissions Factors'!$A$5:$A$46,0)+2,FALSE)*'MC Usage'!Y462</f>
        <v>0</v>
      </c>
      <c r="Z462" s="7">
        <f>HLOOKUP(Z$5,'Emissions Factors'!$A$3:$AB$46,MATCH('MC Emissions'!$A462,'Emissions Factors'!$A$5:$A$46,0)+2,FALSE)*'MC Usage'!Z462</f>
        <v>0</v>
      </c>
      <c r="AA462" s="7">
        <f>HLOOKUP(AA$5,'Emissions Factors'!$A$3:$AB$46,MATCH('MC Emissions'!$A462,'Emissions Factors'!$A$5:$A$46,0)+2,FALSE)*'MC Usage'!AA462</f>
        <v>0</v>
      </c>
      <c r="AB462" s="8">
        <f>HLOOKUP(AB$5,'Emissions Factors'!$A$3:$AB$46,MATCH('MC Emissions'!$A462,'Emissions Factors'!$A$5:$A$46,0)+2,FALSE)*'MC Usage'!AB462</f>
        <v>0</v>
      </c>
      <c r="AC462" s="8">
        <f>-'MC Usage'!AC462</f>
        <v>0</v>
      </c>
      <c r="AD462" s="8">
        <f>HLOOKUP(AD$5,'Emissions Factors'!$A$3:$AB$46,MATCH('MC Emissions'!$A462,'Emissions Factors'!$A$5:$A$46,0)+2,FALSE)*'MC Usage'!AD462</f>
        <v>0</v>
      </c>
      <c r="AE462" s="8">
        <f>HLOOKUP(AE$5,'Emissions Factors'!$A$3:$AB$46,MATCH('MC Emissions'!$A462,'Emissions Factors'!$A$5:$A$46,0)+2,FALSE)*'MC Usage'!AE462</f>
        <v>0</v>
      </c>
      <c r="AF462" s="202">
        <f t="shared" si="31"/>
        <v>0</v>
      </c>
      <c r="AG462">
        <f t="shared" si="32"/>
        <v>0</v>
      </c>
      <c r="AH462">
        <v>0</v>
      </c>
    </row>
    <row r="463" spans="1:34" x14ac:dyDescent="0.3">
      <c r="A463" s="30" t="s">
        <v>72</v>
      </c>
      <c r="B463" s="16">
        <f t="shared" si="33"/>
        <v>50618</v>
      </c>
      <c r="C463" s="9">
        <f>HLOOKUP(C$5,'Emissions Factors'!$A$3:$AB$46,MATCH('MC Emissions'!$A463,'Emissions Factors'!$A$5:$A$46,0)+2,FALSE)*'MC Usage'!C463</f>
        <v>0</v>
      </c>
      <c r="D463" s="9">
        <f>HLOOKUP(D$5,'Emissions Factors'!$A$3:$AB$46,MATCH('MC Emissions'!$A463,'Emissions Factors'!$A$5:$A$46,0)+2,FALSE)*'MC Usage'!D463</f>
        <v>0</v>
      </c>
      <c r="E463" s="9">
        <f>HLOOKUP(E$5,'Emissions Factors'!$A$3:$AB$46,MATCH('MC Emissions'!$A463,'Emissions Factors'!$A$5:$A$46,0)+2,FALSE)*'MC Usage'!E463</f>
        <v>0</v>
      </c>
      <c r="F463" s="9">
        <f>HLOOKUP(F$5,'Emissions Factors'!$A$3:$AB$46,MATCH('MC Emissions'!$A463,'Emissions Factors'!$A$5:$A$46,0)+2,FALSE)*'MC Usage'!F463</f>
        <v>0</v>
      </c>
      <c r="G463" s="9">
        <f>HLOOKUP(G$5,'Emissions Factors'!$A$3:$AB$46,MATCH('MC Emissions'!$A463,'Emissions Factors'!$A$5:$A$46,0)+2,FALSE)*'MC Usage'!G463</f>
        <v>0</v>
      </c>
      <c r="H463" s="9">
        <f>HLOOKUP(H$5,'Emissions Factors'!$A$3:$AB$46,MATCH('MC Emissions'!$A463,'Emissions Factors'!$A$5:$A$46,0)+2,FALSE)*'MC Usage'!H463</f>
        <v>0</v>
      </c>
      <c r="I463" s="9">
        <f>HLOOKUP(I$5,'Emissions Factors'!$A$3:$AB$46,MATCH('MC Emissions'!$A463,'Emissions Factors'!$A$5:$A$46,0)+2,FALSE)*'MC Usage'!I463</f>
        <v>0</v>
      </c>
      <c r="J463" s="9">
        <f>HLOOKUP(J$5,'Emissions Factors'!$A$3:$AB$46,MATCH('MC Emissions'!$A463,'Emissions Factors'!$A$5:$A$46,0)+2,FALSE)*'MC Usage'!J463</f>
        <v>0</v>
      </c>
      <c r="K463" s="9">
        <f>HLOOKUP(K$5,'Emissions Factors'!$A$3:$AB$46,MATCH('MC Emissions'!$A463,'Emissions Factors'!$A$5:$A$46,0)+2,FALSE)*'MC Usage'!K463</f>
        <v>0</v>
      </c>
      <c r="L463" s="9">
        <f>HLOOKUP(L$5,'Emissions Factors'!$A$3:$AB$46,MATCH('MC Emissions'!$A463,'Emissions Factors'!$A$5:$A$46,0)+2,FALSE)*'MC Usage'!L463</f>
        <v>0</v>
      </c>
      <c r="M463" s="9">
        <f>HLOOKUP(M$5,'Emissions Factors'!$A$3:$AB$46,MATCH('MC Emissions'!$A463,'Emissions Factors'!$A$5:$A$46,0)+2,FALSE)*'MC Usage'!M463</f>
        <v>0</v>
      </c>
      <c r="N463" s="9">
        <f>HLOOKUP(N$5,'Emissions Factors'!$A$3:$AB$46,MATCH('MC Emissions'!$A463,'Emissions Factors'!$A$5:$A$46,0)+2,FALSE)*'MC Usage'!N463</f>
        <v>0</v>
      </c>
      <c r="O463" s="9">
        <f>HLOOKUP(O$5,'Emissions Factors'!$A$3:$AB$46,MATCH('MC Emissions'!$A463,'Emissions Factors'!$A$5:$A$46,0)+2,FALSE)*'MC Usage'!O463</f>
        <v>0</v>
      </c>
      <c r="P463" s="9">
        <f>HLOOKUP(P$5,'Emissions Factors'!$A$3:$AB$46,MATCH('MC Emissions'!$A463,'Emissions Factors'!$A$5:$A$46,0)+2,FALSE)*'MC Usage'!P463</f>
        <v>0</v>
      </c>
      <c r="Q463" s="9">
        <f>HLOOKUP(Q$5,'Emissions Factors'!$A$3:$AB$46,MATCH('MC Emissions'!$A463,'Emissions Factors'!$A$5:$A$46,0)+2,FALSE)*'MC Usage'!Q463</f>
        <v>0</v>
      </c>
      <c r="R463" s="9">
        <f>HLOOKUP(R$5,'Emissions Factors'!$A$3:$AB$46,MATCH('MC Emissions'!$A463,'Emissions Factors'!$A$5:$A$46,0)+2,FALSE)*'MC Usage'!R463</f>
        <v>0</v>
      </c>
      <c r="S463" s="9">
        <f>HLOOKUP(S$5,'Emissions Factors'!$A$3:$AB$46,MATCH('MC Emissions'!$A463,'Emissions Factors'!$A$5:$A$46,0)+2,FALSE)*'MC Usage'!S463</f>
        <v>0</v>
      </c>
      <c r="T463" s="9">
        <f>HLOOKUP(T$5,'Emissions Factors'!$A$3:$AB$46,MATCH('MC Emissions'!$A463,'Emissions Factors'!$A$5:$A$46,0)+2,FALSE)*'MC Usage'!T463</f>
        <v>0</v>
      </c>
      <c r="U463" s="9">
        <f>HLOOKUP(U$5,'Emissions Factors'!$A$3:$AB$46,MATCH('MC Emissions'!$A463,'Emissions Factors'!$A$5:$A$46,0)+2,FALSE)*'MC Usage'!U463</f>
        <v>0</v>
      </c>
      <c r="V463" s="9">
        <f>HLOOKUP(V$5,'Emissions Factors'!$A$3:$AB$46,MATCH('MC Emissions'!$A463,'Emissions Factors'!$A$5:$A$46,0)+2,FALSE)*'MC Usage'!V463</f>
        <v>0</v>
      </c>
      <c r="W463" s="9">
        <f>HLOOKUP(W$5,'Emissions Factors'!$A$3:$AB$46,MATCH('MC Emissions'!$A463,'Emissions Factors'!$A$5:$A$46,0)+2,FALSE)*'MC Usage'!W463</f>
        <v>0</v>
      </c>
      <c r="X463" s="9">
        <f>HLOOKUP(X$5,'Emissions Factors'!$A$3:$AB$46,MATCH('MC Emissions'!$A463,'Emissions Factors'!$A$5:$A$46,0)+2,FALSE)*'MC Usage'!X463</f>
        <v>0</v>
      </c>
      <c r="Y463" s="9">
        <f>HLOOKUP(Y$5,'Emissions Factors'!$A$3:$AB$46,MATCH('MC Emissions'!$A463,'Emissions Factors'!$A$5:$A$46,0)+2,FALSE)*'MC Usage'!Y463</f>
        <v>0</v>
      </c>
      <c r="Z463" s="9">
        <f>HLOOKUP(Z$5,'Emissions Factors'!$A$3:$AB$46,MATCH('MC Emissions'!$A463,'Emissions Factors'!$A$5:$A$46,0)+2,FALSE)*'MC Usage'!Z463</f>
        <v>0</v>
      </c>
      <c r="AA463" s="9">
        <f>HLOOKUP(AA$5,'Emissions Factors'!$A$3:$AB$46,MATCH('MC Emissions'!$A463,'Emissions Factors'!$A$5:$A$46,0)+2,FALSE)*'MC Usage'!AA463</f>
        <v>0</v>
      </c>
      <c r="AB463" s="10">
        <f>HLOOKUP(AB$5,'Emissions Factors'!$A$3:$AB$46,MATCH('MC Emissions'!$A463,'Emissions Factors'!$A$5:$A$46,0)+2,FALSE)*'MC Usage'!AB463</f>
        <v>0</v>
      </c>
      <c r="AC463" s="10">
        <f>-'MC Usage'!AC463</f>
        <v>0</v>
      </c>
      <c r="AD463" s="10">
        <f>HLOOKUP(AD$5,'Emissions Factors'!$A$3:$AB$46,MATCH('MC Emissions'!$A463,'Emissions Factors'!$A$5:$A$46,0)+2,FALSE)*'MC Usage'!AD463</f>
        <v>0</v>
      </c>
      <c r="AE463" s="10">
        <f>HLOOKUP(AE$5,'Emissions Factors'!$A$3:$AB$46,MATCH('MC Emissions'!$A463,'Emissions Factors'!$A$5:$A$46,0)+2,FALSE)*'MC Usage'!AE463</f>
        <v>0</v>
      </c>
      <c r="AF463" s="202">
        <f t="shared" si="31"/>
        <v>0</v>
      </c>
      <c r="AG463">
        <f t="shared" si="32"/>
        <v>0</v>
      </c>
      <c r="AH463">
        <v>0</v>
      </c>
    </row>
    <row r="464" spans="1:34" x14ac:dyDescent="0.3">
      <c r="A464" s="30" t="s">
        <v>72</v>
      </c>
      <c r="B464" s="16">
        <f t="shared" si="33"/>
        <v>50649</v>
      </c>
      <c r="C464" s="9">
        <f>HLOOKUP(C$5,'Emissions Factors'!$A$3:$AB$46,MATCH('MC Emissions'!$A464,'Emissions Factors'!$A$5:$A$46,0)+2,FALSE)*'MC Usage'!C464</f>
        <v>0</v>
      </c>
      <c r="D464" s="9">
        <f>HLOOKUP(D$5,'Emissions Factors'!$A$3:$AB$46,MATCH('MC Emissions'!$A464,'Emissions Factors'!$A$5:$A$46,0)+2,FALSE)*'MC Usage'!D464</f>
        <v>0</v>
      </c>
      <c r="E464" s="9">
        <f>HLOOKUP(E$5,'Emissions Factors'!$A$3:$AB$46,MATCH('MC Emissions'!$A464,'Emissions Factors'!$A$5:$A$46,0)+2,FALSE)*'MC Usage'!E464</f>
        <v>0</v>
      </c>
      <c r="F464" s="9">
        <f>HLOOKUP(F$5,'Emissions Factors'!$A$3:$AB$46,MATCH('MC Emissions'!$A464,'Emissions Factors'!$A$5:$A$46,0)+2,FALSE)*'MC Usage'!F464</f>
        <v>0</v>
      </c>
      <c r="G464" s="9">
        <f>HLOOKUP(G$5,'Emissions Factors'!$A$3:$AB$46,MATCH('MC Emissions'!$A464,'Emissions Factors'!$A$5:$A$46,0)+2,FALSE)*'MC Usage'!G464</f>
        <v>0</v>
      </c>
      <c r="H464" s="9">
        <f>HLOOKUP(H$5,'Emissions Factors'!$A$3:$AB$46,MATCH('MC Emissions'!$A464,'Emissions Factors'!$A$5:$A$46,0)+2,FALSE)*'MC Usage'!H464</f>
        <v>0</v>
      </c>
      <c r="I464" s="9">
        <f>HLOOKUP(I$5,'Emissions Factors'!$A$3:$AB$46,MATCH('MC Emissions'!$A464,'Emissions Factors'!$A$5:$A$46,0)+2,FALSE)*'MC Usage'!I464</f>
        <v>0</v>
      </c>
      <c r="J464" s="9">
        <f>HLOOKUP(J$5,'Emissions Factors'!$A$3:$AB$46,MATCH('MC Emissions'!$A464,'Emissions Factors'!$A$5:$A$46,0)+2,FALSE)*'MC Usage'!J464</f>
        <v>0</v>
      </c>
      <c r="K464" s="9">
        <f>HLOOKUP(K$5,'Emissions Factors'!$A$3:$AB$46,MATCH('MC Emissions'!$A464,'Emissions Factors'!$A$5:$A$46,0)+2,FALSE)*'MC Usage'!K464</f>
        <v>0</v>
      </c>
      <c r="L464" s="9">
        <f>HLOOKUP(L$5,'Emissions Factors'!$A$3:$AB$46,MATCH('MC Emissions'!$A464,'Emissions Factors'!$A$5:$A$46,0)+2,FALSE)*'MC Usage'!L464</f>
        <v>0</v>
      </c>
      <c r="M464" s="9">
        <f>HLOOKUP(M$5,'Emissions Factors'!$A$3:$AB$46,MATCH('MC Emissions'!$A464,'Emissions Factors'!$A$5:$A$46,0)+2,FALSE)*'MC Usage'!M464</f>
        <v>0</v>
      </c>
      <c r="N464" s="9">
        <f>HLOOKUP(N$5,'Emissions Factors'!$A$3:$AB$46,MATCH('MC Emissions'!$A464,'Emissions Factors'!$A$5:$A$46,0)+2,FALSE)*'MC Usage'!N464</f>
        <v>0</v>
      </c>
      <c r="O464" s="9">
        <f>HLOOKUP(O$5,'Emissions Factors'!$A$3:$AB$46,MATCH('MC Emissions'!$A464,'Emissions Factors'!$A$5:$A$46,0)+2,FALSE)*'MC Usage'!O464</f>
        <v>0</v>
      </c>
      <c r="P464" s="9">
        <f>HLOOKUP(P$5,'Emissions Factors'!$A$3:$AB$46,MATCH('MC Emissions'!$A464,'Emissions Factors'!$A$5:$A$46,0)+2,FALSE)*'MC Usage'!P464</f>
        <v>0</v>
      </c>
      <c r="Q464" s="9">
        <f>HLOOKUP(Q$5,'Emissions Factors'!$A$3:$AB$46,MATCH('MC Emissions'!$A464,'Emissions Factors'!$A$5:$A$46,0)+2,FALSE)*'MC Usage'!Q464</f>
        <v>0</v>
      </c>
      <c r="R464" s="9">
        <f>HLOOKUP(R$5,'Emissions Factors'!$A$3:$AB$46,MATCH('MC Emissions'!$A464,'Emissions Factors'!$A$5:$A$46,0)+2,FALSE)*'MC Usage'!R464</f>
        <v>0</v>
      </c>
      <c r="S464" s="9">
        <f>HLOOKUP(S$5,'Emissions Factors'!$A$3:$AB$46,MATCH('MC Emissions'!$A464,'Emissions Factors'!$A$5:$A$46,0)+2,FALSE)*'MC Usage'!S464</f>
        <v>0</v>
      </c>
      <c r="T464" s="9">
        <f>HLOOKUP(T$5,'Emissions Factors'!$A$3:$AB$46,MATCH('MC Emissions'!$A464,'Emissions Factors'!$A$5:$A$46,0)+2,FALSE)*'MC Usage'!T464</f>
        <v>0</v>
      </c>
      <c r="U464" s="9">
        <f>HLOOKUP(U$5,'Emissions Factors'!$A$3:$AB$46,MATCH('MC Emissions'!$A464,'Emissions Factors'!$A$5:$A$46,0)+2,FALSE)*'MC Usage'!U464</f>
        <v>0</v>
      </c>
      <c r="V464" s="9">
        <f>HLOOKUP(V$5,'Emissions Factors'!$A$3:$AB$46,MATCH('MC Emissions'!$A464,'Emissions Factors'!$A$5:$A$46,0)+2,FALSE)*'MC Usage'!V464</f>
        <v>0</v>
      </c>
      <c r="W464" s="9">
        <f>HLOOKUP(W$5,'Emissions Factors'!$A$3:$AB$46,MATCH('MC Emissions'!$A464,'Emissions Factors'!$A$5:$A$46,0)+2,FALSE)*'MC Usage'!W464</f>
        <v>0</v>
      </c>
      <c r="X464" s="9">
        <f>HLOOKUP(X$5,'Emissions Factors'!$A$3:$AB$46,MATCH('MC Emissions'!$A464,'Emissions Factors'!$A$5:$A$46,0)+2,FALSE)*'MC Usage'!X464</f>
        <v>0</v>
      </c>
      <c r="Y464" s="9">
        <f>HLOOKUP(Y$5,'Emissions Factors'!$A$3:$AB$46,MATCH('MC Emissions'!$A464,'Emissions Factors'!$A$5:$A$46,0)+2,FALSE)*'MC Usage'!Y464</f>
        <v>0</v>
      </c>
      <c r="Z464" s="9">
        <f>HLOOKUP(Z$5,'Emissions Factors'!$A$3:$AB$46,MATCH('MC Emissions'!$A464,'Emissions Factors'!$A$5:$A$46,0)+2,FALSE)*'MC Usage'!Z464</f>
        <v>0</v>
      </c>
      <c r="AA464" s="9">
        <f>HLOOKUP(AA$5,'Emissions Factors'!$A$3:$AB$46,MATCH('MC Emissions'!$A464,'Emissions Factors'!$A$5:$A$46,0)+2,FALSE)*'MC Usage'!AA464</f>
        <v>0</v>
      </c>
      <c r="AB464" s="10">
        <f>HLOOKUP(AB$5,'Emissions Factors'!$A$3:$AB$46,MATCH('MC Emissions'!$A464,'Emissions Factors'!$A$5:$A$46,0)+2,FALSE)*'MC Usage'!AB464</f>
        <v>0</v>
      </c>
      <c r="AC464" s="10">
        <f>-'MC Usage'!AC464</f>
        <v>0</v>
      </c>
      <c r="AD464" s="10">
        <f>HLOOKUP(AD$5,'Emissions Factors'!$A$3:$AB$46,MATCH('MC Emissions'!$A464,'Emissions Factors'!$A$5:$A$46,0)+2,FALSE)*'MC Usage'!AD464</f>
        <v>0</v>
      </c>
      <c r="AE464" s="10">
        <f>HLOOKUP(AE$5,'Emissions Factors'!$A$3:$AB$46,MATCH('MC Emissions'!$A464,'Emissions Factors'!$A$5:$A$46,0)+2,FALSE)*'MC Usage'!AE464</f>
        <v>0</v>
      </c>
      <c r="AF464" s="202">
        <f t="shared" si="31"/>
        <v>0</v>
      </c>
      <c r="AG464">
        <f t="shared" si="32"/>
        <v>0</v>
      </c>
      <c r="AH464">
        <v>0</v>
      </c>
    </row>
    <row r="465" spans="1:34" x14ac:dyDescent="0.3">
      <c r="A465" s="30" t="s">
        <v>72</v>
      </c>
      <c r="B465" s="16">
        <f t="shared" si="33"/>
        <v>50679</v>
      </c>
      <c r="C465" s="9">
        <f>HLOOKUP(C$5,'Emissions Factors'!$A$3:$AB$46,MATCH('MC Emissions'!$A465,'Emissions Factors'!$A$5:$A$46,0)+2,FALSE)*'MC Usage'!C465</f>
        <v>0</v>
      </c>
      <c r="D465" s="9">
        <f>HLOOKUP(D$5,'Emissions Factors'!$A$3:$AB$46,MATCH('MC Emissions'!$A465,'Emissions Factors'!$A$5:$A$46,0)+2,FALSE)*'MC Usage'!D465</f>
        <v>0</v>
      </c>
      <c r="E465" s="9">
        <f>HLOOKUP(E$5,'Emissions Factors'!$A$3:$AB$46,MATCH('MC Emissions'!$A465,'Emissions Factors'!$A$5:$A$46,0)+2,FALSE)*'MC Usage'!E465</f>
        <v>0</v>
      </c>
      <c r="F465" s="9">
        <f>HLOOKUP(F$5,'Emissions Factors'!$A$3:$AB$46,MATCH('MC Emissions'!$A465,'Emissions Factors'!$A$5:$A$46,0)+2,FALSE)*'MC Usage'!F465</f>
        <v>0</v>
      </c>
      <c r="G465" s="9">
        <f>HLOOKUP(G$5,'Emissions Factors'!$A$3:$AB$46,MATCH('MC Emissions'!$A465,'Emissions Factors'!$A$5:$A$46,0)+2,FALSE)*'MC Usage'!G465</f>
        <v>0</v>
      </c>
      <c r="H465" s="9">
        <f>HLOOKUP(H$5,'Emissions Factors'!$A$3:$AB$46,MATCH('MC Emissions'!$A465,'Emissions Factors'!$A$5:$A$46,0)+2,FALSE)*'MC Usage'!H465</f>
        <v>0</v>
      </c>
      <c r="I465" s="9">
        <f>HLOOKUP(I$5,'Emissions Factors'!$A$3:$AB$46,MATCH('MC Emissions'!$A465,'Emissions Factors'!$A$5:$A$46,0)+2,FALSE)*'MC Usage'!I465</f>
        <v>0</v>
      </c>
      <c r="J465" s="9">
        <f>HLOOKUP(J$5,'Emissions Factors'!$A$3:$AB$46,MATCH('MC Emissions'!$A465,'Emissions Factors'!$A$5:$A$46,0)+2,FALSE)*'MC Usage'!J465</f>
        <v>0</v>
      </c>
      <c r="K465" s="9">
        <f>HLOOKUP(K$5,'Emissions Factors'!$A$3:$AB$46,MATCH('MC Emissions'!$A465,'Emissions Factors'!$A$5:$A$46,0)+2,FALSE)*'MC Usage'!K465</f>
        <v>0</v>
      </c>
      <c r="L465" s="9">
        <f>HLOOKUP(L$5,'Emissions Factors'!$A$3:$AB$46,MATCH('MC Emissions'!$A465,'Emissions Factors'!$A$5:$A$46,0)+2,FALSE)*'MC Usage'!L465</f>
        <v>0</v>
      </c>
      <c r="M465" s="9">
        <f>HLOOKUP(M$5,'Emissions Factors'!$A$3:$AB$46,MATCH('MC Emissions'!$A465,'Emissions Factors'!$A$5:$A$46,0)+2,FALSE)*'MC Usage'!M465</f>
        <v>0</v>
      </c>
      <c r="N465" s="9">
        <f>HLOOKUP(N$5,'Emissions Factors'!$A$3:$AB$46,MATCH('MC Emissions'!$A465,'Emissions Factors'!$A$5:$A$46,0)+2,FALSE)*'MC Usage'!N465</f>
        <v>0</v>
      </c>
      <c r="O465" s="9">
        <f>HLOOKUP(O$5,'Emissions Factors'!$A$3:$AB$46,MATCH('MC Emissions'!$A465,'Emissions Factors'!$A$5:$A$46,0)+2,FALSE)*'MC Usage'!O465</f>
        <v>0</v>
      </c>
      <c r="P465" s="9">
        <f>HLOOKUP(P$5,'Emissions Factors'!$A$3:$AB$46,MATCH('MC Emissions'!$A465,'Emissions Factors'!$A$5:$A$46,0)+2,FALSE)*'MC Usage'!P465</f>
        <v>0</v>
      </c>
      <c r="Q465" s="9">
        <f>HLOOKUP(Q$5,'Emissions Factors'!$A$3:$AB$46,MATCH('MC Emissions'!$A465,'Emissions Factors'!$A$5:$A$46,0)+2,FALSE)*'MC Usage'!Q465</f>
        <v>0</v>
      </c>
      <c r="R465" s="9">
        <f>HLOOKUP(R$5,'Emissions Factors'!$A$3:$AB$46,MATCH('MC Emissions'!$A465,'Emissions Factors'!$A$5:$A$46,0)+2,FALSE)*'MC Usage'!R465</f>
        <v>0</v>
      </c>
      <c r="S465" s="9">
        <f>HLOOKUP(S$5,'Emissions Factors'!$A$3:$AB$46,MATCH('MC Emissions'!$A465,'Emissions Factors'!$A$5:$A$46,0)+2,FALSE)*'MC Usage'!S465</f>
        <v>0</v>
      </c>
      <c r="T465" s="9">
        <f>HLOOKUP(T$5,'Emissions Factors'!$A$3:$AB$46,MATCH('MC Emissions'!$A465,'Emissions Factors'!$A$5:$A$46,0)+2,FALSE)*'MC Usage'!T465</f>
        <v>0</v>
      </c>
      <c r="U465" s="9">
        <f>HLOOKUP(U$5,'Emissions Factors'!$A$3:$AB$46,MATCH('MC Emissions'!$A465,'Emissions Factors'!$A$5:$A$46,0)+2,FALSE)*'MC Usage'!U465</f>
        <v>0</v>
      </c>
      <c r="V465" s="9">
        <f>HLOOKUP(V$5,'Emissions Factors'!$A$3:$AB$46,MATCH('MC Emissions'!$A465,'Emissions Factors'!$A$5:$A$46,0)+2,FALSE)*'MC Usage'!V465</f>
        <v>0</v>
      </c>
      <c r="W465" s="9">
        <f>HLOOKUP(W$5,'Emissions Factors'!$A$3:$AB$46,MATCH('MC Emissions'!$A465,'Emissions Factors'!$A$5:$A$46,0)+2,FALSE)*'MC Usage'!W465</f>
        <v>0</v>
      </c>
      <c r="X465" s="9">
        <f>HLOOKUP(X$5,'Emissions Factors'!$A$3:$AB$46,MATCH('MC Emissions'!$A465,'Emissions Factors'!$A$5:$A$46,0)+2,FALSE)*'MC Usage'!X465</f>
        <v>0</v>
      </c>
      <c r="Y465" s="9">
        <f>HLOOKUP(Y$5,'Emissions Factors'!$A$3:$AB$46,MATCH('MC Emissions'!$A465,'Emissions Factors'!$A$5:$A$46,0)+2,FALSE)*'MC Usage'!Y465</f>
        <v>0</v>
      </c>
      <c r="Z465" s="9">
        <f>HLOOKUP(Z$5,'Emissions Factors'!$A$3:$AB$46,MATCH('MC Emissions'!$A465,'Emissions Factors'!$A$5:$A$46,0)+2,FALSE)*'MC Usage'!Z465</f>
        <v>0</v>
      </c>
      <c r="AA465" s="9">
        <f>HLOOKUP(AA$5,'Emissions Factors'!$A$3:$AB$46,MATCH('MC Emissions'!$A465,'Emissions Factors'!$A$5:$A$46,0)+2,FALSE)*'MC Usage'!AA465</f>
        <v>0</v>
      </c>
      <c r="AB465" s="10">
        <f>HLOOKUP(AB$5,'Emissions Factors'!$A$3:$AB$46,MATCH('MC Emissions'!$A465,'Emissions Factors'!$A$5:$A$46,0)+2,FALSE)*'MC Usage'!AB465</f>
        <v>0</v>
      </c>
      <c r="AC465" s="10">
        <f>-'MC Usage'!AC465</f>
        <v>0</v>
      </c>
      <c r="AD465" s="10">
        <f>HLOOKUP(AD$5,'Emissions Factors'!$A$3:$AB$46,MATCH('MC Emissions'!$A465,'Emissions Factors'!$A$5:$A$46,0)+2,FALSE)*'MC Usage'!AD465</f>
        <v>0</v>
      </c>
      <c r="AE465" s="10">
        <f>HLOOKUP(AE$5,'Emissions Factors'!$A$3:$AB$46,MATCH('MC Emissions'!$A465,'Emissions Factors'!$A$5:$A$46,0)+2,FALSE)*'MC Usage'!AE465</f>
        <v>0</v>
      </c>
      <c r="AF465" s="202">
        <f t="shared" si="31"/>
        <v>0</v>
      </c>
      <c r="AG465">
        <f t="shared" si="32"/>
        <v>0</v>
      </c>
      <c r="AH465">
        <v>0</v>
      </c>
    </row>
    <row r="466" spans="1:34" x14ac:dyDescent="0.3">
      <c r="A466" s="30" t="s">
        <v>72</v>
      </c>
      <c r="B466" s="16">
        <f t="shared" si="33"/>
        <v>50710</v>
      </c>
      <c r="C466" s="9">
        <f>HLOOKUP(C$5,'Emissions Factors'!$A$3:$AB$46,MATCH('MC Emissions'!$A466,'Emissions Factors'!$A$5:$A$46,0)+2,FALSE)*'MC Usage'!C466</f>
        <v>0</v>
      </c>
      <c r="D466" s="9">
        <f>HLOOKUP(D$5,'Emissions Factors'!$A$3:$AB$46,MATCH('MC Emissions'!$A466,'Emissions Factors'!$A$5:$A$46,0)+2,FALSE)*'MC Usage'!D466</f>
        <v>0</v>
      </c>
      <c r="E466" s="9">
        <f>HLOOKUP(E$5,'Emissions Factors'!$A$3:$AB$46,MATCH('MC Emissions'!$A466,'Emissions Factors'!$A$5:$A$46,0)+2,FALSE)*'MC Usage'!E466</f>
        <v>0</v>
      </c>
      <c r="F466" s="9">
        <f>HLOOKUP(F$5,'Emissions Factors'!$A$3:$AB$46,MATCH('MC Emissions'!$A466,'Emissions Factors'!$A$5:$A$46,0)+2,FALSE)*'MC Usage'!F466</f>
        <v>0</v>
      </c>
      <c r="G466" s="9">
        <f>HLOOKUP(G$5,'Emissions Factors'!$A$3:$AB$46,MATCH('MC Emissions'!$A466,'Emissions Factors'!$A$5:$A$46,0)+2,FALSE)*'MC Usage'!G466</f>
        <v>0</v>
      </c>
      <c r="H466" s="9">
        <f>HLOOKUP(H$5,'Emissions Factors'!$A$3:$AB$46,MATCH('MC Emissions'!$A466,'Emissions Factors'!$A$5:$A$46,0)+2,FALSE)*'MC Usage'!H466</f>
        <v>0</v>
      </c>
      <c r="I466" s="9">
        <f>HLOOKUP(I$5,'Emissions Factors'!$A$3:$AB$46,MATCH('MC Emissions'!$A466,'Emissions Factors'!$A$5:$A$46,0)+2,FALSE)*'MC Usage'!I466</f>
        <v>0</v>
      </c>
      <c r="J466" s="9">
        <f>HLOOKUP(J$5,'Emissions Factors'!$A$3:$AB$46,MATCH('MC Emissions'!$A466,'Emissions Factors'!$A$5:$A$46,0)+2,FALSE)*'MC Usage'!J466</f>
        <v>0</v>
      </c>
      <c r="K466" s="9">
        <f>HLOOKUP(K$5,'Emissions Factors'!$A$3:$AB$46,MATCH('MC Emissions'!$A466,'Emissions Factors'!$A$5:$A$46,0)+2,FALSE)*'MC Usage'!K466</f>
        <v>0</v>
      </c>
      <c r="L466" s="9">
        <f>HLOOKUP(L$5,'Emissions Factors'!$A$3:$AB$46,MATCH('MC Emissions'!$A466,'Emissions Factors'!$A$5:$A$46,0)+2,FALSE)*'MC Usage'!L466</f>
        <v>0</v>
      </c>
      <c r="M466" s="9">
        <f>HLOOKUP(M$5,'Emissions Factors'!$A$3:$AB$46,MATCH('MC Emissions'!$A466,'Emissions Factors'!$A$5:$A$46,0)+2,FALSE)*'MC Usage'!M466</f>
        <v>0</v>
      </c>
      <c r="N466" s="9">
        <f>HLOOKUP(N$5,'Emissions Factors'!$A$3:$AB$46,MATCH('MC Emissions'!$A466,'Emissions Factors'!$A$5:$A$46,0)+2,FALSE)*'MC Usage'!N466</f>
        <v>0</v>
      </c>
      <c r="O466" s="9">
        <f>HLOOKUP(O$5,'Emissions Factors'!$A$3:$AB$46,MATCH('MC Emissions'!$A466,'Emissions Factors'!$A$5:$A$46,0)+2,FALSE)*'MC Usage'!O466</f>
        <v>0</v>
      </c>
      <c r="P466" s="9">
        <f>HLOOKUP(P$5,'Emissions Factors'!$A$3:$AB$46,MATCH('MC Emissions'!$A466,'Emissions Factors'!$A$5:$A$46,0)+2,FALSE)*'MC Usage'!P466</f>
        <v>0</v>
      </c>
      <c r="Q466" s="9">
        <f>HLOOKUP(Q$5,'Emissions Factors'!$A$3:$AB$46,MATCH('MC Emissions'!$A466,'Emissions Factors'!$A$5:$A$46,0)+2,FALSE)*'MC Usage'!Q466</f>
        <v>0</v>
      </c>
      <c r="R466" s="9">
        <f>HLOOKUP(R$5,'Emissions Factors'!$A$3:$AB$46,MATCH('MC Emissions'!$A466,'Emissions Factors'!$A$5:$A$46,0)+2,FALSE)*'MC Usage'!R466</f>
        <v>0</v>
      </c>
      <c r="S466" s="9">
        <f>HLOOKUP(S$5,'Emissions Factors'!$A$3:$AB$46,MATCH('MC Emissions'!$A466,'Emissions Factors'!$A$5:$A$46,0)+2,FALSE)*'MC Usage'!S466</f>
        <v>0</v>
      </c>
      <c r="T466" s="9">
        <f>HLOOKUP(T$5,'Emissions Factors'!$A$3:$AB$46,MATCH('MC Emissions'!$A466,'Emissions Factors'!$A$5:$A$46,0)+2,FALSE)*'MC Usage'!T466</f>
        <v>0</v>
      </c>
      <c r="U466" s="9">
        <f>HLOOKUP(U$5,'Emissions Factors'!$A$3:$AB$46,MATCH('MC Emissions'!$A466,'Emissions Factors'!$A$5:$A$46,0)+2,FALSE)*'MC Usage'!U466</f>
        <v>0</v>
      </c>
      <c r="V466" s="9">
        <f>HLOOKUP(V$5,'Emissions Factors'!$A$3:$AB$46,MATCH('MC Emissions'!$A466,'Emissions Factors'!$A$5:$A$46,0)+2,FALSE)*'MC Usage'!V466</f>
        <v>0</v>
      </c>
      <c r="W466" s="9">
        <f>HLOOKUP(W$5,'Emissions Factors'!$A$3:$AB$46,MATCH('MC Emissions'!$A466,'Emissions Factors'!$A$5:$A$46,0)+2,FALSE)*'MC Usage'!W466</f>
        <v>0</v>
      </c>
      <c r="X466" s="9">
        <f>HLOOKUP(X$5,'Emissions Factors'!$A$3:$AB$46,MATCH('MC Emissions'!$A466,'Emissions Factors'!$A$5:$A$46,0)+2,FALSE)*'MC Usage'!X466</f>
        <v>0</v>
      </c>
      <c r="Y466" s="9">
        <f>HLOOKUP(Y$5,'Emissions Factors'!$A$3:$AB$46,MATCH('MC Emissions'!$A466,'Emissions Factors'!$A$5:$A$46,0)+2,FALSE)*'MC Usage'!Y466</f>
        <v>0</v>
      </c>
      <c r="Z466" s="9">
        <f>HLOOKUP(Z$5,'Emissions Factors'!$A$3:$AB$46,MATCH('MC Emissions'!$A466,'Emissions Factors'!$A$5:$A$46,0)+2,FALSE)*'MC Usage'!Z466</f>
        <v>0</v>
      </c>
      <c r="AA466" s="9">
        <f>HLOOKUP(AA$5,'Emissions Factors'!$A$3:$AB$46,MATCH('MC Emissions'!$A466,'Emissions Factors'!$A$5:$A$46,0)+2,FALSE)*'MC Usage'!AA466</f>
        <v>0</v>
      </c>
      <c r="AB466" s="10">
        <f>HLOOKUP(AB$5,'Emissions Factors'!$A$3:$AB$46,MATCH('MC Emissions'!$A466,'Emissions Factors'!$A$5:$A$46,0)+2,FALSE)*'MC Usage'!AB466</f>
        <v>0</v>
      </c>
      <c r="AC466" s="10">
        <f>-'MC Usage'!AC466</f>
        <v>0</v>
      </c>
      <c r="AD466" s="10">
        <f>HLOOKUP(AD$5,'Emissions Factors'!$A$3:$AB$46,MATCH('MC Emissions'!$A466,'Emissions Factors'!$A$5:$A$46,0)+2,FALSE)*'MC Usage'!AD466</f>
        <v>0</v>
      </c>
      <c r="AE466" s="10">
        <f>HLOOKUP(AE$5,'Emissions Factors'!$A$3:$AB$46,MATCH('MC Emissions'!$A466,'Emissions Factors'!$A$5:$A$46,0)+2,FALSE)*'MC Usage'!AE466</f>
        <v>0</v>
      </c>
      <c r="AF466" s="202">
        <f t="shared" si="31"/>
        <v>0</v>
      </c>
      <c r="AG466">
        <f t="shared" si="32"/>
        <v>0</v>
      </c>
      <c r="AH466">
        <v>0</v>
      </c>
    </row>
    <row r="467" spans="1:34" x14ac:dyDescent="0.3">
      <c r="A467" s="30" t="s">
        <v>72</v>
      </c>
      <c r="B467" s="16">
        <f t="shared" si="33"/>
        <v>50740</v>
      </c>
      <c r="C467" s="9">
        <f>HLOOKUP(C$5,'Emissions Factors'!$A$3:$AB$46,MATCH('MC Emissions'!$A467,'Emissions Factors'!$A$5:$A$46,0)+2,FALSE)*'MC Usage'!C467</f>
        <v>0</v>
      </c>
      <c r="D467" s="9">
        <f>HLOOKUP(D$5,'Emissions Factors'!$A$3:$AB$46,MATCH('MC Emissions'!$A467,'Emissions Factors'!$A$5:$A$46,0)+2,FALSE)*'MC Usage'!D467</f>
        <v>0</v>
      </c>
      <c r="E467" s="9">
        <f>HLOOKUP(E$5,'Emissions Factors'!$A$3:$AB$46,MATCH('MC Emissions'!$A467,'Emissions Factors'!$A$5:$A$46,0)+2,FALSE)*'MC Usage'!E467</f>
        <v>0</v>
      </c>
      <c r="F467" s="9">
        <f>HLOOKUP(F$5,'Emissions Factors'!$A$3:$AB$46,MATCH('MC Emissions'!$A467,'Emissions Factors'!$A$5:$A$46,0)+2,FALSE)*'MC Usage'!F467</f>
        <v>0</v>
      </c>
      <c r="G467" s="9">
        <f>HLOOKUP(G$5,'Emissions Factors'!$A$3:$AB$46,MATCH('MC Emissions'!$A467,'Emissions Factors'!$A$5:$A$46,0)+2,FALSE)*'MC Usage'!G467</f>
        <v>0</v>
      </c>
      <c r="H467" s="9">
        <f>HLOOKUP(H$5,'Emissions Factors'!$A$3:$AB$46,MATCH('MC Emissions'!$A467,'Emissions Factors'!$A$5:$A$46,0)+2,FALSE)*'MC Usage'!H467</f>
        <v>0</v>
      </c>
      <c r="I467" s="9">
        <f>HLOOKUP(I$5,'Emissions Factors'!$A$3:$AB$46,MATCH('MC Emissions'!$A467,'Emissions Factors'!$A$5:$A$46,0)+2,FALSE)*'MC Usage'!I467</f>
        <v>0</v>
      </c>
      <c r="J467" s="9">
        <f>HLOOKUP(J$5,'Emissions Factors'!$A$3:$AB$46,MATCH('MC Emissions'!$A467,'Emissions Factors'!$A$5:$A$46,0)+2,FALSE)*'MC Usage'!J467</f>
        <v>0</v>
      </c>
      <c r="K467" s="9">
        <f>HLOOKUP(K$5,'Emissions Factors'!$A$3:$AB$46,MATCH('MC Emissions'!$A467,'Emissions Factors'!$A$5:$A$46,0)+2,FALSE)*'MC Usage'!K467</f>
        <v>0</v>
      </c>
      <c r="L467" s="9">
        <f>HLOOKUP(L$5,'Emissions Factors'!$A$3:$AB$46,MATCH('MC Emissions'!$A467,'Emissions Factors'!$A$5:$A$46,0)+2,FALSE)*'MC Usage'!L467</f>
        <v>0</v>
      </c>
      <c r="M467" s="9">
        <f>HLOOKUP(M$5,'Emissions Factors'!$A$3:$AB$46,MATCH('MC Emissions'!$A467,'Emissions Factors'!$A$5:$A$46,0)+2,FALSE)*'MC Usage'!M467</f>
        <v>0</v>
      </c>
      <c r="N467" s="9">
        <f>HLOOKUP(N$5,'Emissions Factors'!$A$3:$AB$46,MATCH('MC Emissions'!$A467,'Emissions Factors'!$A$5:$A$46,0)+2,FALSE)*'MC Usage'!N467</f>
        <v>0</v>
      </c>
      <c r="O467" s="9">
        <f>HLOOKUP(O$5,'Emissions Factors'!$A$3:$AB$46,MATCH('MC Emissions'!$A467,'Emissions Factors'!$A$5:$A$46,0)+2,FALSE)*'MC Usage'!O467</f>
        <v>0</v>
      </c>
      <c r="P467" s="9">
        <f>HLOOKUP(P$5,'Emissions Factors'!$A$3:$AB$46,MATCH('MC Emissions'!$A467,'Emissions Factors'!$A$5:$A$46,0)+2,FALSE)*'MC Usage'!P467</f>
        <v>0</v>
      </c>
      <c r="Q467" s="9">
        <f>HLOOKUP(Q$5,'Emissions Factors'!$A$3:$AB$46,MATCH('MC Emissions'!$A467,'Emissions Factors'!$A$5:$A$46,0)+2,FALSE)*'MC Usage'!Q467</f>
        <v>0</v>
      </c>
      <c r="R467" s="9">
        <f>HLOOKUP(R$5,'Emissions Factors'!$A$3:$AB$46,MATCH('MC Emissions'!$A467,'Emissions Factors'!$A$5:$A$46,0)+2,FALSE)*'MC Usage'!R467</f>
        <v>0</v>
      </c>
      <c r="S467" s="9">
        <f>HLOOKUP(S$5,'Emissions Factors'!$A$3:$AB$46,MATCH('MC Emissions'!$A467,'Emissions Factors'!$A$5:$A$46,0)+2,FALSE)*'MC Usage'!S467</f>
        <v>0</v>
      </c>
      <c r="T467" s="9">
        <f>HLOOKUP(T$5,'Emissions Factors'!$A$3:$AB$46,MATCH('MC Emissions'!$A467,'Emissions Factors'!$A$5:$A$46,0)+2,FALSE)*'MC Usage'!T467</f>
        <v>0</v>
      </c>
      <c r="U467" s="9">
        <f>HLOOKUP(U$5,'Emissions Factors'!$A$3:$AB$46,MATCH('MC Emissions'!$A467,'Emissions Factors'!$A$5:$A$46,0)+2,FALSE)*'MC Usage'!U467</f>
        <v>0</v>
      </c>
      <c r="V467" s="9">
        <f>HLOOKUP(V$5,'Emissions Factors'!$A$3:$AB$46,MATCH('MC Emissions'!$A467,'Emissions Factors'!$A$5:$A$46,0)+2,FALSE)*'MC Usage'!V467</f>
        <v>0</v>
      </c>
      <c r="W467" s="9">
        <f>HLOOKUP(W$5,'Emissions Factors'!$A$3:$AB$46,MATCH('MC Emissions'!$A467,'Emissions Factors'!$A$5:$A$46,0)+2,FALSE)*'MC Usage'!W467</f>
        <v>0</v>
      </c>
      <c r="X467" s="9">
        <f>HLOOKUP(X$5,'Emissions Factors'!$A$3:$AB$46,MATCH('MC Emissions'!$A467,'Emissions Factors'!$A$5:$A$46,0)+2,FALSE)*'MC Usage'!X467</f>
        <v>0</v>
      </c>
      <c r="Y467" s="9">
        <f>HLOOKUP(Y$5,'Emissions Factors'!$A$3:$AB$46,MATCH('MC Emissions'!$A467,'Emissions Factors'!$A$5:$A$46,0)+2,FALSE)*'MC Usage'!Y467</f>
        <v>0</v>
      </c>
      <c r="Z467" s="9">
        <f>HLOOKUP(Z$5,'Emissions Factors'!$A$3:$AB$46,MATCH('MC Emissions'!$A467,'Emissions Factors'!$A$5:$A$46,0)+2,FALSE)*'MC Usage'!Z467</f>
        <v>0</v>
      </c>
      <c r="AA467" s="9">
        <f>HLOOKUP(AA$5,'Emissions Factors'!$A$3:$AB$46,MATCH('MC Emissions'!$A467,'Emissions Factors'!$A$5:$A$46,0)+2,FALSE)*'MC Usage'!AA467</f>
        <v>0</v>
      </c>
      <c r="AB467" s="10">
        <f>HLOOKUP(AB$5,'Emissions Factors'!$A$3:$AB$46,MATCH('MC Emissions'!$A467,'Emissions Factors'!$A$5:$A$46,0)+2,FALSE)*'MC Usage'!AB467</f>
        <v>0</v>
      </c>
      <c r="AC467" s="10">
        <f>-'MC Usage'!AC467</f>
        <v>0</v>
      </c>
      <c r="AD467" s="10">
        <f>HLOOKUP(AD$5,'Emissions Factors'!$A$3:$AB$46,MATCH('MC Emissions'!$A467,'Emissions Factors'!$A$5:$A$46,0)+2,FALSE)*'MC Usage'!AD467</f>
        <v>0</v>
      </c>
      <c r="AE467" s="10">
        <f>HLOOKUP(AE$5,'Emissions Factors'!$A$3:$AB$46,MATCH('MC Emissions'!$A467,'Emissions Factors'!$A$5:$A$46,0)+2,FALSE)*'MC Usage'!AE467</f>
        <v>0</v>
      </c>
      <c r="AF467" s="202">
        <f t="shared" si="31"/>
        <v>0</v>
      </c>
      <c r="AG467">
        <f t="shared" si="32"/>
        <v>0</v>
      </c>
      <c r="AH467">
        <v>0</v>
      </c>
    </row>
    <row r="468" spans="1:34" x14ac:dyDescent="0.3">
      <c r="A468" s="30" t="s">
        <v>72</v>
      </c>
      <c r="B468" s="16">
        <f t="shared" si="33"/>
        <v>50771</v>
      </c>
      <c r="C468" s="9">
        <f>HLOOKUP(C$5,'Emissions Factors'!$A$3:$AB$46,MATCH('MC Emissions'!$A468,'Emissions Factors'!$A$5:$A$46,0)+2,FALSE)*'MC Usage'!C468</f>
        <v>0</v>
      </c>
      <c r="D468" s="9">
        <f>HLOOKUP(D$5,'Emissions Factors'!$A$3:$AB$46,MATCH('MC Emissions'!$A468,'Emissions Factors'!$A$5:$A$46,0)+2,FALSE)*'MC Usage'!D468</f>
        <v>0</v>
      </c>
      <c r="E468" s="9">
        <f>HLOOKUP(E$5,'Emissions Factors'!$A$3:$AB$46,MATCH('MC Emissions'!$A468,'Emissions Factors'!$A$5:$A$46,0)+2,FALSE)*'MC Usage'!E468</f>
        <v>0</v>
      </c>
      <c r="F468" s="9">
        <f>HLOOKUP(F$5,'Emissions Factors'!$A$3:$AB$46,MATCH('MC Emissions'!$A468,'Emissions Factors'!$A$5:$A$46,0)+2,FALSE)*'MC Usage'!F468</f>
        <v>0</v>
      </c>
      <c r="G468" s="9">
        <f>HLOOKUP(G$5,'Emissions Factors'!$A$3:$AB$46,MATCH('MC Emissions'!$A468,'Emissions Factors'!$A$5:$A$46,0)+2,FALSE)*'MC Usage'!G468</f>
        <v>0</v>
      </c>
      <c r="H468" s="9">
        <f>HLOOKUP(H$5,'Emissions Factors'!$A$3:$AB$46,MATCH('MC Emissions'!$A468,'Emissions Factors'!$A$5:$A$46,0)+2,FALSE)*'MC Usage'!H468</f>
        <v>0</v>
      </c>
      <c r="I468" s="9">
        <f>HLOOKUP(I$5,'Emissions Factors'!$A$3:$AB$46,MATCH('MC Emissions'!$A468,'Emissions Factors'!$A$5:$A$46,0)+2,FALSE)*'MC Usage'!I468</f>
        <v>0</v>
      </c>
      <c r="J468" s="9">
        <f>HLOOKUP(J$5,'Emissions Factors'!$A$3:$AB$46,MATCH('MC Emissions'!$A468,'Emissions Factors'!$A$5:$A$46,0)+2,FALSE)*'MC Usage'!J468</f>
        <v>0</v>
      </c>
      <c r="K468" s="9">
        <f>HLOOKUP(K$5,'Emissions Factors'!$A$3:$AB$46,MATCH('MC Emissions'!$A468,'Emissions Factors'!$A$5:$A$46,0)+2,FALSE)*'MC Usage'!K468</f>
        <v>0</v>
      </c>
      <c r="L468" s="9">
        <f>HLOOKUP(L$5,'Emissions Factors'!$A$3:$AB$46,MATCH('MC Emissions'!$A468,'Emissions Factors'!$A$5:$A$46,0)+2,FALSE)*'MC Usage'!L468</f>
        <v>0</v>
      </c>
      <c r="M468" s="9">
        <f>HLOOKUP(M$5,'Emissions Factors'!$A$3:$AB$46,MATCH('MC Emissions'!$A468,'Emissions Factors'!$A$5:$A$46,0)+2,FALSE)*'MC Usage'!M468</f>
        <v>0</v>
      </c>
      <c r="N468" s="9">
        <f>HLOOKUP(N$5,'Emissions Factors'!$A$3:$AB$46,MATCH('MC Emissions'!$A468,'Emissions Factors'!$A$5:$A$46,0)+2,FALSE)*'MC Usage'!N468</f>
        <v>0</v>
      </c>
      <c r="O468" s="9">
        <f>HLOOKUP(O$5,'Emissions Factors'!$A$3:$AB$46,MATCH('MC Emissions'!$A468,'Emissions Factors'!$A$5:$A$46,0)+2,FALSE)*'MC Usage'!O468</f>
        <v>0</v>
      </c>
      <c r="P468" s="9">
        <f>HLOOKUP(P$5,'Emissions Factors'!$A$3:$AB$46,MATCH('MC Emissions'!$A468,'Emissions Factors'!$A$5:$A$46,0)+2,FALSE)*'MC Usage'!P468</f>
        <v>0</v>
      </c>
      <c r="Q468" s="9">
        <f>HLOOKUP(Q$5,'Emissions Factors'!$A$3:$AB$46,MATCH('MC Emissions'!$A468,'Emissions Factors'!$A$5:$A$46,0)+2,FALSE)*'MC Usage'!Q468</f>
        <v>0</v>
      </c>
      <c r="R468" s="9">
        <f>HLOOKUP(R$5,'Emissions Factors'!$A$3:$AB$46,MATCH('MC Emissions'!$A468,'Emissions Factors'!$A$5:$A$46,0)+2,FALSE)*'MC Usage'!R468</f>
        <v>0</v>
      </c>
      <c r="S468" s="9">
        <f>HLOOKUP(S$5,'Emissions Factors'!$A$3:$AB$46,MATCH('MC Emissions'!$A468,'Emissions Factors'!$A$5:$A$46,0)+2,FALSE)*'MC Usage'!S468</f>
        <v>0</v>
      </c>
      <c r="T468" s="9">
        <f>HLOOKUP(T$5,'Emissions Factors'!$A$3:$AB$46,MATCH('MC Emissions'!$A468,'Emissions Factors'!$A$5:$A$46,0)+2,FALSE)*'MC Usage'!T468</f>
        <v>0</v>
      </c>
      <c r="U468" s="9">
        <f>HLOOKUP(U$5,'Emissions Factors'!$A$3:$AB$46,MATCH('MC Emissions'!$A468,'Emissions Factors'!$A$5:$A$46,0)+2,FALSE)*'MC Usage'!U468</f>
        <v>0</v>
      </c>
      <c r="V468" s="9">
        <f>HLOOKUP(V$5,'Emissions Factors'!$A$3:$AB$46,MATCH('MC Emissions'!$A468,'Emissions Factors'!$A$5:$A$46,0)+2,FALSE)*'MC Usage'!V468</f>
        <v>0</v>
      </c>
      <c r="W468" s="9">
        <f>HLOOKUP(W$5,'Emissions Factors'!$A$3:$AB$46,MATCH('MC Emissions'!$A468,'Emissions Factors'!$A$5:$A$46,0)+2,FALSE)*'MC Usage'!W468</f>
        <v>0</v>
      </c>
      <c r="X468" s="9">
        <f>HLOOKUP(X$5,'Emissions Factors'!$A$3:$AB$46,MATCH('MC Emissions'!$A468,'Emissions Factors'!$A$5:$A$46,0)+2,FALSE)*'MC Usage'!X468</f>
        <v>0</v>
      </c>
      <c r="Y468" s="9">
        <f>HLOOKUP(Y$5,'Emissions Factors'!$A$3:$AB$46,MATCH('MC Emissions'!$A468,'Emissions Factors'!$A$5:$A$46,0)+2,FALSE)*'MC Usage'!Y468</f>
        <v>0</v>
      </c>
      <c r="Z468" s="9">
        <f>HLOOKUP(Z$5,'Emissions Factors'!$A$3:$AB$46,MATCH('MC Emissions'!$A468,'Emissions Factors'!$A$5:$A$46,0)+2,FALSE)*'MC Usage'!Z468</f>
        <v>0</v>
      </c>
      <c r="AA468" s="9">
        <f>HLOOKUP(AA$5,'Emissions Factors'!$A$3:$AB$46,MATCH('MC Emissions'!$A468,'Emissions Factors'!$A$5:$A$46,0)+2,FALSE)*'MC Usage'!AA468</f>
        <v>0</v>
      </c>
      <c r="AB468" s="10">
        <f>HLOOKUP(AB$5,'Emissions Factors'!$A$3:$AB$46,MATCH('MC Emissions'!$A468,'Emissions Factors'!$A$5:$A$46,0)+2,FALSE)*'MC Usage'!AB468</f>
        <v>0</v>
      </c>
      <c r="AC468" s="10">
        <f>-'MC Usage'!AC468</f>
        <v>0</v>
      </c>
      <c r="AD468" s="10">
        <f>HLOOKUP(AD$5,'Emissions Factors'!$A$3:$AB$46,MATCH('MC Emissions'!$A468,'Emissions Factors'!$A$5:$A$46,0)+2,FALSE)*'MC Usage'!AD468</f>
        <v>0</v>
      </c>
      <c r="AE468" s="10">
        <f>HLOOKUP(AE$5,'Emissions Factors'!$A$3:$AB$46,MATCH('MC Emissions'!$A468,'Emissions Factors'!$A$5:$A$46,0)+2,FALSE)*'MC Usage'!AE468</f>
        <v>0</v>
      </c>
      <c r="AF468" s="202">
        <f t="shared" si="31"/>
        <v>0</v>
      </c>
      <c r="AG468">
        <f t="shared" si="32"/>
        <v>0</v>
      </c>
      <c r="AH468">
        <v>0</v>
      </c>
    </row>
    <row r="469" spans="1:34" x14ac:dyDescent="0.3">
      <c r="A469" s="30" t="s">
        <v>72</v>
      </c>
      <c r="B469" s="16">
        <f t="shared" si="33"/>
        <v>50802</v>
      </c>
      <c r="C469" s="9">
        <f>HLOOKUP(C$5,'Emissions Factors'!$A$3:$AB$46,MATCH('MC Emissions'!$A469,'Emissions Factors'!$A$5:$A$46,0)+2,FALSE)*'MC Usage'!C469</f>
        <v>0</v>
      </c>
      <c r="D469" s="9">
        <f>HLOOKUP(D$5,'Emissions Factors'!$A$3:$AB$46,MATCH('MC Emissions'!$A469,'Emissions Factors'!$A$5:$A$46,0)+2,FALSE)*'MC Usage'!D469</f>
        <v>0</v>
      </c>
      <c r="E469" s="9">
        <f>HLOOKUP(E$5,'Emissions Factors'!$A$3:$AB$46,MATCH('MC Emissions'!$A469,'Emissions Factors'!$A$5:$A$46,0)+2,FALSE)*'MC Usage'!E469</f>
        <v>0</v>
      </c>
      <c r="F469" s="9">
        <f>HLOOKUP(F$5,'Emissions Factors'!$A$3:$AB$46,MATCH('MC Emissions'!$A469,'Emissions Factors'!$A$5:$A$46,0)+2,FALSE)*'MC Usage'!F469</f>
        <v>0</v>
      </c>
      <c r="G469" s="9">
        <f>HLOOKUP(G$5,'Emissions Factors'!$A$3:$AB$46,MATCH('MC Emissions'!$A469,'Emissions Factors'!$A$5:$A$46,0)+2,FALSE)*'MC Usage'!G469</f>
        <v>0</v>
      </c>
      <c r="H469" s="9">
        <f>HLOOKUP(H$5,'Emissions Factors'!$A$3:$AB$46,MATCH('MC Emissions'!$A469,'Emissions Factors'!$A$5:$A$46,0)+2,FALSE)*'MC Usage'!H469</f>
        <v>0</v>
      </c>
      <c r="I469" s="9">
        <f>HLOOKUP(I$5,'Emissions Factors'!$A$3:$AB$46,MATCH('MC Emissions'!$A469,'Emissions Factors'!$A$5:$A$46,0)+2,FALSE)*'MC Usage'!I469</f>
        <v>0</v>
      </c>
      <c r="J469" s="9">
        <f>HLOOKUP(J$5,'Emissions Factors'!$A$3:$AB$46,MATCH('MC Emissions'!$A469,'Emissions Factors'!$A$5:$A$46,0)+2,FALSE)*'MC Usage'!J469</f>
        <v>0</v>
      </c>
      <c r="K469" s="9">
        <f>HLOOKUP(K$5,'Emissions Factors'!$A$3:$AB$46,MATCH('MC Emissions'!$A469,'Emissions Factors'!$A$5:$A$46,0)+2,FALSE)*'MC Usage'!K469</f>
        <v>0</v>
      </c>
      <c r="L469" s="9">
        <f>HLOOKUP(L$5,'Emissions Factors'!$A$3:$AB$46,MATCH('MC Emissions'!$A469,'Emissions Factors'!$A$5:$A$46,0)+2,FALSE)*'MC Usage'!L469</f>
        <v>0</v>
      </c>
      <c r="M469" s="9">
        <f>HLOOKUP(M$5,'Emissions Factors'!$A$3:$AB$46,MATCH('MC Emissions'!$A469,'Emissions Factors'!$A$5:$A$46,0)+2,FALSE)*'MC Usage'!M469</f>
        <v>0</v>
      </c>
      <c r="N469" s="9">
        <f>HLOOKUP(N$5,'Emissions Factors'!$A$3:$AB$46,MATCH('MC Emissions'!$A469,'Emissions Factors'!$A$5:$A$46,0)+2,FALSE)*'MC Usage'!N469</f>
        <v>0</v>
      </c>
      <c r="O469" s="9">
        <f>HLOOKUP(O$5,'Emissions Factors'!$A$3:$AB$46,MATCH('MC Emissions'!$A469,'Emissions Factors'!$A$5:$A$46,0)+2,FALSE)*'MC Usage'!O469</f>
        <v>0</v>
      </c>
      <c r="P469" s="9">
        <f>HLOOKUP(P$5,'Emissions Factors'!$A$3:$AB$46,MATCH('MC Emissions'!$A469,'Emissions Factors'!$A$5:$A$46,0)+2,FALSE)*'MC Usage'!P469</f>
        <v>0</v>
      </c>
      <c r="Q469" s="9">
        <f>HLOOKUP(Q$5,'Emissions Factors'!$A$3:$AB$46,MATCH('MC Emissions'!$A469,'Emissions Factors'!$A$5:$A$46,0)+2,FALSE)*'MC Usage'!Q469</f>
        <v>0</v>
      </c>
      <c r="R469" s="9">
        <f>HLOOKUP(R$5,'Emissions Factors'!$A$3:$AB$46,MATCH('MC Emissions'!$A469,'Emissions Factors'!$A$5:$A$46,0)+2,FALSE)*'MC Usage'!R469</f>
        <v>0</v>
      </c>
      <c r="S469" s="9">
        <f>HLOOKUP(S$5,'Emissions Factors'!$A$3:$AB$46,MATCH('MC Emissions'!$A469,'Emissions Factors'!$A$5:$A$46,0)+2,FALSE)*'MC Usage'!S469</f>
        <v>0</v>
      </c>
      <c r="T469" s="9">
        <f>HLOOKUP(T$5,'Emissions Factors'!$A$3:$AB$46,MATCH('MC Emissions'!$A469,'Emissions Factors'!$A$5:$A$46,0)+2,FALSE)*'MC Usage'!T469</f>
        <v>0</v>
      </c>
      <c r="U469" s="9">
        <f>HLOOKUP(U$5,'Emissions Factors'!$A$3:$AB$46,MATCH('MC Emissions'!$A469,'Emissions Factors'!$A$5:$A$46,0)+2,FALSE)*'MC Usage'!U469</f>
        <v>0</v>
      </c>
      <c r="V469" s="9">
        <f>HLOOKUP(V$5,'Emissions Factors'!$A$3:$AB$46,MATCH('MC Emissions'!$A469,'Emissions Factors'!$A$5:$A$46,0)+2,FALSE)*'MC Usage'!V469</f>
        <v>0</v>
      </c>
      <c r="W469" s="9">
        <f>HLOOKUP(W$5,'Emissions Factors'!$A$3:$AB$46,MATCH('MC Emissions'!$A469,'Emissions Factors'!$A$5:$A$46,0)+2,FALSE)*'MC Usage'!W469</f>
        <v>0</v>
      </c>
      <c r="X469" s="9">
        <f>HLOOKUP(X$5,'Emissions Factors'!$A$3:$AB$46,MATCH('MC Emissions'!$A469,'Emissions Factors'!$A$5:$A$46,0)+2,FALSE)*'MC Usage'!X469</f>
        <v>0</v>
      </c>
      <c r="Y469" s="9">
        <f>HLOOKUP(Y$5,'Emissions Factors'!$A$3:$AB$46,MATCH('MC Emissions'!$A469,'Emissions Factors'!$A$5:$A$46,0)+2,FALSE)*'MC Usage'!Y469</f>
        <v>0</v>
      </c>
      <c r="Z469" s="9">
        <f>HLOOKUP(Z$5,'Emissions Factors'!$A$3:$AB$46,MATCH('MC Emissions'!$A469,'Emissions Factors'!$A$5:$A$46,0)+2,FALSE)*'MC Usage'!Z469</f>
        <v>0</v>
      </c>
      <c r="AA469" s="9">
        <f>HLOOKUP(AA$5,'Emissions Factors'!$A$3:$AB$46,MATCH('MC Emissions'!$A469,'Emissions Factors'!$A$5:$A$46,0)+2,FALSE)*'MC Usage'!AA469</f>
        <v>0</v>
      </c>
      <c r="AB469" s="10">
        <f>HLOOKUP(AB$5,'Emissions Factors'!$A$3:$AB$46,MATCH('MC Emissions'!$A469,'Emissions Factors'!$A$5:$A$46,0)+2,FALSE)*'MC Usage'!AB469</f>
        <v>0</v>
      </c>
      <c r="AC469" s="10">
        <f>-'MC Usage'!AC469</f>
        <v>0</v>
      </c>
      <c r="AD469" s="10">
        <f>HLOOKUP(AD$5,'Emissions Factors'!$A$3:$AB$46,MATCH('MC Emissions'!$A469,'Emissions Factors'!$A$5:$A$46,0)+2,FALSE)*'MC Usage'!AD469</f>
        <v>0</v>
      </c>
      <c r="AE469" s="10">
        <f>HLOOKUP(AE$5,'Emissions Factors'!$A$3:$AB$46,MATCH('MC Emissions'!$A469,'Emissions Factors'!$A$5:$A$46,0)+2,FALSE)*'MC Usage'!AE469</f>
        <v>0</v>
      </c>
      <c r="AF469" s="202">
        <f t="shared" si="31"/>
        <v>0</v>
      </c>
      <c r="AG469">
        <f t="shared" si="32"/>
        <v>0</v>
      </c>
      <c r="AH469">
        <v>0</v>
      </c>
    </row>
    <row r="470" spans="1:34" x14ac:dyDescent="0.3">
      <c r="A470" s="30" t="s">
        <v>72</v>
      </c>
      <c r="B470" s="16">
        <f t="shared" si="33"/>
        <v>50830</v>
      </c>
      <c r="C470" s="9">
        <f>HLOOKUP(C$5,'Emissions Factors'!$A$3:$AB$46,MATCH('MC Emissions'!$A470,'Emissions Factors'!$A$5:$A$46,0)+2,FALSE)*'MC Usage'!C470</f>
        <v>0</v>
      </c>
      <c r="D470" s="9">
        <f>HLOOKUP(D$5,'Emissions Factors'!$A$3:$AB$46,MATCH('MC Emissions'!$A470,'Emissions Factors'!$A$5:$A$46,0)+2,FALSE)*'MC Usage'!D470</f>
        <v>0</v>
      </c>
      <c r="E470" s="9">
        <f>HLOOKUP(E$5,'Emissions Factors'!$A$3:$AB$46,MATCH('MC Emissions'!$A470,'Emissions Factors'!$A$5:$A$46,0)+2,FALSE)*'MC Usage'!E470</f>
        <v>0</v>
      </c>
      <c r="F470" s="9">
        <f>HLOOKUP(F$5,'Emissions Factors'!$A$3:$AB$46,MATCH('MC Emissions'!$A470,'Emissions Factors'!$A$5:$A$46,0)+2,FALSE)*'MC Usage'!F470</f>
        <v>0</v>
      </c>
      <c r="G470" s="9">
        <f>HLOOKUP(G$5,'Emissions Factors'!$A$3:$AB$46,MATCH('MC Emissions'!$A470,'Emissions Factors'!$A$5:$A$46,0)+2,FALSE)*'MC Usage'!G470</f>
        <v>0</v>
      </c>
      <c r="H470" s="9">
        <f>HLOOKUP(H$5,'Emissions Factors'!$A$3:$AB$46,MATCH('MC Emissions'!$A470,'Emissions Factors'!$A$5:$A$46,0)+2,FALSE)*'MC Usage'!H470</f>
        <v>0</v>
      </c>
      <c r="I470" s="9">
        <f>HLOOKUP(I$5,'Emissions Factors'!$A$3:$AB$46,MATCH('MC Emissions'!$A470,'Emissions Factors'!$A$5:$A$46,0)+2,FALSE)*'MC Usage'!I470</f>
        <v>0</v>
      </c>
      <c r="J470" s="9">
        <f>HLOOKUP(J$5,'Emissions Factors'!$A$3:$AB$46,MATCH('MC Emissions'!$A470,'Emissions Factors'!$A$5:$A$46,0)+2,FALSE)*'MC Usage'!J470</f>
        <v>0</v>
      </c>
      <c r="K470" s="9">
        <f>HLOOKUP(K$5,'Emissions Factors'!$A$3:$AB$46,MATCH('MC Emissions'!$A470,'Emissions Factors'!$A$5:$A$46,0)+2,FALSE)*'MC Usage'!K470</f>
        <v>0</v>
      </c>
      <c r="L470" s="9">
        <f>HLOOKUP(L$5,'Emissions Factors'!$A$3:$AB$46,MATCH('MC Emissions'!$A470,'Emissions Factors'!$A$5:$A$46,0)+2,FALSE)*'MC Usage'!L470</f>
        <v>0</v>
      </c>
      <c r="M470" s="9">
        <f>HLOOKUP(M$5,'Emissions Factors'!$A$3:$AB$46,MATCH('MC Emissions'!$A470,'Emissions Factors'!$A$5:$A$46,0)+2,FALSE)*'MC Usage'!M470</f>
        <v>0</v>
      </c>
      <c r="N470" s="9">
        <f>HLOOKUP(N$5,'Emissions Factors'!$A$3:$AB$46,MATCH('MC Emissions'!$A470,'Emissions Factors'!$A$5:$A$46,0)+2,FALSE)*'MC Usage'!N470</f>
        <v>0</v>
      </c>
      <c r="O470" s="9">
        <f>HLOOKUP(O$5,'Emissions Factors'!$A$3:$AB$46,MATCH('MC Emissions'!$A470,'Emissions Factors'!$A$5:$A$46,0)+2,FALSE)*'MC Usage'!O470</f>
        <v>0</v>
      </c>
      <c r="P470" s="9">
        <f>HLOOKUP(P$5,'Emissions Factors'!$A$3:$AB$46,MATCH('MC Emissions'!$A470,'Emissions Factors'!$A$5:$A$46,0)+2,FALSE)*'MC Usage'!P470</f>
        <v>0</v>
      </c>
      <c r="Q470" s="9">
        <f>HLOOKUP(Q$5,'Emissions Factors'!$A$3:$AB$46,MATCH('MC Emissions'!$A470,'Emissions Factors'!$A$5:$A$46,0)+2,FALSE)*'MC Usage'!Q470</f>
        <v>0</v>
      </c>
      <c r="R470" s="9">
        <f>HLOOKUP(R$5,'Emissions Factors'!$A$3:$AB$46,MATCH('MC Emissions'!$A470,'Emissions Factors'!$A$5:$A$46,0)+2,FALSE)*'MC Usage'!R470</f>
        <v>0</v>
      </c>
      <c r="S470" s="9">
        <f>HLOOKUP(S$5,'Emissions Factors'!$A$3:$AB$46,MATCH('MC Emissions'!$A470,'Emissions Factors'!$A$5:$A$46,0)+2,FALSE)*'MC Usage'!S470</f>
        <v>0</v>
      </c>
      <c r="T470" s="9">
        <f>HLOOKUP(T$5,'Emissions Factors'!$A$3:$AB$46,MATCH('MC Emissions'!$A470,'Emissions Factors'!$A$5:$A$46,0)+2,FALSE)*'MC Usage'!T470</f>
        <v>0</v>
      </c>
      <c r="U470" s="9">
        <f>HLOOKUP(U$5,'Emissions Factors'!$A$3:$AB$46,MATCH('MC Emissions'!$A470,'Emissions Factors'!$A$5:$A$46,0)+2,FALSE)*'MC Usage'!U470</f>
        <v>0</v>
      </c>
      <c r="V470" s="9">
        <f>HLOOKUP(V$5,'Emissions Factors'!$A$3:$AB$46,MATCH('MC Emissions'!$A470,'Emissions Factors'!$A$5:$A$46,0)+2,FALSE)*'MC Usage'!V470</f>
        <v>0</v>
      </c>
      <c r="W470" s="9">
        <f>HLOOKUP(W$5,'Emissions Factors'!$A$3:$AB$46,MATCH('MC Emissions'!$A470,'Emissions Factors'!$A$5:$A$46,0)+2,FALSE)*'MC Usage'!W470</f>
        <v>0</v>
      </c>
      <c r="X470" s="9">
        <f>HLOOKUP(X$5,'Emissions Factors'!$A$3:$AB$46,MATCH('MC Emissions'!$A470,'Emissions Factors'!$A$5:$A$46,0)+2,FALSE)*'MC Usage'!X470</f>
        <v>0</v>
      </c>
      <c r="Y470" s="9">
        <f>HLOOKUP(Y$5,'Emissions Factors'!$A$3:$AB$46,MATCH('MC Emissions'!$A470,'Emissions Factors'!$A$5:$A$46,0)+2,FALSE)*'MC Usage'!Y470</f>
        <v>0</v>
      </c>
      <c r="Z470" s="9">
        <f>HLOOKUP(Z$5,'Emissions Factors'!$A$3:$AB$46,MATCH('MC Emissions'!$A470,'Emissions Factors'!$A$5:$A$46,0)+2,FALSE)*'MC Usage'!Z470</f>
        <v>0</v>
      </c>
      <c r="AA470" s="9">
        <f>HLOOKUP(AA$5,'Emissions Factors'!$A$3:$AB$46,MATCH('MC Emissions'!$A470,'Emissions Factors'!$A$5:$A$46,0)+2,FALSE)*'MC Usage'!AA470</f>
        <v>0</v>
      </c>
      <c r="AB470" s="10">
        <f>HLOOKUP(AB$5,'Emissions Factors'!$A$3:$AB$46,MATCH('MC Emissions'!$A470,'Emissions Factors'!$A$5:$A$46,0)+2,FALSE)*'MC Usage'!AB470</f>
        <v>0</v>
      </c>
      <c r="AC470" s="10">
        <f>-'MC Usage'!AC470</f>
        <v>0</v>
      </c>
      <c r="AD470" s="10">
        <f>HLOOKUP(AD$5,'Emissions Factors'!$A$3:$AB$46,MATCH('MC Emissions'!$A470,'Emissions Factors'!$A$5:$A$46,0)+2,FALSE)*'MC Usage'!AD470</f>
        <v>0</v>
      </c>
      <c r="AE470" s="10">
        <f>HLOOKUP(AE$5,'Emissions Factors'!$A$3:$AB$46,MATCH('MC Emissions'!$A470,'Emissions Factors'!$A$5:$A$46,0)+2,FALSE)*'MC Usage'!AE470</f>
        <v>0</v>
      </c>
      <c r="AF470" s="202">
        <f t="shared" si="31"/>
        <v>0</v>
      </c>
      <c r="AG470">
        <f t="shared" si="32"/>
        <v>0</v>
      </c>
      <c r="AH470">
        <v>0</v>
      </c>
    </row>
    <row r="471" spans="1:34" x14ac:dyDescent="0.3">
      <c r="A471" s="30" t="s">
        <v>72</v>
      </c>
      <c r="B471" s="16">
        <f t="shared" si="33"/>
        <v>50861</v>
      </c>
      <c r="C471" s="9">
        <f>HLOOKUP(C$5,'Emissions Factors'!$A$3:$AB$46,MATCH('MC Emissions'!$A471,'Emissions Factors'!$A$5:$A$46,0)+2,FALSE)*'MC Usage'!C471</f>
        <v>0</v>
      </c>
      <c r="D471" s="9">
        <f>HLOOKUP(D$5,'Emissions Factors'!$A$3:$AB$46,MATCH('MC Emissions'!$A471,'Emissions Factors'!$A$5:$A$46,0)+2,FALSE)*'MC Usage'!D471</f>
        <v>0</v>
      </c>
      <c r="E471" s="9">
        <f>HLOOKUP(E$5,'Emissions Factors'!$A$3:$AB$46,MATCH('MC Emissions'!$A471,'Emissions Factors'!$A$5:$A$46,0)+2,FALSE)*'MC Usage'!E471</f>
        <v>0</v>
      </c>
      <c r="F471" s="9">
        <f>HLOOKUP(F$5,'Emissions Factors'!$A$3:$AB$46,MATCH('MC Emissions'!$A471,'Emissions Factors'!$A$5:$A$46,0)+2,FALSE)*'MC Usage'!F471</f>
        <v>0</v>
      </c>
      <c r="G471" s="9">
        <f>HLOOKUP(G$5,'Emissions Factors'!$A$3:$AB$46,MATCH('MC Emissions'!$A471,'Emissions Factors'!$A$5:$A$46,0)+2,FALSE)*'MC Usage'!G471</f>
        <v>0</v>
      </c>
      <c r="H471" s="9">
        <f>HLOOKUP(H$5,'Emissions Factors'!$A$3:$AB$46,MATCH('MC Emissions'!$A471,'Emissions Factors'!$A$5:$A$46,0)+2,FALSE)*'MC Usage'!H471</f>
        <v>0</v>
      </c>
      <c r="I471" s="9">
        <f>HLOOKUP(I$5,'Emissions Factors'!$A$3:$AB$46,MATCH('MC Emissions'!$A471,'Emissions Factors'!$A$5:$A$46,0)+2,FALSE)*'MC Usage'!I471</f>
        <v>0</v>
      </c>
      <c r="J471" s="9">
        <f>HLOOKUP(J$5,'Emissions Factors'!$A$3:$AB$46,MATCH('MC Emissions'!$A471,'Emissions Factors'!$A$5:$A$46,0)+2,FALSE)*'MC Usage'!J471</f>
        <v>0</v>
      </c>
      <c r="K471" s="9">
        <f>HLOOKUP(K$5,'Emissions Factors'!$A$3:$AB$46,MATCH('MC Emissions'!$A471,'Emissions Factors'!$A$5:$A$46,0)+2,FALSE)*'MC Usage'!K471</f>
        <v>0</v>
      </c>
      <c r="L471" s="9">
        <f>HLOOKUP(L$5,'Emissions Factors'!$A$3:$AB$46,MATCH('MC Emissions'!$A471,'Emissions Factors'!$A$5:$A$46,0)+2,FALSE)*'MC Usage'!L471</f>
        <v>0</v>
      </c>
      <c r="M471" s="9">
        <f>HLOOKUP(M$5,'Emissions Factors'!$A$3:$AB$46,MATCH('MC Emissions'!$A471,'Emissions Factors'!$A$5:$A$46,0)+2,FALSE)*'MC Usage'!M471</f>
        <v>0</v>
      </c>
      <c r="N471" s="9">
        <f>HLOOKUP(N$5,'Emissions Factors'!$A$3:$AB$46,MATCH('MC Emissions'!$A471,'Emissions Factors'!$A$5:$A$46,0)+2,FALSE)*'MC Usage'!N471</f>
        <v>0</v>
      </c>
      <c r="O471" s="9">
        <f>HLOOKUP(O$5,'Emissions Factors'!$A$3:$AB$46,MATCH('MC Emissions'!$A471,'Emissions Factors'!$A$5:$A$46,0)+2,FALSE)*'MC Usage'!O471</f>
        <v>0</v>
      </c>
      <c r="P471" s="9">
        <f>HLOOKUP(P$5,'Emissions Factors'!$A$3:$AB$46,MATCH('MC Emissions'!$A471,'Emissions Factors'!$A$5:$A$46,0)+2,FALSE)*'MC Usage'!P471</f>
        <v>0</v>
      </c>
      <c r="Q471" s="9">
        <f>HLOOKUP(Q$5,'Emissions Factors'!$A$3:$AB$46,MATCH('MC Emissions'!$A471,'Emissions Factors'!$A$5:$A$46,0)+2,FALSE)*'MC Usage'!Q471</f>
        <v>0</v>
      </c>
      <c r="R471" s="9">
        <f>HLOOKUP(R$5,'Emissions Factors'!$A$3:$AB$46,MATCH('MC Emissions'!$A471,'Emissions Factors'!$A$5:$A$46,0)+2,FALSE)*'MC Usage'!R471</f>
        <v>0</v>
      </c>
      <c r="S471" s="9">
        <f>HLOOKUP(S$5,'Emissions Factors'!$A$3:$AB$46,MATCH('MC Emissions'!$A471,'Emissions Factors'!$A$5:$A$46,0)+2,FALSE)*'MC Usage'!S471</f>
        <v>0</v>
      </c>
      <c r="T471" s="9">
        <f>HLOOKUP(T$5,'Emissions Factors'!$A$3:$AB$46,MATCH('MC Emissions'!$A471,'Emissions Factors'!$A$5:$A$46,0)+2,FALSE)*'MC Usage'!T471</f>
        <v>0</v>
      </c>
      <c r="U471" s="9">
        <f>HLOOKUP(U$5,'Emissions Factors'!$A$3:$AB$46,MATCH('MC Emissions'!$A471,'Emissions Factors'!$A$5:$A$46,0)+2,FALSE)*'MC Usage'!U471</f>
        <v>0</v>
      </c>
      <c r="V471" s="9">
        <f>HLOOKUP(V$5,'Emissions Factors'!$A$3:$AB$46,MATCH('MC Emissions'!$A471,'Emissions Factors'!$A$5:$A$46,0)+2,FALSE)*'MC Usage'!V471</f>
        <v>0</v>
      </c>
      <c r="W471" s="9">
        <f>HLOOKUP(W$5,'Emissions Factors'!$A$3:$AB$46,MATCH('MC Emissions'!$A471,'Emissions Factors'!$A$5:$A$46,0)+2,FALSE)*'MC Usage'!W471</f>
        <v>0</v>
      </c>
      <c r="X471" s="9">
        <f>HLOOKUP(X$5,'Emissions Factors'!$A$3:$AB$46,MATCH('MC Emissions'!$A471,'Emissions Factors'!$A$5:$A$46,0)+2,FALSE)*'MC Usage'!X471</f>
        <v>0</v>
      </c>
      <c r="Y471" s="9">
        <f>HLOOKUP(Y$5,'Emissions Factors'!$A$3:$AB$46,MATCH('MC Emissions'!$A471,'Emissions Factors'!$A$5:$A$46,0)+2,FALSE)*'MC Usage'!Y471</f>
        <v>0</v>
      </c>
      <c r="Z471" s="9">
        <f>HLOOKUP(Z$5,'Emissions Factors'!$A$3:$AB$46,MATCH('MC Emissions'!$A471,'Emissions Factors'!$A$5:$A$46,0)+2,FALSE)*'MC Usage'!Z471</f>
        <v>0</v>
      </c>
      <c r="AA471" s="9">
        <f>HLOOKUP(AA$5,'Emissions Factors'!$A$3:$AB$46,MATCH('MC Emissions'!$A471,'Emissions Factors'!$A$5:$A$46,0)+2,FALSE)*'MC Usage'!AA471</f>
        <v>0</v>
      </c>
      <c r="AB471" s="10">
        <f>HLOOKUP(AB$5,'Emissions Factors'!$A$3:$AB$46,MATCH('MC Emissions'!$A471,'Emissions Factors'!$A$5:$A$46,0)+2,FALSE)*'MC Usage'!AB471</f>
        <v>0</v>
      </c>
      <c r="AC471" s="10">
        <f>-'MC Usage'!AC471</f>
        <v>0</v>
      </c>
      <c r="AD471" s="10">
        <f>HLOOKUP(AD$5,'Emissions Factors'!$A$3:$AB$46,MATCH('MC Emissions'!$A471,'Emissions Factors'!$A$5:$A$46,0)+2,FALSE)*'MC Usage'!AD471</f>
        <v>0</v>
      </c>
      <c r="AE471" s="10">
        <f>HLOOKUP(AE$5,'Emissions Factors'!$A$3:$AB$46,MATCH('MC Emissions'!$A471,'Emissions Factors'!$A$5:$A$46,0)+2,FALSE)*'MC Usage'!AE471</f>
        <v>0</v>
      </c>
      <c r="AF471" s="202">
        <f t="shared" si="31"/>
        <v>0</v>
      </c>
      <c r="AG471">
        <f t="shared" si="32"/>
        <v>0</v>
      </c>
      <c r="AH471">
        <v>0</v>
      </c>
    </row>
    <row r="472" spans="1:34" x14ac:dyDescent="0.3">
      <c r="A472" s="30" t="s">
        <v>72</v>
      </c>
      <c r="B472" s="16">
        <f t="shared" si="33"/>
        <v>50891</v>
      </c>
      <c r="C472" s="9">
        <f>HLOOKUP(C$5,'Emissions Factors'!$A$3:$AB$46,MATCH('MC Emissions'!$A472,'Emissions Factors'!$A$5:$A$46,0)+2,FALSE)*'MC Usage'!C472</f>
        <v>0</v>
      </c>
      <c r="D472" s="9">
        <f>HLOOKUP(D$5,'Emissions Factors'!$A$3:$AB$46,MATCH('MC Emissions'!$A472,'Emissions Factors'!$A$5:$A$46,0)+2,FALSE)*'MC Usage'!D472</f>
        <v>0</v>
      </c>
      <c r="E472" s="9">
        <f>HLOOKUP(E$5,'Emissions Factors'!$A$3:$AB$46,MATCH('MC Emissions'!$A472,'Emissions Factors'!$A$5:$A$46,0)+2,FALSE)*'MC Usage'!E472</f>
        <v>0</v>
      </c>
      <c r="F472" s="9">
        <f>HLOOKUP(F$5,'Emissions Factors'!$A$3:$AB$46,MATCH('MC Emissions'!$A472,'Emissions Factors'!$A$5:$A$46,0)+2,FALSE)*'MC Usage'!F472</f>
        <v>0</v>
      </c>
      <c r="G472" s="9">
        <f>HLOOKUP(G$5,'Emissions Factors'!$A$3:$AB$46,MATCH('MC Emissions'!$A472,'Emissions Factors'!$A$5:$A$46,0)+2,FALSE)*'MC Usage'!G472</f>
        <v>0</v>
      </c>
      <c r="H472" s="9">
        <f>HLOOKUP(H$5,'Emissions Factors'!$A$3:$AB$46,MATCH('MC Emissions'!$A472,'Emissions Factors'!$A$5:$A$46,0)+2,FALSE)*'MC Usage'!H472</f>
        <v>0</v>
      </c>
      <c r="I472" s="9">
        <f>HLOOKUP(I$5,'Emissions Factors'!$A$3:$AB$46,MATCH('MC Emissions'!$A472,'Emissions Factors'!$A$5:$A$46,0)+2,FALSE)*'MC Usage'!I472</f>
        <v>0</v>
      </c>
      <c r="J472" s="9">
        <f>HLOOKUP(J$5,'Emissions Factors'!$A$3:$AB$46,MATCH('MC Emissions'!$A472,'Emissions Factors'!$A$5:$A$46,0)+2,FALSE)*'MC Usage'!J472</f>
        <v>0</v>
      </c>
      <c r="K472" s="9">
        <f>HLOOKUP(K$5,'Emissions Factors'!$A$3:$AB$46,MATCH('MC Emissions'!$A472,'Emissions Factors'!$A$5:$A$46,0)+2,FALSE)*'MC Usage'!K472</f>
        <v>0</v>
      </c>
      <c r="L472" s="9">
        <f>HLOOKUP(L$5,'Emissions Factors'!$A$3:$AB$46,MATCH('MC Emissions'!$A472,'Emissions Factors'!$A$5:$A$46,0)+2,FALSE)*'MC Usage'!L472</f>
        <v>0</v>
      </c>
      <c r="M472" s="9">
        <f>HLOOKUP(M$5,'Emissions Factors'!$A$3:$AB$46,MATCH('MC Emissions'!$A472,'Emissions Factors'!$A$5:$A$46,0)+2,FALSE)*'MC Usage'!M472</f>
        <v>0</v>
      </c>
      <c r="N472" s="9">
        <f>HLOOKUP(N$5,'Emissions Factors'!$A$3:$AB$46,MATCH('MC Emissions'!$A472,'Emissions Factors'!$A$5:$A$46,0)+2,FALSE)*'MC Usage'!N472</f>
        <v>0</v>
      </c>
      <c r="O472" s="9">
        <f>HLOOKUP(O$5,'Emissions Factors'!$A$3:$AB$46,MATCH('MC Emissions'!$A472,'Emissions Factors'!$A$5:$A$46,0)+2,FALSE)*'MC Usage'!O472</f>
        <v>0</v>
      </c>
      <c r="P472" s="9">
        <f>HLOOKUP(P$5,'Emissions Factors'!$A$3:$AB$46,MATCH('MC Emissions'!$A472,'Emissions Factors'!$A$5:$A$46,0)+2,FALSE)*'MC Usage'!P472</f>
        <v>0</v>
      </c>
      <c r="Q472" s="9">
        <f>HLOOKUP(Q$5,'Emissions Factors'!$A$3:$AB$46,MATCH('MC Emissions'!$A472,'Emissions Factors'!$A$5:$A$46,0)+2,FALSE)*'MC Usage'!Q472</f>
        <v>0</v>
      </c>
      <c r="R472" s="9">
        <f>HLOOKUP(R$5,'Emissions Factors'!$A$3:$AB$46,MATCH('MC Emissions'!$A472,'Emissions Factors'!$A$5:$A$46,0)+2,FALSE)*'MC Usage'!R472</f>
        <v>0</v>
      </c>
      <c r="S472" s="9">
        <f>HLOOKUP(S$5,'Emissions Factors'!$A$3:$AB$46,MATCH('MC Emissions'!$A472,'Emissions Factors'!$A$5:$A$46,0)+2,FALSE)*'MC Usage'!S472</f>
        <v>0</v>
      </c>
      <c r="T472" s="9">
        <f>HLOOKUP(T$5,'Emissions Factors'!$A$3:$AB$46,MATCH('MC Emissions'!$A472,'Emissions Factors'!$A$5:$A$46,0)+2,FALSE)*'MC Usage'!T472</f>
        <v>0</v>
      </c>
      <c r="U472" s="9">
        <f>HLOOKUP(U$5,'Emissions Factors'!$A$3:$AB$46,MATCH('MC Emissions'!$A472,'Emissions Factors'!$A$5:$A$46,0)+2,FALSE)*'MC Usage'!U472</f>
        <v>0</v>
      </c>
      <c r="V472" s="9">
        <f>HLOOKUP(V$5,'Emissions Factors'!$A$3:$AB$46,MATCH('MC Emissions'!$A472,'Emissions Factors'!$A$5:$A$46,0)+2,FALSE)*'MC Usage'!V472</f>
        <v>0</v>
      </c>
      <c r="W472" s="9">
        <f>HLOOKUP(W$5,'Emissions Factors'!$A$3:$AB$46,MATCH('MC Emissions'!$A472,'Emissions Factors'!$A$5:$A$46,0)+2,FALSE)*'MC Usage'!W472</f>
        <v>0</v>
      </c>
      <c r="X472" s="9">
        <f>HLOOKUP(X$5,'Emissions Factors'!$A$3:$AB$46,MATCH('MC Emissions'!$A472,'Emissions Factors'!$A$5:$A$46,0)+2,FALSE)*'MC Usage'!X472</f>
        <v>0</v>
      </c>
      <c r="Y472" s="9">
        <f>HLOOKUP(Y$5,'Emissions Factors'!$A$3:$AB$46,MATCH('MC Emissions'!$A472,'Emissions Factors'!$A$5:$A$46,0)+2,FALSE)*'MC Usage'!Y472</f>
        <v>0</v>
      </c>
      <c r="Z472" s="9">
        <f>HLOOKUP(Z$5,'Emissions Factors'!$A$3:$AB$46,MATCH('MC Emissions'!$A472,'Emissions Factors'!$A$5:$A$46,0)+2,FALSE)*'MC Usage'!Z472</f>
        <v>0</v>
      </c>
      <c r="AA472" s="9">
        <f>HLOOKUP(AA$5,'Emissions Factors'!$A$3:$AB$46,MATCH('MC Emissions'!$A472,'Emissions Factors'!$A$5:$A$46,0)+2,FALSE)*'MC Usage'!AA472</f>
        <v>0</v>
      </c>
      <c r="AB472" s="10">
        <f>HLOOKUP(AB$5,'Emissions Factors'!$A$3:$AB$46,MATCH('MC Emissions'!$A472,'Emissions Factors'!$A$5:$A$46,0)+2,FALSE)*'MC Usage'!AB472</f>
        <v>0</v>
      </c>
      <c r="AC472" s="10">
        <f>-'MC Usage'!AC472</f>
        <v>0</v>
      </c>
      <c r="AD472" s="10">
        <f>HLOOKUP(AD$5,'Emissions Factors'!$A$3:$AB$46,MATCH('MC Emissions'!$A472,'Emissions Factors'!$A$5:$A$46,0)+2,FALSE)*'MC Usage'!AD472</f>
        <v>0</v>
      </c>
      <c r="AE472" s="10">
        <f>HLOOKUP(AE$5,'Emissions Factors'!$A$3:$AB$46,MATCH('MC Emissions'!$A472,'Emissions Factors'!$A$5:$A$46,0)+2,FALSE)*'MC Usage'!AE472</f>
        <v>0</v>
      </c>
      <c r="AF472" s="202">
        <f t="shared" si="31"/>
        <v>0</v>
      </c>
      <c r="AG472">
        <f t="shared" si="32"/>
        <v>0</v>
      </c>
      <c r="AH472">
        <v>0</v>
      </c>
    </row>
    <row r="473" spans="1:34" ht="15" thickBot="1" x14ac:dyDescent="0.35">
      <c r="A473" s="31" t="s">
        <v>72</v>
      </c>
      <c r="B473" s="17">
        <f t="shared" si="33"/>
        <v>50922</v>
      </c>
      <c r="C473" s="11">
        <f>HLOOKUP(C$5,'Emissions Factors'!$A$3:$AB$46,MATCH('MC Emissions'!$A473,'Emissions Factors'!$A$5:$A$46,0)+2,FALSE)*'MC Usage'!C473</f>
        <v>0</v>
      </c>
      <c r="D473" s="11">
        <f>HLOOKUP(D$5,'Emissions Factors'!$A$3:$AB$46,MATCH('MC Emissions'!$A473,'Emissions Factors'!$A$5:$A$46,0)+2,FALSE)*'MC Usage'!D473</f>
        <v>0</v>
      </c>
      <c r="E473" s="11">
        <f>HLOOKUP(E$5,'Emissions Factors'!$A$3:$AB$46,MATCH('MC Emissions'!$A473,'Emissions Factors'!$A$5:$A$46,0)+2,FALSE)*'MC Usage'!E473</f>
        <v>0</v>
      </c>
      <c r="F473" s="11">
        <f>HLOOKUP(F$5,'Emissions Factors'!$A$3:$AB$46,MATCH('MC Emissions'!$A473,'Emissions Factors'!$A$5:$A$46,0)+2,FALSE)*'MC Usage'!F473</f>
        <v>0</v>
      </c>
      <c r="G473" s="11">
        <f>HLOOKUP(G$5,'Emissions Factors'!$A$3:$AB$46,MATCH('MC Emissions'!$A473,'Emissions Factors'!$A$5:$A$46,0)+2,FALSE)*'MC Usage'!G473</f>
        <v>0</v>
      </c>
      <c r="H473" s="11">
        <f>HLOOKUP(H$5,'Emissions Factors'!$A$3:$AB$46,MATCH('MC Emissions'!$A473,'Emissions Factors'!$A$5:$A$46,0)+2,FALSE)*'MC Usage'!H473</f>
        <v>0</v>
      </c>
      <c r="I473" s="11">
        <f>HLOOKUP(I$5,'Emissions Factors'!$A$3:$AB$46,MATCH('MC Emissions'!$A473,'Emissions Factors'!$A$5:$A$46,0)+2,FALSE)*'MC Usage'!I473</f>
        <v>0</v>
      </c>
      <c r="J473" s="11">
        <f>HLOOKUP(J$5,'Emissions Factors'!$A$3:$AB$46,MATCH('MC Emissions'!$A473,'Emissions Factors'!$A$5:$A$46,0)+2,FALSE)*'MC Usage'!J473</f>
        <v>0</v>
      </c>
      <c r="K473" s="11">
        <f>HLOOKUP(K$5,'Emissions Factors'!$A$3:$AB$46,MATCH('MC Emissions'!$A473,'Emissions Factors'!$A$5:$A$46,0)+2,FALSE)*'MC Usage'!K473</f>
        <v>0</v>
      </c>
      <c r="L473" s="11">
        <f>HLOOKUP(L$5,'Emissions Factors'!$A$3:$AB$46,MATCH('MC Emissions'!$A473,'Emissions Factors'!$A$5:$A$46,0)+2,FALSE)*'MC Usage'!L473</f>
        <v>0</v>
      </c>
      <c r="M473" s="11">
        <f>HLOOKUP(M$5,'Emissions Factors'!$A$3:$AB$46,MATCH('MC Emissions'!$A473,'Emissions Factors'!$A$5:$A$46,0)+2,FALSE)*'MC Usage'!M473</f>
        <v>0</v>
      </c>
      <c r="N473" s="11">
        <f>HLOOKUP(N$5,'Emissions Factors'!$A$3:$AB$46,MATCH('MC Emissions'!$A473,'Emissions Factors'!$A$5:$A$46,0)+2,FALSE)*'MC Usage'!N473</f>
        <v>0</v>
      </c>
      <c r="O473" s="11">
        <f>HLOOKUP(O$5,'Emissions Factors'!$A$3:$AB$46,MATCH('MC Emissions'!$A473,'Emissions Factors'!$A$5:$A$46,0)+2,FALSE)*'MC Usage'!O473</f>
        <v>0</v>
      </c>
      <c r="P473" s="11">
        <f>HLOOKUP(P$5,'Emissions Factors'!$A$3:$AB$46,MATCH('MC Emissions'!$A473,'Emissions Factors'!$A$5:$A$46,0)+2,FALSE)*'MC Usage'!P473</f>
        <v>0</v>
      </c>
      <c r="Q473" s="11">
        <f>HLOOKUP(Q$5,'Emissions Factors'!$A$3:$AB$46,MATCH('MC Emissions'!$A473,'Emissions Factors'!$A$5:$A$46,0)+2,FALSE)*'MC Usage'!Q473</f>
        <v>0</v>
      </c>
      <c r="R473" s="11">
        <f>HLOOKUP(R$5,'Emissions Factors'!$A$3:$AB$46,MATCH('MC Emissions'!$A473,'Emissions Factors'!$A$5:$A$46,0)+2,FALSE)*'MC Usage'!R473</f>
        <v>0</v>
      </c>
      <c r="S473" s="11">
        <f>HLOOKUP(S$5,'Emissions Factors'!$A$3:$AB$46,MATCH('MC Emissions'!$A473,'Emissions Factors'!$A$5:$A$46,0)+2,FALSE)*'MC Usage'!S473</f>
        <v>0</v>
      </c>
      <c r="T473" s="11">
        <f>HLOOKUP(T$5,'Emissions Factors'!$A$3:$AB$46,MATCH('MC Emissions'!$A473,'Emissions Factors'!$A$5:$A$46,0)+2,FALSE)*'MC Usage'!T473</f>
        <v>0</v>
      </c>
      <c r="U473" s="11">
        <f>HLOOKUP(U$5,'Emissions Factors'!$A$3:$AB$46,MATCH('MC Emissions'!$A473,'Emissions Factors'!$A$5:$A$46,0)+2,FALSE)*'MC Usage'!U473</f>
        <v>0</v>
      </c>
      <c r="V473" s="11">
        <f>HLOOKUP(V$5,'Emissions Factors'!$A$3:$AB$46,MATCH('MC Emissions'!$A473,'Emissions Factors'!$A$5:$A$46,0)+2,FALSE)*'MC Usage'!V473</f>
        <v>0</v>
      </c>
      <c r="W473" s="11">
        <f>HLOOKUP(W$5,'Emissions Factors'!$A$3:$AB$46,MATCH('MC Emissions'!$A473,'Emissions Factors'!$A$5:$A$46,0)+2,FALSE)*'MC Usage'!W473</f>
        <v>0</v>
      </c>
      <c r="X473" s="11">
        <f>HLOOKUP(X$5,'Emissions Factors'!$A$3:$AB$46,MATCH('MC Emissions'!$A473,'Emissions Factors'!$A$5:$A$46,0)+2,FALSE)*'MC Usage'!X473</f>
        <v>0</v>
      </c>
      <c r="Y473" s="11">
        <f>HLOOKUP(Y$5,'Emissions Factors'!$A$3:$AB$46,MATCH('MC Emissions'!$A473,'Emissions Factors'!$A$5:$A$46,0)+2,FALSE)*'MC Usage'!Y473</f>
        <v>0</v>
      </c>
      <c r="Z473" s="11">
        <f>HLOOKUP(Z$5,'Emissions Factors'!$A$3:$AB$46,MATCH('MC Emissions'!$A473,'Emissions Factors'!$A$5:$A$46,0)+2,FALSE)*'MC Usage'!Z473</f>
        <v>0</v>
      </c>
      <c r="AA473" s="11">
        <f>HLOOKUP(AA$5,'Emissions Factors'!$A$3:$AB$46,MATCH('MC Emissions'!$A473,'Emissions Factors'!$A$5:$A$46,0)+2,FALSE)*'MC Usage'!AA473</f>
        <v>0</v>
      </c>
      <c r="AB473" s="12">
        <f>HLOOKUP(AB$5,'Emissions Factors'!$A$3:$AB$46,MATCH('MC Emissions'!$A473,'Emissions Factors'!$A$5:$A$46,0)+2,FALSE)*'MC Usage'!AB473</f>
        <v>0</v>
      </c>
      <c r="AC473" s="12">
        <f>-'MC Usage'!AC473</f>
        <v>0</v>
      </c>
      <c r="AD473" s="12">
        <f>HLOOKUP(AD$5,'Emissions Factors'!$A$3:$AB$46,MATCH('MC Emissions'!$A473,'Emissions Factors'!$A$5:$A$46,0)+2,FALSE)*'MC Usage'!AD473</f>
        <v>0</v>
      </c>
      <c r="AE473" s="12">
        <f>HLOOKUP(AE$5,'Emissions Factors'!$A$3:$AB$46,MATCH('MC Emissions'!$A473,'Emissions Factors'!$A$5:$A$46,0)+2,FALSE)*'MC Usage'!AE473</f>
        <v>0</v>
      </c>
      <c r="AF473" s="202">
        <f t="shared" si="31"/>
        <v>0</v>
      </c>
      <c r="AG473">
        <f t="shared" si="32"/>
        <v>0</v>
      </c>
      <c r="AH473">
        <v>0</v>
      </c>
    </row>
    <row r="474" spans="1:34" x14ac:dyDescent="0.3">
      <c r="A474" s="32" t="s">
        <v>73</v>
      </c>
      <c r="B474" s="18">
        <f t="shared" si="33"/>
        <v>50952</v>
      </c>
      <c r="C474" s="2">
        <f>HLOOKUP(C$5,'Emissions Factors'!$A$3:$AB$46,MATCH('MC Emissions'!$A474,'Emissions Factors'!$A$5:$A$46,0)+2,FALSE)*'MC Usage'!C474</f>
        <v>0</v>
      </c>
      <c r="D474" s="2">
        <f>HLOOKUP(D$5,'Emissions Factors'!$A$3:$AB$46,MATCH('MC Emissions'!$A474,'Emissions Factors'!$A$5:$A$46,0)+2,FALSE)*'MC Usage'!D474</f>
        <v>0</v>
      </c>
      <c r="E474" s="2">
        <f>HLOOKUP(E$5,'Emissions Factors'!$A$3:$AB$46,MATCH('MC Emissions'!$A474,'Emissions Factors'!$A$5:$A$46,0)+2,FALSE)*'MC Usage'!E474</f>
        <v>0</v>
      </c>
      <c r="F474" s="2">
        <f>HLOOKUP(F$5,'Emissions Factors'!$A$3:$AB$46,MATCH('MC Emissions'!$A474,'Emissions Factors'!$A$5:$A$46,0)+2,FALSE)*'MC Usage'!F474</f>
        <v>0</v>
      </c>
      <c r="G474" s="2">
        <f>HLOOKUP(G$5,'Emissions Factors'!$A$3:$AB$46,MATCH('MC Emissions'!$A474,'Emissions Factors'!$A$5:$A$46,0)+2,FALSE)*'MC Usage'!G474</f>
        <v>0</v>
      </c>
      <c r="H474" s="2">
        <f>HLOOKUP(H$5,'Emissions Factors'!$A$3:$AB$46,MATCH('MC Emissions'!$A474,'Emissions Factors'!$A$5:$A$46,0)+2,FALSE)*'MC Usage'!H474</f>
        <v>0</v>
      </c>
      <c r="I474" s="2">
        <f>HLOOKUP(I$5,'Emissions Factors'!$A$3:$AB$46,MATCH('MC Emissions'!$A474,'Emissions Factors'!$A$5:$A$46,0)+2,FALSE)*'MC Usage'!I474</f>
        <v>0</v>
      </c>
      <c r="J474" s="2">
        <f>HLOOKUP(J$5,'Emissions Factors'!$A$3:$AB$46,MATCH('MC Emissions'!$A474,'Emissions Factors'!$A$5:$A$46,0)+2,FALSE)*'MC Usage'!J474</f>
        <v>0</v>
      </c>
      <c r="K474" s="2">
        <f>HLOOKUP(K$5,'Emissions Factors'!$A$3:$AB$46,MATCH('MC Emissions'!$A474,'Emissions Factors'!$A$5:$A$46,0)+2,FALSE)*'MC Usage'!K474</f>
        <v>0</v>
      </c>
      <c r="L474" s="2">
        <f>HLOOKUP(L$5,'Emissions Factors'!$A$3:$AB$46,MATCH('MC Emissions'!$A474,'Emissions Factors'!$A$5:$A$46,0)+2,FALSE)*'MC Usage'!L474</f>
        <v>0</v>
      </c>
      <c r="M474" s="2">
        <f>HLOOKUP(M$5,'Emissions Factors'!$A$3:$AB$46,MATCH('MC Emissions'!$A474,'Emissions Factors'!$A$5:$A$46,0)+2,FALSE)*'MC Usage'!M474</f>
        <v>0</v>
      </c>
      <c r="N474" s="2">
        <f>HLOOKUP(N$5,'Emissions Factors'!$A$3:$AB$46,MATCH('MC Emissions'!$A474,'Emissions Factors'!$A$5:$A$46,0)+2,FALSE)*'MC Usage'!N474</f>
        <v>0</v>
      </c>
      <c r="O474" s="2">
        <f>HLOOKUP(O$5,'Emissions Factors'!$A$3:$AB$46,MATCH('MC Emissions'!$A474,'Emissions Factors'!$A$5:$A$46,0)+2,FALSE)*'MC Usage'!O474</f>
        <v>0</v>
      </c>
      <c r="P474" s="2">
        <f>HLOOKUP(P$5,'Emissions Factors'!$A$3:$AB$46,MATCH('MC Emissions'!$A474,'Emissions Factors'!$A$5:$A$46,0)+2,FALSE)*'MC Usage'!P474</f>
        <v>0</v>
      </c>
      <c r="Q474" s="2">
        <f>HLOOKUP(Q$5,'Emissions Factors'!$A$3:$AB$46,MATCH('MC Emissions'!$A474,'Emissions Factors'!$A$5:$A$46,0)+2,FALSE)*'MC Usage'!Q474</f>
        <v>0</v>
      </c>
      <c r="R474" s="2">
        <f>HLOOKUP(R$5,'Emissions Factors'!$A$3:$AB$46,MATCH('MC Emissions'!$A474,'Emissions Factors'!$A$5:$A$46,0)+2,FALSE)*'MC Usage'!R474</f>
        <v>0</v>
      </c>
      <c r="S474" s="2">
        <f>HLOOKUP(S$5,'Emissions Factors'!$A$3:$AB$46,MATCH('MC Emissions'!$A474,'Emissions Factors'!$A$5:$A$46,0)+2,FALSE)*'MC Usage'!S474</f>
        <v>0</v>
      </c>
      <c r="T474" s="2">
        <f>HLOOKUP(T$5,'Emissions Factors'!$A$3:$AB$46,MATCH('MC Emissions'!$A474,'Emissions Factors'!$A$5:$A$46,0)+2,FALSE)*'MC Usage'!T474</f>
        <v>0</v>
      </c>
      <c r="U474" s="2">
        <f>HLOOKUP(U$5,'Emissions Factors'!$A$3:$AB$46,MATCH('MC Emissions'!$A474,'Emissions Factors'!$A$5:$A$46,0)+2,FALSE)*'MC Usage'!U474</f>
        <v>0</v>
      </c>
      <c r="V474" s="2">
        <f>HLOOKUP(V$5,'Emissions Factors'!$A$3:$AB$46,MATCH('MC Emissions'!$A474,'Emissions Factors'!$A$5:$A$46,0)+2,FALSE)*'MC Usage'!V474</f>
        <v>0</v>
      </c>
      <c r="W474" s="2">
        <f>HLOOKUP(W$5,'Emissions Factors'!$A$3:$AB$46,MATCH('MC Emissions'!$A474,'Emissions Factors'!$A$5:$A$46,0)+2,FALSE)*'MC Usage'!W474</f>
        <v>0</v>
      </c>
      <c r="X474" s="2">
        <f>HLOOKUP(X$5,'Emissions Factors'!$A$3:$AB$46,MATCH('MC Emissions'!$A474,'Emissions Factors'!$A$5:$A$46,0)+2,FALSE)*'MC Usage'!X474</f>
        <v>0</v>
      </c>
      <c r="Y474" s="2">
        <f>HLOOKUP(Y$5,'Emissions Factors'!$A$3:$AB$46,MATCH('MC Emissions'!$A474,'Emissions Factors'!$A$5:$A$46,0)+2,FALSE)*'MC Usage'!Y474</f>
        <v>0</v>
      </c>
      <c r="Z474" s="2">
        <f>HLOOKUP(Z$5,'Emissions Factors'!$A$3:$AB$46,MATCH('MC Emissions'!$A474,'Emissions Factors'!$A$5:$A$46,0)+2,FALSE)*'MC Usage'!Z474</f>
        <v>0</v>
      </c>
      <c r="AA474" s="2">
        <f>HLOOKUP(AA$5,'Emissions Factors'!$A$3:$AB$46,MATCH('MC Emissions'!$A474,'Emissions Factors'!$A$5:$A$46,0)+2,FALSE)*'MC Usage'!AA474</f>
        <v>0</v>
      </c>
      <c r="AB474">
        <f>HLOOKUP(AB$5,'Emissions Factors'!$A$3:$AB$46,MATCH('MC Emissions'!$A474,'Emissions Factors'!$A$5:$A$46,0)+2,FALSE)*'MC Usage'!AB474</f>
        <v>0</v>
      </c>
      <c r="AC474">
        <f>-'MC Usage'!AC474</f>
        <v>0</v>
      </c>
      <c r="AD474">
        <f>HLOOKUP(AD$5,'Emissions Factors'!$A$3:$AB$46,MATCH('MC Emissions'!$A474,'Emissions Factors'!$A$5:$A$46,0)+2,FALSE)*'MC Usage'!AD474</f>
        <v>0</v>
      </c>
      <c r="AE474">
        <f>HLOOKUP(AE$5,'Emissions Factors'!$A$3:$AB$46,MATCH('MC Emissions'!$A474,'Emissions Factors'!$A$5:$A$46,0)+2,FALSE)*'MC Usage'!AE474</f>
        <v>0</v>
      </c>
      <c r="AF474" s="202">
        <f t="shared" si="31"/>
        <v>0</v>
      </c>
      <c r="AG474">
        <f t="shared" si="32"/>
        <v>0</v>
      </c>
      <c r="AH474">
        <v>0</v>
      </c>
    </row>
    <row r="475" spans="1:34" x14ac:dyDescent="0.3">
      <c r="A475" s="33" t="s">
        <v>73</v>
      </c>
      <c r="B475" s="18">
        <f t="shared" si="33"/>
        <v>50983</v>
      </c>
      <c r="C475" s="2">
        <f>HLOOKUP(C$5,'Emissions Factors'!$A$3:$AB$46,MATCH('MC Emissions'!$A475,'Emissions Factors'!$A$5:$A$46,0)+2,FALSE)*'MC Usage'!C475</f>
        <v>0</v>
      </c>
      <c r="D475" s="2">
        <f>HLOOKUP(D$5,'Emissions Factors'!$A$3:$AB$46,MATCH('MC Emissions'!$A475,'Emissions Factors'!$A$5:$A$46,0)+2,FALSE)*'MC Usage'!D475</f>
        <v>0</v>
      </c>
      <c r="E475" s="2">
        <f>HLOOKUP(E$5,'Emissions Factors'!$A$3:$AB$46,MATCH('MC Emissions'!$A475,'Emissions Factors'!$A$5:$A$46,0)+2,FALSE)*'MC Usage'!E475</f>
        <v>0</v>
      </c>
      <c r="F475" s="2">
        <f>HLOOKUP(F$5,'Emissions Factors'!$A$3:$AB$46,MATCH('MC Emissions'!$A475,'Emissions Factors'!$A$5:$A$46,0)+2,FALSE)*'MC Usage'!F475</f>
        <v>0</v>
      </c>
      <c r="G475" s="2">
        <f>HLOOKUP(G$5,'Emissions Factors'!$A$3:$AB$46,MATCH('MC Emissions'!$A475,'Emissions Factors'!$A$5:$A$46,0)+2,FALSE)*'MC Usage'!G475</f>
        <v>0</v>
      </c>
      <c r="H475" s="2">
        <f>HLOOKUP(H$5,'Emissions Factors'!$A$3:$AB$46,MATCH('MC Emissions'!$A475,'Emissions Factors'!$A$5:$A$46,0)+2,FALSE)*'MC Usage'!H475</f>
        <v>0</v>
      </c>
      <c r="I475" s="2">
        <f>HLOOKUP(I$5,'Emissions Factors'!$A$3:$AB$46,MATCH('MC Emissions'!$A475,'Emissions Factors'!$A$5:$A$46,0)+2,FALSE)*'MC Usage'!I475</f>
        <v>0</v>
      </c>
      <c r="J475" s="2">
        <f>HLOOKUP(J$5,'Emissions Factors'!$A$3:$AB$46,MATCH('MC Emissions'!$A475,'Emissions Factors'!$A$5:$A$46,0)+2,FALSE)*'MC Usage'!J475</f>
        <v>0</v>
      </c>
      <c r="K475" s="2">
        <f>HLOOKUP(K$5,'Emissions Factors'!$A$3:$AB$46,MATCH('MC Emissions'!$A475,'Emissions Factors'!$A$5:$A$46,0)+2,FALSE)*'MC Usage'!K475</f>
        <v>0</v>
      </c>
      <c r="L475" s="2">
        <f>HLOOKUP(L$5,'Emissions Factors'!$A$3:$AB$46,MATCH('MC Emissions'!$A475,'Emissions Factors'!$A$5:$A$46,0)+2,FALSE)*'MC Usage'!L475</f>
        <v>0</v>
      </c>
      <c r="M475" s="2">
        <f>HLOOKUP(M$5,'Emissions Factors'!$A$3:$AB$46,MATCH('MC Emissions'!$A475,'Emissions Factors'!$A$5:$A$46,0)+2,FALSE)*'MC Usage'!M475</f>
        <v>0</v>
      </c>
      <c r="N475" s="2">
        <f>HLOOKUP(N$5,'Emissions Factors'!$A$3:$AB$46,MATCH('MC Emissions'!$A475,'Emissions Factors'!$A$5:$A$46,0)+2,FALSE)*'MC Usage'!N475</f>
        <v>0</v>
      </c>
      <c r="O475" s="2">
        <f>HLOOKUP(O$5,'Emissions Factors'!$A$3:$AB$46,MATCH('MC Emissions'!$A475,'Emissions Factors'!$A$5:$A$46,0)+2,FALSE)*'MC Usage'!O475</f>
        <v>0</v>
      </c>
      <c r="P475" s="2">
        <f>HLOOKUP(P$5,'Emissions Factors'!$A$3:$AB$46,MATCH('MC Emissions'!$A475,'Emissions Factors'!$A$5:$A$46,0)+2,FALSE)*'MC Usage'!P475</f>
        <v>0</v>
      </c>
      <c r="Q475" s="2">
        <f>HLOOKUP(Q$5,'Emissions Factors'!$A$3:$AB$46,MATCH('MC Emissions'!$A475,'Emissions Factors'!$A$5:$A$46,0)+2,FALSE)*'MC Usage'!Q475</f>
        <v>0</v>
      </c>
      <c r="R475" s="2">
        <f>HLOOKUP(R$5,'Emissions Factors'!$A$3:$AB$46,MATCH('MC Emissions'!$A475,'Emissions Factors'!$A$5:$A$46,0)+2,FALSE)*'MC Usage'!R475</f>
        <v>0</v>
      </c>
      <c r="S475" s="2">
        <f>HLOOKUP(S$5,'Emissions Factors'!$A$3:$AB$46,MATCH('MC Emissions'!$A475,'Emissions Factors'!$A$5:$A$46,0)+2,FALSE)*'MC Usage'!S475</f>
        <v>0</v>
      </c>
      <c r="T475" s="2">
        <f>HLOOKUP(T$5,'Emissions Factors'!$A$3:$AB$46,MATCH('MC Emissions'!$A475,'Emissions Factors'!$A$5:$A$46,0)+2,FALSE)*'MC Usage'!T475</f>
        <v>0</v>
      </c>
      <c r="U475" s="2">
        <f>HLOOKUP(U$5,'Emissions Factors'!$A$3:$AB$46,MATCH('MC Emissions'!$A475,'Emissions Factors'!$A$5:$A$46,0)+2,FALSE)*'MC Usage'!U475</f>
        <v>0</v>
      </c>
      <c r="V475" s="2">
        <f>HLOOKUP(V$5,'Emissions Factors'!$A$3:$AB$46,MATCH('MC Emissions'!$A475,'Emissions Factors'!$A$5:$A$46,0)+2,FALSE)*'MC Usage'!V475</f>
        <v>0</v>
      </c>
      <c r="W475" s="2">
        <f>HLOOKUP(W$5,'Emissions Factors'!$A$3:$AB$46,MATCH('MC Emissions'!$A475,'Emissions Factors'!$A$5:$A$46,0)+2,FALSE)*'MC Usage'!W475</f>
        <v>0</v>
      </c>
      <c r="X475" s="2">
        <f>HLOOKUP(X$5,'Emissions Factors'!$A$3:$AB$46,MATCH('MC Emissions'!$A475,'Emissions Factors'!$A$5:$A$46,0)+2,FALSE)*'MC Usage'!X475</f>
        <v>0</v>
      </c>
      <c r="Y475" s="2">
        <f>HLOOKUP(Y$5,'Emissions Factors'!$A$3:$AB$46,MATCH('MC Emissions'!$A475,'Emissions Factors'!$A$5:$A$46,0)+2,FALSE)*'MC Usage'!Y475</f>
        <v>0</v>
      </c>
      <c r="Z475" s="2">
        <f>HLOOKUP(Z$5,'Emissions Factors'!$A$3:$AB$46,MATCH('MC Emissions'!$A475,'Emissions Factors'!$A$5:$A$46,0)+2,FALSE)*'MC Usage'!Z475</f>
        <v>0</v>
      </c>
      <c r="AA475" s="2">
        <f>HLOOKUP(AA$5,'Emissions Factors'!$A$3:$AB$46,MATCH('MC Emissions'!$A475,'Emissions Factors'!$A$5:$A$46,0)+2,FALSE)*'MC Usage'!AA475</f>
        <v>0</v>
      </c>
      <c r="AB475">
        <f>HLOOKUP(AB$5,'Emissions Factors'!$A$3:$AB$46,MATCH('MC Emissions'!$A475,'Emissions Factors'!$A$5:$A$46,0)+2,FALSE)*'MC Usage'!AB475</f>
        <v>0</v>
      </c>
      <c r="AC475">
        <f>-'MC Usage'!AC475</f>
        <v>0</v>
      </c>
      <c r="AD475">
        <f>HLOOKUP(AD$5,'Emissions Factors'!$A$3:$AB$46,MATCH('MC Emissions'!$A475,'Emissions Factors'!$A$5:$A$46,0)+2,FALSE)*'MC Usage'!AD475</f>
        <v>0</v>
      </c>
      <c r="AE475">
        <f>HLOOKUP(AE$5,'Emissions Factors'!$A$3:$AB$46,MATCH('MC Emissions'!$A475,'Emissions Factors'!$A$5:$A$46,0)+2,FALSE)*'MC Usage'!AE475</f>
        <v>0</v>
      </c>
      <c r="AF475" s="202">
        <f t="shared" si="31"/>
        <v>0</v>
      </c>
      <c r="AG475">
        <f t="shared" si="32"/>
        <v>0</v>
      </c>
      <c r="AH475">
        <v>0</v>
      </c>
    </row>
    <row r="476" spans="1:34" x14ac:dyDescent="0.3">
      <c r="A476" s="33" t="s">
        <v>73</v>
      </c>
      <c r="B476" s="18">
        <f t="shared" si="33"/>
        <v>51014</v>
      </c>
      <c r="C476" s="2">
        <f>HLOOKUP(C$5,'Emissions Factors'!$A$3:$AB$46,MATCH('MC Emissions'!$A476,'Emissions Factors'!$A$5:$A$46,0)+2,FALSE)*'MC Usage'!C476</f>
        <v>0</v>
      </c>
      <c r="D476" s="2">
        <f>HLOOKUP(D$5,'Emissions Factors'!$A$3:$AB$46,MATCH('MC Emissions'!$A476,'Emissions Factors'!$A$5:$A$46,0)+2,FALSE)*'MC Usage'!D476</f>
        <v>0</v>
      </c>
      <c r="E476" s="2">
        <f>HLOOKUP(E$5,'Emissions Factors'!$A$3:$AB$46,MATCH('MC Emissions'!$A476,'Emissions Factors'!$A$5:$A$46,0)+2,FALSE)*'MC Usage'!E476</f>
        <v>0</v>
      </c>
      <c r="F476" s="2">
        <f>HLOOKUP(F$5,'Emissions Factors'!$A$3:$AB$46,MATCH('MC Emissions'!$A476,'Emissions Factors'!$A$5:$A$46,0)+2,FALSE)*'MC Usage'!F476</f>
        <v>0</v>
      </c>
      <c r="G476" s="2">
        <f>HLOOKUP(G$5,'Emissions Factors'!$A$3:$AB$46,MATCH('MC Emissions'!$A476,'Emissions Factors'!$A$5:$A$46,0)+2,FALSE)*'MC Usage'!G476</f>
        <v>0</v>
      </c>
      <c r="H476" s="2">
        <f>HLOOKUP(H$5,'Emissions Factors'!$A$3:$AB$46,MATCH('MC Emissions'!$A476,'Emissions Factors'!$A$5:$A$46,0)+2,FALSE)*'MC Usage'!H476</f>
        <v>0</v>
      </c>
      <c r="I476" s="2">
        <f>HLOOKUP(I$5,'Emissions Factors'!$A$3:$AB$46,MATCH('MC Emissions'!$A476,'Emissions Factors'!$A$5:$A$46,0)+2,FALSE)*'MC Usage'!I476</f>
        <v>0</v>
      </c>
      <c r="J476" s="2">
        <f>HLOOKUP(J$5,'Emissions Factors'!$A$3:$AB$46,MATCH('MC Emissions'!$A476,'Emissions Factors'!$A$5:$A$46,0)+2,FALSE)*'MC Usage'!J476</f>
        <v>0</v>
      </c>
      <c r="K476" s="2">
        <f>HLOOKUP(K$5,'Emissions Factors'!$A$3:$AB$46,MATCH('MC Emissions'!$A476,'Emissions Factors'!$A$5:$A$46,0)+2,FALSE)*'MC Usage'!K476</f>
        <v>0</v>
      </c>
      <c r="L476" s="2">
        <f>HLOOKUP(L$5,'Emissions Factors'!$A$3:$AB$46,MATCH('MC Emissions'!$A476,'Emissions Factors'!$A$5:$A$46,0)+2,FALSE)*'MC Usage'!L476</f>
        <v>0</v>
      </c>
      <c r="M476" s="2">
        <f>HLOOKUP(M$5,'Emissions Factors'!$A$3:$AB$46,MATCH('MC Emissions'!$A476,'Emissions Factors'!$A$5:$A$46,0)+2,FALSE)*'MC Usage'!M476</f>
        <v>0</v>
      </c>
      <c r="N476" s="2">
        <f>HLOOKUP(N$5,'Emissions Factors'!$A$3:$AB$46,MATCH('MC Emissions'!$A476,'Emissions Factors'!$A$5:$A$46,0)+2,FALSE)*'MC Usage'!N476</f>
        <v>0</v>
      </c>
      <c r="O476" s="2">
        <f>HLOOKUP(O$5,'Emissions Factors'!$A$3:$AB$46,MATCH('MC Emissions'!$A476,'Emissions Factors'!$A$5:$A$46,0)+2,FALSE)*'MC Usage'!O476</f>
        <v>0</v>
      </c>
      <c r="P476" s="2">
        <f>HLOOKUP(P$5,'Emissions Factors'!$A$3:$AB$46,MATCH('MC Emissions'!$A476,'Emissions Factors'!$A$5:$A$46,0)+2,FALSE)*'MC Usage'!P476</f>
        <v>0</v>
      </c>
      <c r="Q476" s="2">
        <f>HLOOKUP(Q$5,'Emissions Factors'!$A$3:$AB$46,MATCH('MC Emissions'!$A476,'Emissions Factors'!$A$5:$A$46,0)+2,FALSE)*'MC Usage'!Q476</f>
        <v>0</v>
      </c>
      <c r="R476" s="2">
        <f>HLOOKUP(R$5,'Emissions Factors'!$A$3:$AB$46,MATCH('MC Emissions'!$A476,'Emissions Factors'!$A$5:$A$46,0)+2,FALSE)*'MC Usage'!R476</f>
        <v>0</v>
      </c>
      <c r="S476" s="2">
        <f>HLOOKUP(S$5,'Emissions Factors'!$A$3:$AB$46,MATCH('MC Emissions'!$A476,'Emissions Factors'!$A$5:$A$46,0)+2,FALSE)*'MC Usage'!S476</f>
        <v>0</v>
      </c>
      <c r="T476" s="2">
        <f>HLOOKUP(T$5,'Emissions Factors'!$A$3:$AB$46,MATCH('MC Emissions'!$A476,'Emissions Factors'!$A$5:$A$46,0)+2,FALSE)*'MC Usage'!T476</f>
        <v>0</v>
      </c>
      <c r="U476" s="2">
        <f>HLOOKUP(U$5,'Emissions Factors'!$A$3:$AB$46,MATCH('MC Emissions'!$A476,'Emissions Factors'!$A$5:$A$46,0)+2,FALSE)*'MC Usage'!U476</f>
        <v>0</v>
      </c>
      <c r="V476" s="2">
        <f>HLOOKUP(V$5,'Emissions Factors'!$A$3:$AB$46,MATCH('MC Emissions'!$A476,'Emissions Factors'!$A$5:$A$46,0)+2,FALSE)*'MC Usage'!V476</f>
        <v>0</v>
      </c>
      <c r="W476" s="2">
        <f>HLOOKUP(W$5,'Emissions Factors'!$A$3:$AB$46,MATCH('MC Emissions'!$A476,'Emissions Factors'!$A$5:$A$46,0)+2,FALSE)*'MC Usage'!W476</f>
        <v>0</v>
      </c>
      <c r="X476" s="2">
        <f>HLOOKUP(X$5,'Emissions Factors'!$A$3:$AB$46,MATCH('MC Emissions'!$A476,'Emissions Factors'!$A$5:$A$46,0)+2,FALSE)*'MC Usage'!X476</f>
        <v>0</v>
      </c>
      <c r="Y476" s="2">
        <f>HLOOKUP(Y$5,'Emissions Factors'!$A$3:$AB$46,MATCH('MC Emissions'!$A476,'Emissions Factors'!$A$5:$A$46,0)+2,FALSE)*'MC Usage'!Y476</f>
        <v>0</v>
      </c>
      <c r="Z476" s="2">
        <f>HLOOKUP(Z$5,'Emissions Factors'!$A$3:$AB$46,MATCH('MC Emissions'!$A476,'Emissions Factors'!$A$5:$A$46,0)+2,FALSE)*'MC Usage'!Z476</f>
        <v>0</v>
      </c>
      <c r="AA476" s="2">
        <f>HLOOKUP(AA$5,'Emissions Factors'!$A$3:$AB$46,MATCH('MC Emissions'!$A476,'Emissions Factors'!$A$5:$A$46,0)+2,FALSE)*'MC Usage'!AA476</f>
        <v>0</v>
      </c>
      <c r="AB476">
        <f>HLOOKUP(AB$5,'Emissions Factors'!$A$3:$AB$46,MATCH('MC Emissions'!$A476,'Emissions Factors'!$A$5:$A$46,0)+2,FALSE)*'MC Usage'!AB476</f>
        <v>0</v>
      </c>
      <c r="AC476">
        <f>-'MC Usage'!AC476</f>
        <v>0</v>
      </c>
      <c r="AD476">
        <f>HLOOKUP(AD$5,'Emissions Factors'!$A$3:$AB$46,MATCH('MC Emissions'!$A476,'Emissions Factors'!$A$5:$A$46,0)+2,FALSE)*'MC Usage'!AD476</f>
        <v>0</v>
      </c>
      <c r="AE476">
        <f>HLOOKUP(AE$5,'Emissions Factors'!$A$3:$AB$46,MATCH('MC Emissions'!$A476,'Emissions Factors'!$A$5:$A$46,0)+2,FALSE)*'MC Usage'!AE476</f>
        <v>0</v>
      </c>
      <c r="AF476" s="202">
        <f t="shared" si="31"/>
        <v>0</v>
      </c>
      <c r="AG476">
        <f t="shared" si="32"/>
        <v>0</v>
      </c>
      <c r="AH476">
        <v>0</v>
      </c>
    </row>
    <row r="477" spans="1:34" x14ac:dyDescent="0.3">
      <c r="A477" s="33" t="s">
        <v>73</v>
      </c>
      <c r="B477" s="18">
        <f t="shared" si="33"/>
        <v>51044</v>
      </c>
      <c r="C477" s="2">
        <f>HLOOKUP(C$5,'Emissions Factors'!$A$3:$AB$46,MATCH('MC Emissions'!$A477,'Emissions Factors'!$A$5:$A$46,0)+2,FALSE)*'MC Usage'!C477</f>
        <v>0</v>
      </c>
      <c r="D477" s="2">
        <f>HLOOKUP(D$5,'Emissions Factors'!$A$3:$AB$46,MATCH('MC Emissions'!$A477,'Emissions Factors'!$A$5:$A$46,0)+2,FALSE)*'MC Usage'!D477</f>
        <v>0</v>
      </c>
      <c r="E477" s="2">
        <f>HLOOKUP(E$5,'Emissions Factors'!$A$3:$AB$46,MATCH('MC Emissions'!$A477,'Emissions Factors'!$A$5:$A$46,0)+2,FALSE)*'MC Usage'!E477</f>
        <v>0</v>
      </c>
      <c r="F477" s="2">
        <f>HLOOKUP(F$5,'Emissions Factors'!$A$3:$AB$46,MATCH('MC Emissions'!$A477,'Emissions Factors'!$A$5:$A$46,0)+2,FALSE)*'MC Usage'!F477</f>
        <v>0</v>
      </c>
      <c r="G477" s="2">
        <f>HLOOKUP(G$5,'Emissions Factors'!$A$3:$AB$46,MATCH('MC Emissions'!$A477,'Emissions Factors'!$A$5:$A$46,0)+2,FALSE)*'MC Usage'!G477</f>
        <v>0</v>
      </c>
      <c r="H477" s="2">
        <f>HLOOKUP(H$5,'Emissions Factors'!$A$3:$AB$46,MATCH('MC Emissions'!$A477,'Emissions Factors'!$A$5:$A$46,0)+2,FALSE)*'MC Usage'!H477</f>
        <v>0</v>
      </c>
      <c r="I477" s="2">
        <f>HLOOKUP(I$5,'Emissions Factors'!$A$3:$AB$46,MATCH('MC Emissions'!$A477,'Emissions Factors'!$A$5:$A$46,0)+2,FALSE)*'MC Usage'!I477</f>
        <v>0</v>
      </c>
      <c r="J477" s="2">
        <f>HLOOKUP(J$5,'Emissions Factors'!$A$3:$AB$46,MATCH('MC Emissions'!$A477,'Emissions Factors'!$A$5:$A$46,0)+2,FALSE)*'MC Usage'!J477</f>
        <v>0</v>
      </c>
      <c r="K477" s="2">
        <f>HLOOKUP(K$5,'Emissions Factors'!$A$3:$AB$46,MATCH('MC Emissions'!$A477,'Emissions Factors'!$A$5:$A$46,0)+2,FALSE)*'MC Usage'!K477</f>
        <v>0</v>
      </c>
      <c r="L477" s="2">
        <f>HLOOKUP(L$5,'Emissions Factors'!$A$3:$AB$46,MATCH('MC Emissions'!$A477,'Emissions Factors'!$A$5:$A$46,0)+2,FALSE)*'MC Usage'!L477</f>
        <v>0</v>
      </c>
      <c r="M477" s="2">
        <f>HLOOKUP(M$5,'Emissions Factors'!$A$3:$AB$46,MATCH('MC Emissions'!$A477,'Emissions Factors'!$A$5:$A$46,0)+2,FALSE)*'MC Usage'!M477</f>
        <v>0</v>
      </c>
      <c r="N477" s="2">
        <f>HLOOKUP(N$5,'Emissions Factors'!$A$3:$AB$46,MATCH('MC Emissions'!$A477,'Emissions Factors'!$A$5:$A$46,0)+2,FALSE)*'MC Usage'!N477</f>
        <v>0</v>
      </c>
      <c r="O477" s="2">
        <f>HLOOKUP(O$5,'Emissions Factors'!$A$3:$AB$46,MATCH('MC Emissions'!$A477,'Emissions Factors'!$A$5:$A$46,0)+2,FALSE)*'MC Usage'!O477</f>
        <v>0</v>
      </c>
      <c r="P477" s="2">
        <f>HLOOKUP(P$5,'Emissions Factors'!$A$3:$AB$46,MATCH('MC Emissions'!$A477,'Emissions Factors'!$A$5:$A$46,0)+2,FALSE)*'MC Usage'!P477</f>
        <v>0</v>
      </c>
      <c r="Q477" s="2">
        <f>HLOOKUP(Q$5,'Emissions Factors'!$A$3:$AB$46,MATCH('MC Emissions'!$A477,'Emissions Factors'!$A$5:$A$46,0)+2,FALSE)*'MC Usage'!Q477</f>
        <v>0</v>
      </c>
      <c r="R477" s="2">
        <f>HLOOKUP(R$5,'Emissions Factors'!$A$3:$AB$46,MATCH('MC Emissions'!$A477,'Emissions Factors'!$A$5:$A$46,0)+2,FALSE)*'MC Usage'!R477</f>
        <v>0</v>
      </c>
      <c r="S477" s="2">
        <f>HLOOKUP(S$5,'Emissions Factors'!$A$3:$AB$46,MATCH('MC Emissions'!$A477,'Emissions Factors'!$A$5:$A$46,0)+2,FALSE)*'MC Usage'!S477</f>
        <v>0</v>
      </c>
      <c r="T477" s="2">
        <f>HLOOKUP(T$5,'Emissions Factors'!$A$3:$AB$46,MATCH('MC Emissions'!$A477,'Emissions Factors'!$A$5:$A$46,0)+2,FALSE)*'MC Usage'!T477</f>
        <v>0</v>
      </c>
      <c r="U477" s="2">
        <f>HLOOKUP(U$5,'Emissions Factors'!$A$3:$AB$46,MATCH('MC Emissions'!$A477,'Emissions Factors'!$A$5:$A$46,0)+2,FALSE)*'MC Usage'!U477</f>
        <v>0</v>
      </c>
      <c r="V477" s="2">
        <f>HLOOKUP(V$5,'Emissions Factors'!$A$3:$AB$46,MATCH('MC Emissions'!$A477,'Emissions Factors'!$A$5:$A$46,0)+2,FALSE)*'MC Usage'!V477</f>
        <v>0</v>
      </c>
      <c r="W477" s="2">
        <f>HLOOKUP(W$5,'Emissions Factors'!$A$3:$AB$46,MATCH('MC Emissions'!$A477,'Emissions Factors'!$A$5:$A$46,0)+2,FALSE)*'MC Usage'!W477</f>
        <v>0</v>
      </c>
      <c r="X477" s="2">
        <f>HLOOKUP(X$5,'Emissions Factors'!$A$3:$AB$46,MATCH('MC Emissions'!$A477,'Emissions Factors'!$A$5:$A$46,0)+2,FALSE)*'MC Usage'!X477</f>
        <v>0</v>
      </c>
      <c r="Y477" s="2">
        <f>HLOOKUP(Y$5,'Emissions Factors'!$A$3:$AB$46,MATCH('MC Emissions'!$A477,'Emissions Factors'!$A$5:$A$46,0)+2,FALSE)*'MC Usage'!Y477</f>
        <v>0</v>
      </c>
      <c r="Z477" s="2">
        <f>HLOOKUP(Z$5,'Emissions Factors'!$A$3:$AB$46,MATCH('MC Emissions'!$A477,'Emissions Factors'!$A$5:$A$46,0)+2,FALSE)*'MC Usage'!Z477</f>
        <v>0</v>
      </c>
      <c r="AA477" s="2">
        <f>HLOOKUP(AA$5,'Emissions Factors'!$A$3:$AB$46,MATCH('MC Emissions'!$A477,'Emissions Factors'!$A$5:$A$46,0)+2,FALSE)*'MC Usage'!AA477</f>
        <v>0</v>
      </c>
      <c r="AB477">
        <f>HLOOKUP(AB$5,'Emissions Factors'!$A$3:$AB$46,MATCH('MC Emissions'!$A477,'Emissions Factors'!$A$5:$A$46,0)+2,FALSE)*'MC Usage'!AB477</f>
        <v>0</v>
      </c>
      <c r="AC477">
        <f>-'MC Usage'!AC477</f>
        <v>0</v>
      </c>
      <c r="AD477">
        <f>HLOOKUP(AD$5,'Emissions Factors'!$A$3:$AB$46,MATCH('MC Emissions'!$A477,'Emissions Factors'!$A$5:$A$46,0)+2,FALSE)*'MC Usage'!AD477</f>
        <v>0</v>
      </c>
      <c r="AE477">
        <f>HLOOKUP(AE$5,'Emissions Factors'!$A$3:$AB$46,MATCH('MC Emissions'!$A477,'Emissions Factors'!$A$5:$A$46,0)+2,FALSE)*'MC Usage'!AE477</f>
        <v>0</v>
      </c>
      <c r="AF477" s="202">
        <f t="shared" si="31"/>
        <v>0</v>
      </c>
      <c r="AG477">
        <f t="shared" si="32"/>
        <v>0</v>
      </c>
      <c r="AH477">
        <v>0</v>
      </c>
    </row>
    <row r="478" spans="1:34" x14ac:dyDescent="0.3">
      <c r="A478" s="33" t="s">
        <v>73</v>
      </c>
      <c r="B478" s="18">
        <f t="shared" si="33"/>
        <v>51075</v>
      </c>
      <c r="C478" s="2">
        <f>HLOOKUP(C$5,'Emissions Factors'!$A$3:$AB$46,MATCH('MC Emissions'!$A478,'Emissions Factors'!$A$5:$A$46,0)+2,FALSE)*'MC Usage'!C478</f>
        <v>0</v>
      </c>
      <c r="D478" s="2">
        <f>HLOOKUP(D$5,'Emissions Factors'!$A$3:$AB$46,MATCH('MC Emissions'!$A478,'Emissions Factors'!$A$5:$A$46,0)+2,FALSE)*'MC Usage'!D478</f>
        <v>0</v>
      </c>
      <c r="E478" s="2">
        <f>HLOOKUP(E$5,'Emissions Factors'!$A$3:$AB$46,MATCH('MC Emissions'!$A478,'Emissions Factors'!$A$5:$A$46,0)+2,FALSE)*'MC Usage'!E478</f>
        <v>0</v>
      </c>
      <c r="F478" s="2">
        <f>HLOOKUP(F$5,'Emissions Factors'!$A$3:$AB$46,MATCH('MC Emissions'!$A478,'Emissions Factors'!$A$5:$A$46,0)+2,FALSE)*'MC Usage'!F478</f>
        <v>0</v>
      </c>
      <c r="G478" s="2">
        <f>HLOOKUP(G$5,'Emissions Factors'!$A$3:$AB$46,MATCH('MC Emissions'!$A478,'Emissions Factors'!$A$5:$A$46,0)+2,FALSE)*'MC Usage'!G478</f>
        <v>0</v>
      </c>
      <c r="H478" s="2">
        <f>HLOOKUP(H$5,'Emissions Factors'!$A$3:$AB$46,MATCH('MC Emissions'!$A478,'Emissions Factors'!$A$5:$A$46,0)+2,FALSE)*'MC Usage'!H478</f>
        <v>0</v>
      </c>
      <c r="I478" s="2">
        <f>HLOOKUP(I$5,'Emissions Factors'!$A$3:$AB$46,MATCH('MC Emissions'!$A478,'Emissions Factors'!$A$5:$A$46,0)+2,FALSE)*'MC Usage'!I478</f>
        <v>0</v>
      </c>
      <c r="J478" s="2">
        <f>HLOOKUP(J$5,'Emissions Factors'!$A$3:$AB$46,MATCH('MC Emissions'!$A478,'Emissions Factors'!$A$5:$A$46,0)+2,FALSE)*'MC Usage'!J478</f>
        <v>0</v>
      </c>
      <c r="K478" s="2">
        <f>HLOOKUP(K$5,'Emissions Factors'!$A$3:$AB$46,MATCH('MC Emissions'!$A478,'Emissions Factors'!$A$5:$A$46,0)+2,FALSE)*'MC Usage'!K478</f>
        <v>0</v>
      </c>
      <c r="L478" s="2">
        <f>HLOOKUP(L$5,'Emissions Factors'!$A$3:$AB$46,MATCH('MC Emissions'!$A478,'Emissions Factors'!$A$5:$A$46,0)+2,FALSE)*'MC Usage'!L478</f>
        <v>0</v>
      </c>
      <c r="M478" s="2">
        <f>HLOOKUP(M$5,'Emissions Factors'!$A$3:$AB$46,MATCH('MC Emissions'!$A478,'Emissions Factors'!$A$5:$A$46,0)+2,FALSE)*'MC Usage'!M478</f>
        <v>0</v>
      </c>
      <c r="N478" s="2">
        <f>HLOOKUP(N$5,'Emissions Factors'!$A$3:$AB$46,MATCH('MC Emissions'!$A478,'Emissions Factors'!$A$5:$A$46,0)+2,FALSE)*'MC Usage'!N478</f>
        <v>0</v>
      </c>
      <c r="O478" s="2">
        <f>HLOOKUP(O$5,'Emissions Factors'!$A$3:$AB$46,MATCH('MC Emissions'!$A478,'Emissions Factors'!$A$5:$A$46,0)+2,FALSE)*'MC Usage'!O478</f>
        <v>0</v>
      </c>
      <c r="P478" s="2">
        <f>HLOOKUP(P$5,'Emissions Factors'!$A$3:$AB$46,MATCH('MC Emissions'!$A478,'Emissions Factors'!$A$5:$A$46,0)+2,FALSE)*'MC Usage'!P478</f>
        <v>0</v>
      </c>
      <c r="Q478" s="2">
        <f>HLOOKUP(Q$5,'Emissions Factors'!$A$3:$AB$46,MATCH('MC Emissions'!$A478,'Emissions Factors'!$A$5:$A$46,0)+2,FALSE)*'MC Usage'!Q478</f>
        <v>0</v>
      </c>
      <c r="R478" s="2">
        <f>HLOOKUP(R$5,'Emissions Factors'!$A$3:$AB$46,MATCH('MC Emissions'!$A478,'Emissions Factors'!$A$5:$A$46,0)+2,FALSE)*'MC Usage'!R478</f>
        <v>0</v>
      </c>
      <c r="S478" s="2">
        <f>HLOOKUP(S$5,'Emissions Factors'!$A$3:$AB$46,MATCH('MC Emissions'!$A478,'Emissions Factors'!$A$5:$A$46,0)+2,FALSE)*'MC Usage'!S478</f>
        <v>0</v>
      </c>
      <c r="T478" s="2">
        <f>HLOOKUP(T$5,'Emissions Factors'!$A$3:$AB$46,MATCH('MC Emissions'!$A478,'Emissions Factors'!$A$5:$A$46,0)+2,FALSE)*'MC Usage'!T478</f>
        <v>0</v>
      </c>
      <c r="U478" s="2">
        <f>HLOOKUP(U$5,'Emissions Factors'!$A$3:$AB$46,MATCH('MC Emissions'!$A478,'Emissions Factors'!$A$5:$A$46,0)+2,FALSE)*'MC Usage'!U478</f>
        <v>0</v>
      </c>
      <c r="V478" s="2">
        <f>HLOOKUP(V$5,'Emissions Factors'!$A$3:$AB$46,MATCH('MC Emissions'!$A478,'Emissions Factors'!$A$5:$A$46,0)+2,FALSE)*'MC Usage'!V478</f>
        <v>0</v>
      </c>
      <c r="W478" s="2">
        <f>HLOOKUP(W$5,'Emissions Factors'!$A$3:$AB$46,MATCH('MC Emissions'!$A478,'Emissions Factors'!$A$5:$A$46,0)+2,FALSE)*'MC Usage'!W478</f>
        <v>0</v>
      </c>
      <c r="X478" s="2">
        <f>HLOOKUP(X$5,'Emissions Factors'!$A$3:$AB$46,MATCH('MC Emissions'!$A478,'Emissions Factors'!$A$5:$A$46,0)+2,FALSE)*'MC Usage'!X478</f>
        <v>0</v>
      </c>
      <c r="Y478" s="2">
        <f>HLOOKUP(Y$5,'Emissions Factors'!$A$3:$AB$46,MATCH('MC Emissions'!$A478,'Emissions Factors'!$A$5:$A$46,0)+2,FALSE)*'MC Usage'!Y478</f>
        <v>0</v>
      </c>
      <c r="Z478" s="2">
        <f>HLOOKUP(Z$5,'Emissions Factors'!$A$3:$AB$46,MATCH('MC Emissions'!$A478,'Emissions Factors'!$A$5:$A$46,0)+2,FALSE)*'MC Usage'!Z478</f>
        <v>0</v>
      </c>
      <c r="AA478" s="2">
        <f>HLOOKUP(AA$5,'Emissions Factors'!$A$3:$AB$46,MATCH('MC Emissions'!$A478,'Emissions Factors'!$A$5:$A$46,0)+2,FALSE)*'MC Usage'!AA478</f>
        <v>0</v>
      </c>
      <c r="AB478">
        <f>HLOOKUP(AB$5,'Emissions Factors'!$A$3:$AB$46,MATCH('MC Emissions'!$A478,'Emissions Factors'!$A$5:$A$46,0)+2,FALSE)*'MC Usage'!AB478</f>
        <v>0</v>
      </c>
      <c r="AC478">
        <f>-'MC Usage'!AC478</f>
        <v>0</v>
      </c>
      <c r="AD478">
        <f>HLOOKUP(AD$5,'Emissions Factors'!$A$3:$AB$46,MATCH('MC Emissions'!$A478,'Emissions Factors'!$A$5:$A$46,0)+2,FALSE)*'MC Usage'!AD478</f>
        <v>0</v>
      </c>
      <c r="AE478">
        <f>HLOOKUP(AE$5,'Emissions Factors'!$A$3:$AB$46,MATCH('MC Emissions'!$A478,'Emissions Factors'!$A$5:$A$46,0)+2,FALSE)*'MC Usage'!AE478</f>
        <v>0</v>
      </c>
      <c r="AF478" s="202">
        <f t="shared" si="31"/>
        <v>0</v>
      </c>
      <c r="AG478">
        <f t="shared" si="32"/>
        <v>0</v>
      </c>
      <c r="AH478">
        <v>0</v>
      </c>
    </row>
    <row r="479" spans="1:34" x14ac:dyDescent="0.3">
      <c r="A479" s="33" t="s">
        <v>73</v>
      </c>
      <c r="B479" s="18">
        <f t="shared" si="33"/>
        <v>51105</v>
      </c>
      <c r="C479" s="2">
        <f>HLOOKUP(C$5,'Emissions Factors'!$A$3:$AB$46,MATCH('MC Emissions'!$A479,'Emissions Factors'!$A$5:$A$46,0)+2,FALSE)*'MC Usage'!C479</f>
        <v>0</v>
      </c>
      <c r="D479" s="2">
        <f>HLOOKUP(D$5,'Emissions Factors'!$A$3:$AB$46,MATCH('MC Emissions'!$A479,'Emissions Factors'!$A$5:$A$46,0)+2,FALSE)*'MC Usage'!D479</f>
        <v>0</v>
      </c>
      <c r="E479" s="2">
        <f>HLOOKUP(E$5,'Emissions Factors'!$A$3:$AB$46,MATCH('MC Emissions'!$A479,'Emissions Factors'!$A$5:$A$46,0)+2,FALSE)*'MC Usage'!E479</f>
        <v>0</v>
      </c>
      <c r="F479" s="2">
        <f>HLOOKUP(F$5,'Emissions Factors'!$A$3:$AB$46,MATCH('MC Emissions'!$A479,'Emissions Factors'!$A$5:$A$46,0)+2,FALSE)*'MC Usage'!F479</f>
        <v>0</v>
      </c>
      <c r="G479" s="2">
        <f>HLOOKUP(G$5,'Emissions Factors'!$A$3:$AB$46,MATCH('MC Emissions'!$A479,'Emissions Factors'!$A$5:$A$46,0)+2,FALSE)*'MC Usage'!G479</f>
        <v>0</v>
      </c>
      <c r="H479" s="2">
        <f>HLOOKUP(H$5,'Emissions Factors'!$A$3:$AB$46,MATCH('MC Emissions'!$A479,'Emissions Factors'!$A$5:$A$46,0)+2,FALSE)*'MC Usage'!H479</f>
        <v>0</v>
      </c>
      <c r="I479" s="2">
        <f>HLOOKUP(I$5,'Emissions Factors'!$A$3:$AB$46,MATCH('MC Emissions'!$A479,'Emissions Factors'!$A$5:$A$46,0)+2,FALSE)*'MC Usage'!I479</f>
        <v>0</v>
      </c>
      <c r="J479" s="2">
        <f>HLOOKUP(J$5,'Emissions Factors'!$A$3:$AB$46,MATCH('MC Emissions'!$A479,'Emissions Factors'!$A$5:$A$46,0)+2,FALSE)*'MC Usage'!J479</f>
        <v>0</v>
      </c>
      <c r="K479" s="2">
        <f>HLOOKUP(K$5,'Emissions Factors'!$A$3:$AB$46,MATCH('MC Emissions'!$A479,'Emissions Factors'!$A$5:$A$46,0)+2,FALSE)*'MC Usage'!K479</f>
        <v>0</v>
      </c>
      <c r="L479" s="2">
        <f>HLOOKUP(L$5,'Emissions Factors'!$A$3:$AB$46,MATCH('MC Emissions'!$A479,'Emissions Factors'!$A$5:$A$46,0)+2,FALSE)*'MC Usage'!L479</f>
        <v>0</v>
      </c>
      <c r="M479" s="2">
        <f>HLOOKUP(M$5,'Emissions Factors'!$A$3:$AB$46,MATCH('MC Emissions'!$A479,'Emissions Factors'!$A$5:$A$46,0)+2,FALSE)*'MC Usage'!M479</f>
        <v>0</v>
      </c>
      <c r="N479" s="2">
        <f>HLOOKUP(N$5,'Emissions Factors'!$A$3:$AB$46,MATCH('MC Emissions'!$A479,'Emissions Factors'!$A$5:$A$46,0)+2,FALSE)*'MC Usage'!N479</f>
        <v>0</v>
      </c>
      <c r="O479" s="2">
        <f>HLOOKUP(O$5,'Emissions Factors'!$A$3:$AB$46,MATCH('MC Emissions'!$A479,'Emissions Factors'!$A$5:$A$46,0)+2,FALSE)*'MC Usage'!O479</f>
        <v>0</v>
      </c>
      <c r="P479" s="2">
        <f>HLOOKUP(P$5,'Emissions Factors'!$A$3:$AB$46,MATCH('MC Emissions'!$A479,'Emissions Factors'!$A$5:$A$46,0)+2,FALSE)*'MC Usage'!P479</f>
        <v>0</v>
      </c>
      <c r="Q479" s="2">
        <f>HLOOKUP(Q$5,'Emissions Factors'!$A$3:$AB$46,MATCH('MC Emissions'!$A479,'Emissions Factors'!$A$5:$A$46,0)+2,FALSE)*'MC Usage'!Q479</f>
        <v>0</v>
      </c>
      <c r="R479" s="2">
        <f>HLOOKUP(R$5,'Emissions Factors'!$A$3:$AB$46,MATCH('MC Emissions'!$A479,'Emissions Factors'!$A$5:$A$46,0)+2,FALSE)*'MC Usage'!R479</f>
        <v>0</v>
      </c>
      <c r="S479" s="2">
        <f>HLOOKUP(S$5,'Emissions Factors'!$A$3:$AB$46,MATCH('MC Emissions'!$A479,'Emissions Factors'!$A$5:$A$46,0)+2,FALSE)*'MC Usage'!S479</f>
        <v>0</v>
      </c>
      <c r="T479" s="2">
        <f>HLOOKUP(T$5,'Emissions Factors'!$A$3:$AB$46,MATCH('MC Emissions'!$A479,'Emissions Factors'!$A$5:$A$46,0)+2,FALSE)*'MC Usage'!T479</f>
        <v>0</v>
      </c>
      <c r="U479" s="2">
        <f>HLOOKUP(U$5,'Emissions Factors'!$A$3:$AB$46,MATCH('MC Emissions'!$A479,'Emissions Factors'!$A$5:$A$46,0)+2,FALSE)*'MC Usage'!U479</f>
        <v>0</v>
      </c>
      <c r="V479" s="2">
        <f>HLOOKUP(V$5,'Emissions Factors'!$A$3:$AB$46,MATCH('MC Emissions'!$A479,'Emissions Factors'!$A$5:$A$46,0)+2,FALSE)*'MC Usage'!V479</f>
        <v>0</v>
      </c>
      <c r="W479" s="2">
        <f>HLOOKUP(W$5,'Emissions Factors'!$A$3:$AB$46,MATCH('MC Emissions'!$A479,'Emissions Factors'!$A$5:$A$46,0)+2,FALSE)*'MC Usage'!W479</f>
        <v>0</v>
      </c>
      <c r="X479" s="2">
        <f>HLOOKUP(X$5,'Emissions Factors'!$A$3:$AB$46,MATCH('MC Emissions'!$A479,'Emissions Factors'!$A$5:$A$46,0)+2,FALSE)*'MC Usage'!X479</f>
        <v>0</v>
      </c>
      <c r="Y479" s="2">
        <f>HLOOKUP(Y$5,'Emissions Factors'!$A$3:$AB$46,MATCH('MC Emissions'!$A479,'Emissions Factors'!$A$5:$A$46,0)+2,FALSE)*'MC Usage'!Y479</f>
        <v>0</v>
      </c>
      <c r="Z479" s="2">
        <f>HLOOKUP(Z$5,'Emissions Factors'!$A$3:$AB$46,MATCH('MC Emissions'!$A479,'Emissions Factors'!$A$5:$A$46,0)+2,FALSE)*'MC Usage'!Z479</f>
        <v>0</v>
      </c>
      <c r="AA479" s="2">
        <f>HLOOKUP(AA$5,'Emissions Factors'!$A$3:$AB$46,MATCH('MC Emissions'!$A479,'Emissions Factors'!$A$5:$A$46,0)+2,FALSE)*'MC Usage'!AA479</f>
        <v>0</v>
      </c>
      <c r="AB479">
        <f>HLOOKUP(AB$5,'Emissions Factors'!$A$3:$AB$46,MATCH('MC Emissions'!$A479,'Emissions Factors'!$A$5:$A$46,0)+2,FALSE)*'MC Usage'!AB479</f>
        <v>0</v>
      </c>
      <c r="AC479">
        <f>-'MC Usage'!AC479</f>
        <v>0</v>
      </c>
      <c r="AD479">
        <f>HLOOKUP(AD$5,'Emissions Factors'!$A$3:$AB$46,MATCH('MC Emissions'!$A479,'Emissions Factors'!$A$5:$A$46,0)+2,FALSE)*'MC Usage'!AD479</f>
        <v>0</v>
      </c>
      <c r="AE479">
        <f>HLOOKUP(AE$5,'Emissions Factors'!$A$3:$AB$46,MATCH('MC Emissions'!$A479,'Emissions Factors'!$A$5:$A$46,0)+2,FALSE)*'MC Usage'!AE479</f>
        <v>0</v>
      </c>
      <c r="AF479" s="202">
        <f t="shared" si="31"/>
        <v>0</v>
      </c>
      <c r="AG479">
        <f t="shared" si="32"/>
        <v>0</v>
      </c>
      <c r="AH479">
        <v>0</v>
      </c>
    </row>
    <row r="480" spans="1:34" x14ac:dyDescent="0.3">
      <c r="A480" s="33" t="s">
        <v>73</v>
      </c>
      <c r="B480" s="18">
        <f t="shared" si="33"/>
        <v>51136</v>
      </c>
      <c r="C480" s="2">
        <f>HLOOKUP(C$5,'Emissions Factors'!$A$3:$AB$46,MATCH('MC Emissions'!$A480,'Emissions Factors'!$A$5:$A$46,0)+2,FALSE)*'MC Usage'!C480</f>
        <v>0</v>
      </c>
      <c r="D480" s="2">
        <f>HLOOKUP(D$5,'Emissions Factors'!$A$3:$AB$46,MATCH('MC Emissions'!$A480,'Emissions Factors'!$A$5:$A$46,0)+2,FALSE)*'MC Usage'!D480</f>
        <v>0</v>
      </c>
      <c r="E480" s="2">
        <f>HLOOKUP(E$5,'Emissions Factors'!$A$3:$AB$46,MATCH('MC Emissions'!$A480,'Emissions Factors'!$A$5:$A$46,0)+2,FALSE)*'MC Usage'!E480</f>
        <v>0</v>
      </c>
      <c r="F480" s="2">
        <f>HLOOKUP(F$5,'Emissions Factors'!$A$3:$AB$46,MATCH('MC Emissions'!$A480,'Emissions Factors'!$A$5:$A$46,0)+2,FALSE)*'MC Usage'!F480</f>
        <v>0</v>
      </c>
      <c r="G480" s="2">
        <f>HLOOKUP(G$5,'Emissions Factors'!$A$3:$AB$46,MATCH('MC Emissions'!$A480,'Emissions Factors'!$A$5:$A$46,0)+2,FALSE)*'MC Usage'!G480</f>
        <v>0</v>
      </c>
      <c r="H480" s="2">
        <f>HLOOKUP(H$5,'Emissions Factors'!$A$3:$AB$46,MATCH('MC Emissions'!$A480,'Emissions Factors'!$A$5:$A$46,0)+2,FALSE)*'MC Usage'!H480</f>
        <v>0</v>
      </c>
      <c r="I480" s="2">
        <f>HLOOKUP(I$5,'Emissions Factors'!$A$3:$AB$46,MATCH('MC Emissions'!$A480,'Emissions Factors'!$A$5:$A$46,0)+2,FALSE)*'MC Usage'!I480</f>
        <v>0</v>
      </c>
      <c r="J480" s="2">
        <f>HLOOKUP(J$5,'Emissions Factors'!$A$3:$AB$46,MATCH('MC Emissions'!$A480,'Emissions Factors'!$A$5:$A$46,0)+2,FALSE)*'MC Usage'!J480</f>
        <v>0</v>
      </c>
      <c r="K480" s="2">
        <f>HLOOKUP(K$5,'Emissions Factors'!$A$3:$AB$46,MATCH('MC Emissions'!$A480,'Emissions Factors'!$A$5:$A$46,0)+2,FALSE)*'MC Usage'!K480</f>
        <v>0</v>
      </c>
      <c r="L480" s="2">
        <f>HLOOKUP(L$5,'Emissions Factors'!$A$3:$AB$46,MATCH('MC Emissions'!$A480,'Emissions Factors'!$A$5:$A$46,0)+2,FALSE)*'MC Usage'!L480</f>
        <v>0</v>
      </c>
      <c r="M480" s="2">
        <f>HLOOKUP(M$5,'Emissions Factors'!$A$3:$AB$46,MATCH('MC Emissions'!$A480,'Emissions Factors'!$A$5:$A$46,0)+2,FALSE)*'MC Usage'!M480</f>
        <v>0</v>
      </c>
      <c r="N480" s="2">
        <f>HLOOKUP(N$5,'Emissions Factors'!$A$3:$AB$46,MATCH('MC Emissions'!$A480,'Emissions Factors'!$A$5:$A$46,0)+2,FALSE)*'MC Usage'!N480</f>
        <v>0</v>
      </c>
      <c r="O480" s="2">
        <f>HLOOKUP(O$5,'Emissions Factors'!$A$3:$AB$46,MATCH('MC Emissions'!$A480,'Emissions Factors'!$A$5:$A$46,0)+2,FALSE)*'MC Usage'!O480</f>
        <v>0</v>
      </c>
      <c r="P480" s="2">
        <f>HLOOKUP(P$5,'Emissions Factors'!$A$3:$AB$46,MATCH('MC Emissions'!$A480,'Emissions Factors'!$A$5:$A$46,0)+2,FALSE)*'MC Usage'!P480</f>
        <v>0</v>
      </c>
      <c r="Q480" s="2">
        <f>HLOOKUP(Q$5,'Emissions Factors'!$A$3:$AB$46,MATCH('MC Emissions'!$A480,'Emissions Factors'!$A$5:$A$46,0)+2,FALSE)*'MC Usage'!Q480</f>
        <v>0</v>
      </c>
      <c r="R480" s="2">
        <f>HLOOKUP(R$5,'Emissions Factors'!$A$3:$AB$46,MATCH('MC Emissions'!$A480,'Emissions Factors'!$A$5:$A$46,0)+2,FALSE)*'MC Usage'!R480</f>
        <v>0</v>
      </c>
      <c r="S480" s="2">
        <f>HLOOKUP(S$5,'Emissions Factors'!$A$3:$AB$46,MATCH('MC Emissions'!$A480,'Emissions Factors'!$A$5:$A$46,0)+2,FALSE)*'MC Usage'!S480</f>
        <v>0</v>
      </c>
      <c r="T480" s="2">
        <f>HLOOKUP(T$5,'Emissions Factors'!$A$3:$AB$46,MATCH('MC Emissions'!$A480,'Emissions Factors'!$A$5:$A$46,0)+2,FALSE)*'MC Usage'!T480</f>
        <v>0</v>
      </c>
      <c r="U480" s="2">
        <f>HLOOKUP(U$5,'Emissions Factors'!$A$3:$AB$46,MATCH('MC Emissions'!$A480,'Emissions Factors'!$A$5:$A$46,0)+2,FALSE)*'MC Usage'!U480</f>
        <v>0</v>
      </c>
      <c r="V480" s="2">
        <f>HLOOKUP(V$5,'Emissions Factors'!$A$3:$AB$46,MATCH('MC Emissions'!$A480,'Emissions Factors'!$A$5:$A$46,0)+2,FALSE)*'MC Usage'!V480</f>
        <v>0</v>
      </c>
      <c r="W480" s="2">
        <f>HLOOKUP(W$5,'Emissions Factors'!$A$3:$AB$46,MATCH('MC Emissions'!$A480,'Emissions Factors'!$A$5:$A$46,0)+2,FALSE)*'MC Usage'!W480</f>
        <v>0</v>
      </c>
      <c r="X480" s="2">
        <f>HLOOKUP(X$5,'Emissions Factors'!$A$3:$AB$46,MATCH('MC Emissions'!$A480,'Emissions Factors'!$A$5:$A$46,0)+2,FALSE)*'MC Usage'!X480</f>
        <v>0</v>
      </c>
      <c r="Y480" s="2">
        <f>HLOOKUP(Y$5,'Emissions Factors'!$A$3:$AB$46,MATCH('MC Emissions'!$A480,'Emissions Factors'!$A$5:$A$46,0)+2,FALSE)*'MC Usage'!Y480</f>
        <v>0</v>
      </c>
      <c r="Z480" s="2">
        <f>HLOOKUP(Z$5,'Emissions Factors'!$A$3:$AB$46,MATCH('MC Emissions'!$A480,'Emissions Factors'!$A$5:$A$46,0)+2,FALSE)*'MC Usage'!Z480</f>
        <v>0</v>
      </c>
      <c r="AA480" s="2">
        <f>HLOOKUP(AA$5,'Emissions Factors'!$A$3:$AB$46,MATCH('MC Emissions'!$A480,'Emissions Factors'!$A$5:$A$46,0)+2,FALSE)*'MC Usage'!AA480</f>
        <v>0</v>
      </c>
      <c r="AB480">
        <f>HLOOKUP(AB$5,'Emissions Factors'!$A$3:$AB$46,MATCH('MC Emissions'!$A480,'Emissions Factors'!$A$5:$A$46,0)+2,FALSE)*'MC Usage'!AB480</f>
        <v>0</v>
      </c>
      <c r="AC480">
        <f>-'MC Usage'!AC480</f>
        <v>0</v>
      </c>
      <c r="AD480">
        <f>HLOOKUP(AD$5,'Emissions Factors'!$A$3:$AB$46,MATCH('MC Emissions'!$A480,'Emissions Factors'!$A$5:$A$46,0)+2,FALSE)*'MC Usage'!AD480</f>
        <v>0</v>
      </c>
      <c r="AE480">
        <f>HLOOKUP(AE$5,'Emissions Factors'!$A$3:$AB$46,MATCH('MC Emissions'!$A480,'Emissions Factors'!$A$5:$A$46,0)+2,FALSE)*'MC Usage'!AE480</f>
        <v>0</v>
      </c>
      <c r="AF480" s="202">
        <f t="shared" si="31"/>
        <v>0</v>
      </c>
      <c r="AG480">
        <f t="shared" si="32"/>
        <v>0</v>
      </c>
      <c r="AH480">
        <v>0</v>
      </c>
    </row>
    <row r="481" spans="1:34" x14ac:dyDescent="0.3">
      <c r="A481" s="33" t="s">
        <v>73</v>
      </c>
      <c r="B481" s="18">
        <f t="shared" si="33"/>
        <v>51167</v>
      </c>
      <c r="C481" s="2">
        <f>HLOOKUP(C$5,'Emissions Factors'!$A$3:$AB$46,MATCH('MC Emissions'!$A481,'Emissions Factors'!$A$5:$A$46,0)+2,FALSE)*'MC Usage'!C481</f>
        <v>0</v>
      </c>
      <c r="D481" s="2">
        <f>HLOOKUP(D$5,'Emissions Factors'!$A$3:$AB$46,MATCH('MC Emissions'!$A481,'Emissions Factors'!$A$5:$A$46,0)+2,FALSE)*'MC Usage'!D481</f>
        <v>0</v>
      </c>
      <c r="E481" s="2">
        <f>HLOOKUP(E$5,'Emissions Factors'!$A$3:$AB$46,MATCH('MC Emissions'!$A481,'Emissions Factors'!$A$5:$A$46,0)+2,FALSE)*'MC Usage'!E481</f>
        <v>0</v>
      </c>
      <c r="F481" s="2">
        <f>HLOOKUP(F$5,'Emissions Factors'!$A$3:$AB$46,MATCH('MC Emissions'!$A481,'Emissions Factors'!$A$5:$A$46,0)+2,FALSE)*'MC Usage'!F481</f>
        <v>0</v>
      </c>
      <c r="G481" s="2">
        <f>HLOOKUP(G$5,'Emissions Factors'!$A$3:$AB$46,MATCH('MC Emissions'!$A481,'Emissions Factors'!$A$5:$A$46,0)+2,FALSE)*'MC Usage'!G481</f>
        <v>0</v>
      </c>
      <c r="H481" s="2">
        <f>HLOOKUP(H$5,'Emissions Factors'!$A$3:$AB$46,MATCH('MC Emissions'!$A481,'Emissions Factors'!$A$5:$A$46,0)+2,FALSE)*'MC Usage'!H481</f>
        <v>0</v>
      </c>
      <c r="I481" s="2">
        <f>HLOOKUP(I$5,'Emissions Factors'!$A$3:$AB$46,MATCH('MC Emissions'!$A481,'Emissions Factors'!$A$5:$A$46,0)+2,FALSE)*'MC Usage'!I481</f>
        <v>0</v>
      </c>
      <c r="J481" s="2">
        <f>HLOOKUP(J$5,'Emissions Factors'!$A$3:$AB$46,MATCH('MC Emissions'!$A481,'Emissions Factors'!$A$5:$A$46,0)+2,FALSE)*'MC Usage'!J481</f>
        <v>0</v>
      </c>
      <c r="K481" s="2">
        <f>HLOOKUP(K$5,'Emissions Factors'!$A$3:$AB$46,MATCH('MC Emissions'!$A481,'Emissions Factors'!$A$5:$A$46,0)+2,FALSE)*'MC Usage'!K481</f>
        <v>0</v>
      </c>
      <c r="L481" s="2">
        <f>HLOOKUP(L$5,'Emissions Factors'!$A$3:$AB$46,MATCH('MC Emissions'!$A481,'Emissions Factors'!$A$5:$A$46,0)+2,FALSE)*'MC Usage'!L481</f>
        <v>0</v>
      </c>
      <c r="M481" s="2">
        <f>HLOOKUP(M$5,'Emissions Factors'!$A$3:$AB$46,MATCH('MC Emissions'!$A481,'Emissions Factors'!$A$5:$A$46,0)+2,FALSE)*'MC Usage'!M481</f>
        <v>0</v>
      </c>
      <c r="N481" s="2">
        <f>HLOOKUP(N$5,'Emissions Factors'!$A$3:$AB$46,MATCH('MC Emissions'!$A481,'Emissions Factors'!$A$5:$A$46,0)+2,FALSE)*'MC Usage'!N481</f>
        <v>0</v>
      </c>
      <c r="O481" s="2">
        <f>HLOOKUP(O$5,'Emissions Factors'!$A$3:$AB$46,MATCH('MC Emissions'!$A481,'Emissions Factors'!$A$5:$A$46,0)+2,FALSE)*'MC Usage'!O481</f>
        <v>0</v>
      </c>
      <c r="P481" s="2">
        <f>HLOOKUP(P$5,'Emissions Factors'!$A$3:$AB$46,MATCH('MC Emissions'!$A481,'Emissions Factors'!$A$5:$A$46,0)+2,FALSE)*'MC Usage'!P481</f>
        <v>0</v>
      </c>
      <c r="Q481" s="2">
        <f>HLOOKUP(Q$5,'Emissions Factors'!$A$3:$AB$46,MATCH('MC Emissions'!$A481,'Emissions Factors'!$A$5:$A$46,0)+2,FALSE)*'MC Usage'!Q481</f>
        <v>0</v>
      </c>
      <c r="R481" s="2">
        <f>HLOOKUP(R$5,'Emissions Factors'!$A$3:$AB$46,MATCH('MC Emissions'!$A481,'Emissions Factors'!$A$5:$A$46,0)+2,FALSE)*'MC Usage'!R481</f>
        <v>0</v>
      </c>
      <c r="S481" s="2">
        <f>HLOOKUP(S$5,'Emissions Factors'!$A$3:$AB$46,MATCH('MC Emissions'!$A481,'Emissions Factors'!$A$5:$A$46,0)+2,FALSE)*'MC Usage'!S481</f>
        <v>0</v>
      </c>
      <c r="T481" s="2">
        <f>HLOOKUP(T$5,'Emissions Factors'!$A$3:$AB$46,MATCH('MC Emissions'!$A481,'Emissions Factors'!$A$5:$A$46,0)+2,FALSE)*'MC Usage'!T481</f>
        <v>0</v>
      </c>
      <c r="U481" s="2">
        <f>HLOOKUP(U$5,'Emissions Factors'!$A$3:$AB$46,MATCH('MC Emissions'!$A481,'Emissions Factors'!$A$5:$A$46,0)+2,FALSE)*'MC Usage'!U481</f>
        <v>0</v>
      </c>
      <c r="V481" s="2">
        <f>HLOOKUP(V$5,'Emissions Factors'!$A$3:$AB$46,MATCH('MC Emissions'!$A481,'Emissions Factors'!$A$5:$A$46,0)+2,FALSE)*'MC Usage'!V481</f>
        <v>0</v>
      </c>
      <c r="W481" s="2">
        <f>HLOOKUP(W$5,'Emissions Factors'!$A$3:$AB$46,MATCH('MC Emissions'!$A481,'Emissions Factors'!$A$5:$A$46,0)+2,FALSE)*'MC Usage'!W481</f>
        <v>0</v>
      </c>
      <c r="X481" s="2">
        <f>HLOOKUP(X$5,'Emissions Factors'!$A$3:$AB$46,MATCH('MC Emissions'!$A481,'Emissions Factors'!$A$5:$A$46,0)+2,FALSE)*'MC Usage'!X481</f>
        <v>0</v>
      </c>
      <c r="Y481" s="2">
        <f>HLOOKUP(Y$5,'Emissions Factors'!$A$3:$AB$46,MATCH('MC Emissions'!$A481,'Emissions Factors'!$A$5:$A$46,0)+2,FALSE)*'MC Usage'!Y481</f>
        <v>0</v>
      </c>
      <c r="Z481" s="2">
        <f>HLOOKUP(Z$5,'Emissions Factors'!$A$3:$AB$46,MATCH('MC Emissions'!$A481,'Emissions Factors'!$A$5:$A$46,0)+2,FALSE)*'MC Usage'!Z481</f>
        <v>0</v>
      </c>
      <c r="AA481" s="2">
        <f>HLOOKUP(AA$5,'Emissions Factors'!$A$3:$AB$46,MATCH('MC Emissions'!$A481,'Emissions Factors'!$A$5:$A$46,0)+2,FALSE)*'MC Usage'!AA481</f>
        <v>0</v>
      </c>
      <c r="AB481">
        <f>HLOOKUP(AB$5,'Emissions Factors'!$A$3:$AB$46,MATCH('MC Emissions'!$A481,'Emissions Factors'!$A$5:$A$46,0)+2,FALSE)*'MC Usage'!AB481</f>
        <v>0</v>
      </c>
      <c r="AC481">
        <f>-'MC Usage'!AC481</f>
        <v>0</v>
      </c>
      <c r="AD481">
        <f>HLOOKUP(AD$5,'Emissions Factors'!$A$3:$AB$46,MATCH('MC Emissions'!$A481,'Emissions Factors'!$A$5:$A$46,0)+2,FALSE)*'MC Usage'!AD481</f>
        <v>0</v>
      </c>
      <c r="AE481">
        <f>HLOOKUP(AE$5,'Emissions Factors'!$A$3:$AB$46,MATCH('MC Emissions'!$A481,'Emissions Factors'!$A$5:$A$46,0)+2,FALSE)*'MC Usage'!AE481</f>
        <v>0</v>
      </c>
      <c r="AF481" s="202">
        <f t="shared" si="31"/>
        <v>0</v>
      </c>
      <c r="AG481">
        <f t="shared" si="32"/>
        <v>0</v>
      </c>
      <c r="AH481">
        <v>0</v>
      </c>
    </row>
    <row r="482" spans="1:34" x14ac:dyDescent="0.3">
      <c r="A482" s="33" t="s">
        <v>73</v>
      </c>
      <c r="B482" s="18">
        <f t="shared" si="33"/>
        <v>51196</v>
      </c>
      <c r="C482" s="2">
        <f>HLOOKUP(C$5,'Emissions Factors'!$A$3:$AB$46,MATCH('MC Emissions'!$A482,'Emissions Factors'!$A$5:$A$46,0)+2,FALSE)*'MC Usage'!C482</f>
        <v>0</v>
      </c>
      <c r="D482" s="2">
        <f>HLOOKUP(D$5,'Emissions Factors'!$A$3:$AB$46,MATCH('MC Emissions'!$A482,'Emissions Factors'!$A$5:$A$46,0)+2,FALSE)*'MC Usage'!D482</f>
        <v>0</v>
      </c>
      <c r="E482" s="2">
        <f>HLOOKUP(E$5,'Emissions Factors'!$A$3:$AB$46,MATCH('MC Emissions'!$A482,'Emissions Factors'!$A$5:$A$46,0)+2,FALSE)*'MC Usage'!E482</f>
        <v>0</v>
      </c>
      <c r="F482" s="2">
        <f>HLOOKUP(F$5,'Emissions Factors'!$A$3:$AB$46,MATCH('MC Emissions'!$A482,'Emissions Factors'!$A$5:$A$46,0)+2,FALSE)*'MC Usage'!F482</f>
        <v>0</v>
      </c>
      <c r="G482" s="2">
        <f>HLOOKUP(G$5,'Emissions Factors'!$A$3:$AB$46,MATCH('MC Emissions'!$A482,'Emissions Factors'!$A$5:$A$46,0)+2,FALSE)*'MC Usage'!G482</f>
        <v>0</v>
      </c>
      <c r="H482" s="2">
        <f>HLOOKUP(H$5,'Emissions Factors'!$A$3:$AB$46,MATCH('MC Emissions'!$A482,'Emissions Factors'!$A$5:$A$46,0)+2,FALSE)*'MC Usage'!H482</f>
        <v>0</v>
      </c>
      <c r="I482" s="2">
        <f>HLOOKUP(I$5,'Emissions Factors'!$A$3:$AB$46,MATCH('MC Emissions'!$A482,'Emissions Factors'!$A$5:$A$46,0)+2,FALSE)*'MC Usage'!I482</f>
        <v>0</v>
      </c>
      <c r="J482" s="2">
        <f>HLOOKUP(J$5,'Emissions Factors'!$A$3:$AB$46,MATCH('MC Emissions'!$A482,'Emissions Factors'!$A$5:$A$46,0)+2,FALSE)*'MC Usage'!J482</f>
        <v>0</v>
      </c>
      <c r="K482" s="2">
        <f>HLOOKUP(K$5,'Emissions Factors'!$A$3:$AB$46,MATCH('MC Emissions'!$A482,'Emissions Factors'!$A$5:$A$46,0)+2,FALSE)*'MC Usage'!K482</f>
        <v>0</v>
      </c>
      <c r="L482" s="2">
        <f>HLOOKUP(L$5,'Emissions Factors'!$A$3:$AB$46,MATCH('MC Emissions'!$A482,'Emissions Factors'!$A$5:$A$46,0)+2,FALSE)*'MC Usage'!L482</f>
        <v>0</v>
      </c>
      <c r="M482" s="2">
        <f>HLOOKUP(M$5,'Emissions Factors'!$A$3:$AB$46,MATCH('MC Emissions'!$A482,'Emissions Factors'!$A$5:$A$46,0)+2,FALSE)*'MC Usage'!M482</f>
        <v>0</v>
      </c>
      <c r="N482" s="2">
        <f>HLOOKUP(N$5,'Emissions Factors'!$A$3:$AB$46,MATCH('MC Emissions'!$A482,'Emissions Factors'!$A$5:$A$46,0)+2,FALSE)*'MC Usage'!N482</f>
        <v>0</v>
      </c>
      <c r="O482" s="2">
        <f>HLOOKUP(O$5,'Emissions Factors'!$A$3:$AB$46,MATCH('MC Emissions'!$A482,'Emissions Factors'!$A$5:$A$46,0)+2,FALSE)*'MC Usage'!O482</f>
        <v>0</v>
      </c>
      <c r="P482" s="2">
        <f>HLOOKUP(P$5,'Emissions Factors'!$A$3:$AB$46,MATCH('MC Emissions'!$A482,'Emissions Factors'!$A$5:$A$46,0)+2,FALSE)*'MC Usage'!P482</f>
        <v>0</v>
      </c>
      <c r="Q482" s="2">
        <f>HLOOKUP(Q$5,'Emissions Factors'!$A$3:$AB$46,MATCH('MC Emissions'!$A482,'Emissions Factors'!$A$5:$A$46,0)+2,FALSE)*'MC Usage'!Q482</f>
        <v>0</v>
      </c>
      <c r="R482" s="2">
        <f>HLOOKUP(R$5,'Emissions Factors'!$A$3:$AB$46,MATCH('MC Emissions'!$A482,'Emissions Factors'!$A$5:$A$46,0)+2,FALSE)*'MC Usage'!R482</f>
        <v>0</v>
      </c>
      <c r="S482" s="2">
        <f>HLOOKUP(S$5,'Emissions Factors'!$A$3:$AB$46,MATCH('MC Emissions'!$A482,'Emissions Factors'!$A$5:$A$46,0)+2,FALSE)*'MC Usage'!S482</f>
        <v>0</v>
      </c>
      <c r="T482" s="2">
        <f>HLOOKUP(T$5,'Emissions Factors'!$A$3:$AB$46,MATCH('MC Emissions'!$A482,'Emissions Factors'!$A$5:$A$46,0)+2,FALSE)*'MC Usage'!T482</f>
        <v>0</v>
      </c>
      <c r="U482" s="2">
        <f>HLOOKUP(U$5,'Emissions Factors'!$A$3:$AB$46,MATCH('MC Emissions'!$A482,'Emissions Factors'!$A$5:$A$46,0)+2,FALSE)*'MC Usage'!U482</f>
        <v>0</v>
      </c>
      <c r="V482" s="2">
        <f>HLOOKUP(V$5,'Emissions Factors'!$A$3:$AB$46,MATCH('MC Emissions'!$A482,'Emissions Factors'!$A$5:$A$46,0)+2,FALSE)*'MC Usage'!V482</f>
        <v>0</v>
      </c>
      <c r="W482" s="2">
        <f>HLOOKUP(W$5,'Emissions Factors'!$A$3:$AB$46,MATCH('MC Emissions'!$A482,'Emissions Factors'!$A$5:$A$46,0)+2,FALSE)*'MC Usage'!W482</f>
        <v>0</v>
      </c>
      <c r="X482" s="2">
        <f>HLOOKUP(X$5,'Emissions Factors'!$A$3:$AB$46,MATCH('MC Emissions'!$A482,'Emissions Factors'!$A$5:$A$46,0)+2,FALSE)*'MC Usage'!X482</f>
        <v>0</v>
      </c>
      <c r="Y482" s="2">
        <f>HLOOKUP(Y$5,'Emissions Factors'!$A$3:$AB$46,MATCH('MC Emissions'!$A482,'Emissions Factors'!$A$5:$A$46,0)+2,FALSE)*'MC Usage'!Y482</f>
        <v>0</v>
      </c>
      <c r="Z482" s="2">
        <f>HLOOKUP(Z$5,'Emissions Factors'!$A$3:$AB$46,MATCH('MC Emissions'!$A482,'Emissions Factors'!$A$5:$A$46,0)+2,FALSE)*'MC Usage'!Z482</f>
        <v>0</v>
      </c>
      <c r="AA482" s="2">
        <f>HLOOKUP(AA$5,'Emissions Factors'!$A$3:$AB$46,MATCH('MC Emissions'!$A482,'Emissions Factors'!$A$5:$A$46,0)+2,FALSE)*'MC Usage'!AA482</f>
        <v>0</v>
      </c>
      <c r="AB482">
        <f>HLOOKUP(AB$5,'Emissions Factors'!$A$3:$AB$46,MATCH('MC Emissions'!$A482,'Emissions Factors'!$A$5:$A$46,0)+2,FALSE)*'MC Usage'!AB482</f>
        <v>0</v>
      </c>
      <c r="AC482">
        <f>-'MC Usage'!AC482</f>
        <v>0</v>
      </c>
      <c r="AD482">
        <f>HLOOKUP(AD$5,'Emissions Factors'!$A$3:$AB$46,MATCH('MC Emissions'!$A482,'Emissions Factors'!$A$5:$A$46,0)+2,FALSE)*'MC Usage'!AD482</f>
        <v>0</v>
      </c>
      <c r="AE482">
        <f>HLOOKUP(AE$5,'Emissions Factors'!$A$3:$AB$46,MATCH('MC Emissions'!$A482,'Emissions Factors'!$A$5:$A$46,0)+2,FALSE)*'MC Usage'!AE482</f>
        <v>0</v>
      </c>
      <c r="AF482" s="202">
        <f t="shared" si="31"/>
        <v>0</v>
      </c>
      <c r="AG482">
        <f t="shared" si="32"/>
        <v>0</v>
      </c>
      <c r="AH482">
        <v>0</v>
      </c>
    </row>
    <row r="483" spans="1:34" x14ac:dyDescent="0.3">
      <c r="A483" s="33" t="s">
        <v>73</v>
      </c>
      <c r="B483" s="18">
        <f t="shared" si="33"/>
        <v>51227</v>
      </c>
      <c r="C483" s="2">
        <f>HLOOKUP(C$5,'Emissions Factors'!$A$3:$AB$46,MATCH('MC Emissions'!$A483,'Emissions Factors'!$A$5:$A$46,0)+2,FALSE)*'MC Usage'!C483</f>
        <v>0</v>
      </c>
      <c r="D483" s="2">
        <f>HLOOKUP(D$5,'Emissions Factors'!$A$3:$AB$46,MATCH('MC Emissions'!$A483,'Emissions Factors'!$A$5:$A$46,0)+2,FALSE)*'MC Usage'!D483</f>
        <v>0</v>
      </c>
      <c r="E483" s="2">
        <f>HLOOKUP(E$5,'Emissions Factors'!$A$3:$AB$46,MATCH('MC Emissions'!$A483,'Emissions Factors'!$A$5:$A$46,0)+2,FALSE)*'MC Usage'!E483</f>
        <v>0</v>
      </c>
      <c r="F483" s="2">
        <f>HLOOKUP(F$5,'Emissions Factors'!$A$3:$AB$46,MATCH('MC Emissions'!$A483,'Emissions Factors'!$A$5:$A$46,0)+2,FALSE)*'MC Usage'!F483</f>
        <v>0</v>
      </c>
      <c r="G483" s="2">
        <f>HLOOKUP(G$5,'Emissions Factors'!$A$3:$AB$46,MATCH('MC Emissions'!$A483,'Emissions Factors'!$A$5:$A$46,0)+2,FALSE)*'MC Usage'!G483</f>
        <v>0</v>
      </c>
      <c r="H483" s="2">
        <f>HLOOKUP(H$5,'Emissions Factors'!$A$3:$AB$46,MATCH('MC Emissions'!$A483,'Emissions Factors'!$A$5:$A$46,0)+2,FALSE)*'MC Usage'!H483</f>
        <v>0</v>
      </c>
      <c r="I483" s="2">
        <f>HLOOKUP(I$5,'Emissions Factors'!$A$3:$AB$46,MATCH('MC Emissions'!$A483,'Emissions Factors'!$A$5:$A$46,0)+2,FALSE)*'MC Usage'!I483</f>
        <v>0</v>
      </c>
      <c r="J483" s="2">
        <f>HLOOKUP(J$5,'Emissions Factors'!$A$3:$AB$46,MATCH('MC Emissions'!$A483,'Emissions Factors'!$A$5:$A$46,0)+2,FALSE)*'MC Usage'!J483</f>
        <v>0</v>
      </c>
      <c r="K483" s="2">
        <f>HLOOKUP(K$5,'Emissions Factors'!$A$3:$AB$46,MATCH('MC Emissions'!$A483,'Emissions Factors'!$A$5:$A$46,0)+2,FALSE)*'MC Usage'!K483</f>
        <v>0</v>
      </c>
      <c r="L483" s="2">
        <f>HLOOKUP(L$5,'Emissions Factors'!$A$3:$AB$46,MATCH('MC Emissions'!$A483,'Emissions Factors'!$A$5:$A$46,0)+2,FALSE)*'MC Usage'!L483</f>
        <v>0</v>
      </c>
      <c r="M483" s="2">
        <f>HLOOKUP(M$5,'Emissions Factors'!$A$3:$AB$46,MATCH('MC Emissions'!$A483,'Emissions Factors'!$A$5:$A$46,0)+2,FALSE)*'MC Usage'!M483</f>
        <v>0</v>
      </c>
      <c r="N483" s="2">
        <f>HLOOKUP(N$5,'Emissions Factors'!$A$3:$AB$46,MATCH('MC Emissions'!$A483,'Emissions Factors'!$A$5:$A$46,0)+2,FALSE)*'MC Usage'!N483</f>
        <v>0</v>
      </c>
      <c r="O483" s="2">
        <f>HLOOKUP(O$5,'Emissions Factors'!$A$3:$AB$46,MATCH('MC Emissions'!$A483,'Emissions Factors'!$A$5:$A$46,0)+2,FALSE)*'MC Usage'!O483</f>
        <v>0</v>
      </c>
      <c r="P483" s="2">
        <f>HLOOKUP(P$5,'Emissions Factors'!$A$3:$AB$46,MATCH('MC Emissions'!$A483,'Emissions Factors'!$A$5:$A$46,0)+2,FALSE)*'MC Usage'!P483</f>
        <v>0</v>
      </c>
      <c r="Q483" s="2">
        <f>HLOOKUP(Q$5,'Emissions Factors'!$A$3:$AB$46,MATCH('MC Emissions'!$A483,'Emissions Factors'!$A$5:$A$46,0)+2,FALSE)*'MC Usage'!Q483</f>
        <v>0</v>
      </c>
      <c r="R483" s="2">
        <f>HLOOKUP(R$5,'Emissions Factors'!$A$3:$AB$46,MATCH('MC Emissions'!$A483,'Emissions Factors'!$A$5:$A$46,0)+2,FALSE)*'MC Usage'!R483</f>
        <v>0</v>
      </c>
      <c r="S483" s="2">
        <f>HLOOKUP(S$5,'Emissions Factors'!$A$3:$AB$46,MATCH('MC Emissions'!$A483,'Emissions Factors'!$A$5:$A$46,0)+2,FALSE)*'MC Usage'!S483</f>
        <v>0</v>
      </c>
      <c r="T483" s="2">
        <f>HLOOKUP(T$5,'Emissions Factors'!$A$3:$AB$46,MATCH('MC Emissions'!$A483,'Emissions Factors'!$A$5:$A$46,0)+2,FALSE)*'MC Usage'!T483</f>
        <v>0</v>
      </c>
      <c r="U483" s="2">
        <f>HLOOKUP(U$5,'Emissions Factors'!$A$3:$AB$46,MATCH('MC Emissions'!$A483,'Emissions Factors'!$A$5:$A$46,0)+2,FALSE)*'MC Usage'!U483</f>
        <v>0</v>
      </c>
      <c r="V483" s="2">
        <f>HLOOKUP(V$5,'Emissions Factors'!$A$3:$AB$46,MATCH('MC Emissions'!$A483,'Emissions Factors'!$A$5:$A$46,0)+2,FALSE)*'MC Usage'!V483</f>
        <v>0</v>
      </c>
      <c r="W483" s="2">
        <f>HLOOKUP(W$5,'Emissions Factors'!$A$3:$AB$46,MATCH('MC Emissions'!$A483,'Emissions Factors'!$A$5:$A$46,0)+2,FALSE)*'MC Usage'!W483</f>
        <v>0</v>
      </c>
      <c r="X483" s="2">
        <f>HLOOKUP(X$5,'Emissions Factors'!$A$3:$AB$46,MATCH('MC Emissions'!$A483,'Emissions Factors'!$A$5:$A$46,0)+2,FALSE)*'MC Usage'!X483</f>
        <v>0</v>
      </c>
      <c r="Y483" s="2">
        <f>HLOOKUP(Y$5,'Emissions Factors'!$A$3:$AB$46,MATCH('MC Emissions'!$A483,'Emissions Factors'!$A$5:$A$46,0)+2,FALSE)*'MC Usage'!Y483</f>
        <v>0</v>
      </c>
      <c r="Z483" s="2">
        <f>HLOOKUP(Z$5,'Emissions Factors'!$A$3:$AB$46,MATCH('MC Emissions'!$A483,'Emissions Factors'!$A$5:$A$46,0)+2,FALSE)*'MC Usage'!Z483</f>
        <v>0</v>
      </c>
      <c r="AA483" s="2">
        <f>HLOOKUP(AA$5,'Emissions Factors'!$A$3:$AB$46,MATCH('MC Emissions'!$A483,'Emissions Factors'!$A$5:$A$46,0)+2,FALSE)*'MC Usage'!AA483</f>
        <v>0</v>
      </c>
      <c r="AB483">
        <f>HLOOKUP(AB$5,'Emissions Factors'!$A$3:$AB$46,MATCH('MC Emissions'!$A483,'Emissions Factors'!$A$5:$A$46,0)+2,FALSE)*'MC Usage'!AB483</f>
        <v>0</v>
      </c>
      <c r="AC483">
        <f>-'MC Usage'!AC483</f>
        <v>0</v>
      </c>
      <c r="AD483">
        <f>HLOOKUP(AD$5,'Emissions Factors'!$A$3:$AB$46,MATCH('MC Emissions'!$A483,'Emissions Factors'!$A$5:$A$46,0)+2,FALSE)*'MC Usage'!AD483</f>
        <v>0</v>
      </c>
      <c r="AE483">
        <f>HLOOKUP(AE$5,'Emissions Factors'!$A$3:$AB$46,MATCH('MC Emissions'!$A483,'Emissions Factors'!$A$5:$A$46,0)+2,FALSE)*'MC Usage'!AE483</f>
        <v>0</v>
      </c>
      <c r="AF483" s="202">
        <f t="shared" si="31"/>
        <v>0</v>
      </c>
      <c r="AG483">
        <f t="shared" si="32"/>
        <v>0</v>
      </c>
      <c r="AH483">
        <v>0</v>
      </c>
    </row>
    <row r="484" spans="1:34" x14ac:dyDescent="0.3">
      <c r="A484" s="33" t="s">
        <v>73</v>
      </c>
      <c r="B484" s="18">
        <f t="shared" si="33"/>
        <v>51257</v>
      </c>
      <c r="C484" s="2">
        <f>HLOOKUP(C$5,'Emissions Factors'!$A$3:$AB$46,MATCH('MC Emissions'!$A484,'Emissions Factors'!$A$5:$A$46,0)+2,FALSE)*'MC Usage'!C484</f>
        <v>0</v>
      </c>
      <c r="D484" s="2">
        <f>HLOOKUP(D$5,'Emissions Factors'!$A$3:$AB$46,MATCH('MC Emissions'!$A484,'Emissions Factors'!$A$5:$A$46,0)+2,FALSE)*'MC Usage'!D484</f>
        <v>0</v>
      </c>
      <c r="E484" s="2">
        <f>HLOOKUP(E$5,'Emissions Factors'!$A$3:$AB$46,MATCH('MC Emissions'!$A484,'Emissions Factors'!$A$5:$A$46,0)+2,FALSE)*'MC Usage'!E484</f>
        <v>0</v>
      </c>
      <c r="F484" s="2">
        <f>HLOOKUP(F$5,'Emissions Factors'!$A$3:$AB$46,MATCH('MC Emissions'!$A484,'Emissions Factors'!$A$5:$A$46,0)+2,FALSE)*'MC Usage'!F484</f>
        <v>0</v>
      </c>
      <c r="G484" s="2">
        <f>HLOOKUP(G$5,'Emissions Factors'!$A$3:$AB$46,MATCH('MC Emissions'!$A484,'Emissions Factors'!$A$5:$A$46,0)+2,FALSE)*'MC Usage'!G484</f>
        <v>0</v>
      </c>
      <c r="H484" s="2">
        <f>HLOOKUP(H$5,'Emissions Factors'!$A$3:$AB$46,MATCH('MC Emissions'!$A484,'Emissions Factors'!$A$5:$A$46,0)+2,FALSE)*'MC Usage'!H484</f>
        <v>0</v>
      </c>
      <c r="I484" s="2">
        <f>HLOOKUP(I$5,'Emissions Factors'!$A$3:$AB$46,MATCH('MC Emissions'!$A484,'Emissions Factors'!$A$5:$A$46,0)+2,FALSE)*'MC Usage'!I484</f>
        <v>0</v>
      </c>
      <c r="J484" s="2">
        <f>HLOOKUP(J$5,'Emissions Factors'!$A$3:$AB$46,MATCH('MC Emissions'!$A484,'Emissions Factors'!$A$5:$A$46,0)+2,FALSE)*'MC Usage'!J484</f>
        <v>0</v>
      </c>
      <c r="K484" s="2">
        <f>HLOOKUP(K$5,'Emissions Factors'!$A$3:$AB$46,MATCH('MC Emissions'!$A484,'Emissions Factors'!$A$5:$A$46,0)+2,FALSE)*'MC Usage'!K484</f>
        <v>0</v>
      </c>
      <c r="L484" s="2">
        <f>HLOOKUP(L$5,'Emissions Factors'!$A$3:$AB$46,MATCH('MC Emissions'!$A484,'Emissions Factors'!$A$5:$A$46,0)+2,FALSE)*'MC Usage'!L484</f>
        <v>0</v>
      </c>
      <c r="M484" s="2">
        <f>HLOOKUP(M$5,'Emissions Factors'!$A$3:$AB$46,MATCH('MC Emissions'!$A484,'Emissions Factors'!$A$5:$A$46,0)+2,FALSE)*'MC Usage'!M484</f>
        <v>0</v>
      </c>
      <c r="N484" s="2">
        <f>HLOOKUP(N$5,'Emissions Factors'!$A$3:$AB$46,MATCH('MC Emissions'!$A484,'Emissions Factors'!$A$5:$A$46,0)+2,FALSE)*'MC Usage'!N484</f>
        <v>0</v>
      </c>
      <c r="O484" s="2">
        <f>HLOOKUP(O$5,'Emissions Factors'!$A$3:$AB$46,MATCH('MC Emissions'!$A484,'Emissions Factors'!$A$5:$A$46,0)+2,FALSE)*'MC Usage'!O484</f>
        <v>0</v>
      </c>
      <c r="P484" s="2">
        <f>HLOOKUP(P$5,'Emissions Factors'!$A$3:$AB$46,MATCH('MC Emissions'!$A484,'Emissions Factors'!$A$5:$A$46,0)+2,FALSE)*'MC Usage'!P484</f>
        <v>0</v>
      </c>
      <c r="Q484" s="2">
        <f>HLOOKUP(Q$5,'Emissions Factors'!$A$3:$AB$46,MATCH('MC Emissions'!$A484,'Emissions Factors'!$A$5:$A$46,0)+2,FALSE)*'MC Usage'!Q484</f>
        <v>0</v>
      </c>
      <c r="R484" s="2">
        <f>HLOOKUP(R$5,'Emissions Factors'!$A$3:$AB$46,MATCH('MC Emissions'!$A484,'Emissions Factors'!$A$5:$A$46,0)+2,FALSE)*'MC Usage'!R484</f>
        <v>0</v>
      </c>
      <c r="S484" s="2">
        <f>HLOOKUP(S$5,'Emissions Factors'!$A$3:$AB$46,MATCH('MC Emissions'!$A484,'Emissions Factors'!$A$5:$A$46,0)+2,FALSE)*'MC Usage'!S484</f>
        <v>0</v>
      </c>
      <c r="T484" s="2">
        <f>HLOOKUP(T$5,'Emissions Factors'!$A$3:$AB$46,MATCH('MC Emissions'!$A484,'Emissions Factors'!$A$5:$A$46,0)+2,FALSE)*'MC Usage'!T484</f>
        <v>0</v>
      </c>
      <c r="U484" s="2">
        <f>HLOOKUP(U$5,'Emissions Factors'!$A$3:$AB$46,MATCH('MC Emissions'!$A484,'Emissions Factors'!$A$5:$A$46,0)+2,FALSE)*'MC Usage'!U484</f>
        <v>0</v>
      </c>
      <c r="V484" s="2">
        <f>HLOOKUP(V$5,'Emissions Factors'!$A$3:$AB$46,MATCH('MC Emissions'!$A484,'Emissions Factors'!$A$5:$A$46,0)+2,FALSE)*'MC Usage'!V484</f>
        <v>0</v>
      </c>
      <c r="W484" s="2">
        <f>HLOOKUP(W$5,'Emissions Factors'!$A$3:$AB$46,MATCH('MC Emissions'!$A484,'Emissions Factors'!$A$5:$A$46,0)+2,FALSE)*'MC Usage'!W484</f>
        <v>0</v>
      </c>
      <c r="X484" s="2">
        <f>HLOOKUP(X$5,'Emissions Factors'!$A$3:$AB$46,MATCH('MC Emissions'!$A484,'Emissions Factors'!$A$5:$A$46,0)+2,FALSE)*'MC Usage'!X484</f>
        <v>0</v>
      </c>
      <c r="Y484" s="2">
        <f>HLOOKUP(Y$5,'Emissions Factors'!$A$3:$AB$46,MATCH('MC Emissions'!$A484,'Emissions Factors'!$A$5:$A$46,0)+2,FALSE)*'MC Usage'!Y484</f>
        <v>0</v>
      </c>
      <c r="Z484" s="2">
        <f>HLOOKUP(Z$5,'Emissions Factors'!$A$3:$AB$46,MATCH('MC Emissions'!$A484,'Emissions Factors'!$A$5:$A$46,0)+2,FALSE)*'MC Usage'!Z484</f>
        <v>0</v>
      </c>
      <c r="AA484" s="2">
        <f>HLOOKUP(AA$5,'Emissions Factors'!$A$3:$AB$46,MATCH('MC Emissions'!$A484,'Emissions Factors'!$A$5:$A$46,0)+2,FALSE)*'MC Usage'!AA484</f>
        <v>0</v>
      </c>
      <c r="AB484">
        <f>HLOOKUP(AB$5,'Emissions Factors'!$A$3:$AB$46,MATCH('MC Emissions'!$A484,'Emissions Factors'!$A$5:$A$46,0)+2,FALSE)*'MC Usage'!AB484</f>
        <v>0</v>
      </c>
      <c r="AC484">
        <f>-'MC Usage'!AC484</f>
        <v>0</v>
      </c>
      <c r="AD484">
        <f>HLOOKUP(AD$5,'Emissions Factors'!$A$3:$AB$46,MATCH('MC Emissions'!$A484,'Emissions Factors'!$A$5:$A$46,0)+2,FALSE)*'MC Usage'!AD484</f>
        <v>0</v>
      </c>
      <c r="AE484">
        <f>HLOOKUP(AE$5,'Emissions Factors'!$A$3:$AB$46,MATCH('MC Emissions'!$A484,'Emissions Factors'!$A$5:$A$46,0)+2,FALSE)*'MC Usage'!AE484</f>
        <v>0</v>
      </c>
      <c r="AF484" s="202">
        <f t="shared" si="31"/>
        <v>0</v>
      </c>
      <c r="AG484">
        <f t="shared" si="32"/>
        <v>0</v>
      </c>
      <c r="AH484">
        <v>0</v>
      </c>
    </row>
    <row r="485" spans="1:34" ht="15" thickBot="1" x14ac:dyDescent="0.35">
      <c r="A485" s="34" t="s">
        <v>73</v>
      </c>
      <c r="B485" s="18">
        <f t="shared" si="33"/>
        <v>51288</v>
      </c>
      <c r="C485" s="2">
        <f>HLOOKUP(C$5,'Emissions Factors'!$A$3:$AB$46,MATCH('MC Emissions'!$A485,'Emissions Factors'!$A$5:$A$46,0)+2,FALSE)*'MC Usage'!C485</f>
        <v>0</v>
      </c>
      <c r="D485" s="2">
        <f>HLOOKUP(D$5,'Emissions Factors'!$A$3:$AB$46,MATCH('MC Emissions'!$A485,'Emissions Factors'!$A$5:$A$46,0)+2,FALSE)*'MC Usage'!D485</f>
        <v>0</v>
      </c>
      <c r="E485" s="2">
        <f>HLOOKUP(E$5,'Emissions Factors'!$A$3:$AB$46,MATCH('MC Emissions'!$A485,'Emissions Factors'!$A$5:$A$46,0)+2,FALSE)*'MC Usage'!E485</f>
        <v>0</v>
      </c>
      <c r="F485" s="2">
        <f>HLOOKUP(F$5,'Emissions Factors'!$A$3:$AB$46,MATCH('MC Emissions'!$A485,'Emissions Factors'!$A$5:$A$46,0)+2,FALSE)*'MC Usage'!F485</f>
        <v>0</v>
      </c>
      <c r="G485" s="2">
        <f>HLOOKUP(G$5,'Emissions Factors'!$A$3:$AB$46,MATCH('MC Emissions'!$A485,'Emissions Factors'!$A$5:$A$46,0)+2,FALSE)*'MC Usage'!G485</f>
        <v>0</v>
      </c>
      <c r="H485" s="2">
        <f>HLOOKUP(H$5,'Emissions Factors'!$A$3:$AB$46,MATCH('MC Emissions'!$A485,'Emissions Factors'!$A$5:$A$46,0)+2,FALSE)*'MC Usage'!H485</f>
        <v>0</v>
      </c>
      <c r="I485" s="2">
        <f>HLOOKUP(I$5,'Emissions Factors'!$A$3:$AB$46,MATCH('MC Emissions'!$A485,'Emissions Factors'!$A$5:$A$46,0)+2,FALSE)*'MC Usage'!I485</f>
        <v>0</v>
      </c>
      <c r="J485" s="2">
        <f>HLOOKUP(J$5,'Emissions Factors'!$A$3:$AB$46,MATCH('MC Emissions'!$A485,'Emissions Factors'!$A$5:$A$46,0)+2,FALSE)*'MC Usage'!J485</f>
        <v>0</v>
      </c>
      <c r="K485" s="2">
        <f>HLOOKUP(K$5,'Emissions Factors'!$A$3:$AB$46,MATCH('MC Emissions'!$A485,'Emissions Factors'!$A$5:$A$46,0)+2,FALSE)*'MC Usage'!K485</f>
        <v>0</v>
      </c>
      <c r="L485" s="2">
        <f>HLOOKUP(L$5,'Emissions Factors'!$A$3:$AB$46,MATCH('MC Emissions'!$A485,'Emissions Factors'!$A$5:$A$46,0)+2,FALSE)*'MC Usage'!L485</f>
        <v>0</v>
      </c>
      <c r="M485" s="2">
        <f>HLOOKUP(M$5,'Emissions Factors'!$A$3:$AB$46,MATCH('MC Emissions'!$A485,'Emissions Factors'!$A$5:$A$46,0)+2,FALSE)*'MC Usage'!M485</f>
        <v>0</v>
      </c>
      <c r="N485" s="2">
        <f>HLOOKUP(N$5,'Emissions Factors'!$A$3:$AB$46,MATCH('MC Emissions'!$A485,'Emissions Factors'!$A$5:$A$46,0)+2,FALSE)*'MC Usage'!N485</f>
        <v>0</v>
      </c>
      <c r="O485" s="2">
        <f>HLOOKUP(O$5,'Emissions Factors'!$A$3:$AB$46,MATCH('MC Emissions'!$A485,'Emissions Factors'!$A$5:$A$46,0)+2,FALSE)*'MC Usage'!O485</f>
        <v>0</v>
      </c>
      <c r="P485" s="2">
        <f>HLOOKUP(P$5,'Emissions Factors'!$A$3:$AB$46,MATCH('MC Emissions'!$A485,'Emissions Factors'!$A$5:$A$46,0)+2,FALSE)*'MC Usage'!P485</f>
        <v>0</v>
      </c>
      <c r="Q485" s="2">
        <f>HLOOKUP(Q$5,'Emissions Factors'!$A$3:$AB$46,MATCH('MC Emissions'!$A485,'Emissions Factors'!$A$5:$A$46,0)+2,FALSE)*'MC Usage'!Q485</f>
        <v>0</v>
      </c>
      <c r="R485" s="2">
        <f>HLOOKUP(R$5,'Emissions Factors'!$A$3:$AB$46,MATCH('MC Emissions'!$A485,'Emissions Factors'!$A$5:$A$46,0)+2,FALSE)*'MC Usage'!R485</f>
        <v>0</v>
      </c>
      <c r="S485" s="2">
        <f>HLOOKUP(S$5,'Emissions Factors'!$A$3:$AB$46,MATCH('MC Emissions'!$A485,'Emissions Factors'!$A$5:$A$46,0)+2,FALSE)*'MC Usage'!S485</f>
        <v>0</v>
      </c>
      <c r="T485" s="2">
        <f>HLOOKUP(T$5,'Emissions Factors'!$A$3:$AB$46,MATCH('MC Emissions'!$A485,'Emissions Factors'!$A$5:$A$46,0)+2,FALSE)*'MC Usage'!T485</f>
        <v>0</v>
      </c>
      <c r="U485" s="2">
        <f>HLOOKUP(U$5,'Emissions Factors'!$A$3:$AB$46,MATCH('MC Emissions'!$A485,'Emissions Factors'!$A$5:$A$46,0)+2,FALSE)*'MC Usage'!U485</f>
        <v>0</v>
      </c>
      <c r="V485" s="2">
        <f>HLOOKUP(V$5,'Emissions Factors'!$A$3:$AB$46,MATCH('MC Emissions'!$A485,'Emissions Factors'!$A$5:$A$46,0)+2,FALSE)*'MC Usage'!V485</f>
        <v>0</v>
      </c>
      <c r="W485" s="2">
        <f>HLOOKUP(W$5,'Emissions Factors'!$A$3:$AB$46,MATCH('MC Emissions'!$A485,'Emissions Factors'!$A$5:$A$46,0)+2,FALSE)*'MC Usage'!W485</f>
        <v>0</v>
      </c>
      <c r="X485" s="2">
        <f>HLOOKUP(X$5,'Emissions Factors'!$A$3:$AB$46,MATCH('MC Emissions'!$A485,'Emissions Factors'!$A$5:$A$46,0)+2,FALSE)*'MC Usage'!X485</f>
        <v>0</v>
      </c>
      <c r="Y485" s="2">
        <f>HLOOKUP(Y$5,'Emissions Factors'!$A$3:$AB$46,MATCH('MC Emissions'!$A485,'Emissions Factors'!$A$5:$A$46,0)+2,FALSE)*'MC Usage'!Y485</f>
        <v>0</v>
      </c>
      <c r="Z485" s="2">
        <f>HLOOKUP(Z$5,'Emissions Factors'!$A$3:$AB$46,MATCH('MC Emissions'!$A485,'Emissions Factors'!$A$5:$A$46,0)+2,FALSE)*'MC Usage'!Z485</f>
        <v>0</v>
      </c>
      <c r="AA485" s="2">
        <f>HLOOKUP(AA$5,'Emissions Factors'!$A$3:$AB$46,MATCH('MC Emissions'!$A485,'Emissions Factors'!$A$5:$A$46,0)+2,FALSE)*'MC Usage'!AA485</f>
        <v>0</v>
      </c>
      <c r="AB485">
        <f>HLOOKUP(AB$5,'Emissions Factors'!$A$3:$AB$46,MATCH('MC Emissions'!$A485,'Emissions Factors'!$A$5:$A$46,0)+2,FALSE)*'MC Usage'!AB485</f>
        <v>0</v>
      </c>
      <c r="AC485">
        <f>-'MC Usage'!AC485</f>
        <v>0</v>
      </c>
      <c r="AD485">
        <f>HLOOKUP(AD$5,'Emissions Factors'!$A$3:$AB$46,MATCH('MC Emissions'!$A485,'Emissions Factors'!$A$5:$A$46,0)+2,FALSE)*'MC Usage'!AD485</f>
        <v>0</v>
      </c>
      <c r="AE485">
        <f>HLOOKUP(AE$5,'Emissions Factors'!$A$3:$AB$46,MATCH('MC Emissions'!$A485,'Emissions Factors'!$A$5:$A$46,0)+2,FALSE)*'MC Usage'!AE485</f>
        <v>0</v>
      </c>
      <c r="AF485" s="202">
        <f t="shared" si="31"/>
        <v>0</v>
      </c>
      <c r="AG485">
        <f t="shared" si="32"/>
        <v>0</v>
      </c>
      <c r="AH485">
        <v>0</v>
      </c>
    </row>
    <row r="486" spans="1:34" x14ac:dyDescent="0.3">
      <c r="A486" s="29" t="s">
        <v>74</v>
      </c>
      <c r="B486" s="15">
        <f t="shared" si="33"/>
        <v>51318</v>
      </c>
      <c r="C486" s="7">
        <f>HLOOKUP(C$5,'Emissions Factors'!$A$3:$AB$46,MATCH('MC Emissions'!$A486,'Emissions Factors'!$A$5:$A$46,0)+2,FALSE)*'MC Usage'!C486</f>
        <v>0</v>
      </c>
      <c r="D486" s="7">
        <f>HLOOKUP(D$5,'Emissions Factors'!$A$3:$AB$46,MATCH('MC Emissions'!$A486,'Emissions Factors'!$A$5:$A$46,0)+2,FALSE)*'MC Usage'!D486</f>
        <v>0</v>
      </c>
      <c r="E486" s="7">
        <f>HLOOKUP(E$5,'Emissions Factors'!$A$3:$AB$46,MATCH('MC Emissions'!$A486,'Emissions Factors'!$A$5:$A$46,0)+2,FALSE)*'MC Usage'!E486</f>
        <v>0</v>
      </c>
      <c r="F486" s="7">
        <f>HLOOKUP(F$5,'Emissions Factors'!$A$3:$AB$46,MATCH('MC Emissions'!$A486,'Emissions Factors'!$A$5:$A$46,0)+2,FALSE)*'MC Usage'!F486</f>
        <v>0</v>
      </c>
      <c r="G486" s="7">
        <f>HLOOKUP(G$5,'Emissions Factors'!$A$3:$AB$46,MATCH('MC Emissions'!$A486,'Emissions Factors'!$A$5:$A$46,0)+2,FALSE)*'MC Usage'!G486</f>
        <v>0</v>
      </c>
      <c r="H486" s="7">
        <f>HLOOKUP(H$5,'Emissions Factors'!$A$3:$AB$46,MATCH('MC Emissions'!$A486,'Emissions Factors'!$A$5:$A$46,0)+2,FALSE)*'MC Usage'!H486</f>
        <v>0</v>
      </c>
      <c r="I486" s="7">
        <f>HLOOKUP(I$5,'Emissions Factors'!$A$3:$AB$46,MATCH('MC Emissions'!$A486,'Emissions Factors'!$A$5:$A$46,0)+2,FALSE)*'MC Usage'!I486</f>
        <v>0</v>
      </c>
      <c r="J486" s="7">
        <f>HLOOKUP(J$5,'Emissions Factors'!$A$3:$AB$46,MATCH('MC Emissions'!$A486,'Emissions Factors'!$A$5:$A$46,0)+2,FALSE)*'MC Usage'!J486</f>
        <v>0</v>
      </c>
      <c r="K486" s="7">
        <f>HLOOKUP(K$5,'Emissions Factors'!$A$3:$AB$46,MATCH('MC Emissions'!$A486,'Emissions Factors'!$A$5:$A$46,0)+2,FALSE)*'MC Usage'!K486</f>
        <v>0</v>
      </c>
      <c r="L486" s="7">
        <f>HLOOKUP(L$5,'Emissions Factors'!$A$3:$AB$46,MATCH('MC Emissions'!$A486,'Emissions Factors'!$A$5:$A$46,0)+2,FALSE)*'MC Usage'!L486</f>
        <v>0</v>
      </c>
      <c r="M486" s="7">
        <f>HLOOKUP(M$5,'Emissions Factors'!$A$3:$AB$46,MATCH('MC Emissions'!$A486,'Emissions Factors'!$A$5:$A$46,0)+2,FALSE)*'MC Usage'!M486</f>
        <v>0</v>
      </c>
      <c r="N486" s="7">
        <f>HLOOKUP(N$5,'Emissions Factors'!$A$3:$AB$46,MATCH('MC Emissions'!$A486,'Emissions Factors'!$A$5:$A$46,0)+2,FALSE)*'MC Usage'!N486</f>
        <v>0</v>
      </c>
      <c r="O486" s="7">
        <f>HLOOKUP(O$5,'Emissions Factors'!$A$3:$AB$46,MATCH('MC Emissions'!$A486,'Emissions Factors'!$A$5:$A$46,0)+2,FALSE)*'MC Usage'!O486</f>
        <v>0</v>
      </c>
      <c r="P486" s="7">
        <f>HLOOKUP(P$5,'Emissions Factors'!$A$3:$AB$46,MATCH('MC Emissions'!$A486,'Emissions Factors'!$A$5:$A$46,0)+2,FALSE)*'MC Usage'!P486</f>
        <v>0</v>
      </c>
      <c r="Q486" s="7">
        <f>HLOOKUP(Q$5,'Emissions Factors'!$A$3:$AB$46,MATCH('MC Emissions'!$A486,'Emissions Factors'!$A$5:$A$46,0)+2,FALSE)*'MC Usage'!Q486</f>
        <v>0</v>
      </c>
      <c r="R486" s="7">
        <f>HLOOKUP(R$5,'Emissions Factors'!$A$3:$AB$46,MATCH('MC Emissions'!$A486,'Emissions Factors'!$A$5:$A$46,0)+2,FALSE)*'MC Usage'!R486</f>
        <v>0</v>
      </c>
      <c r="S486" s="7">
        <f>HLOOKUP(S$5,'Emissions Factors'!$A$3:$AB$46,MATCH('MC Emissions'!$A486,'Emissions Factors'!$A$5:$A$46,0)+2,FALSE)*'MC Usage'!S486</f>
        <v>0</v>
      </c>
      <c r="T486" s="7">
        <f>HLOOKUP(T$5,'Emissions Factors'!$A$3:$AB$46,MATCH('MC Emissions'!$A486,'Emissions Factors'!$A$5:$A$46,0)+2,FALSE)*'MC Usage'!T486</f>
        <v>0</v>
      </c>
      <c r="U486" s="7">
        <f>HLOOKUP(U$5,'Emissions Factors'!$A$3:$AB$46,MATCH('MC Emissions'!$A486,'Emissions Factors'!$A$5:$A$46,0)+2,FALSE)*'MC Usage'!U486</f>
        <v>0</v>
      </c>
      <c r="V486" s="7">
        <f>HLOOKUP(V$5,'Emissions Factors'!$A$3:$AB$46,MATCH('MC Emissions'!$A486,'Emissions Factors'!$A$5:$A$46,0)+2,FALSE)*'MC Usage'!V486</f>
        <v>0</v>
      </c>
      <c r="W486" s="7">
        <f>HLOOKUP(W$5,'Emissions Factors'!$A$3:$AB$46,MATCH('MC Emissions'!$A486,'Emissions Factors'!$A$5:$A$46,0)+2,FALSE)*'MC Usage'!W486</f>
        <v>0</v>
      </c>
      <c r="X486" s="7">
        <f>HLOOKUP(X$5,'Emissions Factors'!$A$3:$AB$46,MATCH('MC Emissions'!$A486,'Emissions Factors'!$A$5:$A$46,0)+2,FALSE)*'MC Usage'!X486</f>
        <v>0</v>
      </c>
      <c r="Y486" s="7">
        <f>HLOOKUP(Y$5,'Emissions Factors'!$A$3:$AB$46,MATCH('MC Emissions'!$A486,'Emissions Factors'!$A$5:$A$46,0)+2,FALSE)*'MC Usage'!Y486</f>
        <v>0</v>
      </c>
      <c r="Z486" s="7">
        <f>HLOOKUP(Z$5,'Emissions Factors'!$A$3:$AB$46,MATCH('MC Emissions'!$A486,'Emissions Factors'!$A$5:$A$46,0)+2,FALSE)*'MC Usage'!Z486</f>
        <v>0</v>
      </c>
      <c r="AA486" s="7">
        <f>HLOOKUP(AA$5,'Emissions Factors'!$A$3:$AB$46,MATCH('MC Emissions'!$A486,'Emissions Factors'!$A$5:$A$46,0)+2,FALSE)*'MC Usage'!AA486</f>
        <v>0</v>
      </c>
      <c r="AB486" s="8">
        <f>HLOOKUP(AB$5,'Emissions Factors'!$A$3:$AB$46,MATCH('MC Emissions'!$A486,'Emissions Factors'!$A$5:$A$46,0)+2,FALSE)*'MC Usage'!AB486</f>
        <v>0</v>
      </c>
      <c r="AC486" s="8">
        <f>-'MC Usage'!AC486</f>
        <v>0</v>
      </c>
      <c r="AD486" s="8">
        <f>HLOOKUP(AD$5,'Emissions Factors'!$A$3:$AB$46,MATCH('MC Emissions'!$A486,'Emissions Factors'!$A$5:$A$46,0)+2,FALSE)*'MC Usage'!AD486</f>
        <v>0</v>
      </c>
      <c r="AE486" s="8">
        <f>HLOOKUP(AE$5,'Emissions Factors'!$A$3:$AB$46,MATCH('MC Emissions'!$A486,'Emissions Factors'!$A$5:$A$46,0)+2,FALSE)*'MC Usage'!AE486</f>
        <v>0</v>
      </c>
      <c r="AF486" s="202">
        <f t="shared" si="31"/>
        <v>0</v>
      </c>
      <c r="AG486">
        <f t="shared" si="32"/>
        <v>0</v>
      </c>
      <c r="AH486">
        <v>0</v>
      </c>
    </row>
    <row r="487" spans="1:34" x14ac:dyDescent="0.3">
      <c r="A487" s="30" t="s">
        <v>74</v>
      </c>
      <c r="B487" s="16">
        <f t="shared" si="33"/>
        <v>51349</v>
      </c>
      <c r="C487" s="9">
        <f>HLOOKUP(C$5,'Emissions Factors'!$A$3:$AB$46,MATCH('MC Emissions'!$A487,'Emissions Factors'!$A$5:$A$46,0)+2,FALSE)*'MC Usage'!C487</f>
        <v>0</v>
      </c>
      <c r="D487" s="9">
        <f>HLOOKUP(D$5,'Emissions Factors'!$A$3:$AB$46,MATCH('MC Emissions'!$A487,'Emissions Factors'!$A$5:$A$46,0)+2,FALSE)*'MC Usage'!D487</f>
        <v>0</v>
      </c>
      <c r="E487" s="9">
        <f>HLOOKUP(E$5,'Emissions Factors'!$A$3:$AB$46,MATCH('MC Emissions'!$A487,'Emissions Factors'!$A$5:$A$46,0)+2,FALSE)*'MC Usage'!E487</f>
        <v>0</v>
      </c>
      <c r="F487" s="9">
        <f>HLOOKUP(F$5,'Emissions Factors'!$A$3:$AB$46,MATCH('MC Emissions'!$A487,'Emissions Factors'!$A$5:$A$46,0)+2,FALSE)*'MC Usage'!F487</f>
        <v>0</v>
      </c>
      <c r="G487" s="9">
        <f>HLOOKUP(G$5,'Emissions Factors'!$A$3:$AB$46,MATCH('MC Emissions'!$A487,'Emissions Factors'!$A$5:$A$46,0)+2,FALSE)*'MC Usage'!G487</f>
        <v>0</v>
      </c>
      <c r="H487" s="9">
        <f>HLOOKUP(H$5,'Emissions Factors'!$A$3:$AB$46,MATCH('MC Emissions'!$A487,'Emissions Factors'!$A$5:$A$46,0)+2,FALSE)*'MC Usage'!H487</f>
        <v>0</v>
      </c>
      <c r="I487" s="9">
        <f>HLOOKUP(I$5,'Emissions Factors'!$A$3:$AB$46,MATCH('MC Emissions'!$A487,'Emissions Factors'!$A$5:$A$46,0)+2,FALSE)*'MC Usage'!I487</f>
        <v>0</v>
      </c>
      <c r="J487" s="9">
        <f>HLOOKUP(J$5,'Emissions Factors'!$A$3:$AB$46,MATCH('MC Emissions'!$A487,'Emissions Factors'!$A$5:$A$46,0)+2,FALSE)*'MC Usage'!J487</f>
        <v>0</v>
      </c>
      <c r="K487" s="9">
        <f>HLOOKUP(K$5,'Emissions Factors'!$A$3:$AB$46,MATCH('MC Emissions'!$A487,'Emissions Factors'!$A$5:$A$46,0)+2,FALSE)*'MC Usage'!K487</f>
        <v>0</v>
      </c>
      <c r="L487" s="9">
        <f>HLOOKUP(L$5,'Emissions Factors'!$A$3:$AB$46,MATCH('MC Emissions'!$A487,'Emissions Factors'!$A$5:$A$46,0)+2,FALSE)*'MC Usage'!L487</f>
        <v>0</v>
      </c>
      <c r="M487" s="9">
        <f>HLOOKUP(M$5,'Emissions Factors'!$A$3:$AB$46,MATCH('MC Emissions'!$A487,'Emissions Factors'!$A$5:$A$46,0)+2,FALSE)*'MC Usage'!M487</f>
        <v>0</v>
      </c>
      <c r="N487" s="9">
        <f>HLOOKUP(N$5,'Emissions Factors'!$A$3:$AB$46,MATCH('MC Emissions'!$A487,'Emissions Factors'!$A$5:$A$46,0)+2,FALSE)*'MC Usage'!N487</f>
        <v>0</v>
      </c>
      <c r="O487" s="9">
        <f>HLOOKUP(O$5,'Emissions Factors'!$A$3:$AB$46,MATCH('MC Emissions'!$A487,'Emissions Factors'!$A$5:$A$46,0)+2,FALSE)*'MC Usage'!O487</f>
        <v>0</v>
      </c>
      <c r="P487" s="9">
        <f>HLOOKUP(P$5,'Emissions Factors'!$A$3:$AB$46,MATCH('MC Emissions'!$A487,'Emissions Factors'!$A$5:$A$46,0)+2,FALSE)*'MC Usage'!P487</f>
        <v>0</v>
      </c>
      <c r="Q487" s="9">
        <f>HLOOKUP(Q$5,'Emissions Factors'!$A$3:$AB$46,MATCH('MC Emissions'!$A487,'Emissions Factors'!$A$5:$A$46,0)+2,FALSE)*'MC Usage'!Q487</f>
        <v>0</v>
      </c>
      <c r="R487" s="9">
        <f>HLOOKUP(R$5,'Emissions Factors'!$A$3:$AB$46,MATCH('MC Emissions'!$A487,'Emissions Factors'!$A$5:$A$46,0)+2,FALSE)*'MC Usage'!R487</f>
        <v>0</v>
      </c>
      <c r="S487" s="9">
        <f>HLOOKUP(S$5,'Emissions Factors'!$A$3:$AB$46,MATCH('MC Emissions'!$A487,'Emissions Factors'!$A$5:$A$46,0)+2,FALSE)*'MC Usage'!S487</f>
        <v>0</v>
      </c>
      <c r="T487" s="9">
        <f>HLOOKUP(T$5,'Emissions Factors'!$A$3:$AB$46,MATCH('MC Emissions'!$A487,'Emissions Factors'!$A$5:$A$46,0)+2,FALSE)*'MC Usage'!T487</f>
        <v>0</v>
      </c>
      <c r="U487" s="9">
        <f>HLOOKUP(U$5,'Emissions Factors'!$A$3:$AB$46,MATCH('MC Emissions'!$A487,'Emissions Factors'!$A$5:$A$46,0)+2,FALSE)*'MC Usage'!U487</f>
        <v>0</v>
      </c>
      <c r="V487" s="9">
        <f>HLOOKUP(V$5,'Emissions Factors'!$A$3:$AB$46,MATCH('MC Emissions'!$A487,'Emissions Factors'!$A$5:$A$46,0)+2,FALSE)*'MC Usage'!V487</f>
        <v>0</v>
      </c>
      <c r="W487" s="9">
        <f>HLOOKUP(W$5,'Emissions Factors'!$A$3:$AB$46,MATCH('MC Emissions'!$A487,'Emissions Factors'!$A$5:$A$46,0)+2,FALSE)*'MC Usage'!W487</f>
        <v>0</v>
      </c>
      <c r="X487" s="9">
        <f>HLOOKUP(X$5,'Emissions Factors'!$A$3:$AB$46,MATCH('MC Emissions'!$A487,'Emissions Factors'!$A$5:$A$46,0)+2,FALSE)*'MC Usage'!X487</f>
        <v>0</v>
      </c>
      <c r="Y487" s="9">
        <f>HLOOKUP(Y$5,'Emissions Factors'!$A$3:$AB$46,MATCH('MC Emissions'!$A487,'Emissions Factors'!$A$5:$A$46,0)+2,FALSE)*'MC Usage'!Y487</f>
        <v>0</v>
      </c>
      <c r="Z487" s="9">
        <f>HLOOKUP(Z$5,'Emissions Factors'!$A$3:$AB$46,MATCH('MC Emissions'!$A487,'Emissions Factors'!$A$5:$A$46,0)+2,FALSE)*'MC Usage'!Z487</f>
        <v>0</v>
      </c>
      <c r="AA487" s="9">
        <f>HLOOKUP(AA$5,'Emissions Factors'!$A$3:$AB$46,MATCH('MC Emissions'!$A487,'Emissions Factors'!$A$5:$A$46,0)+2,FALSE)*'MC Usage'!AA487</f>
        <v>0</v>
      </c>
      <c r="AB487" s="10">
        <f>HLOOKUP(AB$5,'Emissions Factors'!$A$3:$AB$46,MATCH('MC Emissions'!$A487,'Emissions Factors'!$A$5:$A$46,0)+2,FALSE)*'MC Usage'!AB487</f>
        <v>0</v>
      </c>
      <c r="AC487" s="10">
        <f>-'MC Usage'!AC487</f>
        <v>0</v>
      </c>
      <c r="AD487" s="10">
        <f>HLOOKUP(AD$5,'Emissions Factors'!$A$3:$AB$46,MATCH('MC Emissions'!$A487,'Emissions Factors'!$A$5:$A$46,0)+2,FALSE)*'MC Usage'!AD487</f>
        <v>0</v>
      </c>
      <c r="AE487" s="10">
        <f>HLOOKUP(AE$5,'Emissions Factors'!$A$3:$AB$46,MATCH('MC Emissions'!$A487,'Emissions Factors'!$A$5:$A$46,0)+2,FALSE)*'MC Usage'!AE487</f>
        <v>0</v>
      </c>
      <c r="AF487" s="202">
        <f t="shared" si="31"/>
        <v>0</v>
      </c>
      <c r="AG487">
        <f t="shared" si="32"/>
        <v>0</v>
      </c>
      <c r="AH487">
        <v>0</v>
      </c>
    </row>
    <row r="488" spans="1:34" x14ac:dyDescent="0.3">
      <c r="A488" s="30" t="s">
        <v>74</v>
      </c>
      <c r="B488" s="16">
        <f t="shared" si="33"/>
        <v>51380</v>
      </c>
      <c r="C488" s="9">
        <f>HLOOKUP(C$5,'Emissions Factors'!$A$3:$AB$46,MATCH('MC Emissions'!$A488,'Emissions Factors'!$A$5:$A$46,0)+2,FALSE)*'MC Usage'!C488</f>
        <v>0</v>
      </c>
      <c r="D488" s="9">
        <f>HLOOKUP(D$5,'Emissions Factors'!$A$3:$AB$46,MATCH('MC Emissions'!$A488,'Emissions Factors'!$A$5:$A$46,0)+2,FALSE)*'MC Usage'!D488</f>
        <v>0</v>
      </c>
      <c r="E488" s="9">
        <f>HLOOKUP(E$5,'Emissions Factors'!$A$3:$AB$46,MATCH('MC Emissions'!$A488,'Emissions Factors'!$A$5:$A$46,0)+2,FALSE)*'MC Usage'!E488</f>
        <v>0</v>
      </c>
      <c r="F488" s="9">
        <f>HLOOKUP(F$5,'Emissions Factors'!$A$3:$AB$46,MATCH('MC Emissions'!$A488,'Emissions Factors'!$A$5:$A$46,0)+2,FALSE)*'MC Usage'!F488</f>
        <v>0</v>
      </c>
      <c r="G488" s="9">
        <f>HLOOKUP(G$5,'Emissions Factors'!$A$3:$AB$46,MATCH('MC Emissions'!$A488,'Emissions Factors'!$A$5:$A$46,0)+2,FALSE)*'MC Usage'!G488</f>
        <v>0</v>
      </c>
      <c r="H488" s="9">
        <f>HLOOKUP(H$5,'Emissions Factors'!$A$3:$AB$46,MATCH('MC Emissions'!$A488,'Emissions Factors'!$A$5:$A$46,0)+2,FALSE)*'MC Usage'!H488</f>
        <v>0</v>
      </c>
      <c r="I488" s="9">
        <f>HLOOKUP(I$5,'Emissions Factors'!$A$3:$AB$46,MATCH('MC Emissions'!$A488,'Emissions Factors'!$A$5:$A$46,0)+2,FALSE)*'MC Usage'!I488</f>
        <v>0</v>
      </c>
      <c r="J488" s="9">
        <f>HLOOKUP(J$5,'Emissions Factors'!$A$3:$AB$46,MATCH('MC Emissions'!$A488,'Emissions Factors'!$A$5:$A$46,0)+2,FALSE)*'MC Usage'!J488</f>
        <v>0</v>
      </c>
      <c r="K488" s="9">
        <f>HLOOKUP(K$5,'Emissions Factors'!$A$3:$AB$46,MATCH('MC Emissions'!$A488,'Emissions Factors'!$A$5:$A$46,0)+2,FALSE)*'MC Usage'!K488</f>
        <v>0</v>
      </c>
      <c r="L488" s="9">
        <f>HLOOKUP(L$5,'Emissions Factors'!$A$3:$AB$46,MATCH('MC Emissions'!$A488,'Emissions Factors'!$A$5:$A$46,0)+2,FALSE)*'MC Usage'!L488</f>
        <v>0</v>
      </c>
      <c r="M488" s="9">
        <f>HLOOKUP(M$5,'Emissions Factors'!$A$3:$AB$46,MATCH('MC Emissions'!$A488,'Emissions Factors'!$A$5:$A$46,0)+2,FALSE)*'MC Usage'!M488</f>
        <v>0</v>
      </c>
      <c r="N488" s="9">
        <f>HLOOKUP(N$5,'Emissions Factors'!$A$3:$AB$46,MATCH('MC Emissions'!$A488,'Emissions Factors'!$A$5:$A$46,0)+2,FALSE)*'MC Usage'!N488</f>
        <v>0</v>
      </c>
      <c r="O488" s="9">
        <f>HLOOKUP(O$5,'Emissions Factors'!$A$3:$AB$46,MATCH('MC Emissions'!$A488,'Emissions Factors'!$A$5:$A$46,0)+2,FALSE)*'MC Usage'!O488</f>
        <v>0</v>
      </c>
      <c r="P488" s="9">
        <f>HLOOKUP(P$5,'Emissions Factors'!$A$3:$AB$46,MATCH('MC Emissions'!$A488,'Emissions Factors'!$A$5:$A$46,0)+2,FALSE)*'MC Usage'!P488</f>
        <v>0</v>
      </c>
      <c r="Q488" s="9">
        <f>HLOOKUP(Q$5,'Emissions Factors'!$A$3:$AB$46,MATCH('MC Emissions'!$A488,'Emissions Factors'!$A$5:$A$46,0)+2,FALSE)*'MC Usage'!Q488</f>
        <v>0</v>
      </c>
      <c r="R488" s="9">
        <f>HLOOKUP(R$5,'Emissions Factors'!$A$3:$AB$46,MATCH('MC Emissions'!$A488,'Emissions Factors'!$A$5:$A$46,0)+2,FALSE)*'MC Usage'!R488</f>
        <v>0</v>
      </c>
      <c r="S488" s="9">
        <f>HLOOKUP(S$5,'Emissions Factors'!$A$3:$AB$46,MATCH('MC Emissions'!$A488,'Emissions Factors'!$A$5:$A$46,0)+2,FALSE)*'MC Usage'!S488</f>
        <v>0</v>
      </c>
      <c r="T488" s="9">
        <f>HLOOKUP(T$5,'Emissions Factors'!$A$3:$AB$46,MATCH('MC Emissions'!$A488,'Emissions Factors'!$A$5:$A$46,0)+2,FALSE)*'MC Usage'!T488</f>
        <v>0</v>
      </c>
      <c r="U488" s="9">
        <f>HLOOKUP(U$5,'Emissions Factors'!$A$3:$AB$46,MATCH('MC Emissions'!$A488,'Emissions Factors'!$A$5:$A$46,0)+2,FALSE)*'MC Usage'!U488</f>
        <v>0</v>
      </c>
      <c r="V488" s="9">
        <f>HLOOKUP(V$5,'Emissions Factors'!$A$3:$AB$46,MATCH('MC Emissions'!$A488,'Emissions Factors'!$A$5:$A$46,0)+2,FALSE)*'MC Usage'!V488</f>
        <v>0</v>
      </c>
      <c r="W488" s="9">
        <f>HLOOKUP(W$5,'Emissions Factors'!$A$3:$AB$46,MATCH('MC Emissions'!$A488,'Emissions Factors'!$A$5:$A$46,0)+2,FALSE)*'MC Usage'!W488</f>
        <v>0</v>
      </c>
      <c r="X488" s="9">
        <f>HLOOKUP(X$5,'Emissions Factors'!$A$3:$AB$46,MATCH('MC Emissions'!$A488,'Emissions Factors'!$A$5:$A$46,0)+2,FALSE)*'MC Usage'!X488</f>
        <v>0</v>
      </c>
      <c r="Y488" s="9">
        <f>HLOOKUP(Y$5,'Emissions Factors'!$A$3:$AB$46,MATCH('MC Emissions'!$A488,'Emissions Factors'!$A$5:$A$46,0)+2,FALSE)*'MC Usage'!Y488</f>
        <v>0</v>
      </c>
      <c r="Z488" s="9">
        <f>HLOOKUP(Z$5,'Emissions Factors'!$A$3:$AB$46,MATCH('MC Emissions'!$A488,'Emissions Factors'!$A$5:$A$46,0)+2,FALSE)*'MC Usage'!Z488</f>
        <v>0</v>
      </c>
      <c r="AA488" s="9">
        <f>HLOOKUP(AA$5,'Emissions Factors'!$A$3:$AB$46,MATCH('MC Emissions'!$A488,'Emissions Factors'!$A$5:$A$46,0)+2,FALSE)*'MC Usage'!AA488</f>
        <v>0</v>
      </c>
      <c r="AB488" s="10">
        <f>HLOOKUP(AB$5,'Emissions Factors'!$A$3:$AB$46,MATCH('MC Emissions'!$A488,'Emissions Factors'!$A$5:$A$46,0)+2,FALSE)*'MC Usage'!AB488</f>
        <v>0</v>
      </c>
      <c r="AC488" s="10">
        <f>-'MC Usage'!AC488</f>
        <v>0</v>
      </c>
      <c r="AD488" s="10">
        <f>HLOOKUP(AD$5,'Emissions Factors'!$A$3:$AB$46,MATCH('MC Emissions'!$A488,'Emissions Factors'!$A$5:$A$46,0)+2,FALSE)*'MC Usage'!AD488</f>
        <v>0</v>
      </c>
      <c r="AE488" s="10">
        <f>HLOOKUP(AE$5,'Emissions Factors'!$A$3:$AB$46,MATCH('MC Emissions'!$A488,'Emissions Factors'!$A$5:$A$46,0)+2,FALSE)*'MC Usage'!AE488</f>
        <v>0</v>
      </c>
      <c r="AF488" s="202">
        <f t="shared" si="31"/>
        <v>0</v>
      </c>
      <c r="AG488">
        <f t="shared" si="32"/>
        <v>0</v>
      </c>
      <c r="AH488">
        <v>0</v>
      </c>
    </row>
    <row r="489" spans="1:34" x14ac:dyDescent="0.3">
      <c r="A489" s="30" t="s">
        <v>74</v>
      </c>
      <c r="B489" s="16">
        <f t="shared" si="33"/>
        <v>51410</v>
      </c>
      <c r="C489" s="9">
        <f>HLOOKUP(C$5,'Emissions Factors'!$A$3:$AB$46,MATCH('MC Emissions'!$A489,'Emissions Factors'!$A$5:$A$46,0)+2,FALSE)*'MC Usage'!C489</f>
        <v>0</v>
      </c>
      <c r="D489" s="9">
        <f>HLOOKUP(D$5,'Emissions Factors'!$A$3:$AB$46,MATCH('MC Emissions'!$A489,'Emissions Factors'!$A$5:$A$46,0)+2,FALSE)*'MC Usage'!D489</f>
        <v>0</v>
      </c>
      <c r="E489" s="9">
        <f>HLOOKUP(E$5,'Emissions Factors'!$A$3:$AB$46,MATCH('MC Emissions'!$A489,'Emissions Factors'!$A$5:$A$46,0)+2,FALSE)*'MC Usage'!E489</f>
        <v>0</v>
      </c>
      <c r="F489" s="9">
        <f>HLOOKUP(F$5,'Emissions Factors'!$A$3:$AB$46,MATCH('MC Emissions'!$A489,'Emissions Factors'!$A$5:$A$46,0)+2,FALSE)*'MC Usage'!F489</f>
        <v>0</v>
      </c>
      <c r="G489" s="9">
        <f>HLOOKUP(G$5,'Emissions Factors'!$A$3:$AB$46,MATCH('MC Emissions'!$A489,'Emissions Factors'!$A$5:$A$46,0)+2,FALSE)*'MC Usage'!G489</f>
        <v>0</v>
      </c>
      <c r="H489" s="9">
        <f>HLOOKUP(H$5,'Emissions Factors'!$A$3:$AB$46,MATCH('MC Emissions'!$A489,'Emissions Factors'!$A$5:$A$46,0)+2,FALSE)*'MC Usage'!H489</f>
        <v>0</v>
      </c>
      <c r="I489" s="9">
        <f>HLOOKUP(I$5,'Emissions Factors'!$A$3:$AB$46,MATCH('MC Emissions'!$A489,'Emissions Factors'!$A$5:$A$46,0)+2,FALSE)*'MC Usage'!I489</f>
        <v>0</v>
      </c>
      <c r="J489" s="9">
        <f>HLOOKUP(J$5,'Emissions Factors'!$A$3:$AB$46,MATCH('MC Emissions'!$A489,'Emissions Factors'!$A$5:$A$46,0)+2,FALSE)*'MC Usage'!J489</f>
        <v>0</v>
      </c>
      <c r="K489" s="9">
        <f>HLOOKUP(K$5,'Emissions Factors'!$A$3:$AB$46,MATCH('MC Emissions'!$A489,'Emissions Factors'!$A$5:$A$46,0)+2,FALSE)*'MC Usage'!K489</f>
        <v>0</v>
      </c>
      <c r="L489" s="9">
        <f>HLOOKUP(L$5,'Emissions Factors'!$A$3:$AB$46,MATCH('MC Emissions'!$A489,'Emissions Factors'!$A$5:$A$46,0)+2,FALSE)*'MC Usage'!L489</f>
        <v>0</v>
      </c>
      <c r="M489" s="9">
        <f>HLOOKUP(M$5,'Emissions Factors'!$A$3:$AB$46,MATCH('MC Emissions'!$A489,'Emissions Factors'!$A$5:$A$46,0)+2,FALSE)*'MC Usage'!M489</f>
        <v>0</v>
      </c>
      <c r="N489" s="9">
        <f>HLOOKUP(N$5,'Emissions Factors'!$A$3:$AB$46,MATCH('MC Emissions'!$A489,'Emissions Factors'!$A$5:$A$46,0)+2,FALSE)*'MC Usage'!N489</f>
        <v>0</v>
      </c>
      <c r="O489" s="9">
        <f>HLOOKUP(O$5,'Emissions Factors'!$A$3:$AB$46,MATCH('MC Emissions'!$A489,'Emissions Factors'!$A$5:$A$46,0)+2,FALSE)*'MC Usage'!O489</f>
        <v>0</v>
      </c>
      <c r="P489" s="9">
        <f>HLOOKUP(P$5,'Emissions Factors'!$A$3:$AB$46,MATCH('MC Emissions'!$A489,'Emissions Factors'!$A$5:$A$46,0)+2,FALSE)*'MC Usage'!P489</f>
        <v>0</v>
      </c>
      <c r="Q489" s="9">
        <f>HLOOKUP(Q$5,'Emissions Factors'!$A$3:$AB$46,MATCH('MC Emissions'!$A489,'Emissions Factors'!$A$5:$A$46,0)+2,FALSE)*'MC Usage'!Q489</f>
        <v>0</v>
      </c>
      <c r="R489" s="9">
        <f>HLOOKUP(R$5,'Emissions Factors'!$A$3:$AB$46,MATCH('MC Emissions'!$A489,'Emissions Factors'!$A$5:$A$46,0)+2,FALSE)*'MC Usage'!R489</f>
        <v>0</v>
      </c>
      <c r="S489" s="9">
        <f>HLOOKUP(S$5,'Emissions Factors'!$A$3:$AB$46,MATCH('MC Emissions'!$A489,'Emissions Factors'!$A$5:$A$46,0)+2,FALSE)*'MC Usage'!S489</f>
        <v>0</v>
      </c>
      <c r="T489" s="9">
        <f>HLOOKUP(T$5,'Emissions Factors'!$A$3:$AB$46,MATCH('MC Emissions'!$A489,'Emissions Factors'!$A$5:$A$46,0)+2,FALSE)*'MC Usage'!T489</f>
        <v>0</v>
      </c>
      <c r="U489" s="9">
        <f>HLOOKUP(U$5,'Emissions Factors'!$A$3:$AB$46,MATCH('MC Emissions'!$A489,'Emissions Factors'!$A$5:$A$46,0)+2,FALSE)*'MC Usage'!U489</f>
        <v>0</v>
      </c>
      <c r="V489" s="9">
        <f>HLOOKUP(V$5,'Emissions Factors'!$A$3:$AB$46,MATCH('MC Emissions'!$A489,'Emissions Factors'!$A$5:$A$46,0)+2,FALSE)*'MC Usage'!V489</f>
        <v>0</v>
      </c>
      <c r="W489" s="9">
        <f>HLOOKUP(W$5,'Emissions Factors'!$A$3:$AB$46,MATCH('MC Emissions'!$A489,'Emissions Factors'!$A$5:$A$46,0)+2,FALSE)*'MC Usage'!W489</f>
        <v>0</v>
      </c>
      <c r="X489" s="9">
        <f>HLOOKUP(X$5,'Emissions Factors'!$A$3:$AB$46,MATCH('MC Emissions'!$A489,'Emissions Factors'!$A$5:$A$46,0)+2,FALSE)*'MC Usage'!X489</f>
        <v>0</v>
      </c>
      <c r="Y489" s="9">
        <f>HLOOKUP(Y$5,'Emissions Factors'!$A$3:$AB$46,MATCH('MC Emissions'!$A489,'Emissions Factors'!$A$5:$A$46,0)+2,FALSE)*'MC Usage'!Y489</f>
        <v>0</v>
      </c>
      <c r="Z489" s="9">
        <f>HLOOKUP(Z$5,'Emissions Factors'!$A$3:$AB$46,MATCH('MC Emissions'!$A489,'Emissions Factors'!$A$5:$A$46,0)+2,FALSE)*'MC Usage'!Z489</f>
        <v>0</v>
      </c>
      <c r="AA489" s="9">
        <f>HLOOKUP(AA$5,'Emissions Factors'!$A$3:$AB$46,MATCH('MC Emissions'!$A489,'Emissions Factors'!$A$5:$A$46,0)+2,FALSE)*'MC Usage'!AA489</f>
        <v>0</v>
      </c>
      <c r="AB489" s="10">
        <f>HLOOKUP(AB$5,'Emissions Factors'!$A$3:$AB$46,MATCH('MC Emissions'!$A489,'Emissions Factors'!$A$5:$A$46,0)+2,FALSE)*'MC Usage'!AB489</f>
        <v>0</v>
      </c>
      <c r="AC489" s="10">
        <f>-'MC Usage'!AC489</f>
        <v>0</v>
      </c>
      <c r="AD489" s="10">
        <f>HLOOKUP(AD$5,'Emissions Factors'!$A$3:$AB$46,MATCH('MC Emissions'!$A489,'Emissions Factors'!$A$5:$A$46,0)+2,FALSE)*'MC Usage'!AD489</f>
        <v>0</v>
      </c>
      <c r="AE489" s="10">
        <f>HLOOKUP(AE$5,'Emissions Factors'!$A$3:$AB$46,MATCH('MC Emissions'!$A489,'Emissions Factors'!$A$5:$A$46,0)+2,FALSE)*'MC Usage'!AE489</f>
        <v>0</v>
      </c>
      <c r="AF489" s="202">
        <f t="shared" si="31"/>
        <v>0</v>
      </c>
      <c r="AG489">
        <f t="shared" si="32"/>
        <v>0</v>
      </c>
      <c r="AH489">
        <v>0</v>
      </c>
    </row>
    <row r="490" spans="1:34" x14ac:dyDescent="0.3">
      <c r="A490" s="30" t="s">
        <v>74</v>
      </c>
      <c r="B490" s="16">
        <f t="shared" si="33"/>
        <v>51441</v>
      </c>
      <c r="C490" s="9">
        <f>HLOOKUP(C$5,'Emissions Factors'!$A$3:$AB$46,MATCH('MC Emissions'!$A490,'Emissions Factors'!$A$5:$A$46,0)+2,FALSE)*'MC Usage'!C490</f>
        <v>0</v>
      </c>
      <c r="D490" s="9">
        <f>HLOOKUP(D$5,'Emissions Factors'!$A$3:$AB$46,MATCH('MC Emissions'!$A490,'Emissions Factors'!$A$5:$A$46,0)+2,FALSE)*'MC Usage'!D490</f>
        <v>0</v>
      </c>
      <c r="E490" s="9">
        <f>HLOOKUP(E$5,'Emissions Factors'!$A$3:$AB$46,MATCH('MC Emissions'!$A490,'Emissions Factors'!$A$5:$A$46,0)+2,FALSE)*'MC Usage'!E490</f>
        <v>0</v>
      </c>
      <c r="F490" s="9">
        <f>HLOOKUP(F$5,'Emissions Factors'!$A$3:$AB$46,MATCH('MC Emissions'!$A490,'Emissions Factors'!$A$5:$A$46,0)+2,FALSE)*'MC Usage'!F490</f>
        <v>0</v>
      </c>
      <c r="G490" s="9">
        <f>HLOOKUP(G$5,'Emissions Factors'!$A$3:$AB$46,MATCH('MC Emissions'!$A490,'Emissions Factors'!$A$5:$A$46,0)+2,FALSE)*'MC Usage'!G490</f>
        <v>0</v>
      </c>
      <c r="H490" s="9">
        <f>HLOOKUP(H$5,'Emissions Factors'!$A$3:$AB$46,MATCH('MC Emissions'!$A490,'Emissions Factors'!$A$5:$A$46,0)+2,FALSE)*'MC Usage'!H490</f>
        <v>0</v>
      </c>
      <c r="I490" s="9">
        <f>HLOOKUP(I$5,'Emissions Factors'!$A$3:$AB$46,MATCH('MC Emissions'!$A490,'Emissions Factors'!$A$5:$A$46,0)+2,FALSE)*'MC Usage'!I490</f>
        <v>0</v>
      </c>
      <c r="J490" s="9">
        <f>HLOOKUP(J$5,'Emissions Factors'!$A$3:$AB$46,MATCH('MC Emissions'!$A490,'Emissions Factors'!$A$5:$A$46,0)+2,FALSE)*'MC Usage'!J490</f>
        <v>0</v>
      </c>
      <c r="K490" s="9">
        <f>HLOOKUP(K$5,'Emissions Factors'!$A$3:$AB$46,MATCH('MC Emissions'!$A490,'Emissions Factors'!$A$5:$A$46,0)+2,FALSE)*'MC Usage'!K490</f>
        <v>0</v>
      </c>
      <c r="L490" s="9">
        <f>HLOOKUP(L$5,'Emissions Factors'!$A$3:$AB$46,MATCH('MC Emissions'!$A490,'Emissions Factors'!$A$5:$A$46,0)+2,FALSE)*'MC Usage'!L490</f>
        <v>0</v>
      </c>
      <c r="M490" s="9">
        <f>HLOOKUP(M$5,'Emissions Factors'!$A$3:$AB$46,MATCH('MC Emissions'!$A490,'Emissions Factors'!$A$5:$A$46,0)+2,FALSE)*'MC Usage'!M490</f>
        <v>0</v>
      </c>
      <c r="N490" s="9">
        <f>HLOOKUP(N$5,'Emissions Factors'!$A$3:$AB$46,MATCH('MC Emissions'!$A490,'Emissions Factors'!$A$5:$A$46,0)+2,FALSE)*'MC Usage'!N490</f>
        <v>0</v>
      </c>
      <c r="O490" s="9">
        <f>HLOOKUP(O$5,'Emissions Factors'!$A$3:$AB$46,MATCH('MC Emissions'!$A490,'Emissions Factors'!$A$5:$A$46,0)+2,FALSE)*'MC Usage'!O490</f>
        <v>0</v>
      </c>
      <c r="P490" s="9">
        <f>HLOOKUP(P$5,'Emissions Factors'!$A$3:$AB$46,MATCH('MC Emissions'!$A490,'Emissions Factors'!$A$5:$A$46,0)+2,FALSE)*'MC Usage'!P490</f>
        <v>0</v>
      </c>
      <c r="Q490" s="9">
        <f>HLOOKUP(Q$5,'Emissions Factors'!$A$3:$AB$46,MATCH('MC Emissions'!$A490,'Emissions Factors'!$A$5:$A$46,0)+2,FALSE)*'MC Usage'!Q490</f>
        <v>0</v>
      </c>
      <c r="R490" s="9">
        <f>HLOOKUP(R$5,'Emissions Factors'!$A$3:$AB$46,MATCH('MC Emissions'!$A490,'Emissions Factors'!$A$5:$A$46,0)+2,FALSE)*'MC Usage'!R490</f>
        <v>0</v>
      </c>
      <c r="S490" s="9">
        <f>HLOOKUP(S$5,'Emissions Factors'!$A$3:$AB$46,MATCH('MC Emissions'!$A490,'Emissions Factors'!$A$5:$A$46,0)+2,FALSE)*'MC Usage'!S490</f>
        <v>0</v>
      </c>
      <c r="T490" s="9">
        <f>HLOOKUP(T$5,'Emissions Factors'!$A$3:$AB$46,MATCH('MC Emissions'!$A490,'Emissions Factors'!$A$5:$A$46,0)+2,FALSE)*'MC Usage'!T490</f>
        <v>0</v>
      </c>
      <c r="U490" s="9">
        <f>HLOOKUP(U$5,'Emissions Factors'!$A$3:$AB$46,MATCH('MC Emissions'!$A490,'Emissions Factors'!$A$5:$A$46,0)+2,FALSE)*'MC Usage'!U490</f>
        <v>0</v>
      </c>
      <c r="V490" s="9">
        <f>HLOOKUP(V$5,'Emissions Factors'!$A$3:$AB$46,MATCH('MC Emissions'!$A490,'Emissions Factors'!$A$5:$A$46,0)+2,FALSE)*'MC Usage'!V490</f>
        <v>0</v>
      </c>
      <c r="W490" s="9">
        <f>HLOOKUP(W$5,'Emissions Factors'!$A$3:$AB$46,MATCH('MC Emissions'!$A490,'Emissions Factors'!$A$5:$A$46,0)+2,FALSE)*'MC Usage'!W490</f>
        <v>0</v>
      </c>
      <c r="X490" s="9">
        <f>HLOOKUP(X$5,'Emissions Factors'!$A$3:$AB$46,MATCH('MC Emissions'!$A490,'Emissions Factors'!$A$5:$A$46,0)+2,FALSE)*'MC Usage'!X490</f>
        <v>0</v>
      </c>
      <c r="Y490" s="9">
        <f>HLOOKUP(Y$5,'Emissions Factors'!$A$3:$AB$46,MATCH('MC Emissions'!$A490,'Emissions Factors'!$A$5:$A$46,0)+2,FALSE)*'MC Usage'!Y490</f>
        <v>0</v>
      </c>
      <c r="Z490" s="9">
        <f>HLOOKUP(Z$5,'Emissions Factors'!$A$3:$AB$46,MATCH('MC Emissions'!$A490,'Emissions Factors'!$A$5:$A$46,0)+2,FALSE)*'MC Usage'!Z490</f>
        <v>0</v>
      </c>
      <c r="AA490" s="9">
        <f>HLOOKUP(AA$5,'Emissions Factors'!$A$3:$AB$46,MATCH('MC Emissions'!$A490,'Emissions Factors'!$A$5:$A$46,0)+2,FALSE)*'MC Usage'!AA490</f>
        <v>0</v>
      </c>
      <c r="AB490" s="10">
        <f>HLOOKUP(AB$5,'Emissions Factors'!$A$3:$AB$46,MATCH('MC Emissions'!$A490,'Emissions Factors'!$A$5:$A$46,0)+2,FALSE)*'MC Usage'!AB490</f>
        <v>0</v>
      </c>
      <c r="AC490" s="10">
        <f>-'MC Usage'!AC490</f>
        <v>0</v>
      </c>
      <c r="AD490" s="10">
        <f>HLOOKUP(AD$5,'Emissions Factors'!$A$3:$AB$46,MATCH('MC Emissions'!$A490,'Emissions Factors'!$A$5:$A$46,0)+2,FALSE)*'MC Usage'!AD490</f>
        <v>0</v>
      </c>
      <c r="AE490" s="10">
        <f>HLOOKUP(AE$5,'Emissions Factors'!$A$3:$AB$46,MATCH('MC Emissions'!$A490,'Emissions Factors'!$A$5:$A$46,0)+2,FALSE)*'MC Usage'!AE490</f>
        <v>0</v>
      </c>
      <c r="AF490" s="202">
        <f t="shared" si="31"/>
        <v>0</v>
      </c>
      <c r="AG490">
        <f t="shared" si="32"/>
        <v>0</v>
      </c>
      <c r="AH490">
        <v>0</v>
      </c>
    </row>
    <row r="491" spans="1:34" x14ac:dyDescent="0.3">
      <c r="A491" s="30" t="s">
        <v>74</v>
      </c>
      <c r="B491" s="16">
        <f t="shared" si="33"/>
        <v>51471</v>
      </c>
      <c r="C491" s="9">
        <f>HLOOKUP(C$5,'Emissions Factors'!$A$3:$AB$46,MATCH('MC Emissions'!$A491,'Emissions Factors'!$A$5:$A$46,0)+2,FALSE)*'MC Usage'!C491</f>
        <v>0</v>
      </c>
      <c r="D491" s="9">
        <f>HLOOKUP(D$5,'Emissions Factors'!$A$3:$AB$46,MATCH('MC Emissions'!$A491,'Emissions Factors'!$A$5:$A$46,0)+2,FALSE)*'MC Usage'!D491</f>
        <v>0</v>
      </c>
      <c r="E491" s="9">
        <f>HLOOKUP(E$5,'Emissions Factors'!$A$3:$AB$46,MATCH('MC Emissions'!$A491,'Emissions Factors'!$A$5:$A$46,0)+2,FALSE)*'MC Usage'!E491</f>
        <v>0</v>
      </c>
      <c r="F491" s="9">
        <f>HLOOKUP(F$5,'Emissions Factors'!$A$3:$AB$46,MATCH('MC Emissions'!$A491,'Emissions Factors'!$A$5:$A$46,0)+2,FALSE)*'MC Usage'!F491</f>
        <v>0</v>
      </c>
      <c r="G491" s="9">
        <f>HLOOKUP(G$5,'Emissions Factors'!$A$3:$AB$46,MATCH('MC Emissions'!$A491,'Emissions Factors'!$A$5:$A$46,0)+2,FALSE)*'MC Usage'!G491</f>
        <v>0</v>
      </c>
      <c r="H491" s="9">
        <f>HLOOKUP(H$5,'Emissions Factors'!$A$3:$AB$46,MATCH('MC Emissions'!$A491,'Emissions Factors'!$A$5:$A$46,0)+2,FALSE)*'MC Usage'!H491</f>
        <v>0</v>
      </c>
      <c r="I491" s="9">
        <f>HLOOKUP(I$5,'Emissions Factors'!$A$3:$AB$46,MATCH('MC Emissions'!$A491,'Emissions Factors'!$A$5:$A$46,0)+2,FALSE)*'MC Usage'!I491</f>
        <v>0</v>
      </c>
      <c r="J491" s="9">
        <f>HLOOKUP(J$5,'Emissions Factors'!$A$3:$AB$46,MATCH('MC Emissions'!$A491,'Emissions Factors'!$A$5:$A$46,0)+2,FALSE)*'MC Usage'!J491</f>
        <v>0</v>
      </c>
      <c r="K491" s="9">
        <f>HLOOKUP(K$5,'Emissions Factors'!$A$3:$AB$46,MATCH('MC Emissions'!$A491,'Emissions Factors'!$A$5:$A$46,0)+2,FALSE)*'MC Usage'!K491</f>
        <v>0</v>
      </c>
      <c r="L491" s="9">
        <f>HLOOKUP(L$5,'Emissions Factors'!$A$3:$AB$46,MATCH('MC Emissions'!$A491,'Emissions Factors'!$A$5:$A$46,0)+2,FALSE)*'MC Usage'!L491</f>
        <v>0</v>
      </c>
      <c r="M491" s="9">
        <f>HLOOKUP(M$5,'Emissions Factors'!$A$3:$AB$46,MATCH('MC Emissions'!$A491,'Emissions Factors'!$A$5:$A$46,0)+2,FALSE)*'MC Usage'!M491</f>
        <v>0</v>
      </c>
      <c r="N491" s="9">
        <f>HLOOKUP(N$5,'Emissions Factors'!$A$3:$AB$46,MATCH('MC Emissions'!$A491,'Emissions Factors'!$A$5:$A$46,0)+2,FALSE)*'MC Usage'!N491</f>
        <v>0</v>
      </c>
      <c r="O491" s="9">
        <f>HLOOKUP(O$5,'Emissions Factors'!$A$3:$AB$46,MATCH('MC Emissions'!$A491,'Emissions Factors'!$A$5:$A$46,0)+2,FALSE)*'MC Usage'!O491</f>
        <v>0</v>
      </c>
      <c r="P491" s="9">
        <f>HLOOKUP(P$5,'Emissions Factors'!$A$3:$AB$46,MATCH('MC Emissions'!$A491,'Emissions Factors'!$A$5:$A$46,0)+2,FALSE)*'MC Usage'!P491</f>
        <v>0</v>
      </c>
      <c r="Q491" s="9">
        <f>HLOOKUP(Q$5,'Emissions Factors'!$A$3:$AB$46,MATCH('MC Emissions'!$A491,'Emissions Factors'!$A$5:$A$46,0)+2,FALSE)*'MC Usage'!Q491</f>
        <v>0</v>
      </c>
      <c r="R491" s="9">
        <f>HLOOKUP(R$5,'Emissions Factors'!$A$3:$AB$46,MATCH('MC Emissions'!$A491,'Emissions Factors'!$A$5:$A$46,0)+2,FALSE)*'MC Usage'!R491</f>
        <v>0</v>
      </c>
      <c r="S491" s="9">
        <f>HLOOKUP(S$5,'Emissions Factors'!$A$3:$AB$46,MATCH('MC Emissions'!$A491,'Emissions Factors'!$A$5:$A$46,0)+2,FALSE)*'MC Usage'!S491</f>
        <v>0</v>
      </c>
      <c r="T491" s="9">
        <f>HLOOKUP(T$5,'Emissions Factors'!$A$3:$AB$46,MATCH('MC Emissions'!$A491,'Emissions Factors'!$A$5:$A$46,0)+2,FALSE)*'MC Usage'!T491</f>
        <v>0</v>
      </c>
      <c r="U491" s="9">
        <f>HLOOKUP(U$5,'Emissions Factors'!$A$3:$AB$46,MATCH('MC Emissions'!$A491,'Emissions Factors'!$A$5:$A$46,0)+2,FALSE)*'MC Usage'!U491</f>
        <v>0</v>
      </c>
      <c r="V491" s="9">
        <f>HLOOKUP(V$5,'Emissions Factors'!$A$3:$AB$46,MATCH('MC Emissions'!$A491,'Emissions Factors'!$A$5:$A$46,0)+2,FALSE)*'MC Usage'!V491</f>
        <v>0</v>
      </c>
      <c r="W491" s="9">
        <f>HLOOKUP(W$5,'Emissions Factors'!$A$3:$AB$46,MATCH('MC Emissions'!$A491,'Emissions Factors'!$A$5:$A$46,0)+2,FALSE)*'MC Usage'!W491</f>
        <v>0</v>
      </c>
      <c r="X491" s="9">
        <f>HLOOKUP(X$5,'Emissions Factors'!$A$3:$AB$46,MATCH('MC Emissions'!$A491,'Emissions Factors'!$A$5:$A$46,0)+2,FALSE)*'MC Usage'!X491</f>
        <v>0</v>
      </c>
      <c r="Y491" s="9">
        <f>HLOOKUP(Y$5,'Emissions Factors'!$A$3:$AB$46,MATCH('MC Emissions'!$A491,'Emissions Factors'!$A$5:$A$46,0)+2,FALSE)*'MC Usage'!Y491</f>
        <v>0</v>
      </c>
      <c r="Z491" s="9">
        <f>HLOOKUP(Z$5,'Emissions Factors'!$A$3:$AB$46,MATCH('MC Emissions'!$A491,'Emissions Factors'!$A$5:$A$46,0)+2,FALSE)*'MC Usage'!Z491</f>
        <v>0</v>
      </c>
      <c r="AA491" s="9">
        <f>HLOOKUP(AA$5,'Emissions Factors'!$A$3:$AB$46,MATCH('MC Emissions'!$A491,'Emissions Factors'!$A$5:$A$46,0)+2,FALSE)*'MC Usage'!AA491</f>
        <v>0</v>
      </c>
      <c r="AB491" s="10">
        <f>HLOOKUP(AB$5,'Emissions Factors'!$A$3:$AB$46,MATCH('MC Emissions'!$A491,'Emissions Factors'!$A$5:$A$46,0)+2,FALSE)*'MC Usage'!AB491</f>
        <v>0</v>
      </c>
      <c r="AC491" s="10">
        <f>-'MC Usage'!AC491</f>
        <v>0</v>
      </c>
      <c r="AD491" s="10">
        <f>HLOOKUP(AD$5,'Emissions Factors'!$A$3:$AB$46,MATCH('MC Emissions'!$A491,'Emissions Factors'!$A$5:$A$46,0)+2,FALSE)*'MC Usage'!AD491</f>
        <v>0</v>
      </c>
      <c r="AE491" s="10">
        <f>HLOOKUP(AE$5,'Emissions Factors'!$A$3:$AB$46,MATCH('MC Emissions'!$A491,'Emissions Factors'!$A$5:$A$46,0)+2,FALSE)*'MC Usage'!AE491</f>
        <v>0</v>
      </c>
      <c r="AF491" s="202">
        <f t="shared" si="31"/>
        <v>0</v>
      </c>
      <c r="AG491">
        <f t="shared" si="32"/>
        <v>0</v>
      </c>
      <c r="AH491">
        <v>0</v>
      </c>
    </row>
    <row r="492" spans="1:34" x14ac:dyDescent="0.3">
      <c r="A492" s="30" t="s">
        <v>74</v>
      </c>
      <c r="B492" s="16">
        <f t="shared" si="33"/>
        <v>51502</v>
      </c>
      <c r="C492" s="9">
        <f>HLOOKUP(C$5,'Emissions Factors'!$A$3:$AB$46,MATCH('MC Emissions'!$A492,'Emissions Factors'!$A$5:$A$46,0)+2,FALSE)*'MC Usage'!C492</f>
        <v>0</v>
      </c>
      <c r="D492" s="9">
        <f>HLOOKUP(D$5,'Emissions Factors'!$A$3:$AB$46,MATCH('MC Emissions'!$A492,'Emissions Factors'!$A$5:$A$46,0)+2,FALSE)*'MC Usage'!D492</f>
        <v>0</v>
      </c>
      <c r="E492" s="9">
        <f>HLOOKUP(E$5,'Emissions Factors'!$A$3:$AB$46,MATCH('MC Emissions'!$A492,'Emissions Factors'!$A$5:$A$46,0)+2,FALSE)*'MC Usage'!E492</f>
        <v>0</v>
      </c>
      <c r="F492" s="9">
        <f>HLOOKUP(F$5,'Emissions Factors'!$A$3:$AB$46,MATCH('MC Emissions'!$A492,'Emissions Factors'!$A$5:$A$46,0)+2,FALSE)*'MC Usage'!F492</f>
        <v>0</v>
      </c>
      <c r="G492" s="9">
        <f>HLOOKUP(G$5,'Emissions Factors'!$A$3:$AB$46,MATCH('MC Emissions'!$A492,'Emissions Factors'!$A$5:$A$46,0)+2,FALSE)*'MC Usage'!G492</f>
        <v>0</v>
      </c>
      <c r="H492" s="9">
        <f>HLOOKUP(H$5,'Emissions Factors'!$A$3:$AB$46,MATCH('MC Emissions'!$A492,'Emissions Factors'!$A$5:$A$46,0)+2,FALSE)*'MC Usage'!H492</f>
        <v>0</v>
      </c>
      <c r="I492" s="9">
        <f>HLOOKUP(I$5,'Emissions Factors'!$A$3:$AB$46,MATCH('MC Emissions'!$A492,'Emissions Factors'!$A$5:$A$46,0)+2,FALSE)*'MC Usage'!I492</f>
        <v>0</v>
      </c>
      <c r="J492" s="9">
        <f>HLOOKUP(J$5,'Emissions Factors'!$A$3:$AB$46,MATCH('MC Emissions'!$A492,'Emissions Factors'!$A$5:$A$46,0)+2,FALSE)*'MC Usage'!J492</f>
        <v>0</v>
      </c>
      <c r="K492" s="9">
        <f>HLOOKUP(K$5,'Emissions Factors'!$A$3:$AB$46,MATCH('MC Emissions'!$A492,'Emissions Factors'!$A$5:$A$46,0)+2,FALSE)*'MC Usage'!K492</f>
        <v>0</v>
      </c>
      <c r="L492" s="9">
        <f>HLOOKUP(L$5,'Emissions Factors'!$A$3:$AB$46,MATCH('MC Emissions'!$A492,'Emissions Factors'!$A$5:$A$46,0)+2,FALSE)*'MC Usage'!L492</f>
        <v>0</v>
      </c>
      <c r="M492" s="9">
        <f>HLOOKUP(M$5,'Emissions Factors'!$A$3:$AB$46,MATCH('MC Emissions'!$A492,'Emissions Factors'!$A$5:$A$46,0)+2,FALSE)*'MC Usage'!M492</f>
        <v>0</v>
      </c>
      <c r="N492" s="9">
        <f>HLOOKUP(N$5,'Emissions Factors'!$A$3:$AB$46,MATCH('MC Emissions'!$A492,'Emissions Factors'!$A$5:$A$46,0)+2,FALSE)*'MC Usage'!N492</f>
        <v>0</v>
      </c>
      <c r="O492" s="9">
        <f>HLOOKUP(O$5,'Emissions Factors'!$A$3:$AB$46,MATCH('MC Emissions'!$A492,'Emissions Factors'!$A$5:$A$46,0)+2,FALSE)*'MC Usage'!O492</f>
        <v>0</v>
      </c>
      <c r="P492" s="9">
        <f>HLOOKUP(P$5,'Emissions Factors'!$A$3:$AB$46,MATCH('MC Emissions'!$A492,'Emissions Factors'!$A$5:$A$46,0)+2,FALSE)*'MC Usage'!P492</f>
        <v>0</v>
      </c>
      <c r="Q492" s="9">
        <f>HLOOKUP(Q$5,'Emissions Factors'!$A$3:$AB$46,MATCH('MC Emissions'!$A492,'Emissions Factors'!$A$5:$A$46,0)+2,FALSE)*'MC Usage'!Q492</f>
        <v>0</v>
      </c>
      <c r="R492" s="9">
        <f>HLOOKUP(R$5,'Emissions Factors'!$A$3:$AB$46,MATCH('MC Emissions'!$A492,'Emissions Factors'!$A$5:$A$46,0)+2,FALSE)*'MC Usage'!R492</f>
        <v>0</v>
      </c>
      <c r="S492" s="9">
        <f>HLOOKUP(S$5,'Emissions Factors'!$A$3:$AB$46,MATCH('MC Emissions'!$A492,'Emissions Factors'!$A$5:$A$46,0)+2,FALSE)*'MC Usage'!S492</f>
        <v>0</v>
      </c>
      <c r="T492" s="9">
        <f>HLOOKUP(T$5,'Emissions Factors'!$A$3:$AB$46,MATCH('MC Emissions'!$A492,'Emissions Factors'!$A$5:$A$46,0)+2,FALSE)*'MC Usage'!T492</f>
        <v>0</v>
      </c>
      <c r="U492" s="9">
        <f>HLOOKUP(U$5,'Emissions Factors'!$A$3:$AB$46,MATCH('MC Emissions'!$A492,'Emissions Factors'!$A$5:$A$46,0)+2,FALSE)*'MC Usage'!U492</f>
        <v>0</v>
      </c>
      <c r="V492" s="9">
        <f>HLOOKUP(V$5,'Emissions Factors'!$A$3:$AB$46,MATCH('MC Emissions'!$A492,'Emissions Factors'!$A$5:$A$46,0)+2,FALSE)*'MC Usage'!V492</f>
        <v>0</v>
      </c>
      <c r="W492" s="9">
        <f>HLOOKUP(W$5,'Emissions Factors'!$A$3:$AB$46,MATCH('MC Emissions'!$A492,'Emissions Factors'!$A$5:$A$46,0)+2,FALSE)*'MC Usage'!W492</f>
        <v>0</v>
      </c>
      <c r="X492" s="9">
        <f>HLOOKUP(X$5,'Emissions Factors'!$A$3:$AB$46,MATCH('MC Emissions'!$A492,'Emissions Factors'!$A$5:$A$46,0)+2,FALSE)*'MC Usage'!X492</f>
        <v>0</v>
      </c>
      <c r="Y492" s="9">
        <f>HLOOKUP(Y$5,'Emissions Factors'!$A$3:$AB$46,MATCH('MC Emissions'!$A492,'Emissions Factors'!$A$5:$A$46,0)+2,FALSE)*'MC Usage'!Y492</f>
        <v>0</v>
      </c>
      <c r="Z492" s="9">
        <f>HLOOKUP(Z$5,'Emissions Factors'!$A$3:$AB$46,MATCH('MC Emissions'!$A492,'Emissions Factors'!$A$5:$A$46,0)+2,FALSE)*'MC Usage'!Z492</f>
        <v>0</v>
      </c>
      <c r="AA492" s="9">
        <f>HLOOKUP(AA$5,'Emissions Factors'!$A$3:$AB$46,MATCH('MC Emissions'!$A492,'Emissions Factors'!$A$5:$A$46,0)+2,FALSE)*'MC Usage'!AA492</f>
        <v>0</v>
      </c>
      <c r="AB492" s="10">
        <f>HLOOKUP(AB$5,'Emissions Factors'!$A$3:$AB$46,MATCH('MC Emissions'!$A492,'Emissions Factors'!$A$5:$A$46,0)+2,FALSE)*'MC Usage'!AB492</f>
        <v>0</v>
      </c>
      <c r="AC492" s="10">
        <f>-'MC Usage'!AC492</f>
        <v>0</v>
      </c>
      <c r="AD492" s="10">
        <f>HLOOKUP(AD$5,'Emissions Factors'!$A$3:$AB$46,MATCH('MC Emissions'!$A492,'Emissions Factors'!$A$5:$A$46,0)+2,FALSE)*'MC Usage'!AD492</f>
        <v>0</v>
      </c>
      <c r="AE492" s="10">
        <f>HLOOKUP(AE$5,'Emissions Factors'!$A$3:$AB$46,MATCH('MC Emissions'!$A492,'Emissions Factors'!$A$5:$A$46,0)+2,FALSE)*'MC Usage'!AE492</f>
        <v>0</v>
      </c>
      <c r="AF492" s="202">
        <f t="shared" si="31"/>
        <v>0</v>
      </c>
      <c r="AG492">
        <f t="shared" si="32"/>
        <v>0</v>
      </c>
      <c r="AH492">
        <v>0</v>
      </c>
    </row>
    <row r="493" spans="1:34" x14ac:dyDescent="0.3">
      <c r="A493" s="30" t="s">
        <v>74</v>
      </c>
      <c r="B493" s="16">
        <f t="shared" si="33"/>
        <v>51533</v>
      </c>
      <c r="C493" s="9">
        <f>HLOOKUP(C$5,'Emissions Factors'!$A$3:$AB$46,MATCH('MC Emissions'!$A493,'Emissions Factors'!$A$5:$A$46,0)+2,FALSE)*'MC Usage'!C493</f>
        <v>0</v>
      </c>
      <c r="D493" s="9">
        <f>HLOOKUP(D$5,'Emissions Factors'!$A$3:$AB$46,MATCH('MC Emissions'!$A493,'Emissions Factors'!$A$5:$A$46,0)+2,FALSE)*'MC Usage'!D493</f>
        <v>0</v>
      </c>
      <c r="E493" s="9">
        <f>HLOOKUP(E$5,'Emissions Factors'!$A$3:$AB$46,MATCH('MC Emissions'!$A493,'Emissions Factors'!$A$5:$A$46,0)+2,FALSE)*'MC Usage'!E493</f>
        <v>0</v>
      </c>
      <c r="F493" s="9">
        <f>HLOOKUP(F$5,'Emissions Factors'!$A$3:$AB$46,MATCH('MC Emissions'!$A493,'Emissions Factors'!$A$5:$A$46,0)+2,FALSE)*'MC Usage'!F493</f>
        <v>0</v>
      </c>
      <c r="G493" s="9">
        <f>HLOOKUP(G$5,'Emissions Factors'!$A$3:$AB$46,MATCH('MC Emissions'!$A493,'Emissions Factors'!$A$5:$A$46,0)+2,FALSE)*'MC Usage'!G493</f>
        <v>0</v>
      </c>
      <c r="H493" s="9">
        <f>HLOOKUP(H$5,'Emissions Factors'!$A$3:$AB$46,MATCH('MC Emissions'!$A493,'Emissions Factors'!$A$5:$A$46,0)+2,FALSE)*'MC Usage'!H493</f>
        <v>0</v>
      </c>
      <c r="I493" s="9">
        <f>HLOOKUP(I$5,'Emissions Factors'!$A$3:$AB$46,MATCH('MC Emissions'!$A493,'Emissions Factors'!$A$5:$A$46,0)+2,FALSE)*'MC Usage'!I493</f>
        <v>0</v>
      </c>
      <c r="J493" s="9">
        <f>HLOOKUP(J$5,'Emissions Factors'!$A$3:$AB$46,MATCH('MC Emissions'!$A493,'Emissions Factors'!$A$5:$A$46,0)+2,FALSE)*'MC Usage'!J493</f>
        <v>0</v>
      </c>
      <c r="K493" s="9">
        <f>HLOOKUP(K$5,'Emissions Factors'!$A$3:$AB$46,MATCH('MC Emissions'!$A493,'Emissions Factors'!$A$5:$A$46,0)+2,FALSE)*'MC Usage'!K493</f>
        <v>0</v>
      </c>
      <c r="L493" s="9">
        <f>HLOOKUP(L$5,'Emissions Factors'!$A$3:$AB$46,MATCH('MC Emissions'!$A493,'Emissions Factors'!$A$5:$A$46,0)+2,FALSE)*'MC Usage'!L493</f>
        <v>0</v>
      </c>
      <c r="M493" s="9">
        <f>HLOOKUP(M$5,'Emissions Factors'!$A$3:$AB$46,MATCH('MC Emissions'!$A493,'Emissions Factors'!$A$5:$A$46,0)+2,FALSE)*'MC Usage'!M493</f>
        <v>0</v>
      </c>
      <c r="N493" s="9">
        <f>HLOOKUP(N$5,'Emissions Factors'!$A$3:$AB$46,MATCH('MC Emissions'!$A493,'Emissions Factors'!$A$5:$A$46,0)+2,FALSE)*'MC Usage'!N493</f>
        <v>0</v>
      </c>
      <c r="O493" s="9">
        <f>HLOOKUP(O$5,'Emissions Factors'!$A$3:$AB$46,MATCH('MC Emissions'!$A493,'Emissions Factors'!$A$5:$A$46,0)+2,FALSE)*'MC Usage'!O493</f>
        <v>0</v>
      </c>
      <c r="P493" s="9">
        <f>HLOOKUP(P$5,'Emissions Factors'!$A$3:$AB$46,MATCH('MC Emissions'!$A493,'Emissions Factors'!$A$5:$A$46,0)+2,FALSE)*'MC Usage'!P493</f>
        <v>0</v>
      </c>
      <c r="Q493" s="9">
        <f>HLOOKUP(Q$5,'Emissions Factors'!$A$3:$AB$46,MATCH('MC Emissions'!$A493,'Emissions Factors'!$A$5:$A$46,0)+2,FALSE)*'MC Usage'!Q493</f>
        <v>0</v>
      </c>
      <c r="R493" s="9">
        <f>HLOOKUP(R$5,'Emissions Factors'!$A$3:$AB$46,MATCH('MC Emissions'!$A493,'Emissions Factors'!$A$5:$A$46,0)+2,FALSE)*'MC Usage'!R493</f>
        <v>0</v>
      </c>
      <c r="S493" s="9">
        <f>HLOOKUP(S$5,'Emissions Factors'!$A$3:$AB$46,MATCH('MC Emissions'!$A493,'Emissions Factors'!$A$5:$A$46,0)+2,FALSE)*'MC Usage'!S493</f>
        <v>0</v>
      </c>
      <c r="T493" s="9">
        <f>HLOOKUP(T$5,'Emissions Factors'!$A$3:$AB$46,MATCH('MC Emissions'!$A493,'Emissions Factors'!$A$5:$A$46,0)+2,FALSE)*'MC Usage'!T493</f>
        <v>0</v>
      </c>
      <c r="U493" s="9">
        <f>HLOOKUP(U$5,'Emissions Factors'!$A$3:$AB$46,MATCH('MC Emissions'!$A493,'Emissions Factors'!$A$5:$A$46,0)+2,FALSE)*'MC Usage'!U493</f>
        <v>0</v>
      </c>
      <c r="V493" s="9">
        <f>HLOOKUP(V$5,'Emissions Factors'!$A$3:$AB$46,MATCH('MC Emissions'!$A493,'Emissions Factors'!$A$5:$A$46,0)+2,FALSE)*'MC Usage'!V493</f>
        <v>0</v>
      </c>
      <c r="W493" s="9">
        <f>HLOOKUP(W$5,'Emissions Factors'!$A$3:$AB$46,MATCH('MC Emissions'!$A493,'Emissions Factors'!$A$5:$A$46,0)+2,FALSE)*'MC Usage'!W493</f>
        <v>0</v>
      </c>
      <c r="X493" s="9">
        <f>HLOOKUP(X$5,'Emissions Factors'!$A$3:$AB$46,MATCH('MC Emissions'!$A493,'Emissions Factors'!$A$5:$A$46,0)+2,FALSE)*'MC Usage'!X493</f>
        <v>0</v>
      </c>
      <c r="Y493" s="9">
        <f>HLOOKUP(Y$5,'Emissions Factors'!$A$3:$AB$46,MATCH('MC Emissions'!$A493,'Emissions Factors'!$A$5:$A$46,0)+2,FALSE)*'MC Usage'!Y493</f>
        <v>0</v>
      </c>
      <c r="Z493" s="9">
        <f>HLOOKUP(Z$5,'Emissions Factors'!$A$3:$AB$46,MATCH('MC Emissions'!$A493,'Emissions Factors'!$A$5:$A$46,0)+2,FALSE)*'MC Usage'!Z493</f>
        <v>0</v>
      </c>
      <c r="AA493" s="9">
        <f>HLOOKUP(AA$5,'Emissions Factors'!$A$3:$AB$46,MATCH('MC Emissions'!$A493,'Emissions Factors'!$A$5:$A$46,0)+2,FALSE)*'MC Usage'!AA493</f>
        <v>0</v>
      </c>
      <c r="AB493" s="10">
        <f>HLOOKUP(AB$5,'Emissions Factors'!$A$3:$AB$46,MATCH('MC Emissions'!$A493,'Emissions Factors'!$A$5:$A$46,0)+2,FALSE)*'MC Usage'!AB493</f>
        <v>0</v>
      </c>
      <c r="AC493" s="10">
        <f>-'MC Usage'!AC493</f>
        <v>0</v>
      </c>
      <c r="AD493" s="10">
        <f>HLOOKUP(AD$5,'Emissions Factors'!$A$3:$AB$46,MATCH('MC Emissions'!$A493,'Emissions Factors'!$A$5:$A$46,0)+2,FALSE)*'MC Usage'!AD493</f>
        <v>0</v>
      </c>
      <c r="AE493" s="10">
        <f>HLOOKUP(AE$5,'Emissions Factors'!$A$3:$AB$46,MATCH('MC Emissions'!$A493,'Emissions Factors'!$A$5:$A$46,0)+2,FALSE)*'MC Usage'!AE493</f>
        <v>0</v>
      </c>
      <c r="AF493" s="202">
        <f t="shared" si="31"/>
        <v>0</v>
      </c>
      <c r="AG493">
        <f t="shared" si="32"/>
        <v>0</v>
      </c>
      <c r="AH493">
        <v>0</v>
      </c>
    </row>
    <row r="494" spans="1:34" x14ac:dyDescent="0.3">
      <c r="A494" s="30" t="s">
        <v>74</v>
      </c>
      <c r="B494" s="16">
        <f t="shared" si="33"/>
        <v>51561</v>
      </c>
      <c r="C494" s="9">
        <f>HLOOKUP(C$5,'Emissions Factors'!$A$3:$AB$46,MATCH('MC Emissions'!$A494,'Emissions Factors'!$A$5:$A$46,0)+2,FALSE)*'MC Usage'!C494</f>
        <v>0</v>
      </c>
      <c r="D494" s="9">
        <f>HLOOKUP(D$5,'Emissions Factors'!$A$3:$AB$46,MATCH('MC Emissions'!$A494,'Emissions Factors'!$A$5:$A$46,0)+2,FALSE)*'MC Usage'!D494</f>
        <v>0</v>
      </c>
      <c r="E494" s="9">
        <f>HLOOKUP(E$5,'Emissions Factors'!$A$3:$AB$46,MATCH('MC Emissions'!$A494,'Emissions Factors'!$A$5:$A$46,0)+2,FALSE)*'MC Usage'!E494</f>
        <v>0</v>
      </c>
      <c r="F494" s="9">
        <f>HLOOKUP(F$5,'Emissions Factors'!$A$3:$AB$46,MATCH('MC Emissions'!$A494,'Emissions Factors'!$A$5:$A$46,0)+2,FALSE)*'MC Usage'!F494</f>
        <v>0</v>
      </c>
      <c r="G494" s="9">
        <f>HLOOKUP(G$5,'Emissions Factors'!$A$3:$AB$46,MATCH('MC Emissions'!$A494,'Emissions Factors'!$A$5:$A$46,0)+2,FALSE)*'MC Usage'!G494</f>
        <v>0</v>
      </c>
      <c r="H494" s="9">
        <f>HLOOKUP(H$5,'Emissions Factors'!$A$3:$AB$46,MATCH('MC Emissions'!$A494,'Emissions Factors'!$A$5:$A$46,0)+2,FALSE)*'MC Usage'!H494</f>
        <v>0</v>
      </c>
      <c r="I494" s="9">
        <f>HLOOKUP(I$5,'Emissions Factors'!$A$3:$AB$46,MATCH('MC Emissions'!$A494,'Emissions Factors'!$A$5:$A$46,0)+2,FALSE)*'MC Usage'!I494</f>
        <v>0</v>
      </c>
      <c r="J494" s="9">
        <f>HLOOKUP(J$5,'Emissions Factors'!$A$3:$AB$46,MATCH('MC Emissions'!$A494,'Emissions Factors'!$A$5:$A$46,0)+2,FALSE)*'MC Usage'!J494</f>
        <v>0</v>
      </c>
      <c r="K494" s="9">
        <f>HLOOKUP(K$5,'Emissions Factors'!$A$3:$AB$46,MATCH('MC Emissions'!$A494,'Emissions Factors'!$A$5:$A$46,0)+2,FALSE)*'MC Usage'!K494</f>
        <v>0</v>
      </c>
      <c r="L494" s="9">
        <f>HLOOKUP(L$5,'Emissions Factors'!$A$3:$AB$46,MATCH('MC Emissions'!$A494,'Emissions Factors'!$A$5:$A$46,0)+2,FALSE)*'MC Usage'!L494</f>
        <v>0</v>
      </c>
      <c r="M494" s="9">
        <f>HLOOKUP(M$5,'Emissions Factors'!$A$3:$AB$46,MATCH('MC Emissions'!$A494,'Emissions Factors'!$A$5:$A$46,0)+2,FALSE)*'MC Usage'!M494</f>
        <v>0</v>
      </c>
      <c r="N494" s="9">
        <f>HLOOKUP(N$5,'Emissions Factors'!$A$3:$AB$46,MATCH('MC Emissions'!$A494,'Emissions Factors'!$A$5:$A$46,0)+2,FALSE)*'MC Usage'!N494</f>
        <v>0</v>
      </c>
      <c r="O494" s="9">
        <f>HLOOKUP(O$5,'Emissions Factors'!$A$3:$AB$46,MATCH('MC Emissions'!$A494,'Emissions Factors'!$A$5:$A$46,0)+2,FALSE)*'MC Usage'!O494</f>
        <v>0</v>
      </c>
      <c r="P494" s="9">
        <f>HLOOKUP(P$5,'Emissions Factors'!$A$3:$AB$46,MATCH('MC Emissions'!$A494,'Emissions Factors'!$A$5:$A$46,0)+2,FALSE)*'MC Usage'!P494</f>
        <v>0</v>
      </c>
      <c r="Q494" s="9">
        <f>HLOOKUP(Q$5,'Emissions Factors'!$A$3:$AB$46,MATCH('MC Emissions'!$A494,'Emissions Factors'!$A$5:$A$46,0)+2,FALSE)*'MC Usage'!Q494</f>
        <v>0</v>
      </c>
      <c r="R494" s="9">
        <f>HLOOKUP(R$5,'Emissions Factors'!$A$3:$AB$46,MATCH('MC Emissions'!$A494,'Emissions Factors'!$A$5:$A$46,0)+2,FALSE)*'MC Usage'!R494</f>
        <v>0</v>
      </c>
      <c r="S494" s="9">
        <f>HLOOKUP(S$5,'Emissions Factors'!$A$3:$AB$46,MATCH('MC Emissions'!$A494,'Emissions Factors'!$A$5:$A$46,0)+2,FALSE)*'MC Usage'!S494</f>
        <v>0</v>
      </c>
      <c r="T494" s="9">
        <f>HLOOKUP(T$5,'Emissions Factors'!$A$3:$AB$46,MATCH('MC Emissions'!$A494,'Emissions Factors'!$A$5:$A$46,0)+2,FALSE)*'MC Usage'!T494</f>
        <v>0</v>
      </c>
      <c r="U494" s="9">
        <f>HLOOKUP(U$5,'Emissions Factors'!$A$3:$AB$46,MATCH('MC Emissions'!$A494,'Emissions Factors'!$A$5:$A$46,0)+2,FALSE)*'MC Usage'!U494</f>
        <v>0</v>
      </c>
      <c r="V494" s="9">
        <f>HLOOKUP(V$5,'Emissions Factors'!$A$3:$AB$46,MATCH('MC Emissions'!$A494,'Emissions Factors'!$A$5:$A$46,0)+2,FALSE)*'MC Usage'!V494</f>
        <v>0</v>
      </c>
      <c r="W494" s="9">
        <f>HLOOKUP(W$5,'Emissions Factors'!$A$3:$AB$46,MATCH('MC Emissions'!$A494,'Emissions Factors'!$A$5:$A$46,0)+2,FALSE)*'MC Usage'!W494</f>
        <v>0</v>
      </c>
      <c r="X494" s="9">
        <f>HLOOKUP(X$5,'Emissions Factors'!$A$3:$AB$46,MATCH('MC Emissions'!$A494,'Emissions Factors'!$A$5:$A$46,0)+2,FALSE)*'MC Usage'!X494</f>
        <v>0</v>
      </c>
      <c r="Y494" s="9">
        <f>HLOOKUP(Y$5,'Emissions Factors'!$A$3:$AB$46,MATCH('MC Emissions'!$A494,'Emissions Factors'!$A$5:$A$46,0)+2,FALSE)*'MC Usage'!Y494</f>
        <v>0</v>
      </c>
      <c r="Z494" s="9">
        <f>HLOOKUP(Z$5,'Emissions Factors'!$A$3:$AB$46,MATCH('MC Emissions'!$A494,'Emissions Factors'!$A$5:$A$46,0)+2,FALSE)*'MC Usage'!Z494</f>
        <v>0</v>
      </c>
      <c r="AA494" s="9">
        <f>HLOOKUP(AA$5,'Emissions Factors'!$A$3:$AB$46,MATCH('MC Emissions'!$A494,'Emissions Factors'!$A$5:$A$46,0)+2,FALSE)*'MC Usage'!AA494</f>
        <v>0</v>
      </c>
      <c r="AB494" s="10">
        <f>HLOOKUP(AB$5,'Emissions Factors'!$A$3:$AB$46,MATCH('MC Emissions'!$A494,'Emissions Factors'!$A$5:$A$46,0)+2,FALSE)*'MC Usage'!AB494</f>
        <v>0</v>
      </c>
      <c r="AC494" s="10">
        <f>-'MC Usage'!AC494</f>
        <v>0</v>
      </c>
      <c r="AD494" s="10">
        <f>HLOOKUP(AD$5,'Emissions Factors'!$A$3:$AB$46,MATCH('MC Emissions'!$A494,'Emissions Factors'!$A$5:$A$46,0)+2,FALSE)*'MC Usage'!AD494</f>
        <v>0</v>
      </c>
      <c r="AE494" s="10">
        <f>HLOOKUP(AE$5,'Emissions Factors'!$A$3:$AB$46,MATCH('MC Emissions'!$A494,'Emissions Factors'!$A$5:$A$46,0)+2,FALSE)*'MC Usage'!AE494</f>
        <v>0</v>
      </c>
      <c r="AF494" s="202">
        <f t="shared" si="31"/>
        <v>0</v>
      </c>
      <c r="AG494">
        <f t="shared" si="32"/>
        <v>0</v>
      </c>
      <c r="AH494">
        <v>0</v>
      </c>
    </row>
    <row r="495" spans="1:34" x14ac:dyDescent="0.3">
      <c r="A495" s="30" t="s">
        <v>74</v>
      </c>
      <c r="B495" s="16">
        <f t="shared" si="33"/>
        <v>51592</v>
      </c>
      <c r="C495" s="9">
        <f>HLOOKUP(C$5,'Emissions Factors'!$A$3:$AB$46,MATCH('MC Emissions'!$A495,'Emissions Factors'!$A$5:$A$46,0)+2,FALSE)*'MC Usage'!C495</f>
        <v>0</v>
      </c>
      <c r="D495" s="9">
        <f>HLOOKUP(D$5,'Emissions Factors'!$A$3:$AB$46,MATCH('MC Emissions'!$A495,'Emissions Factors'!$A$5:$A$46,0)+2,FALSE)*'MC Usage'!D495</f>
        <v>0</v>
      </c>
      <c r="E495" s="9">
        <f>HLOOKUP(E$5,'Emissions Factors'!$A$3:$AB$46,MATCH('MC Emissions'!$A495,'Emissions Factors'!$A$5:$A$46,0)+2,FALSE)*'MC Usage'!E495</f>
        <v>0</v>
      </c>
      <c r="F495" s="9">
        <f>HLOOKUP(F$5,'Emissions Factors'!$A$3:$AB$46,MATCH('MC Emissions'!$A495,'Emissions Factors'!$A$5:$A$46,0)+2,FALSE)*'MC Usage'!F495</f>
        <v>0</v>
      </c>
      <c r="G495" s="9">
        <f>HLOOKUP(G$5,'Emissions Factors'!$A$3:$AB$46,MATCH('MC Emissions'!$A495,'Emissions Factors'!$A$5:$A$46,0)+2,FALSE)*'MC Usage'!G495</f>
        <v>0</v>
      </c>
      <c r="H495" s="9">
        <f>HLOOKUP(H$5,'Emissions Factors'!$A$3:$AB$46,MATCH('MC Emissions'!$A495,'Emissions Factors'!$A$5:$A$46,0)+2,FALSE)*'MC Usage'!H495</f>
        <v>0</v>
      </c>
      <c r="I495" s="9">
        <f>HLOOKUP(I$5,'Emissions Factors'!$A$3:$AB$46,MATCH('MC Emissions'!$A495,'Emissions Factors'!$A$5:$A$46,0)+2,FALSE)*'MC Usage'!I495</f>
        <v>0</v>
      </c>
      <c r="J495" s="9">
        <f>HLOOKUP(J$5,'Emissions Factors'!$A$3:$AB$46,MATCH('MC Emissions'!$A495,'Emissions Factors'!$A$5:$A$46,0)+2,FALSE)*'MC Usage'!J495</f>
        <v>0</v>
      </c>
      <c r="K495" s="9">
        <f>HLOOKUP(K$5,'Emissions Factors'!$A$3:$AB$46,MATCH('MC Emissions'!$A495,'Emissions Factors'!$A$5:$A$46,0)+2,FALSE)*'MC Usage'!K495</f>
        <v>0</v>
      </c>
      <c r="L495" s="9">
        <f>HLOOKUP(L$5,'Emissions Factors'!$A$3:$AB$46,MATCH('MC Emissions'!$A495,'Emissions Factors'!$A$5:$A$46,0)+2,FALSE)*'MC Usage'!L495</f>
        <v>0</v>
      </c>
      <c r="M495" s="9">
        <f>HLOOKUP(M$5,'Emissions Factors'!$A$3:$AB$46,MATCH('MC Emissions'!$A495,'Emissions Factors'!$A$5:$A$46,0)+2,FALSE)*'MC Usage'!M495</f>
        <v>0</v>
      </c>
      <c r="N495" s="9">
        <f>HLOOKUP(N$5,'Emissions Factors'!$A$3:$AB$46,MATCH('MC Emissions'!$A495,'Emissions Factors'!$A$5:$A$46,0)+2,FALSE)*'MC Usage'!N495</f>
        <v>0</v>
      </c>
      <c r="O495" s="9">
        <f>HLOOKUP(O$5,'Emissions Factors'!$A$3:$AB$46,MATCH('MC Emissions'!$A495,'Emissions Factors'!$A$5:$A$46,0)+2,FALSE)*'MC Usage'!O495</f>
        <v>0</v>
      </c>
      <c r="P495" s="9">
        <f>HLOOKUP(P$5,'Emissions Factors'!$A$3:$AB$46,MATCH('MC Emissions'!$A495,'Emissions Factors'!$A$5:$A$46,0)+2,FALSE)*'MC Usage'!P495</f>
        <v>0</v>
      </c>
      <c r="Q495" s="9">
        <f>HLOOKUP(Q$5,'Emissions Factors'!$A$3:$AB$46,MATCH('MC Emissions'!$A495,'Emissions Factors'!$A$5:$A$46,0)+2,FALSE)*'MC Usage'!Q495</f>
        <v>0</v>
      </c>
      <c r="R495" s="9">
        <f>HLOOKUP(R$5,'Emissions Factors'!$A$3:$AB$46,MATCH('MC Emissions'!$A495,'Emissions Factors'!$A$5:$A$46,0)+2,FALSE)*'MC Usage'!R495</f>
        <v>0</v>
      </c>
      <c r="S495" s="9">
        <f>HLOOKUP(S$5,'Emissions Factors'!$A$3:$AB$46,MATCH('MC Emissions'!$A495,'Emissions Factors'!$A$5:$A$46,0)+2,FALSE)*'MC Usage'!S495</f>
        <v>0</v>
      </c>
      <c r="T495" s="9">
        <f>HLOOKUP(T$5,'Emissions Factors'!$A$3:$AB$46,MATCH('MC Emissions'!$A495,'Emissions Factors'!$A$5:$A$46,0)+2,FALSE)*'MC Usage'!T495</f>
        <v>0</v>
      </c>
      <c r="U495" s="9">
        <f>HLOOKUP(U$5,'Emissions Factors'!$A$3:$AB$46,MATCH('MC Emissions'!$A495,'Emissions Factors'!$A$5:$A$46,0)+2,FALSE)*'MC Usage'!U495</f>
        <v>0</v>
      </c>
      <c r="V495" s="9">
        <f>HLOOKUP(V$5,'Emissions Factors'!$A$3:$AB$46,MATCH('MC Emissions'!$A495,'Emissions Factors'!$A$5:$A$46,0)+2,FALSE)*'MC Usage'!V495</f>
        <v>0</v>
      </c>
      <c r="W495" s="9">
        <f>HLOOKUP(W$5,'Emissions Factors'!$A$3:$AB$46,MATCH('MC Emissions'!$A495,'Emissions Factors'!$A$5:$A$46,0)+2,FALSE)*'MC Usage'!W495</f>
        <v>0</v>
      </c>
      <c r="X495" s="9">
        <f>HLOOKUP(X$5,'Emissions Factors'!$A$3:$AB$46,MATCH('MC Emissions'!$A495,'Emissions Factors'!$A$5:$A$46,0)+2,FALSE)*'MC Usage'!X495</f>
        <v>0</v>
      </c>
      <c r="Y495" s="9">
        <f>HLOOKUP(Y$5,'Emissions Factors'!$A$3:$AB$46,MATCH('MC Emissions'!$A495,'Emissions Factors'!$A$5:$A$46,0)+2,FALSE)*'MC Usage'!Y495</f>
        <v>0</v>
      </c>
      <c r="Z495" s="9">
        <f>HLOOKUP(Z$5,'Emissions Factors'!$A$3:$AB$46,MATCH('MC Emissions'!$A495,'Emissions Factors'!$A$5:$A$46,0)+2,FALSE)*'MC Usage'!Z495</f>
        <v>0</v>
      </c>
      <c r="AA495" s="9">
        <f>HLOOKUP(AA$5,'Emissions Factors'!$A$3:$AB$46,MATCH('MC Emissions'!$A495,'Emissions Factors'!$A$5:$A$46,0)+2,FALSE)*'MC Usage'!AA495</f>
        <v>0</v>
      </c>
      <c r="AB495" s="10">
        <f>HLOOKUP(AB$5,'Emissions Factors'!$A$3:$AB$46,MATCH('MC Emissions'!$A495,'Emissions Factors'!$A$5:$A$46,0)+2,FALSE)*'MC Usage'!AB495</f>
        <v>0</v>
      </c>
      <c r="AC495" s="10">
        <f>-'MC Usage'!AC495</f>
        <v>0</v>
      </c>
      <c r="AD495" s="10">
        <f>HLOOKUP(AD$5,'Emissions Factors'!$A$3:$AB$46,MATCH('MC Emissions'!$A495,'Emissions Factors'!$A$5:$A$46,0)+2,FALSE)*'MC Usage'!AD495</f>
        <v>0</v>
      </c>
      <c r="AE495" s="10">
        <f>HLOOKUP(AE$5,'Emissions Factors'!$A$3:$AB$46,MATCH('MC Emissions'!$A495,'Emissions Factors'!$A$5:$A$46,0)+2,FALSE)*'MC Usage'!AE495</f>
        <v>0</v>
      </c>
      <c r="AF495" s="202">
        <f t="shared" si="31"/>
        <v>0</v>
      </c>
      <c r="AG495">
        <f t="shared" si="32"/>
        <v>0</v>
      </c>
      <c r="AH495">
        <v>0</v>
      </c>
    </row>
    <row r="496" spans="1:34" x14ac:dyDescent="0.3">
      <c r="A496" s="30" t="s">
        <v>74</v>
      </c>
      <c r="B496" s="16">
        <f t="shared" si="33"/>
        <v>51622</v>
      </c>
      <c r="C496" s="9">
        <f>HLOOKUP(C$5,'Emissions Factors'!$A$3:$AB$46,MATCH('MC Emissions'!$A496,'Emissions Factors'!$A$5:$A$46,0)+2,FALSE)*'MC Usage'!C496</f>
        <v>0</v>
      </c>
      <c r="D496" s="9">
        <f>HLOOKUP(D$5,'Emissions Factors'!$A$3:$AB$46,MATCH('MC Emissions'!$A496,'Emissions Factors'!$A$5:$A$46,0)+2,FALSE)*'MC Usage'!D496</f>
        <v>0</v>
      </c>
      <c r="E496" s="9">
        <f>HLOOKUP(E$5,'Emissions Factors'!$A$3:$AB$46,MATCH('MC Emissions'!$A496,'Emissions Factors'!$A$5:$A$46,0)+2,FALSE)*'MC Usage'!E496</f>
        <v>0</v>
      </c>
      <c r="F496" s="9">
        <f>HLOOKUP(F$5,'Emissions Factors'!$A$3:$AB$46,MATCH('MC Emissions'!$A496,'Emissions Factors'!$A$5:$A$46,0)+2,FALSE)*'MC Usage'!F496</f>
        <v>0</v>
      </c>
      <c r="G496" s="9">
        <f>HLOOKUP(G$5,'Emissions Factors'!$A$3:$AB$46,MATCH('MC Emissions'!$A496,'Emissions Factors'!$A$5:$A$46,0)+2,FALSE)*'MC Usage'!G496</f>
        <v>0</v>
      </c>
      <c r="H496" s="9">
        <f>HLOOKUP(H$5,'Emissions Factors'!$A$3:$AB$46,MATCH('MC Emissions'!$A496,'Emissions Factors'!$A$5:$A$46,0)+2,FALSE)*'MC Usage'!H496</f>
        <v>0</v>
      </c>
      <c r="I496" s="9">
        <f>HLOOKUP(I$5,'Emissions Factors'!$A$3:$AB$46,MATCH('MC Emissions'!$A496,'Emissions Factors'!$A$5:$A$46,0)+2,FALSE)*'MC Usage'!I496</f>
        <v>0</v>
      </c>
      <c r="J496" s="9">
        <f>HLOOKUP(J$5,'Emissions Factors'!$A$3:$AB$46,MATCH('MC Emissions'!$A496,'Emissions Factors'!$A$5:$A$46,0)+2,FALSE)*'MC Usage'!J496</f>
        <v>0</v>
      </c>
      <c r="K496" s="9">
        <f>HLOOKUP(K$5,'Emissions Factors'!$A$3:$AB$46,MATCH('MC Emissions'!$A496,'Emissions Factors'!$A$5:$A$46,0)+2,FALSE)*'MC Usage'!K496</f>
        <v>0</v>
      </c>
      <c r="L496" s="9">
        <f>HLOOKUP(L$5,'Emissions Factors'!$A$3:$AB$46,MATCH('MC Emissions'!$A496,'Emissions Factors'!$A$5:$A$46,0)+2,FALSE)*'MC Usage'!L496</f>
        <v>0</v>
      </c>
      <c r="M496" s="9">
        <f>HLOOKUP(M$5,'Emissions Factors'!$A$3:$AB$46,MATCH('MC Emissions'!$A496,'Emissions Factors'!$A$5:$A$46,0)+2,FALSE)*'MC Usage'!M496</f>
        <v>0</v>
      </c>
      <c r="N496" s="9">
        <f>HLOOKUP(N$5,'Emissions Factors'!$A$3:$AB$46,MATCH('MC Emissions'!$A496,'Emissions Factors'!$A$5:$A$46,0)+2,FALSE)*'MC Usage'!N496</f>
        <v>0</v>
      </c>
      <c r="O496" s="9">
        <f>HLOOKUP(O$5,'Emissions Factors'!$A$3:$AB$46,MATCH('MC Emissions'!$A496,'Emissions Factors'!$A$5:$A$46,0)+2,FALSE)*'MC Usage'!O496</f>
        <v>0</v>
      </c>
      <c r="P496" s="9">
        <f>HLOOKUP(P$5,'Emissions Factors'!$A$3:$AB$46,MATCH('MC Emissions'!$A496,'Emissions Factors'!$A$5:$A$46,0)+2,FALSE)*'MC Usage'!P496</f>
        <v>0</v>
      </c>
      <c r="Q496" s="9">
        <f>HLOOKUP(Q$5,'Emissions Factors'!$A$3:$AB$46,MATCH('MC Emissions'!$A496,'Emissions Factors'!$A$5:$A$46,0)+2,FALSE)*'MC Usage'!Q496</f>
        <v>0</v>
      </c>
      <c r="R496" s="9">
        <f>HLOOKUP(R$5,'Emissions Factors'!$A$3:$AB$46,MATCH('MC Emissions'!$A496,'Emissions Factors'!$A$5:$A$46,0)+2,FALSE)*'MC Usage'!R496</f>
        <v>0</v>
      </c>
      <c r="S496" s="9">
        <f>HLOOKUP(S$5,'Emissions Factors'!$A$3:$AB$46,MATCH('MC Emissions'!$A496,'Emissions Factors'!$A$5:$A$46,0)+2,FALSE)*'MC Usage'!S496</f>
        <v>0</v>
      </c>
      <c r="T496" s="9">
        <f>HLOOKUP(T$5,'Emissions Factors'!$A$3:$AB$46,MATCH('MC Emissions'!$A496,'Emissions Factors'!$A$5:$A$46,0)+2,FALSE)*'MC Usage'!T496</f>
        <v>0</v>
      </c>
      <c r="U496" s="9">
        <f>HLOOKUP(U$5,'Emissions Factors'!$A$3:$AB$46,MATCH('MC Emissions'!$A496,'Emissions Factors'!$A$5:$A$46,0)+2,FALSE)*'MC Usage'!U496</f>
        <v>0</v>
      </c>
      <c r="V496" s="9">
        <f>HLOOKUP(V$5,'Emissions Factors'!$A$3:$AB$46,MATCH('MC Emissions'!$A496,'Emissions Factors'!$A$5:$A$46,0)+2,FALSE)*'MC Usage'!V496</f>
        <v>0</v>
      </c>
      <c r="W496" s="9">
        <f>HLOOKUP(W$5,'Emissions Factors'!$A$3:$AB$46,MATCH('MC Emissions'!$A496,'Emissions Factors'!$A$5:$A$46,0)+2,FALSE)*'MC Usage'!W496</f>
        <v>0</v>
      </c>
      <c r="X496" s="9">
        <f>HLOOKUP(X$5,'Emissions Factors'!$A$3:$AB$46,MATCH('MC Emissions'!$A496,'Emissions Factors'!$A$5:$A$46,0)+2,FALSE)*'MC Usage'!X496</f>
        <v>0</v>
      </c>
      <c r="Y496" s="9">
        <f>HLOOKUP(Y$5,'Emissions Factors'!$A$3:$AB$46,MATCH('MC Emissions'!$A496,'Emissions Factors'!$A$5:$A$46,0)+2,FALSE)*'MC Usage'!Y496</f>
        <v>0</v>
      </c>
      <c r="Z496" s="9">
        <f>HLOOKUP(Z$5,'Emissions Factors'!$A$3:$AB$46,MATCH('MC Emissions'!$A496,'Emissions Factors'!$A$5:$A$46,0)+2,FALSE)*'MC Usage'!Z496</f>
        <v>0</v>
      </c>
      <c r="AA496" s="9">
        <f>HLOOKUP(AA$5,'Emissions Factors'!$A$3:$AB$46,MATCH('MC Emissions'!$A496,'Emissions Factors'!$A$5:$A$46,0)+2,FALSE)*'MC Usage'!AA496</f>
        <v>0</v>
      </c>
      <c r="AB496" s="10">
        <f>HLOOKUP(AB$5,'Emissions Factors'!$A$3:$AB$46,MATCH('MC Emissions'!$A496,'Emissions Factors'!$A$5:$A$46,0)+2,FALSE)*'MC Usage'!AB496</f>
        <v>0</v>
      </c>
      <c r="AC496" s="10">
        <f>-'MC Usage'!AC496</f>
        <v>0</v>
      </c>
      <c r="AD496" s="10">
        <f>HLOOKUP(AD$5,'Emissions Factors'!$A$3:$AB$46,MATCH('MC Emissions'!$A496,'Emissions Factors'!$A$5:$A$46,0)+2,FALSE)*'MC Usage'!AD496</f>
        <v>0</v>
      </c>
      <c r="AE496" s="10">
        <f>HLOOKUP(AE$5,'Emissions Factors'!$A$3:$AB$46,MATCH('MC Emissions'!$A496,'Emissions Factors'!$A$5:$A$46,0)+2,FALSE)*'MC Usage'!AE496</f>
        <v>0</v>
      </c>
      <c r="AF496" s="202">
        <f t="shared" si="31"/>
        <v>0</v>
      </c>
      <c r="AG496">
        <f t="shared" si="32"/>
        <v>0</v>
      </c>
      <c r="AH496">
        <v>0</v>
      </c>
    </row>
    <row r="497" spans="1:34" ht="15" thickBot="1" x14ac:dyDescent="0.35">
      <c r="A497" s="31" t="s">
        <v>74</v>
      </c>
      <c r="B497" s="17">
        <f t="shared" si="33"/>
        <v>51653</v>
      </c>
      <c r="C497" s="11">
        <f>HLOOKUP(C$5,'Emissions Factors'!$A$3:$AB$46,MATCH('MC Emissions'!$A497,'Emissions Factors'!$A$5:$A$46,0)+2,FALSE)*'MC Usage'!C497</f>
        <v>0</v>
      </c>
      <c r="D497" s="11">
        <f>HLOOKUP(D$5,'Emissions Factors'!$A$3:$AB$46,MATCH('MC Emissions'!$A497,'Emissions Factors'!$A$5:$A$46,0)+2,FALSE)*'MC Usage'!D497</f>
        <v>0</v>
      </c>
      <c r="E497" s="11">
        <f>HLOOKUP(E$5,'Emissions Factors'!$A$3:$AB$46,MATCH('MC Emissions'!$A497,'Emissions Factors'!$A$5:$A$46,0)+2,FALSE)*'MC Usage'!E497</f>
        <v>0</v>
      </c>
      <c r="F497" s="11">
        <f>HLOOKUP(F$5,'Emissions Factors'!$A$3:$AB$46,MATCH('MC Emissions'!$A497,'Emissions Factors'!$A$5:$A$46,0)+2,FALSE)*'MC Usage'!F497</f>
        <v>0</v>
      </c>
      <c r="G497" s="11">
        <f>HLOOKUP(G$5,'Emissions Factors'!$A$3:$AB$46,MATCH('MC Emissions'!$A497,'Emissions Factors'!$A$5:$A$46,0)+2,FALSE)*'MC Usage'!G497</f>
        <v>0</v>
      </c>
      <c r="H497" s="11">
        <f>HLOOKUP(H$5,'Emissions Factors'!$A$3:$AB$46,MATCH('MC Emissions'!$A497,'Emissions Factors'!$A$5:$A$46,0)+2,FALSE)*'MC Usage'!H497</f>
        <v>0</v>
      </c>
      <c r="I497" s="11">
        <f>HLOOKUP(I$5,'Emissions Factors'!$A$3:$AB$46,MATCH('MC Emissions'!$A497,'Emissions Factors'!$A$5:$A$46,0)+2,FALSE)*'MC Usage'!I497</f>
        <v>0</v>
      </c>
      <c r="J497" s="11">
        <f>HLOOKUP(J$5,'Emissions Factors'!$A$3:$AB$46,MATCH('MC Emissions'!$A497,'Emissions Factors'!$A$5:$A$46,0)+2,FALSE)*'MC Usage'!J497</f>
        <v>0</v>
      </c>
      <c r="K497" s="11">
        <f>HLOOKUP(K$5,'Emissions Factors'!$A$3:$AB$46,MATCH('MC Emissions'!$A497,'Emissions Factors'!$A$5:$A$46,0)+2,FALSE)*'MC Usage'!K497</f>
        <v>0</v>
      </c>
      <c r="L497" s="11">
        <f>HLOOKUP(L$5,'Emissions Factors'!$A$3:$AB$46,MATCH('MC Emissions'!$A497,'Emissions Factors'!$A$5:$A$46,0)+2,FALSE)*'MC Usage'!L497</f>
        <v>0</v>
      </c>
      <c r="M497" s="11">
        <f>HLOOKUP(M$5,'Emissions Factors'!$A$3:$AB$46,MATCH('MC Emissions'!$A497,'Emissions Factors'!$A$5:$A$46,0)+2,FALSE)*'MC Usage'!M497</f>
        <v>0</v>
      </c>
      <c r="N497" s="11">
        <f>HLOOKUP(N$5,'Emissions Factors'!$A$3:$AB$46,MATCH('MC Emissions'!$A497,'Emissions Factors'!$A$5:$A$46,0)+2,FALSE)*'MC Usage'!N497</f>
        <v>0</v>
      </c>
      <c r="O497" s="11">
        <f>HLOOKUP(O$5,'Emissions Factors'!$A$3:$AB$46,MATCH('MC Emissions'!$A497,'Emissions Factors'!$A$5:$A$46,0)+2,FALSE)*'MC Usage'!O497</f>
        <v>0</v>
      </c>
      <c r="P497" s="11">
        <f>HLOOKUP(P$5,'Emissions Factors'!$A$3:$AB$46,MATCH('MC Emissions'!$A497,'Emissions Factors'!$A$5:$A$46,0)+2,FALSE)*'MC Usage'!P497</f>
        <v>0</v>
      </c>
      <c r="Q497" s="11">
        <f>HLOOKUP(Q$5,'Emissions Factors'!$A$3:$AB$46,MATCH('MC Emissions'!$A497,'Emissions Factors'!$A$5:$A$46,0)+2,FALSE)*'MC Usage'!Q497</f>
        <v>0</v>
      </c>
      <c r="R497" s="11">
        <f>HLOOKUP(R$5,'Emissions Factors'!$A$3:$AB$46,MATCH('MC Emissions'!$A497,'Emissions Factors'!$A$5:$A$46,0)+2,FALSE)*'MC Usage'!R497</f>
        <v>0</v>
      </c>
      <c r="S497" s="11">
        <f>HLOOKUP(S$5,'Emissions Factors'!$A$3:$AB$46,MATCH('MC Emissions'!$A497,'Emissions Factors'!$A$5:$A$46,0)+2,FALSE)*'MC Usage'!S497</f>
        <v>0</v>
      </c>
      <c r="T497" s="11">
        <f>HLOOKUP(T$5,'Emissions Factors'!$A$3:$AB$46,MATCH('MC Emissions'!$A497,'Emissions Factors'!$A$5:$A$46,0)+2,FALSE)*'MC Usage'!T497</f>
        <v>0</v>
      </c>
      <c r="U497" s="11">
        <f>HLOOKUP(U$5,'Emissions Factors'!$A$3:$AB$46,MATCH('MC Emissions'!$A497,'Emissions Factors'!$A$5:$A$46,0)+2,FALSE)*'MC Usage'!U497</f>
        <v>0</v>
      </c>
      <c r="V497" s="11">
        <f>HLOOKUP(V$5,'Emissions Factors'!$A$3:$AB$46,MATCH('MC Emissions'!$A497,'Emissions Factors'!$A$5:$A$46,0)+2,FALSE)*'MC Usage'!V497</f>
        <v>0</v>
      </c>
      <c r="W497" s="11">
        <f>HLOOKUP(W$5,'Emissions Factors'!$A$3:$AB$46,MATCH('MC Emissions'!$A497,'Emissions Factors'!$A$5:$A$46,0)+2,FALSE)*'MC Usage'!W497</f>
        <v>0</v>
      </c>
      <c r="X497" s="11">
        <f>HLOOKUP(X$5,'Emissions Factors'!$A$3:$AB$46,MATCH('MC Emissions'!$A497,'Emissions Factors'!$A$5:$A$46,0)+2,FALSE)*'MC Usage'!X497</f>
        <v>0</v>
      </c>
      <c r="Y497" s="11">
        <f>HLOOKUP(Y$5,'Emissions Factors'!$A$3:$AB$46,MATCH('MC Emissions'!$A497,'Emissions Factors'!$A$5:$A$46,0)+2,FALSE)*'MC Usage'!Y497</f>
        <v>0</v>
      </c>
      <c r="Z497" s="11">
        <f>HLOOKUP(Z$5,'Emissions Factors'!$A$3:$AB$46,MATCH('MC Emissions'!$A497,'Emissions Factors'!$A$5:$A$46,0)+2,FALSE)*'MC Usage'!Z497</f>
        <v>0</v>
      </c>
      <c r="AA497" s="11">
        <f>HLOOKUP(AA$5,'Emissions Factors'!$A$3:$AB$46,MATCH('MC Emissions'!$A497,'Emissions Factors'!$A$5:$A$46,0)+2,FALSE)*'MC Usage'!AA497</f>
        <v>0</v>
      </c>
      <c r="AB497" s="12">
        <f>HLOOKUP(AB$5,'Emissions Factors'!$A$3:$AB$46,MATCH('MC Emissions'!$A497,'Emissions Factors'!$A$5:$A$46,0)+2,FALSE)*'MC Usage'!AB497</f>
        <v>0</v>
      </c>
      <c r="AC497" s="12">
        <f>-'MC Usage'!AC497</f>
        <v>0</v>
      </c>
      <c r="AD497" s="12">
        <f>HLOOKUP(AD$5,'Emissions Factors'!$A$3:$AB$46,MATCH('MC Emissions'!$A497,'Emissions Factors'!$A$5:$A$46,0)+2,FALSE)*'MC Usage'!AD497</f>
        <v>0</v>
      </c>
      <c r="AE497" s="12">
        <f>HLOOKUP(AE$5,'Emissions Factors'!$A$3:$AB$46,MATCH('MC Emissions'!$A497,'Emissions Factors'!$A$5:$A$46,0)+2,FALSE)*'MC Usage'!AE497</f>
        <v>0</v>
      </c>
      <c r="AF497" s="202">
        <f t="shared" si="31"/>
        <v>0</v>
      </c>
      <c r="AG497">
        <f t="shared" si="32"/>
        <v>0</v>
      </c>
      <c r="AH497">
        <v>0</v>
      </c>
    </row>
    <row r="498" spans="1:34" x14ac:dyDescent="0.3">
      <c r="A498" s="29" t="s">
        <v>75</v>
      </c>
      <c r="B498" s="15">
        <f t="shared" si="33"/>
        <v>51683</v>
      </c>
      <c r="C498" s="7">
        <f>HLOOKUP(C$5,'Emissions Factors'!$A$3:$AB$46,MATCH('MC Emissions'!$A498,'Emissions Factors'!$A$5:$A$46,0)+2,FALSE)*'MC Usage'!C498</f>
        <v>0</v>
      </c>
      <c r="D498" s="7">
        <f>HLOOKUP(D$5,'Emissions Factors'!$A$3:$AB$46,MATCH('MC Emissions'!$A498,'Emissions Factors'!$A$5:$A$46,0)+2,FALSE)*'MC Usage'!D498</f>
        <v>0</v>
      </c>
      <c r="E498" s="7">
        <f>HLOOKUP(E$5,'Emissions Factors'!$A$3:$AB$46,MATCH('MC Emissions'!$A498,'Emissions Factors'!$A$5:$A$46,0)+2,FALSE)*'MC Usage'!E498</f>
        <v>0</v>
      </c>
      <c r="F498" s="7">
        <f>HLOOKUP(F$5,'Emissions Factors'!$A$3:$AB$46,MATCH('MC Emissions'!$A498,'Emissions Factors'!$A$5:$A$46,0)+2,FALSE)*'MC Usage'!F498</f>
        <v>0</v>
      </c>
      <c r="G498" s="7">
        <f>HLOOKUP(G$5,'Emissions Factors'!$A$3:$AB$46,MATCH('MC Emissions'!$A498,'Emissions Factors'!$A$5:$A$46,0)+2,FALSE)*'MC Usage'!G498</f>
        <v>0</v>
      </c>
      <c r="H498" s="7">
        <f>HLOOKUP(H$5,'Emissions Factors'!$A$3:$AB$46,MATCH('MC Emissions'!$A498,'Emissions Factors'!$A$5:$A$46,0)+2,FALSE)*'MC Usage'!H498</f>
        <v>0</v>
      </c>
      <c r="I498" s="7">
        <f>HLOOKUP(I$5,'Emissions Factors'!$A$3:$AB$46,MATCH('MC Emissions'!$A498,'Emissions Factors'!$A$5:$A$46,0)+2,FALSE)*'MC Usage'!I498</f>
        <v>0</v>
      </c>
      <c r="J498" s="7">
        <f>HLOOKUP(J$5,'Emissions Factors'!$A$3:$AB$46,MATCH('MC Emissions'!$A498,'Emissions Factors'!$A$5:$A$46,0)+2,FALSE)*'MC Usage'!J498</f>
        <v>0</v>
      </c>
      <c r="K498" s="7">
        <f>HLOOKUP(K$5,'Emissions Factors'!$A$3:$AB$46,MATCH('MC Emissions'!$A498,'Emissions Factors'!$A$5:$A$46,0)+2,FALSE)*'MC Usage'!K498</f>
        <v>0</v>
      </c>
      <c r="L498" s="7">
        <f>HLOOKUP(L$5,'Emissions Factors'!$A$3:$AB$46,MATCH('MC Emissions'!$A498,'Emissions Factors'!$A$5:$A$46,0)+2,FALSE)*'MC Usage'!L498</f>
        <v>0</v>
      </c>
      <c r="M498" s="7">
        <f>HLOOKUP(M$5,'Emissions Factors'!$A$3:$AB$46,MATCH('MC Emissions'!$A498,'Emissions Factors'!$A$5:$A$46,0)+2,FALSE)*'MC Usage'!M498</f>
        <v>0</v>
      </c>
      <c r="N498" s="7">
        <f>HLOOKUP(N$5,'Emissions Factors'!$A$3:$AB$46,MATCH('MC Emissions'!$A498,'Emissions Factors'!$A$5:$A$46,0)+2,FALSE)*'MC Usage'!N498</f>
        <v>0</v>
      </c>
      <c r="O498" s="7">
        <f>HLOOKUP(O$5,'Emissions Factors'!$A$3:$AB$46,MATCH('MC Emissions'!$A498,'Emissions Factors'!$A$5:$A$46,0)+2,FALSE)*'MC Usage'!O498</f>
        <v>0</v>
      </c>
      <c r="P498" s="7">
        <f>HLOOKUP(P$5,'Emissions Factors'!$A$3:$AB$46,MATCH('MC Emissions'!$A498,'Emissions Factors'!$A$5:$A$46,0)+2,FALSE)*'MC Usage'!P498</f>
        <v>0</v>
      </c>
      <c r="Q498" s="7">
        <f>HLOOKUP(Q$5,'Emissions Factors'!$A$3:$AB$46,MATCH('MC Emissions'!$A498,'Emissions Factors'!$A$5:$A$46,0)+2,FALSE)*'MC Usage'!Q498</f>
        <v>0</v>
      </c>
      <c r="R498" s="7">
        <f>HLOOKUP(R$5,'Emissions Factors'!$A$3:$AB$46,MATCH('MC Emissions'!$A498,'Emissions Factors'!$A$5:$A$46,0)+2,FALSE)*'MC Usage'!R498</f>
        <v>0</v>
      </c>
      <c r="S498" s="7">
        <f>HLOOKUP(S$5,'Emissions Factors'!$A$3:$AB$46,MATCH('MC Emissions'!$A498,'Emissions Factors'!$A$5:$A$46,0)+2,FALSE)*'MC Usage'!S498</f>
        <v>0</v>
      </c>
      <c r="T498" s="7">
        <f>HLOOKUP(T$5,'Emissions Factors'!$A$3:$AB$46,MATCH('MC Emissions'!$A498,'Emissions Factors'!$A$5:$A$46,0)+2,FALSE)*'MC Usage'!T498</f>
        <v>0</v>
      </c>
      <c r="U498" s="7">
        <f>HLOOKUP(U$5,'Emissions Factors'!$A$3:$AB$46,MATCH('MC Emissions'!$A498,'Emissions Factors'!$A$5:$A$46,0)+2,FALSE)*'MC Usage'!U498</f>
        <v>0</v>
      </c>
      <c r="V498" s="7">
        <f>HLOOKUP(V$5,'Emissions Factors'!$A$3:$AB$46,MATCH('MC Emissions'!$A498,'Emissions Factors'!$A$5:$A$46,0)+2,FALSE)*'MC Usage'!V498</f>
        <v>0</v>
      </c>
      <c r="W498" s="7">
        <f>HLOOKUP(W$5,'Emissions Factors'!$A$3:$AB$46,MATCH('MC Emissions'!$A498,'Emissions Factors'!$A$5:$A$46,0)+2,FALSE)*'MC Usage'!W498</f>
        <v>0</v>
      </c>
      <c r="X498" s="7">
        <f>HLOOKUP(X$5,'Emissions Factors'!$A$3:$AB$46,MATCH('MC Emissions'!$A498,'Emissions Factors'!$A$5:$A$46,0)+2,FALSE)*'MC Usage'!X498</f>
        <v>0</v>
      </c>
      <c r="Y498" s="7">
        <f>HLOOKUP(Y$5,'Emissions Factors'!$A$3:$AB$46,MATCH('MC Emissions'!$A498,'Emissions Factors'!$A$5:$A$46,0)+2,FALSE)*'MC Usage'!Y498</f>
        <v>0</v>
      </c>
      <c r="Z498" s="7">
        <f>HLOOKUP(Z$5,'Emissions Factors'!$A$3:$AB$46,MATCH('MC Emissions'!$A498,'Emissions Factors'!$A$5:$A$46,0)+2,FALSE)*'MC Usage'!Z498</f>
        <v>0</v>
      </c>
      <c r="AA498" s="7">
        <f>HLOOKUP(AA$5,'Emissions Factors'!$A$3:$AB$46,MATCH('MC Emissions'!$A498,'Emissions Factors'!$A$5:$A$46,0)+2,FALSE)*'MC Usage'!AA498</f>
        <v>0</v>
      </c>
      <c r="AB498" s="8">
        <f>HLOOKUP(AB$5,'Emissions Factors'!$A$3:$AB$46,MATCH('MC Emissions'!$A498,'Emissions Factors'!$A$5:$A$46,0)+2,FALSE)*'MC Usage'!AB498</f>
        <v>0</v>
      </c>
      <c r="AC498" s="8">
        <f>-'MC Usage'!AC498</f>
        <v>0</v>
      </c>
      <c r="AD498" s="8">
        <f>HLOOKUP(AD$5,'Emissions Factors'!$A$3:$AB$46,MATCH('MC Emissions'!$A498,'Emissions Factors'!$A$5:$A$46,0)+2,FALSE)*'MC Usage'!AD498</f>
        <v>0</v>
      </c>
      <c r="AE498" s="8">
        <f>HLOOKUP(AE$5,'Emissions Factors'!$A$3:$AB$46,MATCH('MC Emissions'!$A498,'Emissions Factors'!$A$5:$A$46,0)+2,FALSE)*'MC Usage'!AE498</f>
        <v>0</v>
      </c>
      <c r="AF498" s="202">
        <f t="shared" si="31"/>
        <v>0</v>
      </c>
      <c r="AG498">
        <f t="shared" si="32"/>
        <v>0</v>
      </c>
      <c r="AH498">
        <v>0</v>
      </c>
    </row>
    <row r="499" spans="1:34" x14ac:dyDescent="0.3">
      <c r="A499" s="30" t="s">
        <v>75</v>
      </c>
      <c r="B499" s="16">
        <f t="shared" si="33"/>
        <v>51714</v>
      </c>
      <c r="C499" s="9">
        <f>HLOOKUP(C$5,'Emissions Factors'!$A$3:$AB$46,MATCH('MC Emissions'!$A499,'Emissions Factors'!$A$5:$A$46,0)+2,FALSE)*'MC Usage'!C499</f>
        <v>0</v>
      </c>
      <c r="D499" s="9">
        <f>HLOOKUP(D$5,'Emissions Factors'!$A$3:$AB$46,MATCH('MC Emissions'!$A499,'Emissions Factors'!$A$5:$A$46,0)+2,FALSE)*'MC Usage'!D499</f>
        <v>0</v>
      </c>
      <c r="E499" s="9">
        <f>HLOOKUP(E$5,'Emissions Factors'!$A$3:$AB$46,MATCH('MC Emissions'!$A499,'Emissions Factors'!$A$5:$A$46,0)+2,FALSE)*'MC Usage'!E499</f>
        <v>0</v>
      </c>
      <c r="F499" s="9">
        <f>HLOOKUP(F$5,'Emissions Factors'!$A$3:$AB$46,MATCH('MC Emissions'!$A499,'Emissions Factors'!$A$5:$A$46,0)+2,FALSE)*'MC Usage'!F499</f>
        <v>0</v>
      </c>
      <c r="G499" s="9">
        <f>HLOOKUP(G$5,'Emissions Factors'!$A$3:$AB$46,MATCH('MC Emissions'!$A499,'Emissions Factors'!$A$5:$A$46,0)+2,FALSE)*'MC Usage'!G499</f>
        <v>0</v>
      </c>
      <c r="H499" s="9">
        <f>HLOOKUP(H$5,'Emissions Factors'!$A$3:$AB$46,MATCH('MC Emissions'!$A499,'Emissions Factors'!$A$5:$A$46,0)+2,FALSE)*'MC Usage'!H499</f>
        <v>0</v>
      </c>
      <c r="I499" s="9">
        <f>HLOOKUP(I$5,'Emissions Factors'!$A$3:$AB$46,MATCH('MC Emissions'!$A499,'Emissions Factors'!$A$5:$A$46,0)+2,FALSE)*'MC Usage'!I499</f>
        <v>0</v>
      </c>
      <c r="J499" s="9">
        <f>HLOOKUP(J$5,'Emissions Factors'!$A$3:$AB$46,MATCH('MC Emissions'!$A499,'Emissions Factors'!$A$5:$A$46,0)+2,FALSE)*'MC Usage'!J499</f>
        <v>0</v>
      </c>
      <c r="K499" s="9">
        <f>HLOOKUP(K$5,'Emissions Factors'!$A$3:$AB$46,MATCH('MC Emissions'!$A499,'Emissions Factors'!$A$5:$A$46,0)+2,FALSE)*'MC Usage'!K499</f>
        <v>0</v>
      </c>
      <c r="L499" s="9">
        <f>HLOOKUP(L$5,'Emissions Factors'!$A$3:$AB$46,MATCH('MC Emissions'!$A499,'Emissions Factors'!$A$5:$A$46,0)+2,FALSE)*'MC Usage'!L499</f>
        <v>0</v>
      </c>
      <c r="M499" s="9">
        <f>HLOOKUP(M$5,'Emissions Factors'!$A$3:$AB$46,MATCH('MC Emissions'!$A499,'Emissions Factors'!$A$5:$A$46,0)+2,FALSE)*'MC Usage'!M499</f>
        <v>0</v>
      </c>
      <c r="N499" s="9">
        <f>HLOOKUP(N$5,'Emissions Factors'!$A$3:$AB$46,MATCH('MC Emissions'!$A499,'Emissions Factors'!$A$5:$A$46,0)+2,FALSE)*'MC Usage'!N499</f>
        <v>0</v>
      </c>
      <c r="O499" s="9">
        <f>HLOOKUP(O$5,'Emissions Factors'!$A$3:$AB$46,MATCH('MC Emissions'!$A499,'Emissions Factors'!$A$5:$A$46,0)+2,FALSE)*'MC Usage'!O499</f>
        <v>0</v>
      </c>
      <c r="P499" s="9">
        <f>HLOOKUP(P$5,'Emissions Factors'!$A$3:$AB$46,MATCH('MC Emissions'!$A499,'Emissions Factors'!$A$5:$A$46,0)+2,FALSE)*'MC Usage'!P499</f>
        <v>0</v>
      </c>
      <c r="Q499" s="9">
        <f>HLOOKUP(Q$5,'Emissions Factors'!$A$3:$AB$46,MATCH('MC Emissions'!$A499,'Emissions Factors'!$A$5:$A$46,0)+2,FALSE)*'MC Usage'!Q499</f>
        <v>0</v>
      </c>
      <c r="R499" s="9">
        <f>HLOOKUP(R$5,'Emissions Factors'!$A$3:$AB$46,MATCH('MC Emissions'!$A499,'Emissions Factors'!$A$5:$A$46,0)+2,FALSE)*'MC Usage'!R499</f>
        <v>0</v>
      </c>
      <c r="S499" s="9">
        <f>HLOOKUP(S$5,'Emissions Factors'!$A$3:$AB$46,MATCH('MC Emissions'!$A499,'Emissions Factors'!$A$5:$A$46,0)+2,FALSE)*'MC Usage'!S499</f>
        <v>0</v>
      </c>
      <c r="T499" s="9">
        <f>HLOOKUP(T$5,'Emissions Factors'!$A$3:$AB$46,MATCH('MC Emissions'!$A499,'Emissions Factors'!$A$5:$A$46,0)+2,FALSE)*'MC Usage'!T499</f>
        <v>0</v>
      </c>
      <c r="U499" s="9">
        <f>HLOOKUP(U$5,'Emissions Factors'!$A$3:$AB$46,MATCH('MC Emissions'!$A499,'Emissions Factors'!$A$5:$A$46,0)+2,FALSE)*'MC Usage'!U499</f>
        <v>0</v>
      </c>
      <c r="V499" s="9">
        <f>HLOOKUP(V$5,'Emissions Factors'!$A$3:$AB$46,MATCH('MC Emissions'!$A499,'Emissions Factors'!$A$5:$A$46,0)+2,FALSE)*'MC Usage'!V499</f>
        <v>0</v>
      </c>
      <c r="W499" s="9">
        <f>HLOOKUP(W$5,'Emissions Factors'!$A$3:$AB$46,MATCH('MC Emissions'!$A499,'Emissions Factors'!$A$5:$A$46,0)+2,FALSE)*'MC Usage'!W499</f>
        <v>0</v>
      </c>
      <c r="X499" s="9">
        <f>HLOOKUP(X$5,'Emissions Factors'!$A$3:$AB$46,MATCH('MC Emissions'!$A499,'Emissions Factors'!$A$5:$A$46,0)+2,FALSE)*'MC Usage'!X499</f>
        <v>0</v>
      </c>
      <c r="Y499" s="9">
        <f>HLOOKUP(Y$5,'Emissions Factors'!$A$3:$AB$46,MATCH('MC Emissions'!$A499,'Emissions Factors'!$A$5:$A$46,0)+2,FALSE)*'MC Usage'!Y499</f>
        <v>0</v>
      </c>
      <c r="Z499" s="9">
        <f>HLOOKUP(Z$5,'Emissions Factors'!$A$3:$AB$46,MATCH('MC Emissions'!$A499,'Emissions Factors'!$A$5:$A$46,0)+2,FALSE)*'MC Usage'!Z499</f>
        <v>0</v>
      </c>
      <c r="AA499" s="9">
        <f>HLOOKUP(AA$5,'Emissions Factors'!$A$3:$AB$46,MATCH('MC Emissions'!$A499,'Emissions Factors'!$A$5:$A$46,0)+2,FALSE)*'MC Usage'!AA499</f>
        <v>0</v>
      </c>
      <c r="AB499" s="10">
        <f>HLOOKUP(AB$5,'Emissions Factors'!$A$3:$AB$46,MATCH('MC Emissions'!$A499,'Emissions Factors'!$A$5:$A$46,0)+2,FALSE)*'MC Usage'!AB499</f>
        <v>0</v>
      </c>
      <c r="AC499" s="10">
        <f>-'MC Usage'!AC499</f>
        <v>0</v>
      </c>
      <c r="AD499" s="10">
        <f>HLOOKUP(AD$5,'Emissions Factors'!$A$3:$AB$46,MATCH('MC Emissions'!$A499,'Emissions Factors'!$A$5:$A$46,0)+2,FALSE)*'MC Usage'!AD499</f>
        <v>0</v>
      </c>
      <c r="AE499" s="10">
        <f>HLOOKUP(AE$5,'Emissions Factors'!$A$3:$AB$46,MATCH('MC Emissions'!$A499,'Emissions Factors'!$A$5:$A$46,0)+2,FALSE)*'MC Usage'!AE499</f>
        <v>0</v>
      </c>
      <c r="AF499" s="202">
        <f t="shared" si="31"/>
        <v>0</v>
      </c>
      <c r="AG499">
        <f t="shared" si="32"/>
        <v>0</v>
      </c>
      <c r="AH499">
        <v>0</v>
      </c>
    </row>
    <row r="500" spans="1:34" x14ac:dyDescent="0.3">
      <c r="A500" s="30" t="s">
        <v>75</v>
      </c>
      <c r="B500" s="16">
        <f t="shared" si="33"/>
        <v>51745</v>
      </c>
      <c r="C500" s="9">
        <f>HLOOKUP(C$5,'Emissions Factors'!$A$3:$AB$46,MATCH('MC Emissions'!$A500,'Emissions Factors'!$A$5:$A$46,0)+2,FALSE)*'MC Usage'!C500</f>
        <v>0</v>
      </c>
      <c r="D500" s="9">
        <f>HLOOKUP(D$5,'Emissions Factors'!$A$3:$AB$46,MATCH('MC Emissions'!$A500,'Emissions Factors'!$A$5:$A$46,0)+2,FALSE)*'MC Usage'!D500</f>
        <v>0</v>
      </c>
      <c r="E500" s="9">
        <f>HLOOKUP(E$5,'Emissions Factors'!$A$3:$AB$46,MATCH('MC Emissions'!$A500,'Emissions Factors'!$A$5:$A$46,0)+2,FALSE)*'MC Usage'!E500</f>
        <v>0</v>
      </c>
      <c r="F500" s="9">
        <f>HLOOKUP(F$5,'Emissions Factors'!$A$3:$AB$46,MATCH('MC Emissions'!$A500,'Emissions Factors'!$A$5:$A$46,0)+2,FALSE)*'MC Usage'!F500</f>
        <v>0</v>
      </c>
      <c r="G500" s="9">
        <f>HLOOKUP(G$5,'Emissions Factors'!$A$3:$AB$46,MATCH('MC Emissions'!$A500,'Emissions Factors'!$A$5:$A$46,0)+2,FALSE)*'MC Usage'!G500</f>
        <v>0</v>
      </c>
      <c r="H500" s="9">
        <f>HLOOKUP(H$5,'Emissions Factors'!$A$3:$AB$46,MATCH('MC Emissions'!$A500,'Emissions Factors'!$A$5:$A$46,0)+2,FALSE)*'MC Usage'!H500</f>
        <v>0</v>
      </c>
      <c r="I500" s="9">
        <f>HLOOKUP(I$5,'Emissions Factors'!$A$3:$AB$46,MATCH('MC Emissions'!$A500,'Emissions Factors'!$A$5:$A$46,0)+2,FALSE)*'MC Usage'!I500</f>
        <v>0</v>
      </c>
      <c r="J500" s="9">
        <f>HLOOKUP(J$5,'Emissions Factors'!$A$3:$AB$46,MATCH('MC Emissions'!$A500,'Emissions Factors'!$A$5:$A$46,0)+2,FALSE)*'MC Usage'!J500</f>
        <v>0</v>
      </c>
      <c r="K500" s="9">
        <f>HLOOKUP(K$5,'Emissions Factors'!$A$3:$AB$46,MATCH('MC Emissions'!$A500,'Emissions Factors'!$A$5:$A$46,0)+2,FALSE)*'MC Usage'!K500</f>
        <v>0</v>
      </c>
      <c r="L500" s="9">
        <f>HLOOKUP(L$5,'Emissions Factors'!$A$3:$AB$46,MATCH('MC Emissions'!$A500,'Emissions Factors'!$A$5:$A$46,0)+2,FALSE)*'MC Usage'!L500</f>
        <v>0</v>
      </c>
      <c r="M500" s="9">
        <f>HLOOKUP(M$5,'Emissions Factors'!$A$3:$AB$46,MATCH('MC Emissions'!$A500,'Emissions Factors'!$A$5:$A$46,0)+2,FALSE)*'MC Usage'!M500</f>
        <v>0</v>
      </c>
      <c r="N500" s="9">
        <f>HLOOKUP(N$5,'Emissions Factors'!$A$3:$AB$46,MATCH('MC Emissions'!$A500,'Emissions Factors'!$A$5:$A$46,0)+2,FALSE)*'MC Usage'!N500</f>
        <v>0</v>
      </c>
      <c r="O500" s="9">
        <f>HLOOKUP(O$5,'Emissions Factors'!$A$3:$AB$46,MATCH('MC Emissions'!$A500,'Emissions Factors'!$A$5:$A$46,0)+2,FALSE)*'MC Usage'!O500</f>
        <v>0</v>
      </c>
      <c r="P500" s="9">
        <f>HLOOKUP(P$5,'Emissions Factors'!$A$3:$AB$46,MATCH('MC Emissions'!$A500,'Emissions Factors'!$A$5:$A$46,0)+2,FALSE)*'MC Usage'!P500</f>
        <v>0</v>
      </c>
      <c r="Q500" s="9">
        <f>HLOOKUP(Q$5,'Emissions Factors'!$A$3:$AB$46,MATCH('MC Emissions'!$A500,'Emissions Factors'!$A$5:$A$46,0)+2,FALSE)*'MC Usage'!Q500</f>
        <v>0</v>
      </c>
      <c r="R500" s="9">
        <f>HLOOKUP(R$5,'Emissions Factors'!$A$3:$AB$46,MATCH('MC Emissions'!$A500,'Emissions Factors'!$A$5:$A$46,0)+2,FALSE)*'MC Usage'!R500</f>
        <v>0</v>
      </c>
      <c r="S500" s="9">
        <f>HLOOKUP(S$5,'Emissions Factors'!$A$3:$AB$46,MATCH('MC Emissions'!$A500,'Emissions Factors'!$A$5:$A$46,0)+2,FALSE)*'MC Usage'!S500</f>
        <v>0</v>
      </c>
      <c r="T500" s="9">
        <f>HLOOKUP(T$5,'Emissions Factors'!$A$3:$AB$46,MATCH('MC Emissions'!$A500,'Emissions Factors'!$A$5:$A$46,0)+2,FALSE)*'MC Usage'!T500</f>
        <v>0</v>
      </c>
      <c r="U500" s="9">
        <f>HLOOKUP(U$5,'Emissions Factors'!$A$3:$AB$46,MATCH('MC Emissions'!$A500,'Emissions Factors'!$A$5:$A$46,0)+2,FALSE)*'MC Usage'!U500</f>
        <v>0</v>
      </c>
      <c r="V500" s="9">
        <f>HLOOKUP(V$5,'Emissions Factors'!$A$3:$AB$46,MATCH('MC Emissions'!$A500,'Emissions Factors'!$A$5:$A$46,0)+2,FALSE)*'MC Usage'!V500</f>
        <v>0</v>
      </c>
      <c r="W500" s="9">
        <f>HLOOKUP(W$5,'Emissions Factors'!$A$3:$AB$46,MATCH('MC Emissions'!$A500,'Emissions Factors'!$A$5:$A$46,0)+2,FALSE)*'MC Usage'!W500</f>
        <v>0</v>
      </c>
      <c r="X500" s="9">
        <f>HLOOKUP(X$5,'Emissions Factors'!$A$3:$AB$46,MATCH('MC Emissions'!$A500,'Emissions Factors'!$A$5:$A$46,0)+2,FALSE)*'MC Usage'!X500</f>
        <v>0</v>
      </c>
      <c r="Y500" s="9">
        <f>HLOOKUP(Y$5,'Emissions Factors'!$A$3:$AB$46,MATCH('MC Emissions'!$A500,'Emissions Factors'!$A$5:$A$46,0)+2,FALSE)*'MC Usage'!Y500</f>
        <v>0</v>
      </c>
      <c r="Z500" s="9">
        <f>HLOOKUP(Z$5,'Emissions Factors'!$A$3:$AB$46,MATCH('MC Emissions'!$A500,'Emissions Factors'!$A$5:$A$46,0)+2,FALSE)*'MC Usage'!Z500</f>
        <v>0</v>
      </c>
      <c r="AA500" s="9">
        <f>HLOOKUP(AA$5,'Emissions Factors'!$A$3:$AB$46,MATCH('MC Emissions'!$A500,'Emissions Factors'!$A$5:$A$46,0)+2,FALSE)*'MC Usage'!AA500</f>
        <v>0</v>
      </c>
      <c r="AB500" s="10">
        <f>HLOOKUP(AB$5,'Emissions Factors'!$A$3:$AB$46,MATCH('MC Emissions'!$A500,'Emissions Factors'!$A$5:$A$46,0)+2,FALSE)*'MC Usage'!AB500</f>
        <v>0</v>
      </c>
      <c r="AC500" s="10">
        <f>-'MC Usage'!AC500</f>
        <v>0</v>
      </c>
      <c r="AD500" s="10">
        <f>HLOOKUP(AD$5,'Emissions Factors'!$A$3:$AB$46,MATCH('MC Emissions'!$A500,'Emissions Factors'!$A$5:$A$46,0)+2,FALSE)*'MC Usage'!AD500</f>
        <v>0</v>
      </c>
      <c r="AE500" s="10">
        <f>HLOOKUP(AE$5,'Emissions Factors'!$A$3:$AB$46,MATCH('MC Emissions'!$A500,'Emissions Factors'!$A$5:$A$46,0)+2,FALSE)*'MC Usage'!AE500</f>
        <v>0</v>
      </c>
      <c r="AF500" s="202">
        <f t="shared" si="31"/>
        <v>0</v>
      </c>
      <c r="AG500">
        <f t="shared" si="32"/>
        <v>0</v>
      </c>
      <c r="AH500">
        <v>0</v>
      </c>
    </row>
    <row r="501" spans="1:34" x14ac:dyDescent="0.3">
      <c r="A501" s="30" t="s">
        <v>75</v>
      </c>
      <c r="B501" s="16">
        <f t="shared" si="33"/>
        <v>51775</v>
      </c>
      <c r="C501" s="9">
        <f>HLOOKUP(C$5,'Emissions Factors'!$A$3:$AB$46,MATCH('MC Emissions'!$A501,'Emissions Factors'!$A$5:$A$46,0)+2,FALSE)*'MC Usage'!C501</f>
        <v>0</v>
      </c>
      <c r="D501" s="9">
        <f>HLOOKUP(D$5,'Emissions Factors'!$A$3:$AB$46,MATCH('MC Emissions'!$A501,'Emissions Factors'!$A$5:$A$46,0)+2,FALSE)*'MC Usage'!D501</f>
        <v>0</v>
      </c>
      <c r="E501" s="9">
        <f>HLOOKUP(E$5,'Emissions Factors'!$A$3:$AB$46,MATCH('MC Emissions'!$A501,'Emissions Factors'!$A$5:$A$46,0)+2,FALSE)*'MC Usage'!E501</f>
        <v>0</v>
      </c>
      <c r="F501" s="9">
        <f>HLOOKUP(F$5,'Emissions Factors'!$A$3:$AB$46,MATCH('MC Emissions'!$A501,'Emissions Factors'!$A$5:$A$46,0)+2,FALSE)*'MC Usage'!F501</f>
        <v>0</v>
      </c>
      <c r="G501" s="9">
        <f>HLOOKUP(G$5,'Emissions Factors'!$A$3:$AB$46,MATCH('MC Emissions'!$A501,'Emissions Factors'!$A$5:$A$46,0)+2,FALSE)*'MC Usage'!G501</f>
        <v>0</v>
      </c>
      <c r="H501" s="9">
        <f>HLOOKUP(H$5,'Emissions Factors'!$A$3:$AB$46,MATCH('MC Emissions'!$A501,'Emissions Factors'!$A$5:$A$46,0)+2,FALSE)*'MC Usage'!H501</f>
        <v>0</v>
      </c>
      <c r="I501" s="9">
        <f>HLOOKUP(I$5,'Emissions Factors'!$A$3:$AB$46,MATCH('MC Emissions'!$A501,'Emissions Factors'!$A$5:$A$46,0)+2,FALSE)*'MC Usage'!I501</f>
        <v>0</v>
      </c>
      <c r="J501" s="9">
        <f>HLOOKUP(J$5,'Emissions Factors'!$A$3:$AB$46,MATCH('MC Emissions'!$A501,'Emissions Factors'!$A$5:$A$46,0)+2,FALSE)*'MC Usage'!J501</f>
        <v>0</v>
      </c>
      <c r="K501" s="9">
        <f>HLOOKUP(K$5,'Emissions Factors'!$A$3:$AB$46,MATCH('MC Emissions'!$A501,'Emissions Factors'!$A$5:$A$46,0)+2,FALSE)*'MC Usage'!K501</f>
        <v>0</v>
      </c>
      <c r="L501" s="9">
        <f>HLOOKUP(L$5,'Emissions Factors'!$A$3:$AB$46,MATCH('MC Emissions'!$A501,'Emissions Factors'!$A$5:$A$46,0)+2,FALSE)*'MC Usage'!L501</f>
        <v>0</v>
      </c>
      <c r="M501" s="9">
        <f>HLOOKUP(M$5,'Emissions Factors'!$A$3:$AB$46,MATCH('MC Emissions'!$A501,'Emissions Factors'!$A$5:$A$46,0)+2,FALSE)*'MC Usage'!M501</f>
        <v>0</v>
      </c>
      <c r="N501" s="9">
        <f>HLOOKUP(N$5,'Emissions Factors'!$A$3:$AB$46,MATCH('MC Emissions'!$A501,'Emissions Factors'!$A$5:$A$46,0)+2,FALSE)*'MC Usage'!N501</f>
        <v>0</v>
      </c>
      <c r="O501" s="9">
        <f>HLOOKUP(O$5,'Emissions Factors'!$A$3:$AB$46,MATCH('MC Emissions'!$A501,'Emissions Factors'!$A$5:$A$46,0)+2,FALSE)*'MC Usage'!O501</f>
        <v>0</v>
      </c>
      <c r="P501" s="9">
        <f>HLOOKUP(P$5,'Emissions Factors'!$A$3:$AB$46,MATCH('MC Emissions'!$A501,'Emissions Factors'!$A$5:$A$46,0)+2,FALSE)*'MC Usage'!P501</f>
        <v>0</v>
      </c>
      <c r="Q501" s="9">
        <f>HLOOKUP(Q$5,'Emissions Factors'!$A$3:$AB$46,MATCH('MC Emissions'!$A501,'Emissions Factors'!$A$5:$A$46,0)+2,FALSE)*'MC Usage'!Q501</f>
        <v>0</v>
      </c>
      <c r="R501" s="9">
        <f>HLOOKUP(R$5,'Emissions Factors'!$A$3:$AB$46,MATCH('MC Emissions'!$A501,'Emissions Factors'!$A$5:$A$46,0)+2,FALSE)*'MC Usage'!R501</f>
        <v>0</v>
      </c>
      <c r="S501" s="9">
        <f>HLOOKUP(S$5,'Emissions Factors'!$A$3:$AB$46,MATCH('MC Emissions'!$A501,'Emissions Factors'!$A$5:$A$46,0)+2,FALSE)*'MC Usage'!S501</f>
        <v>0</v>
      </c>
      <c r="T501" s="9">
        <f>HLOOKUP(T$5,'Emissions Factors'!$A$3:$AB$46,MATCH('MC Emissions'!$A501,'Emissions Factors'!$A$5:$A$46,0)+2,FALSE)*'MC Usage'!T501</f>
        <v>0</v>
      </c>
      <c r="U501" s="9">
        <f>HLOOKUP(U$5,'Emissions Factors'!$A$3:$AB$46,MATCH('MC Emissions'!$A501,'Emissions Factors'!$A$5:$A$46,0)+2,FALSE)*'MC Usage'!U501</f>
        <v>0</v>
      </c>
      <c r="V501" s="9">
        <f>HLOOKUP(V$5,'Emissions Factors'!$A$3:$AB$46,MATCH('MC Emissions'!$A501,'Emissions Factors'!$A$5:$A$46,0)+2,FALSE)*'MC Usage'!V501</f>
        <v>0</v>
      </c>
      <c r="W501" s="9">
        <f>HLOOKUP(W$5,'Emissions Factors'!$A$3:$AB$46,MATCH('MC Emissions'!$A501,'Emissions Factors'!$A$5:$A$46,0)+2,FALSE)*'MC Usage'!W501</f>
        <v>0</v>
      </c>
      <c r="X501" s="9">
        <f>HLOOKUP(X$5,'Emissions Factors'!$A$3:$AB$46,MATCH('MC Emissions'!$A501,'Emissions Factors'!$A$5:$A$46,0)+2,FALSE)*'MC Usage'!X501</f>
        <v>0</v>
      </c>
      <c r="Y501" s="9">
        <f>HLOOKUP(Y$5,'Emissions Factors'!$A$3:$AB$46,MATCH('MC Emissions'!$A501,'Emissions Factors'!$A$5:$A$46,0)+2,FALSE)*'MC Usage'!Y501</f>
        <v>0</v>
      </c>
      <c r="Z501" s="9">
        <f>HLOOKUP(Z$5,'Emissions Factors'!$A$3:$AB$46,MATCH('MC Emissions'!$A501,'Emissions Factors'!$A$5:$A$46,0)+2,FALSE)*'MC Usage'!Z501</f>
        <v>0</v>
      </c>
      <c r="AA501" s="9">
        <f>HLOOKUP(AA$5,'Emissions Factors'!$A$3:$AB$46,MATCH('MC Emissions'!$A501,'Emissions Factors'!$A$5:$A$46,0)+2,FALSE)*'MC Usage'!AA501</f>
        <v>0</v>
      </c>
      <c r="AB501" s="10">
        <f>HLOOKUP(AB$5,'Emissions Factors'!$A$3:$AB$46,MATCH('MC Emissions'!$A501,'Emissions Factors'!$A$5:$A$46,0)+2,FALSE)*'MC Usage'!AB501</f>
        <v>0</v>
      </c>
      <c r="AC501" s="10">
        <f>-'MC Usage'!AC501</f>
        <v>0</v>
      </c>
      <c r="AD501" s="10">
        <f>HLOOKUP(AD$5,'Emissions Factors'!$A$3:$AB$46,MATCH('MC Emissions'!$A501,'Emissions Factors'!$A$5:$A$46,0)+2,FALSE)*'MC Usage'!AD501</f>
        <v>0</v>
      </c>
      <c r="AE501" s="10">
        <f>HLOOKUP(AE$5,'Emissions Factors'!$A$3:$AB$46,MATCH('MC Emissions'!$A501,'Emissions Factors'!$A$5:$A$46,0)+2,FALSE)*'MC Usage'!AE501</f>
        <v>0</v>
      </c>
      <c r="AF501" s="202">
        <f t="shared" si="31"/>
        <v>0</v>
      </c>
      <c r="AG501">
        <f t="shared" si="32"/>
        <v>0</v>
      </c>
      <c r="AH501">
        <v>0</v>
      </c>
    </row>
    <row r="502" spans="1:34" x14ac:dyDescent="0.3">
      <c r="A502" s="30" t="s">
        <v>75</v>
      </c>
      <c r="B502" s="16">
        <f t="shared" si="33"/>
        <v>51806</v>
      </c>
      <c r="C502" s="9">
        <f>HLOOKUP(C$5,'Emissions Factors'!$A$3:$AB$46,MATCH('MC Emissions'!$A502,'Emissions Factors'!$A$5:$A$46,0)+2,FALSE)*'MC Usage'!C502</f>
        <v>0</v>
      </c>
      <c r="D502" s="9">
        <f>HLOOKUP(D$5,'Emissions Factors'!$A$3:$AB$46,MATCH('MC Emissions'!$A502,'Emissions Factors'!$A$5:$A$46,0)+2,FALSE)*'MC Usage'!D502</f>
        <v>0</v>
      </c>
      <c r="E502" s="9">
        <f>HLOOKUP(E$5,'Emissions Factors'!$A$3:$AB$46,MATCH('MC Emissions'!$A502,'Emissions Factors'!$A$5:$A$46,0)+2,FALSE)*'MC Usage'!E502</f>
        <v>0</v>
      </c>
      <c r="F502" s="9">
        <f>HLOOKUP(F$5,'Emissions Factors'!$A$3:$AB$46,MATCH('MC Emissions'!$A502,'Emissions Factors'!$A$5:$A$46,0)+2,FALSE)*'MC Usage'!F502</f>
        <v>0</v>
      </c>
      <c r="G502" s="9">
        <f>HLOOKUP(G$5,'Emissions Factors'!$A$3:$AB$46,MATCH('MC Emissions'!$A502,'Emissions Factors'!$A$5:$A$46,0)+2,FALSE)*'MC Usage'!G502</f>
        <v>0</v>
      </c>
      <c r="H502" s="9">
        <f>HLOOKUP(H$5,'Emissions Factors'!$A$3:$AB$46,MATCH('MC Emissions'!$A502,'Emissions Factors'!$A$5:$A$46,0)+2,FALSE)*'MC Usage'!H502</f>
        <v>0</v>
      </c>
      <c r="I502" s="9">
        <f>HLOOKUP(I$5,'Emissions Factors'!$A$3:$AB$46,MATCH('MC Emissions'!$A502,'Emissions Factors'!$A$5:$A$46,0)+2,FALSE)*'MC Usage'!I502</f>
        <v>0</v>
      </c>
      <c r="J502" s="9">
        <f>HLOOKUP(J$5,'Emissions Factors'!$A$3:$AB$46,MATCH('MC Emissions'!$A502,'Emissions Factors'!$A$5:$A$46,0)+2,FALSE)*'MC Usage'!J502</f>
        <v>0</v>
      </c>
      <c r="K502" s="9">
        <f>HLOOKUP(K$5,'Emissions Factors'!$A$3:$AB$46,MATCH('MC Emissions'!$A502,'Emissions Factors'!$A$5:$A$46,0)+2,FALSE)*'MC Usage'!K502</f>
        <v>0</v>
      </c>
      <c r="L502" s="9">
        <f>HLOOKUP(L$5,'Emissions Factors'!$A$3:$AB$46,MATCH('MC Emissions'!$A502,'Emissions Factors'!$A$5:$A$46,0)+2,FALSE)*'MC Usage'!L502</f>
        <v>0</v>
      </c>
      <c r="M502" s="9">
        <f>HLOOKUP(M$5,'Emissions Factors'!$A$3:$AB$46,MATCH('MC Emissions'!$A502,'Emissions Factors'!$A$5:$A$46,0)+2,FALSE)*'MC Usage'!M502</f>
        <v>0</v>
      </c>
      <c r="N502" s="9">
        <f>HLOOKUP(N$5,'Emissions Factors'!$A$3:$AB$46,MATCH('MC Emissions'!$A502,'Emissions Factors'!$A$5:$A$46,0)+2,FALSE)*'MC Usage'!N502</f>
        <v>0</v>
      </c>
      <c r="O502" s="9">
        <f>HLOOKUP(O$5,'Emissions Factors'!$A$3:$AB$46,MATCH('MC Emissions'!$A502,'Emissions Factors'!$A$5:$A$46,0)+2,FALSE)*'MC Usage'!O502</f>
        <v>0</v>
      </c>
      <c r="P502" s="9">
        <f>HLOOKUP(P$5,'Emissions Factors'!$A$3:$AB$46,MATCH('MC Emissions'!$A502,'Emissions Factors'!$A$5:$A$46,0)+2,FALSE)*'MC Usage'!P502</f>
        <v>0</v>
      </c>
      <c r="Q502" s="9">
        <f>HLOOKUP(Q$5,'Emissions Factors'!$A$3:$AB$46,MATCH('MC Emissions'!$A502,'Emissions Factors'!$A$5:$A$46,0)+2,FALSE)*'MC Usage'!Q502</f>
        <v>0</v>
      </c>
      <c r="R502" s="9">
        <f>HLOOKUP(R$5,'Emissions Factors'!$A$3:$AB$46,MATCH('MC Emissions'!$A502,'Emissions Factors'!$A$5:$A$46,0)+2,FALSE)*'MC Usage'!R502</f>
        <v>0</v>
      </c>
      <c r="S502" s="9">
        <f>HLOOKUP(S$5,'Emissions Factors'!$A$3:$AB$46,MATCH('MC Emissions'!$A502,'Emissions Factors'!$A$5:$A$46,0)+2,FALSE)*'MC Usage'!S502</f>
        <v>0</v>
      </c>
      <c r="T502" s="9">
        <f>HLOOKUP(T$5,'Emissions Factors'!$A$3:$AB$46,MATCH('MC Emissions'!$A502,'Emissions Factors'!$A$5:$A$46,0)+2,FALSE)*'MC Usage'!T502</f>
        <v>0</v>
      </c>
      <c r="U502" s="9">
        <f>HLOOKUP(U$5,'Emissions Factors'!$A$3:$AB$46,MATCH('MC Emissions'!$A502,'Emissions Factors'!$A$5:$A$46,0)+2,FALSE)*'MC Usage'!U502</f>
        <v>0</v>
      </c>
      <c r="V502" s="9">
        <f>HLOOKUP(V$5,'Emissions Factors'!$A$3:$AB$46,MATCH('MC Emissions'!$A502,'Emissions Factors'!$A$5:$A$46,0)+2,FALSE)*'MC Usage'!V502</f>
        <v>0</v>
      </c>
      <c r="W502" s="9">
        <f>HLOOKUP(W$5,'Emissions Factors'!$A$3:$AB$46,MATCH('MC Emissions'!$A502,'Emissions Factors'!$A$5:$A$46,0)+2,FALSE)*'MC Usage'!W502</f>
        <v>0</v>
      </c>
      <c r="X502" s="9">
        <f>HLOOKUP(X$5,'Emissions Factors'!$A$3:$AB$46,MATCH('MC Emissions'!$A502,'Emissions Factors'!$A$5:$A$46,0)+2,FALSE)*'MC Usage'!X502</f>
        <v>0</v>
      </c>
      <c r="Y502" s="9">
        <f>HLOOKUP(Y$5,'Emissions Factors'!$A$3:$AB$46,MATCH('MC Emissions'!$A502,'Emissions Factors'!$A$5:$A$46,0)+2,FALSE)*'MC Usage'!Y502</f>
        <v>0</v>
      </c>
      <c r="Z502" s="9">
        <f>HLOOKUP(Z$5,'Emissions Factors'!$A$3:$AB$46,MATCH('MC Emissions'!$A502,'Emissions Factors'!$A$5:$A$46,0)+2,FALSE)*'MC Usage'!Z502</f>
        <v>0</v>
      </c>
      <c r="AA502" s="9">
        <f>HLOOKUP(AA$5,'Emissions Factors'!$A$3:$AB$46,MATCH('MC Emissions'!$A502,'Emissions Factors'!$A$5:$A$46,0)+2,FALSE)*'MC Usage'!AA502</f>
        <v>0</v>
      </c>
      <c r="AB502" s="10">
        <f>HLOOKUP(AB$5,'Emissions Factors'!$A$3:$AB$46,MATCH('MC Emissions'!$A502,'Emissions Factors'!$A$5:$A$46,0)+2,FALSE)*'MC Usage'!AB502</f>
        <v>0</v>
      </c>
      <c r="AC502" s="10">
        <f>-'MC Usage'!AC502</f>
        <v>0</v>
      </c>
      <c r="AD502" s="10">
        <f>HLOOKUP(AD$5,'Emissions Factors'!$A$3:$AB$46,MATCH('MC Emissions'!$A502,'Emissions Factors'!$A$5:$A$46,0)+2,FALSE)*'MC Usage'!AD502</f>
        <v>0</v>
      </c>
      <c r="AE502" s="10">
        <f>HLOOKUP(AE$5,'Emissions Factors'!$A$3:$AB$46,MATCH('MC Emissions'!$A502,'Emissions Factors'!$A$5:$A$46,0)+2,FALSE)*'MC Usage'!AE502</f>
        <v>0</v>
      </c>
    </row>
    <row r="503" spans="1:34" x14ac:dyDescent="0.3">
      <c r="A503" s="30" t="s">
        <v>75</v>
      </c>
      <c r="B503" s="16">
        <f t="shared" si="33"/>
        <v>51836</v>
      </c>
      <c r="C503" s="9">
        <f>HLOOKUP(C$5,'Emissions Factors'!$A$3:$AB$46,MATCH('MC Emissions'!$A503,'Emissions Factors'!$A$5:$A$46,0)+2,FALSE)*'MC Usage'!C503</f>
        <v>0</v>
      </c>
      <c r="D503" s="9">
        <f>HLOOKUP(D$5,'Emissions Factors'!$A$3:$AB$46,MATCH('MC Emissions'!$A503,'Emissions Factors'!$A$5:$A$46,0)+2,FALSE)*'MC Usage'!D503</f>
        <v>0</v>
      </c>
      <c r="E503" s="9">
        <f>HLOOKUP(E$5,'Emissions Factors'!$A$3:$AB$46,MATCH('MC Emissions'!$A503,'Emissions Factors'!$A$5:$A$46,0)+2,FALSE)*'MC Usage'!E503</f>
        <v>0</v>
      </c>
      <c r="F503" s="9">
        <f>HLOOKUP(F$5,'Emissions Factors'!$A$3:$AB$46,MATCH('MC Emissions'!$A503,'Emissions Factors'!$A$5:$A$46,0)+2,FALSE)*'MC Usage'!F503</f>
        <v>0</v>
      </c>
      <c r="G503" s="9">
        <f>HLOOKUP(G$5,'Emissions Factors'!$A$3:$AB$46,MATCH('MC Emissions'!$A503,'Emissions Factors'!$A$5:$A$46,0)+2,FALSE)*'MC Usage'!G503</f>
        <v>0</v>
      </c>
      <c r="H503" s="9">
        <f>HLOOKUP(H$5,'Emissions Factors'!$A$3:$AB$46,MATCH('MC Emissions'!$A503,'Emissions Factors'!$A$5:$A$46,0)+2,FALSE)*'MC Usage'!H503</f>
        <v>0</v>
      </c>
      <c r="I503" s="9">
        <f>HLOOKUP(I$5,'Emissions Factors'!$A$3:$AB$46,MATCH('MC Emissions'!$A503,'Emissions Factors'!$A$5:$A$46,0)+2,FALSE)*'MC Usage'!I503</f>
        <v>0</v>
      </c>
      <c r="J503" s="9">
        <f>HLOOKUP(J$5,'Emissions Factors'!$A$3:$AB$46,MATCH('MC Emissions'!$A503,'Emissions Factors'!$A$5:$A$46,0)+2,FALSE)*'MC Usage'!J503</f>
        <v>0</v>
      </c>
      <c r="K503" s="9">
        <f>HLOOKUP(K$5,'Emissions Factors'!$A$3:$AB$46,MATCH('MC Emissions'!$A503,'Emissions Factors'!$A$5:$A$46,0)+2,FALSE)*'MC Usage'!K503</f>
        <v>0</v>
      </c>
      <c r="L503" s="9">
        <f>HLOOKUP(L$5,'Emissions Factors'!$A$3:$AB$46,MATCH('MC Emissions'!$A503,'Emissions Factors'!$A$5:$A$46,0)+2,FALSE)*'MC Usage'!L503</f>
        <v>0</v>
      </c>
      <c r="M503" s="9">
        <f>HLOOKUP(M$5,'Emissions Factors'!$A$3:$AB$46,MATCH('MC Emissions'!$A503,'Emissions Factors'!$A$5:$A$46,0)+2,FALSE)*'MC Usage'!M503</f>
        <v>0</v>
      </c>
      <c r="N503" s="9">
        <f>HLOOKUP(N$5,'Emissions Factors'!$A$3:$AB$46,MATCH('MC Emissions'!$A503,'Emissions Factors'!$A$5:$A$46,0)+2,FALSE)*'MC Usage'!N503</f>
        <v>0</v>
      </c>
      <c r="O503" s="9">
        <f>HLOOKUP(O$5,'Emissions Factors'!$A$3:$AB$46,MATCH('MC Emissions'!$A503,'Emissions Factors'!$A$5:$A$46,0)+2,FALSE)*'MC Usage'!O503</f>
        <v>0</v>
      </c>
      <c r="P503" s="9">
        <f>HLOOKUP(P$5,'Emissions Factors'!$A$3:$AB$46,MATCH('MC Emissions'!$A503,'Emissions Factors'!$A$5:$A$46,0)+2,FALSE)*'MC Usage'!P503</f>
        <v>0</v>
      </c>
      <c r="Q503" s="9">
        <f>HLOOKUP(Q$5,'Emissions Factors'!$A$3:$AB$46,MATCH('MC Emissions'!$A503,'Emissions Factors'!$A$5:$A$46,0)+2,FALSE)*'MC Usage'!Q503</f>
        <v>0</v>
      </c>
      <c r="R503" s="9">
        <f>HLOOKUP(R$5,'Emissions Factors'!$A$3:$AB$46,MATCH('MC Emissions'!$A503,'Emissions Factors'!$A$5:$A$46,0)+2,FALSE)*'MC Usage'!R503</f>
        <v>0</v>
      </c>
      <c r="S503" s="9">
        <f>HLOOKUP(S$5,'Emissions Factors'!$A$3:$AB$46,MATCH('MC Emissions'!$A503,'Emissions Factors'!$A$5:$A$46,0)+2,FALSE)*'MC Usage'!S503</f>
        <v>0</v>
      </c>
      <c r="T503" s="9">
        <f>HLOOKUP(T$5,'Emissions Factors'!$A$3:$AB$46,MATCH('MC Emissions'!$A503,'Emissions Factors'!$A$5:$A$46,0)+2,FALSE)*'MC Usage'!T503</f>
        <v>0</v>
      </c>
      <c r="U503" s="9">
        <f>HLOOKUP(U$5,'Emissions Factors'!$A$3:$AB$46,MATCH('MC Emissions'!$A503,'Emissions Factors'!$A$5:$A$46,0)+2,FALSE)*'MC Usage'!U503</f>
        <v>0</v>
      </c>
      <c r="V503" s="9">
        <f>HLOOKUP(V$5,'Emissions Factors'!$A$3:$AB$46,MATCH('MC Emissions'!$A503,'Emissions Factors'!$A$5:$A$46,0)+2,FALSE)*'MC Usage'!V503</f>
        <v>0</v>
      </c>
      <c r="W503" s="9">
        <f>HLOOKUP(W$5,'Emissions Factors'!$A$3:$AB$46,MATCH('MC Emissions'!$A503,'Emissions Factors'!$A$5:$A$46,0)+2,FALSE)*'MC Usage'!W503</f>
        <v>0</v>
      </c>
      <c r="X503" s="9">
        <f>HLOOKUP(X$5,'Emissions Factors'!$A$3:$AB$46,MATCH('MC Emissions'!$A503,'Emissions Factors'!$A$5:$A$46,0)+2,FALSE)*'MC Usage'!X503</f>
        <v>0</v>
      </c>
      <c r="Y503" s="9">
        <f>HLOOKUP(Y$5,'Emissions Factors'!$A$3:$AB$46,MATCH('MC Emissions'!$A503,'Emissions Factors'!$A$5:$A$46,0)+2,FALSE)*'MC Usage'!Y503</f>
        <v>0</v>
      </c>
      <c r="Z503" s="9">
        <f>HLOOKUP(Z$5,'Emissions Factors'!$A$3:$AB$46,MATCH('MC Emissions'!$A503,'Emissions Factors'!$A$5:$A$46,0)+2,FALSE)*'MC Usage'!Z503</f>
        <v>0</v>
      </c>
      <c r="AA503" s="9">
        <f>HLOOKUP(AA$5,'Emissions Factors'!$A$3:$AB$46,MATCH('MC Emissions'!$A503,'Emissions Factors'!$A$5:$A$46,0)+2,FALSE)*'MC Usage'!AA503</f>
        <v>0</v>
      </c>
      <c r="AB503" s="10">
        <f>HLOOKUP(AB$5,'Emissions Factors'!$A$3:$AB$46,MATCH('MC Emissions'!$A503,'Emissions Factors'!$A$5:$A$46,0)+2,FALSE)*'MC Usage'!AB503</f>
        <v>0</v>
      </c>
      <c r="AC503" s="55">
        <f>-'MC Usage'!AC503</f>
        <v>0</v>
      </c>
      <c r="AD503" s="10">
        <f>HLOOKUP(AD$5,'Emissions Factors'!$A$3:$AB$46,MATCH('MC Emissions'!$A503,'Emissions Factors'!$A$5:$A$46,0)+2,FALSE)*'MC Usage'!AD503</f>
        <v>0</v>
      </c>
      <c r="AE503" s="10">
        <f>HLOOKUP(AE$5,'Emissions Factors'!$A$3:$AB$46,MATCH('MC Emissions'!$A503,'Emissions Factors'!$A$5:$A$46,0)+2,FALSE)*'MC Usage'!AE503</f>
        <v>0</v>
      </c>
    </row>
    <row r="504" spans="1:34" x14ac:dyDescent="0.3">
      <c r="A504" s="30" t="s">
        <v>75</v>
      </c>
      <c r="B504" s="16">
        <f t="shared" si="33"/>
        <v>51867</v>
      </c>
      <c r="C504" s="9">
        <f>HLOOKUP(C$5,'Emissions Factors'!$A$3:$AB$46,MATCH('MC Emissions'!$A504,'Emissions Factors'!$A$5:$A$46,0)+2,FALSE)*'MC Usage'!C504</f>
        <v>0</v>
      </c>
      <c r="D504" s="9">
        <f>HLOOKUP(D$5,'Emissions Factors'!$A$3:$AB$46,MATCH('MC Emissions'!$A504,'Emissions Factors'!$A$5:$A$46,0)+2,FALSE)*'MC Usage'!D504</f>
        <v>0</v>
      </c>
      <c r="E504" s="9">
        <f>HLOOKUP(E$5,'Emissions Factors'!$A$3:$AB$46,MATCH('MC Emissions'!$A504,'Emissions Factors'!$A$5:$A$46,0)+2,FALSE)*'MC Usage'!E504</f>
        <v>0</v>
      </c>
      <c r="F504" s="9">
        <f>HLOOKUP(F$5,'Emissions Factors'!$A$3:$AB$46,MATCH('MC Emissions'!$A504,'Emissions Factors'!$A$5:$A$46,0)+2,FALSE)*'MC Usage'!F504</f>
        <v>0</v>
      </c>
      <c r="G504" s="9">
        <f>HLOOKUP(G$5,'Emissions Factors'!$A$3:$AB$46,MATCH('MC Emissions'!$A504,'Emissions Factors'!$A$5:$A$46,0)+2,FALSE)*'MC Usage'!G504</f>
        <v>0</v>
      </c>
      <c r="H504" s="9">
        <f>HLOOKUP(H$5,'Emissions Factors'!$A$3:$AB$46,MATCH('MC Emissions'!$A504,'Emissions Factors'!$A$5:$A$46,0)+2,FALSE)*'MC Usage'!H504</f>
        <v>0</v>
      </c>
      <c r="I504" s="9">
        <f>HLOOKUP(I$5,'Emissions Factors'!$A$3:$AB$46,MATCH('MC Emissions'!$A504,'Emissions Factors'!$A$5:$A$46,0)+2,FALSE)*'MC Usage'!I504</f>
        <v>0</v>
      </c>
      <c r="J504" s="9">
        <f>HLOOKUP(J$5,'Emissions Factors'!$A$3:$AB$46,MATCH('MC Emissions'!$A504,'Emissions Factors'!$A$5:$A$46,0)+2,FALSE)*'MC Usage'!J504</f>
        <v>0</v>
      </c>
      <c r="K504" s="9">
        <f>HLOOKUP(K$5,'Emissions Factors'!$A$3:$AB$46,MATCH('MC Emissions'!$A504,'Emissions Factors'!$A$5:$A$46,0)+2,FALSE)*'MC Usage'!K504</f>
        <v>0</v>
      </c>
      <c r="L504" s="9">
        <f>HLOOKUP(L$5,'Emissions Factors'!$A$3:$AB$46,MATCH('MC Emissions'!$A504,'Emissions Factors'!$A$5:$A$46,0)+2,FALSE)*'MC Usage'!L504</f>
        <v>0</v>
      </c>
      <c r="M504" s="9">
        <f>HLOOKUP(M$5,'Emissions Factors'!$A$3:$AB$46,MATCH('MC Emissions'!$A504,'Emissions Factors'!$A$5:$A$46,0)+2,FALSE)*'MC Usage'!M504</f>
        <v>0</v>
      </c>
      <c r="N504" s="9">
        <f>HLOOKUP(N$5,'Emissions Factors'!$A$3:$AB$46,MATCH('MC Emissions'!$A504,'Emissions Factors'!$A$5:$A$46,0)+2,FALSE)*'MC Usage'!N504</f>
        <v>0</v>
      </c>
      <c r="O504" s="9">
        <f>HLOOKUP(O$5,'Emissions Factors'!$A$3:$AB$46,MATCH('MC Emissions'!$A504,'Emissions Factors'!$A$5:$A$46,0)+2,FALSE)*'MC Usage'!O504</f>
        <v>0</v>
      </c>
      <c r="P504" s="9">
        <f>HLOOKUP(P$5,'Emissions Factors'!$A$3:$AB$46,MATCH('MC Emissions'!$A504,'Emissions Factors'!$A$5:$A$46,0)+2,FALSE)*'MC Usage'!P504</f>
        <v>0</v>
      </c>
      <c r="Q504" s="9">
        <f>HLOOKUP(Q$5,'Emissions Factors'!$A$3:$AB$46,MATCH('MC Emissions'!$A504,'Emissions Factors'!$A$5:$A$46,0)+2,FALSE)*'MC Usage'!Q504</f>
        <v>0</v>
      </c>
      <c r="R504" s="9">
        <f>HLOOKUP(R$5,'Emissions Factors'!$A$3:$AB$46,MATCH('MC Emissions'!$A504,'Emissions Factors'!$A$5:$A$46,0)+2,FALSE)*'MC Usage'!R504</f>
        <v>0</v>
      </c>
      <c r="S504" s="9">
        <f>HLOOKUP(S$5,'Emissions Factors'!$A$3:$AB$46,MATCH('MC Emissions'!$A504,'Emissions Factors'!$A$5:$A$46,0)+2,FALSE)*'MC Usage'!S504</f>
        <v>0</v>
      </c>
      <c r="T504" s="9">
        <f>HLOOKUP(T$5,'Emissions Factors'!$A$3:$AB$46,MATCH('MC Emissions'!$A504,'Emissions Factors'!$A$5:$A$46,0)+2,FALSE)*'MC Usage'!T504</f>
        <v>0</v>
      </c>
      <c r="U504" s="9">
        <f>HLOOKUP(U$5,'Emissions Factors'!$A$3:$AB$46,MATCH('MC Emissions'!$A504,'Emissions Factors'!$A$5:$A$46,0)+2,FALSE)*'MC Usage'!U504</f>
        <v>0</v>
      </c>
      <c r="V504" s="9">
        <f>HLOOKUP(V$5,'Emissions Factors'!$A$3:$AB$46,MATCH('MC Emissions'!$A504,'Emissions Factors'!$A$5:$A$46,0)+2,FALSE)*'MC Usage'!V504</f>
        <v>0</v>
      </c>
      <c r="W504" s="9">
        <f>HLOOKUP(W$5,'Emissions Factors'!$A$3:$AB$46,MATCH('MC Emissions'!$A504,'Emissions Factors'!$A$5:$A$46,0)+2,FALSE)*'MC Usage'!W504</f>
        <v>0</v>
      </c>
      <c r="X504" s="9">
        <f>HLOOKUP(X$5,'Emissions Factors'!$A$3:$AB$46,MATCH('MC Emissions'!$A504,'Emissions Factors'!$A$5:$A$46,0)+2,FALSE)*'MC Usage'!X504</f>
        <v>0</v>
      </c>
      <c r="Y504" s="9">
        <f>HLOOKUP(Y$5,'Emissions Factors'!$A$3:$AB$46,MATCH('MC Emissions'!$A504,'Emissions Factors'!$A$5:$A$46,0)+2,FALSE)*'MC Usage'!Y504</f>
        <v>0</v>
      </c>
      <c r="Z504" s="9">
        <f>HLOOKUP(Z$5,'Emissions Factors'!$A$3:$AB$46,MATCH('MC Emissions'!$A504,'Emissions Factors'!$A$5:$A$46,0)+2,FALSE)*'MC Usage'!Z504</f>
        <v>0</v>
      </c>
      <c r="AA504" s="9">
        <f>HLOOKUP(AA$5,'Emissions Factors'!$A$3:$AB$46,MATCH('MC Emissions'!$A504,'Emissions Factors'!$A$5:$A$46,0)+2,FALSE)*'MC Usage'!AA504</f>
        <v>0</v>
      </c>
      <c r="AB504" s="10">
        <f>HLOOKUP(AB$5,'Emissions Factors'!$A$3:$AB$46,MATCH('MC Emissions'!$A504,'Emissions Factors'!$A$5:$A$46,0)+2,FALSE)*'MC Usage'!AB504</f>
        <v>0</v>
      </c>
      <c r="AC504" s="10">
        <f>-'MC Usage'!AC504</f>
        <v>0</v>
      </c>
      <c r="AD504" s="10">
        <f>HLOOKUP(AD$5,'Emissions Factors'!$A$3:$AB$46,MATCH('MC Emissions'!$A504,'Emissions Factors'!$A$5:$A$46,0)+2,FALSE)*'MC Usage'!AD504</f>
        <v>0</v>
      </c>
      <c r="AE504" s="10">
        <f>HLOOKUP(AE$5,'Emissions Factors'!$A$3:$AB$46,MATCH('MC Emissions'!$A504,'Emissions Factors'!$A$5:$A$46,0)+2,FALSE)*'MC Usage'!AE504</f>
        <v>0</v>
      </c>
    </row>
    <row r="505" spans="1:34" x14ac:dyDescent="0.3">
      <c r="A505" s="30" t="s">
        <v>75</v>
      </c>
      <c r="B505" s="16">
        <f t="shared" si="33"/>
        <v>51898</v>
      </c>
      <c r="C505" s="9">
        <f>HLOOKUP(C$5,'Emissions Factors'!$A$3:$AB$46,MATCH('MC Emissions'!$A505,'Emissions Factors'!$A$5:$A$46,0)+2,FALSE)*'MC Usage'!C505</f>
        <v>0</v>
      </c>
      <c r="D505" s="9">
        <f>HLOOKUP(D$5,'Emissions Factors'!$A$3:$AB$46,MATCH('MC Emissions'!$A505,'Emissions Factors'!$A$5:$A$46,0)+2,FALSE)*'MC Usage'!D505</f>
        <v>0</v>
      </c>
      <c r="E505" s="9">
        <f>HLOOKUP(E$5,'Emissions Factors'!$A$3:$AB$46,MATCH('MC Emissions'!$A505,'Emissions Factors'!$A$5:$A$46,0)+2,FALSE)*'MC Usage'!E505</f>
        <v>0</v>
      </c>
      <c r="F505" s="9">
        <f>HLOOKUP(F$5,'Emissions Factors'!$A$3:$AB$46,MATCH('MC Emissions'!$A505,'Emissions Factors'!$A$5:$A$46,0)+2,FALSE)*'MC Usage'!F505</f>
        <v>0</v>
      </c>
      <c r="G505" s="9">
        <f>HLOOKUP(G$5,'Emissions Factors'!$A$3:$AB$46,MATCH('MC Emissions'!$A505,'Emissions Factors'!$A$5:$A$46,0)+2,FALSE)*'MC Usage'!G505</f>
        <v>0</v>
      </c>
      <c r="H505" s="9">
        <f>HLOOKUP(H$5,'Emissions Factors'!$A$3:$AB$46,MATCH('MC Emissions'!$A505,'Emissions Factors'!$A$5:$A$46,0)+2,FALSE)*'MC Usage'!H505</f>
        <v>0</v>
      </c>
      <c r="I505" s="9">
        <f>HLOOKUP(I$5,'Emissions Factors'!$A$3:$AB$46,MATCH('MC Emissions'!$A505,'Emissions Factors'!$A$5:$A$46,0)+2,FALSE)*'MC Usage'!I505</f>
        <v>0</v>
      </c>
      <c r="J505" s="9">
        <f>HLOOKUP(J$5,'Emissions Factors'!$A$3:$AB$46,MATCH('MC Emissions'!$A505,'Emissions Factors'!$A$5:$A$46,0)+2,FALSE)*'MC Usage'!J505</f>
        <v>0</v>
      </c>
      <c r="K505" s="9">
        <f>HLOOKUP(K$5,'Emissions Factors'!$A$3:$AB$46,MATCH('MC Emissions'!$A505,'Emissions Factors'!$A$5:$A$46,0)+2,FALSE)*'MC Usage'!K505</f>
        <v>0</v>
      </c>
      <c r="L505" s="9">
        <f>HLOOKUP(L$5,'Emissions Factors'!$A$3:$AB$46,MATCH('MC Emissions'!$A505,'Emissions Factors'!$A$5:$A$46,0)+2,FALSE)*'MC Usage'!L505</f>
        <v>0</v>
      </c>
      <c r="M505" s="9">
        <f>HLOOKUP(M$5,'Emissions Factors'!$A$3:$AB$46,MATCH('MC Emissions'!$A505,'Emissions Factors'!$A$5:$A$46,0)+2,FALSE)*'MC Usage'!M505</f>
        <v>0</v>
      </c>
      <c r="N505" s="9">
        <f>HLOOKUP(N$5,'Emissions Factors'!$A$3:$AB$46,MATCH('MC Emissions'!$A505,'Emissions Factors'!$A$5:$A$46,0)+2,FALSE)*'MC Usage'!N505</f>
        <v>0</v>
      </c>
      <c r="O505" s="9">
        <f>HLOOKUP(O$5,'Emissions Factors'!$A$3:$AB$46,MATCH('MC Emissions'!$A505,'Emissions Factors'!$A$5:$A$46,0)+2,FALSE)*'MC Usage'!O505</f>
        <v>0</v>
      </c>
      <c r="P505" s="9">
        <f>HLOOKUP(P$5,'Emissions Factors'!$A$3:$AB$46,MATCH('MC Emissions'!$A505,'Emissions Factors'!$A$5:$A$46,0)+2,FALSE)*'MC Usage'!P505</f>
        <v>0</v>
      </c>
      <c r="Q505" s="9">
        <f>HLOOKUP(Q$5,'Emissions Factors'!$A$3:$AB$46,MATCH('MC Emissions'!$A505,'Emissions Factors'!$A$5:$A$46,0)+2,FALSE)*'MC Usage'!Q505</f>
        <v>0</v>
      </c>
      <c r="R505" s="9">
        <f>HLOOKUP(R$5,'Emissions Factors'!$A$3:$AB$46,MATCH('MC Emissions'!$A505,'Emissions Factors'!$A$5:$A$46,0)+2,FALSE)*'MC Usage'!R505</f>
        <v>0</v>
      </c>
      <c r="S505" s="9">
        <f>HLOOKUP(S$5,'Emissions Factors'!$A$3:$AB$46,MATCH('MC Emissions'!$A505,'Emissions Factors'!$A$5:$A$46,0)+2,FALSE)*'MC Usage'!S505</f>
        <v>0</v>
      </c>
      <c r="T505" s="9">
        <f>HLOOKUP(T$5,'Emissions Factors'!$A$3:$AB$46,MATCH('MC Emissions'!$A505,'Emissions Factors'!$A$5:$A$46,0)+2,FALSE)*'MC Usage'!T505</f>
        <v>0</v>
      </c>
      <c r="U505" s="9">
        <f>HLOOKUP(U$5,'Emissions Factors'!$A$3:$AB$46,MATCH('MC Emissions'!$A505,'Emissions Factors'!$A$5:$A$46,0)+2,FALSE)*'MC Usage'!U505</f>
        <v>0</v>
      </c>
      <c r="V505" s="9">
        <f>HLOOKUP(V$5,'Emissions Factors'!$A$3:$AB$46,MATCH('MC Emissions'!$A505,'Emissions Factors'!$A$5:$A$46,0)+2,FALSE)*'MC Usage'!V505</f>
        <v>0</v>
      </c>
      <c r="W505" s="9">
        <f>HLOOKUP(W$5,'Emissions Factors'!$A$3:$AB$46,MATCH('MC Emissions'!$A505,'Emissions Factors'!$A$5:$A$46,0)+2,FALSE)*'MC Usage'!W505</f>
        <v>0</v>
      </c>
      <c r="X505" s="9">
        <f>HLOOKUP(X$5,'Emissions Factors'!$A$3:$AB$46,MATCH('MC Emissions'!$A505,'Emissions Factors'!$A$5:$A$46,0)+2,FALSE)*'MC Usage'!X505</f>
        <v>0</v>
      </c>
      <c r="Y505" s="9">
        <f>HLOOKUP(Y$5,'Emissions Factors'!$A$3:$AB$46,MATCH('MC Emissions'!$A505,'Emissions Factors'!$A$5:$A$46,0)+2,FALSE)*'MC Usage'!Y505</f>
        <v>0</v>
      </c>
      <c r="Z505" s="9">
        <f>HLOOKUP(Z$5,'Emissions Factors'!$A$3:$AB$46,MATCH('MC Emissions'!$A505,'Emissions Factors'!$A$5:$A$46,0)+2,FALSE)*'MC Usage'!Z505</f>
        <v>0</v>
      </c>
      <c r="AA505" s="9">
        <f>HLOOKUP(AA$5,'Emissions Factors'!$A$3:$AB$46,MATCH('MC Emissions'!$A505,'Emissions Factors'!$A$5:$A$46,0)+2,FALSE)*'MC Usage'!AA505</f>
        <v>0</v>
      </c>
      <c r="AB505" s="10">
        <f>HLOOKUP(AB$5,'Emissions Factors'!$A$3:$AB$46,MATCH('MC Emissions'!$A505,'Emissions Factors'!$A$5:$A$46,0)+2,FALSE)*'MC Usage'!AB505</f>
        <v>0</v>
      </c>
      <c r="AC505" s="10">
        <f>-'MC Usage'!AC505</f>
        <v>0</v>
      </c>
      <c r="AD505" s="10">
        <f>HLOOKUP(AD$5,'Emissions Factors'!$A$3:$AB$46,MATCH('MC Emissions'!$A505,'Emissions Factors'!$A$5:$A$46,0)+2,FALSE)*'MC Usage'!AD505</f>
        <v>0</v>
      </c>
      <c r="AE505" s="10">
        <f>HLOOKUP(AE$5,'Emissions Factors'!$A$3:$AB$46,MATCH('MC Emissions'!$A505,'Emissions Factors'!$A$5:$A$46,0)+2,FALSE)*'MC Usage'!AE505</f>
        <v>0</v>
      </c>
    </row>
    <row r="506" spans="1:34" x14ac:dyDescent="0.3">
      <c r="A506" s="30" t="s">
        <v>75</v>
      </c>
      <c r="B506" s="16">
        <f t="shared" si="33"/>
        <v>51926</v>
      </c>
      <c r="C506" s="9">
        <f>HLOOKUP(C$5,'Emissions Factors'!$A$3:$AB$46,MATCH('MC Emissions'!$A506,'Emissions Factors'!$A$5:$A$46,0)+2,FALSE)*'MC Usage'!C506</f>
        <v>0</v>
      </c>
      <c r="D506" s="9">
        <f>HLOOKUP(D$5,'Emissions Factors'!$A$3:$AB$46,MATCH('MC Emissions'!$A506,'Emissions Factors'!$A$5:$A$46,0)+2,FALSE)*'MC Usage'!D506</f>
        <v>0</v>
      </c>
      <c r="E506" s="9">
        <f>HLOOKUP(E$5,'Emissions Factors'!$A$3:$AB$46,MATCH('MC Emissions'!$A506,'Emissions Factors'!$A$5:$A$46,0)+2,FALSE)*'MC Usage'!E506</f>
        <v>0</v>
      </c>
      <c r="F506" s="9">
        <f>HLOOKUP(F$5,'Emissions Factors'!$A$3:$AB$46,MATCH('MC Emissions'!$A506,'Emissions Factors'!$A$5:$A$46,0)+2,FALSE)*'MC Usage'!F506</f>
        <v>0</v>
      </c>
      <c r="G506" s="9">
        <f>HLOOKUP(G$5,'Emissions Factors'!$A$3:$AB$46,MATCH('MC Emissions'!$A506,'Emissions Factors'!$A$5:$A$46,0)+2,FALSE)*'MC Usage'!G506</f>
        <v>0</v>
      </c>
      <c r="H506" s="9">
        <f>HLOOKUP(H$5,'Emissions Factors'!$A$3:$AB$46,MATCH('MC Emissions'!$A506,'Emissions Factors'!$A$5:$A$46,0)+2,FALSE)*'MC Usage'!H506</f>
        <v>0</v>
      </c>
      <c r="I506" s="9">
        <f>HLOOKUP(I$5,'Emissions Factors'!$A$3:$AB$46,MATCH('MC Emissions'!$A506,'Emissions Factors'!$A$5:$A$46,0)+2,FALSE)*'MC Usage'!I506</f>
        <v>0</v>
      </c>
      <c r="J506" s="9">
        <f>HLOOKUP(J$5,'Emissions Factors'!$A$3:$AB$46,MATCH('MC Emissions'!$A506,'Emissions Factors'!$A$5:$A$46,0)+2,FALSE)*'MC Usage'!J506</f>
        <v>0</v>
      </c>
      <c r="K506" s="9">
        <f>HLOOKUP(K$5,'Emissions Factors'!$A$3:$AB$46,MATCH('MC Emissions'!$A506,'Emissions Factors'!$A$5:$A$46,0)+2,FALSE)*'MC Usage'!K506</f>
        <v>0</v>
      </c>
      <c r="L506" s="9">
        <f>HLOOKUP(L$5,'Emissions Factors'!$A$3:$AB$46,MATCH('MC Emissions'!$A506,'Emissions Factors'!$A$5:$A$46,0)+2,FALSE)*'MC Usage'!L506</f>
        <v>0</v>
      </c>
      <c r="M506" s="9">
        <f>HLOOKUP(M$5,'Emissions Factors'!$A$3:$AB$46,MATCH('MC Emissions'!$A506,'Emissions Factors'!$A$5:$A$46,0)+2,FALSE)*'MC Usage'!M506</f>
        <v>0</v>
      </c>
      <c r="N506" s="9">
        <f>HLOOKUP(N$5,'Emissions Factors'!$A$3:$AB$46,MATCH('MC Emissions'!$A506,'Emissions Factors'!$A$5:$A$46,0)+2,FALSE)*'MC Usage'!N506</f>
        <v>0</v>
      </c>
      <c r="O506" s="9">
        <f>HLOOKUP(O$5,'Emissions Factors'!$A$3:$AB$46,MATCH('MC Emissions'!$A506,'Emissions Factors'!$A$5:$A$46,0)+2,FALSE)*'MC Usage'!O506</f>
        <v>0</v>
      </c>
      <c r="P506" s="9">
        <f>HLOOKUP(P$5,'Emissions Factors'!$A$3:$AB$46,MATCH('MC Emissions'!$A506,'Emissions Factors'!$A$5:$A$46,0)+2,FALSE)*'MC Usage'!P506</f>
        <v>0</v>
      </c>
      <c r="Q506" s="9">
        <f>HLOOKUP(Q$5,'Emissions Factors'!$A$3:$AB$46,MATCH('MC Emissions'!$A506,'Emissions Factors'!$A$5:$A$46,0)+2,FALSE)*'MC Usage'!Q506</f>
        <v>0</v>
      </c>
      <c r="R506" s="9">
        <f>HLOOKUP(R$5,'Emissions Factors'!$A$3:$AB$46,MATCH('MC Emissions'!$A506,'Emissions Factors'!$A$5:$A$46,0)+2,FALSE)*'MC Usage'!R506</f>
        <v>0</v>
      </c>
      <c r="S506" s="9">
        <f>HLOOKUP(S$5,'Emissions Factors'!$A$3:$AB$46,MATCH('MC Emissions'!$A506,'Emissions Factors'!$A$5:$A$46,0)+2,FALSE)*'MC Usage'!S506</f>
        <v>0</v>
      </c>
      <c r="T506" s="9">
        <f>HLOOKUP(T$5,'Emissions Factors'!$A$3:$AB$46,MATCH('MC Emissions'!$A506,'Emissions Factors'!$A$5:$A$46,0)+2,FALSE)*'MC Usage'!T506</f>
        <v>0</v>
      </c>
      <c r="U506" s="9">
        <f>HLOOKUP(U$5,'Emissions Factors'!$A$3:$AB$46,MATCH('MC Emissions'!$A506,'Emissions Factors'!$A$5:$A$46,0)+2,FALSE)*'MC Usage'!U506</f>
        <v>0</v>
      </c>
      <c r="V506" s="9">
        <f>HLOOKUP(V$5,'Emissions Factors'!$A$3:$AB$46,MATCH('MC Emissions'!$A506,'Emissions Factors'!$A$5:$A$46,0)+2,FALSE)*'MC Usage'!V506</f>
        <v>0</v>
      </c>
      <c r="W506" s="9">
        <f>HLOOKUP(W$5,'Emissions Factors'!$A$3:$AB$46,MATCH('MC Emissions'!$A506,'Emissions Factors'!$A$5:$A$46,0)+2,FALSE)*'MC Usage'!W506</f>
        <v>0</v>
      </c>
      <c r="X506" s="9">
        <f>HLOOKUP(X$5,'Emissions Factors'!$A$3:$AB$46,MATCH('MC Emissions'!$A506,'Emissions Factors'!$A$5:$A$46,0)+2,FALSE)*'MC Usage'!X506</f>
        <v>0</v>
      </c>
      <c r="Y506" s="9">
        <f>HLOOKUP(Y$5,'Emissions Factors'!$A$3:$AB$46,MATCH('MC Emissions'!$A506,'Emissions Factors'!$A$5:$A$46,0)+2,FALSE)*'MC Usage'!Y506</f>
        <v>0</v>
      </c>
      <c r="Z506" s="9">
        <f>HLOOKUP(Z$5,'Emissions Factors'!$A$3:$AB$46,MATCH('MC Emissions'!$A506,'Emissions Factors'!$A$5:$A$46,0)+2,FALSE)*'MC Usage'!Z506</f>
        <v>0</v>
      </c>
      <c r="AA506" s="9">
        <f>HLOOKUP(AA$5,'Emissions Factors'!$A$3:$AB$46,MATCH('MC Emissions'!$A506,'Emissions Factors'!$A$5:$A$46,0)+2,FALSE)*'MC Usage'!AA506</f>
        <v>0</v>
      </c>
      <c r="AB506" s="10">
        <f>HLOOKUP(AB$5,'Emissions Factors'!$A$3:$AB$46,MATCH('MC Emissions'!$A506,'Emissions Factors'!$A$5:$A$46,0)+2,FALSE)*'MC Usage'!AB506</f>
        <v>0</v>
      </c>
      <c r="AC506" s="10">
        <f>-'MC Usage'!AC506</f>
        <v>0</v>
      </c>
      <c r="AD506" s="10">
        <f>HLOOKUP(AD$5,'Emissions Factors'!$A$3:$AB$46,MATCH('MC Emissions'!$A506,'Emissions Factors'!$A$5:$A$46,0)+2,FALSE)*'MC Usage'!AD506</f>
        <v>0</v>
      </c>
      <c r="AE506" s="10">
        <f>HLOOKUP(AE$5,'Emissions Factors'!$A$3:$AB$46,MATCH('MC Emissions'!$A506,'Emissions Factors'!$A$5:$A$46,0)+2,FALSE)*'MC Usage'!AE506</f>
        <v>0</v>
      </c>
    </row>
    <row r="507" spans="1:34" x14ac:dyDescent="0.3">
      <c r="A507" s="30" t="s">
        <v>75</v>
      </c>
      <c r="B507" s="16">
        <f t="shared" si="33"/>
        <v>51957</v>
      </c>
      <c r="C507" s="9">
        <f>HLOOKUP(C$5,'Emissions Factors'!$A$3:$AB$46,MATCH('MC Emissions'!$A507,'Emissions Factors'!$A$5:$A$46,0)+2,FALSE)*'MC Usage'!C507</f>
        <v>0</v>
      </c>
      <c r="D507" s="9">
        <f>HLOOKUP(D$5,'Emissions Factors'!$A$3:$AB$46,MATCH('MC Emissions'!$A507,'Emissions Factors'!$A$5:$A$46,0)+2,FALSE)*'MC Usage'!D507</f>
        <v>0</v>
      </c>
      <c r="E507" s="9">
        <f>HLOOKUP(E$5,'Emissions Factors'!$A$3:$AB$46,MATCH('MC Emissions'!$A507,'Emissions Factors'!$A$5:$A$46,0)+2,FALSE)*'MC Usage'!E507</f>
        <v>0</v>
      </c>
      <c r="F507" s="9">
        <f>HLOOKUP(F$5,'Emissions Factors'!$A$3:$AB$46,MATCH('MC Emissions'!$A507,'Emissions Factors'!$A$5:$A$46,0)+2,FALSE)*'MC Usage'!F507</f>
        <v>0</v>
      </c>
      <c r="G507" s="9">
        <f>HLOOKUP(G$5,'Emissions Factors'!$A$3:$AB$46,MATCH('MC Emissions'!$A507,'Emissions Factors'!$A$5:$A$46,0)+2,FALSE)*'MC Usage'!G507</f>
        <v>0</v>
      </c>
      <c r="H507" s="9">
        <f>HLOOKUP(H$5,'Emissions Factors'!$A$3:$AB$46,MATCH('MC Emissions'!$A507,'Emissions Factors'!$A$5:$A$46,0)+2,FALSE)*'MC Usage'!H507</f>
        <v>0</v>
      </c>
      <c r="I507" s="9">
        <f>HLOOKUP(I$5,'Emissions Factors'!$A$3:$AB$46,MATCH('MC Emissions'!$A507,'Emissions Factors'!$A$5:$A$46,0)+2,FALSE)*'MC Usage'!I507</f>
        <v>0</v>
      </c>
      <c r="J507" s="9">
        <f>HLOOKUP(J$5,'Emissions Factors'!$A$3:$AB$46,MATCH('MC Emissions'!$A507,'Emissions Factors'!$A$5:$A$46,0)+2,FALSE)*'MC Usage'!J507</f>
        <v>0</v>
      </c>
      <c r="K507" s="9">
        <f>HLOOKUP(K$5,'Emissions Factors'!$A$3:$AB$46,MATCH('MC Emissions'!$A507,'Emissions Factors'!$A$5:$A$46,0)+2,FALSE)*'MC Usage'!K507</f>
        <v>0</v>
      </c>
      <c r="L507" s="9">
        <f>HLOOKUP(L$5,'Emissions Factors'!$A$3:$AB$46,MATCH('MC Emissions'!$A507,'Emissions Factors'!$A$5:$A$46,0)+2,FALSE)*'MC Usage'!L507</f>
        <v>0</v>
      </c>
      <c r="M507" s="9">
        <f>HLOOKUP(M$5,'Emissions Factors'!$A$3:$AB$46,MATCH('MC Emissions'!$A507,'Emissions Factors'!$A$5:$A$46,0)+2,FALSE)*'MC Usage'!M507</f>
        <v>0</v>
      </c>
      <c r="N507" s="9">
        <f>HLOOKUP(N$5,'Emissions Factors'!$A$3:$AB$46,MATCH('MC Emissions'!$A507,'Emissions Factors'!$A$5:$A$46,0)+2,FALSE)*'MC Usage'!N507</f>
        <v>0</v>
      </c>
      <c r="O507" s="9">
        <f>HLOOKUP(O$5,'Emissions Factors'!$A$3:$AB$46,MATCH('MC Emissions'!$A507,'Emissions Factors'!$A$5:$A$46,0)+2,FALSE)*'MC Usage'!O507</f>
        <v>0</v>
      </c>
      <c r="P507" s="9">
        <f>HLOOKUP(P$5,'Emissions Factors'!$A$3:$AB$46,MATCH('MC Emissions'!$A507,'Emissions Factors'!$A$5:$A$46,0)+2,FALSE)*'MC Usage'!P507</f>
        <v>0</v>
      </c>
      <c r="Q507" s="9">
        <f>HLOOKUP(Q$5,'Emissions Factors'!$A$3:$AB$46,MATCH('MC Emissions'!$A507,'Emissions Factors'!$A$5:$A$46,0)+2,FALSE)*'MC Usage'!Q507</f>
        <v>0</v>
      </c>
      <c r="R507" s="9">
        <f>HLOOKUP(R$5,'Emissions Factors'!$A$3:$AB$46,MATCH('MC Emissions'!$A507,'Emissions Factors'!$A$5:$A$46,0)+2,FALSE)*'MC Usage'!R507</f>
        <v>0</v>
      </c>
      <c r="S507" s="9">
        <f>HLOOKUP(S$5,'Emissions Factors'!$A$3:$AB$46,MATCH('MC Emissions'!$A507,'Emissions Factors'!$A$5:$A$46,0)+2,FALSE)*'MC Usage'!S507</f>
        <v>0</v>
      </c>
      <c r="T507" s="9">
        <f>HLOOKUP(T$5,'Emissions Factors'!$A$3:$AB$46,MATCH('MC Emissions'!$A507,'Emissions Factors'!$A$5:$A$46,0)+2,FALSE)*'MC Usage'!T507</f>
        <v>0</v>
      </c>
      <c r="U507" s="9">
        <f>HLOOKUP(U$5,'Emissions Factors'!$A$3:$AB$46,MATCH('MC Emissions'!$A507,'Emissions Factors'!$A$5:$A$46,0)+2,FALSE)*'MC Usage'!U507</f>
        <v>0</v>
      </c>
      <c r="V507" s="9">
        <f>HLOOKUP(V$5,'Emissions Factors'!$A$3:$AB$46,MATCH('MC Emissions'!$A507,'Emissions Factors'!$A$5:$A$46,0)+2,FALSE)*'MC Usage'!V507</f>
        <v>0</v>
      </c>
      <c r="W507" s="9">
        <f>HLOOKUP(W$5,'Emissions Factors'!$A$3:$AB$46,MATCH('MC Emissions'!$A507,'Emissions Factors'!$A$5:$A$46,0)+2,FALSE)*'MC Usage'!W507</f>
        <v>0</v>
      </c>
      <c r="X507" s="9">
        <f>HLOOKUP(X$5,'Emissions Factors'!$A$3:$AB$46,MATCH('MC Emissions'!$A507,'Emissions Factors'!$A$5:$A$46,0)+2,FALSE)*'MC Usage'!X507</f>
        <v>0</v>
      </c>
      <c r="Y507" s="9">
        <f>HLOOKUP(Y$5,'Emissions Factors'!$A$3:$AB$46,MATCH('MC Emissions'!$A507,'Emissions Factors'!$A$5:$A$46,0)+2,FALSE)*'MC Usage'!Y507</f>
        <v>0</v>
      </c>
      <c r="Z507" s="9">
        <f>HLOOKUP(Z$5,'Emissions Factors'!$A$3:$AB$46,MATCH('MC Emissions'!$A507,'Emissions Factors'!$A$5:$A$46,0)+2,FALSE)*'MC Usage'!Z507</f>
        <v>0</v>
      </c>
      <c r="AA507" s="9">
        <f>HLOOKUP(AA$5,'Emissions Factors'!$A$3:$AB$46,MATCH('MC Emissions'!$A507,'Emissions Factors'!$A$5:$A$46,0)+2,FALSE)*'MC Usage'!AA507</f>
        <v>0</v>
      </c>
      <c r="AB507" s="10">
        <f>HLOOKUP(AB$5,'Emissions Factors'!$A$3:$AB$46,MATCH('MC Emissions'!$A507,'Emissions Factors'!$A$5:$A$46,0)+2,FALSE)*'MC Usage'!AB507</f>
        <v>0</v>
      </c>
      <c r="AC507" s="10">
        <f>-'MC Usage'!AC507</f>
        <v>0</v>
      </c>
      <c r="AD507" s="10">
        <f>HLOOKUP(AD$5,'Emissions Factors'!$A$3:$AB$46,MATCH('MC Emissions'!$A507,'Emissions Factors'!$A$5:$A$46,0)+2,FALSE)*'MC Usage'!AD507</f>
        <v>0</v>
      </c>
      <c r="AE507" s="10">
        <f>HLOOKUP(AE$5,'Emissions Factors'!$A$3:$AB$46,MATCH('MC Emissions'!$A507,'Emissions Factors'!$A$5:$A$46,0)+2,FALSE)*'MC Usage'!AE507</f>
        <v>0</v>
      </c>
    </row>
    <row r="508" spans="1:34" x14ac:dyDescent="0.3">
      <c r="A508" s="30" t="s">
        <v>75</v>
      </c>
      <c r="B508" s="16">
        <f t="shared" si="33"/>
        <v>51987</v>
      </c>
      <c r="C508" s="9">
        <f>HLOOKUP(C$5,'Emissions Factors'!$A$3:$AB$46,MATCH('MC Emissions'!$A508,'Emissions Factors'!$A$5:$A$46,0)+2,FALSE)*'MC Usage'!C508</f>
        <v>0</v>
      </c>
      <c r="D508" s="9">
        <f>HLOOKUP(D$5,'Emissions Factors'!$A$3:$AB$46,MATCH('MC Emissions'!$A508,'Emissions Factors'!$A$5:$A$46,0)+2,FALSE)*'MC Usage'!D508</f>
        <v>0</v>
      </c>
      <c r="E508" s="9">
        <f>HLOOKUP(E$5,'Emissions Factors'!$A$3:$AB$46,MATCH('MC Emissions'!$A508,'Emissions Factors'!$A$5:$A$46,0)+2,FALSE)*'MC Usage'!E508</f>
        <v>0</v>
      </c>
      <c r="F508" s="9">
        <f>HLOOKUP(F$5,'Emissions Factors'!$A$3:$AB$46,MATCH('MC Emissions'!$A508,'Emissions Factors'!$A$5:$A$46,0)+2,FALSE)*'MC Usage'!F508</f>
        <v>0</v>
      </c>
      <c r="G508" s="9">
        <f>HLOOKUP(G$5,'Emissions Factors'!$A$3:$AB$46,MATCH('MC Emissions'!$A508,'Emissions Factors'!$A$5:$A$46,0)+2,FALSE)*'MC Usage'!G508</f>
        <v>0</v>
      </c>
      <c r="H508" s="9">
        <f>HLOOKUP(H$5,'Emissions Factors'!$A$3:$AB$46,MATCH('MC Emissions'!$A508,'Emissions Factors'!$A$5:$A$46,0)+2,FALSE)*'MC Usage'!H508</f>
        <v>0</v>
      </c>
      <c r="I508" s="9">
        <f>HLOOKUP(I$5,'Emissions Factors'!$A$3:$AB$46,MATCH('MC Emissions'!$A508,'Emissions Factors'!$A$5:$A$46,0)+2,FALSE)*'MC Usage'!I508</f>
        <v>0</v>
      </c>
      <c r="J508" s="9">
        <f>HLOOKUP(J$5,'Emissions Factors'!$A$3:$AB$46,MATCH('MC Emissions'!$A508,'Emissions Factors'!$A$5:$A$46,0)+2,FALSE)*'MC Usage'!J508</f>
        <v>0</v>
      </c>
      <c r="K508" s="9">
        <f>HLOOKUP(K$5,'Emissions Factors'!$A$3:$AB$46,MATCH('MC Emissions'!$A508,'Emissions Factors'!$A$5:$A$46,0)+2,FALSE)*'MC Usage'!K508</f>
        <v>0</v>
      </c>
      <c r="L508" s="9">
        <f>HLOOKUP(L$5,'Emissions Factors'!$A$3:$AB$46,MATCH('MC Emissions'!$A508,'Emissions Factors'!$A$5:$A$46,0)+2,FALSE)*'MC Usage'!L508</f>
        <v>0</v>
      </c>
      <c r="M508" s="9">
        <f>HLOOKUP(M$5,'Emissions Factors'!$A$3:$AB$46,MATCH('MC Emissions'!$A508,'Emissions Factors'!$A$5:$A$46,0)+2,FALSE)*'MC Usage'!M508</f>
        <v>0</v>
      </c>
      <c r="N508" s="9">
        <f>HLOOKUP(N$5,'Emissions Factors'!$A$3:$AB$46,MATCH('MC Emissions'!$A508,'Emissions Factors'!$A$5:$A$46,0)+2,FALSE)*'MC Usage'!N508</f>
        <v>0</v>
      </c>
      <c r="O508" s="9">
        <f>HLOOKUP(O$5,'Emissions Factors'!$A$3:$AB$46,MATCH('MC Emissions'!$A508,'Emissions Factors'!$A$5:$A$46,0)+2,FALSE)*'MC Usage'!O508</f>
        <v>0</v>
      </c>
      <c r="P508" s="9">
        <f>HLOOKUP(P$5,'Emissions Factors'!$A$3:$AB$46,MATCH('MC Emissions'!$A508,'Emissions Factors'!$A$5:$A$46,0)+2,FALSE)*'MC Usage'!P508</f>
        <v>0</v>
      </c>
      <c r="Q508" s="9">
        <f>HLOOKUP(Q$5,'Emissions Factors'!$A$3:$AB$46,MATCH('MC Emissions'!$A508,'Emissions Factors'!$A$5:$A$46,0)+2,FALSE)*'MC Usage'!Q508</f>
        <v>0</v>
      </c>
      <c r="R508" s="9">
        <f>HLOOKUP(R$5,'Emissions Factors'!$A$3:$AB$46,MATCH('MC Emissions'!$A508,'Emissions Factors'!$A$5:$A$46,0)+2,FALSE)*'MC Usage'!R508</f>
        <v>0</v>
      </c>
      <c r="S508" s="9">
        <f>HLOOKUP(S$5,'Emissions Factors'!$A$3:$AB$46,MATCH('MC Emissions'!$A508,'Emissions Factors'!$A$5:$A$46,0)+2,FALSE)*'MC Usage'!S508</f>
        <v>0</v>
      </c>
      <c r="T508" s="9">
        <f>HLOOKUP(T$5,'Emissions Factors'!$A$3:$AB$46,MATCH('MC Emissions'!$A508,'Emissions Factors'!$A$5:$A$46,0)+2,FALSE)*'MC Usage'!T508</f>
        <v>0</v>
      </c>
      <c r="U508" s="9">
        <f>HLOOKUP(U$5,'Emissions Factors'!$A$3:$AB$46,MATCH('MC Emissions'!$A508,'Emissions Factors'!$A$5:$A$46,0)+2,FALSE)*'MC Usage'!U508</f>
        <v>0</v>
      </c>
      <c r="V508" s="9">
        <f>HLOOKUP(V$5,'Emissions Factors'!$A$3:$AB$46,MATCH('MC Emissions'!$A508,'Emissions Factors'!$A$5:$A$46,0)+2,FALSE)*'MC Usage'!V508</f>
        <v>0</v>
      </c>
      <c r="W508" s="9">
        <f>HLOOKUP(W$5,'Emissions Factors'!$A$3:$AB$46,MATCH('MC Emissions'!$A508,'Emissions Factors'!$A$5:$A$46,0)+2,FALSE)*'MC Usage'!W508</f>
        <v>0</v>
      </c>
      <c r="X508" s="9">
        <f>HLOOKUP(X$5,'Emissions Factors'!$A$3:$AB$46,MATCH('MC Emissions'!$A508,'Emissions Factors'!$A$5:$A$46,0)+2,FALSE)*'MC Usage'!X508</f>
        <v>0</v>
      </c>
      <c r="Y508" s="9">
        <f>HLOOKUP(Y$5,'Emissions Factors'!$A$3:$AB$46,MATCH('MC Emissions'!$A508,'Emissions Factors'!$A$5:$A$46,0)+2,FALSE)*'MC Usage'!Y508</f>
        <v>0</v>
      </c>
      <c r="Z508" s="9">
        <f>HLOOKUP(Z$5,'Emissions Factors'!$A$3:$AB$46,MATCH('MC Emissions'!$A508,'Emissions Factors'!$A$5:$A$46,0)+2,FALSE)*'MC Usage'!Z508</f>
        <v>0</v>
      </c>
      <c r="AA508" s="9">
        <f>HLOOKUP(AA$5,'Emissions Factors'!$A$3:$AB$46,MATCH('MC Emissions'!$A508,'Emissions Factors'!$A$5:$A$46,0)+2,FALSE)*'MC Usage'!AA508</f>
        <v>0</v>
      </c>
      <c r="AB508" s="10">
        <f>HLOOKUP(AB$5,'Emissions Factors'!$A$3:$AB$46,MATCH('MC Emissions'!$A508,'Emissions Factors'!$A$5:$A$46,0)+2,FALSE)*'MC Usage'!AB508</f>
        <v>0</v>
      </c>
      <c r="AC508" s="10">
        <f>-'MC Usage'!AC508</f>
        <v>0</v>
      </c>
      <c r="AD508" s="10">
        <f>HLOOKUP(AD$5,'Emissions Factors'!$A$3:$AB$46,MATCH('MC Emissions'!$A508,'Emissions Factors'!$A$5:$A$46,0)+2,FALSE)*'MC Usage'!AD508</f>
        <v>0</v>
      </c>
      <c r="AE508" s="10">
        <f>HLOOKUP(AE$5,'Emissions Factors'!$A$3:$AB$46,MATCH('MC Emissions'!$A508,'Emissions Factors'!$A$5:$A$46,0)+2,FALSE)*'MC Usage'!AE508</f>
        <v>0</v>
      </c>
    </row>
    <row r="509" spans="1:34" ht="15" thickBot="1" x14ac:dyDescent="0.35">
      <c r="A509" s="31" t="s">
        <v>75</v>
      </c>
      <c r="B509" s="17">
        <f t="shared" si="33"/>
        <v>52018</v>
      </c>
      <c r="C509" s="11">
        <f>HLOOKUP(C$5,'Emissions Factors'!$A$3:$AB$46,MATCH('MC Emissions'!$A509,'Emissions Factors'!$A$5:$A$46,0)+2,FALSE)*'MC Usage'!C509</f>
        <v>0</v>
      </c>
      <c r="D509" s="11">
        <f>HLOOKUP(D$5,'Emissions Factors'!$A$3:$AB$46,MATCH('MC Emissions'!$A509,'Emissions Factors'!$A$5:$A$46,0)+2,FALSE)*'MC Usage'!D509</f>
        <v>0</v>
      </c>
      <c r="E509" s="11">
        <f>HLOOKUP(E$5,'Emissions Factors'!$A$3:$AB$46,MATCH('MC Emissions'!$A509,'Emissions Factors'!$A$5:$A$46,0)+2,FALSE)*'MC Usage'!E509</f>
        <v>0</v>
      </c>
      <c r="F509" s="11">
        <f>HLOOKUP(F$5,'Emissions Factors'!$A$3:$AB$46,MATCH('MC Emissions'!$A509,'Emissions Factors'!$A$5:$A$46,0)+2,FALSE)*'MC Usage'!F509</f>
        <v>0</v>
      </c>
      <c r="G509" s="11">
        <f>HLOOKUP(G$5,'Emissions Factors'!$A$3:$AB$46,MATCH('MC Emissions'!$A509,'Emissions Factors'!$A$5:$A$46,0)+2,FALSE)*'MC Usage'!G509</f>
        <v>0</v>
      </c>
      <c r="H509" s="11">
        <f>HLOOKUP(H$5,'Emissions Factors'!$A$3:$AB$46,MATCH('MC Emissions'!$A509,'Emissions Factors'!$A$5:$A$46,0)+2,FALSE)*'MC Usage'!H509</f>
        <v>0</v>
      </c>
      <c r="I509" s="11">
        <f>HLOOKUP(I$5,'Emissions Factors'!$A$3:$AB$46,MATCH('MC Emissions'!$A509,'Emissions Factors'!$A$5:$A$46,0)+2,FALSE)*'MC Usage'!I509</f>
        <v>0</v>
      </c>
      <c r="J509" s="11">
        <f>HLOOKUP(J$5,'Emissions Factors'!$A$3:$AB$46,MATCH('MC Emissions'!$A509,'Emissions Factors'!$A$5:$A$46,0)+2,FALSE)*'MC Usage'!J509</f>
        <v>0</v>
      </c>
      <c r="K509" s="11">
        <f>HLOOKUP(K$5,'Emissions Factors'!$A$3:$AB$46,MATCH('MC Emissions'!$A509,'Emissions Factors'!$A$5:$A$46,0)+2,FALSE)*'MC Usage'!K509</f>
        <v>0</v>
      </c>
      <c r="L509" s="11">
        <f>HLOOKUP(L$5,'Emissions Factors'!$A$3:$AB$46,MATCH('MC Emissions'!$A509,'Emissions Factors'!$A$5:$A$46,0)+2,FALSE)*'MC Usage'!L509</f>
        <v>0</v>
      </c>
      <c r="M509" s="11">
        <f>HLOOKUP(M$5,'Emissions Factors'!$A$3:$AB$46,MATCH('MC Emissions'!$A509,'Emissions Factors'!$A$5:$A$46,0)+2,FALSE)*'MC Usage'!M509</f>
        <v>0</v>
      </c>
      <c r="N509" s="11">
        <f>HLOOKUP(N$5,'Emissions Factors'!$A$3:$AB$46,MATCH('MC Emissions'!$A509,'Emissions Factors'!$A$5:$A$46,0)+2,FALSE)*'MC Usage'!N509</f>
        <v>0</v>
      </c>
      <c r="O509" s="11">
        <f>HLOOKUP(O$5,'Emissions Factors'!$A$3:$AB$46,MATCH('MC Emissions'!$A509,'Emissions Factors'!$A$5:$A$46,0)+2,FALSE)*'MC Usage'!O509</f>
        <v>0</v>
      </c>
      <c r="P509" s="11">
        <f>HLOOKUP(P$5,'Emissions Factors'!$A$3:$AB$46,MATCH('MC Emissions'!$A509,'Emissions Factors'!$A$5:$A$46,0)+2,FALSE)*'MC Usage'!P509</f>
        <v>0</v>
      </c>
      <c r="Q509" s="11">
        <f>HLOOKUP(Q$5,'Emissions Factors'!$A$3:$AB$46,MATCH('MC Emissions'!$A509,'Emissions Factors'!$A$5:$A$46,0)+2,FALSE)*'MC Usage'!Q509</f>
        <v>0</v>
      </c>
      <c r="R509" s="11">
        <f>HLOOKUP(R$5,'Emissions Factors'!$A$3:$AB$46,MATCH('MC Emissions'!$A509,'Emissions Factors'!$A$5:$A$46,0)+2,FALSE)*'MC Usage'!R509</f>
        <v>0</v>
      </c>
      <c r="S509" s="11">
        <f>HLOOKUP(S$5,'Emissions Factors'!$A$3:$AB$46,MATCH('MC Emissions'!$A509,'Emissions Factors'!$A$5:$A$46,0)+2,FALSE)*'MC Usage'!S509</f>
        <v>0</v>
      </c>
      <c r="T509" s="11">
        <f>HLOOKUP(T$5,'Emissions Factors'!$A$3:$AB$46,MATCH('MC Emissions'!$A509,'Emissions Factors'!$A$5:$A$46,0)+2,FALSE)*'MC Usage'!T509</f>
        <v>0</v>
      </c>
      <c r="U509" s="11">
        <f>HLOOKUP(U$5,'Emissions Factors'!$A$3:$AB$46,MATCH('MC Emissions'!$A509,'Emissions Factors'!$A$5:$A$46,0)+2,FALSE)*'MC Usage'!U509</f>
        <v>0</v>
      </c>
      <c r="V509" s="11">
        <f>HLOOKUP(V$5,'Emissions Factors'!$A$3:$AB$46,MATCH('MC Emissions'!$A509,'Emissions Factors'!$A$5:$A$46,0)+2,FALSE)*'MC Usage'!V509</f>
        <v>0</v>
      </c>
      <c r="W509" s="11">
        <f>HLOOKUP(W$5,'Emissions Factors'!$A$3:$AB$46,MATCH('MC Emissions'!$A509,'Emissions Factors'!$A$5:$A$46,0)+2,FALSE)*'MC Usage'!W509</f>
        <v>0</v>
      </c>
      <c r="X509" s="11">
        <f>HLOOKUP(X$5,'Emissions Factors'!$A$3:$AB$46,MATCH('MC Emissions'!$A509,'Emissions Factors'!$A$5:$A$46,0)+2,FALSE)*'MC Usage'!X509</f>
        <v>0</v>
      </c>
      <c r="Y509" s="11">
        <f>HLOOKUP(Y$5,'Emissions Factors'!$A$3:$AB$46,MATCH('MC Emissions'!$A509,'Emissions Factors'!$A$5:$A$46,0)+2,FALSE)*'MC Usage'!Y509</f>
        <v>0</v>
      </c>
      <c r="Z509" s="11">
        <f>HLOOKUP(Z$5,'Emissions Factors'!$A$3:$AB$46,MATCH('MC Emissions'!$A509,'Emissions Factors'!$A$5:$A$46,0)+2,FALSE)*'MC Usage'!Z509</f>
        <v>0</v>
      </c>
      <c r="AA509" s="11">
        <f>HLOOKUP(AA$5,'Emissions Factors'!$A$3:$AB$46,MATCH('MC Emissions'!$A509,'Emissions Factors'!$A$5:$A$46,0)+2,FALSE)*'MC Usage'!AA509</f>
        <v>0</v>
      </c>
      <c r="AB509" s="12">
        <f>HLOOKUP(AB$5,'Emissions Factors'!$A$3:$AB$46,MATCH('MC Emissions'!$A509,'Emissions Factors'!$A$5:$A$46,0)+2,FALSE)*'MC Usage'!AB509</f>
        <v>0</v>
      </c>
      <c r="AC509" s="12">
        <f>-'MC Usage'!AC509</f>
        <v>0</v>
      </c>
      <c r="AD509" s="12">
        <f>HLOOKUP(AD$5,'Emissions Factors'!$A$3:$AB$46,MATCH('MC Emissions'!$A509,'Emissions Factors'!$A$5:$A$46,0)+2,FALSE)*'MC Usage'!AD509</f>
        <v>0</v>
      </c>
      <c r="AE509" s="12">
        <f>HLOOKUP(AE$5,'Emissions Factors'!$A$3:$AB$46,MATCH('MC Emissions'!$A509,'Emissions Factors'!$A$5:$A$46,0)+2,FALSE)*'MC Usage'!AE509</f>
        <v>0</v>
      </c>
    </row>
  </sheetData>
  <mergeCells count="9">
    <mergeCell ref="V3:Z3"/>
    <mergeCell ref="AA3:AE3"/>
    <mergeCell ref="A4:B4"/>
    <mergeCell ref="A3:B3"/>
    <mergeCell ref="C3:H3"/>
    <mergeCell ref="I3:J3"/>
    <mergeCell ref="K3:M3"/>
    <mergeCell ref="O3:R3"/>
    <mergeCell ref="S3:U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B46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G18" sqref="G18"/>
    </sheetView>
  </sheetViews>
  <sheetFormatPr defaultRowHeight="14.4" x14ac:dyDescent="0.3"/>
  <cols>
    <col min="1" max="1" width="10.88671875" customWidth="1"/>
    <col min="2" max="13" width="13.88671875" customWidth="1"/>
    <col min="14" max="18" width="16.44140625" customWidth="1"/>
    <col min="19" max="28" width="13.88671875" customWidth="1"/>
  </cols>
  <sheetData>
    <row r="2" spans="1:28" s="26" customFormat="1" x14ac:dyDescent="0.3">
      <c r="A2" s="25" t="s">
        <v>77</v>
      </c>
      <c r="B2" s="195" t="s">
        <v>0</v>
      </c>
      <c r="C2" s="195"/>
      <c r="D2" s="195" t="s">
        <v>15</v>
      </c>
      <c r="E2" s="195"/>
      <c r="F2" s="195" t="s">
        <v>1</v>
      </c>
      <c r="G2" s="195"/>
      <c r="H2" s="26" t="s">
        <v>83</v>
      </c>
      <c r="I2" s="26" t="s">
        <v>3</v>
      </c>
      <c r="J2" s="26" t="s">
        <v>4</v>
      </c>
      <c r="K2" s="26" t="s">
        <v>5</v>
      </c>
      <c r="L2" s="26" t="s">
        <v>6</v>
      </c>
      <c r="M2" s="26" t="s">
        <v>78</v>
      </c>
      <c r="N2" s="195" t="s">
        <v>11</v>
      </c>
      <c r="O2" s="195"/>
      <c r="P2" s="195"/>
      <c r="Q2" s="195"/>
      <c r="R2" s="26" t="s">
        <v>19</v>
      </c>
      <c r="U2" s="26" t="s">
        <v>89</v>
      </c>
      <c r="Z2" s="26" t="s">
        <v>28</v>
      </c>
    </row>
    <row r="3" spans="1:28" s="26" customFormat="1" x14ac:dyDescent="0.3">
      <c r="A3" s="25" t="s">
        <v>93</v>
      </c>
      <c r="B3" s="26" t="s">
        <v>79</v>
      </c>
      <c r="C3" s="26" t="s">
        <v>80</v>
      </c>
      <c r="D3" s="26" t="s">
        <v>81</v>
      </c>
      <c r="E3" s="26" t="s">
        <v>84</v>
      </c>
      <c r="F3" s="26" t="s">
        <v>82</v>
      </c>
      <c r="G3" s="26" t="s">
        <v>85</v>
      </c>
      <c r="H3" s="26" t="s">
        <v>83</v>
      </c>
      <c r="I3" s="26" t="s">
        <v>3</v>
      </c>
      <c r="J3" s="26" t="s">
        <v>4</v>
      </c>
      <c r="K3" s="26" t="s">
        <v>5</v>
      </c>
      <c r="L3" s="26" t="s">
        <v>6</v>
      </c>
      <c r="M3" s="26" t="s">
        <v>78</v>
      </c>
      <c r="N3" s="26" t="s">
        <v>12</v>
      </c>
      <c r="O3" s="26" t="s">
        <v>13</v>
      </c>
      <c r="P3" s="26" t="s">
        <v>14</v>
      </c>
      <c r="Q3" s="26" t="s">
        <v>18</v>
      </c>
      <c r="R3" s="26" t="s">
        <v>86</v>
      </c>
      <c r="S3" s="26" t="s">
        <v>87</v>
      </c>
      <c r="T3" s="26" t="s">
        <v>88</v>
      </c>
      <c r="U3" s="26" t="s">
        <v>20</v>
      </c>
      <c r="V3" s="26" t="s">
        <v>21</v>
      </c>
      <c r="W3" s="26" t="s">
        <v>22</v>
      </c>
      <c r="X3" s="26" t="s">
        <v>23</v>
      </c>
      <c r="Y3" s="26" t="s">
        <v>24</v>
      </c>
      <c r="Z3" s="26" t="s">
        <v>90</v>
      </c>
      <c r="AA3" s="26" t="s">
        <v>32</v>
      </c>
      <c r="AB3" s="26" t="s">
        <v>92</v>
      </c>
    </row>
    <row r="4" spans="1:28" s="26" customFormat="1" x14ac:dyDescent="0.3">
      <c r="A4" s="25" t="s">
        <v>94</v>
      </c>
      <c r="B4" s="26" t="s">
        <v>95</v>
      </c>
      <c r="C4" s="26" t="s">
        <v>95</v>
      </c>
      <c r="D4" s="26" t="s">
        <v>95</v>
      </c>
      <c r="E4" s="26" t="s">
        <v>95</v>
      </c>
      <c r="F4" s="26" t="s">
        <v>95</v>
      </c>
      <c r="G4" s="26" t="s">
        <v>95</v>
      </c>
      <c r="H4" s="26" t="s">
        <v>95</v>
      </c>
      <c r="I4" s="26" t="s">
        <v>95</v>
      </c>
      <c r="J4" s="26" t="s">
        <v>95</v>
      </c>
      <c r="K4" s="26" t="s">
        <v>95</v>
      </c>
      <c r="L4" s="26" t="s">
        <v>95</v>
      </c>
      <c r="M4" s="26" t="s">
        <v>96</v>
      </c>
      <c r="N4" s="26" t="s">
        <v>97</v>
      </c>
      <c r="O4" s="26" t="s">
        <v>97</v>
      </c>
      <c r="P4" s="26" t="s">
        <v>97</v>
      </c>
      <c r="Q4" s="26" t="s">
        <v>97</v>
      </c>
      <c r="R4" s="26" t="s">
        <v>98</v>
      </c>
      <c r="S4" s="26" t="s">
        <v>99</v>
      </c>
      <c r="T4" s="26" t="s">
        <v>100</v>
      </c>
      <c r="U4" s="26" t="s">
        <v>101</v>
      </c>
      <c r="V4" s="26" t="s">
        <v>101</v>
      </c>
      <c r="W4" s="26" t="s">
        <v>101</v>
      </c>
      <c r="X4" s="26" t="s">
        <v>101</v>
      </c>
      <c r="Y4" s="26" t="s">
        <v>101</v>
      </c>
      <c r="Z4" s="26" t="s">
        <v>95</v>
      </c>
      <c r="AA4" s="26" t="s">
        <v>102</v>
      </c>
      <c r="AB4" s="26" t="s">
        <v>103</v>
      </c>
    </row>
    <row r="5" spans="1:28" x14ac:dyDescent="0.3">
      <c r="A5" s="24" t="s">
        <v>34</v>
      </c>
      <c r="B5">
        <v>0.17180000000000001</v>
      </c>
      <c r="C5" s="4">
        <v>0.17180000000000001</v>
      </c>
      <c r="D5" s="4">
        <v>0.17180000000000001</v>
      </c>
      <c r="E5" s="4">
        <f>C5</f>
        <v>0.17180000000000001</v>
      </c>
      <c r="F5">
        <v>6.4100000000000004E-2</v>
      </c>
      <c r="G5" s="4">
        <v>6.4100000000000004E-2</v>
      </c>
      <c r="H5">
        <v>5.3999999999999999E-2</v>
      </c>
      <c r="I5">
        <v>7.3421060999999996E-2</v>
      </c>
      <c r="J5">
        <v>6.2869999999999995E-2</v>
      </c>
      <c r="K5">
        <v>7.0615579999999997E-2</v>
      </c>
      <c r="L5">
        <v>7.3882119999999996E-2</v>
      </c>
      <c r="M5">
        <v>1.7006249999999999E-4</v>
      </c>
      <c r="N5">
        <v>0.99</v>
      </c>
      <c r="O5">
        <v>0.25666666666666671</v>
      </c>
      <c r="P5">
        <v>0.14666666666666667</v>
      </c>
      <c r="Q5">
        <v>0.5</v>
      </c>
      <c r="R5">
        <v>4.012322285714286E-3</v>
      </c>
      <c r="S5">
        <v>2.5000000000000001E-2</v>
      </c>
      <c r="T5">
        <v>0.29799999999999999</v>
      </c>
      <c r="U5">
        <v>1.3</v>
      </c>
      <c r="V5">
        <v>3.26</v>
      </c>
      <c r="W5">
        <v>1.7</v>
      </c>
      <c r="X5">
        <v>0.34</v>
      </c>
      <c r="Y5">
        <v>2.7</v>
      </c>
      <c r="Z5">
        <v>0</v>
      </c>
      <c r="AA5">
        <f t="shared" ref="AA5:AA45" si="0">-B5</f>
        <v>-0.17180000000000001</v>
      </c>
      <c r="AB5">
        <v>-1E-3</v>
      </c>
    </row>
    <row r="6" spans="1:28" x14ac:dyDescent="0.3">
      <c r="A6" s="24" t="s">
        <v>35</v>
      </c>
      <c r="B6">
        <v>0.17180000000000001</v>
      </c>
      <c r="C6" s="4">
        <v>0.17180000000000001</v>
      </c>
      <c r="D6" s="4">
        <v>0.17180000000000001</v>
      </c>
      <c r="E6" s="4">
        <f t="shared" ref="E6:E46" si="1">C6</f>
        <v>0.17180000000000001</v>
      </c>
      <c r="F6">
        <v>6.4100000000000004E-2</v>
      </c>
      <c r="G6" s="4">
        <v>6.4100000000000004E-2</v>
      </c>
      <c r="H6">
        <v>5.3999999999999999E-2</v>
      </c>
      <c r="I6">
        <v>7.3421060999999996E-2</v>
      </c>
      <c r="J6">
        <v>6.2869999999999995E-2</v>
      </c>
      <c r="K6">
        <v>7.0615579999999997E-2</v>
      </c>
      <c r="L6">
        <v>7.3882119999999996E-2</v>
      </c>
      <c r="M6">
        <v>1.7006249999999999E-4</v>
      </c>
      <c r="N6">
        <v>0.99</v>
      </c>
      <c r="O6">
        <v>0.25666666666666671</v>
      </c>
      <c r="P6">
        <v>0.14666666666666667</v>
      </c>
      <c r="Q6">
        <v>0.5</v>
      </c>
      <c r="R6">
        <v>4.012322285714286E-3</v>
      </c>
      <c r="S6">
        <v>2.5000000000000001E-2</v>
      </c>
      <c r="T6">
        <v>0.29799999999999999</v>
      </c>
      <c r="U6">
        <v>1.3</v>
      </c>
      <c r="V6">
        <v>3.26</v>
      </c>
      <c r="W6">
        <v>1.7</v>
      </c>
      <c r="X6">
        <v>0.34</v>
      </c>
      <c r="Y6">
        <v>2.7</v>
      </c>
      <c r="Z6">
        <v>0</v>
      </c>
      <c r="AA6">
        <f t="shared" si="0"/>
        <v>-0.17180000000000001</v>
      </c>
      <c r="AB6">
        <v>-1E-3</v>
      </c>
    </row>
    <row r="7" spans="1:28" x14ac:dyDescent="0.3">
      <c r="A7" s="24" t="s">
        <v>36</v>
      </c>
      <c r="B7">
        <v>0.17180000000000001</v>
      </c>
      <c r="C7" s="4">
        <v>0.17180000000000001</v>
      </c>
      <c r="D7" s="4">
        <v>0.17180000000000001</v>
      </c>
      <c r="E7" s="4">
        <f t="shared" si="1"/>
        <v>0.17180000000000001</v>
      </c>
      <c r="F7">
        <v>6.4100000000000004E-2</v>
      </c>
      <c r="G7" s="4">
        <v>6.4100000000000004E-2</v>
      </c>
      <c r="H7">
        <v>5.3999999999999999E-2</v>
      </c>
      <c r="I7">
        <v>7.3421060999999996E-2</v>
      </c>
      <c r="J7">
        <v>6.2869999999999995E-2</v>
      </c>
      <c r="K7">
        <v>7.0615579999999997E-2</v>
      </c>
      <c r="L7">
        <v>7.3882119999999996E-2</v>
      </c>
      <c r="M7">
        <v>1.7006249999999999E-4</v>
      </c>
      <c r="N7">
        <v>0.99</v>
      </c>
      <c r="O7">
        <v>0.25666666666666671</v>
      </c>
      <c r="P7">
        <v>0.14666666666666667</v>
      </c>
      <c r="Q7">
        <v>0.5</v>
      </c>
      <c r="R7">
        <v>4.012322285714286E-3</v>
      </c>
      <c r="S7">
        <v>2.5000000000000001E-2</v>
      </c>
      <c r="T7">
        <v>0.29799999999999999</v>
      </c>
      <c r="U7">
        <v>1.3</v>
      </c>
      <c r="V7">
        <v>3.26</v>
      </c>
      <c r="W7">
        <v>1.7</v>
      </c>
      <c r="X7">
        <v>0.34</v>
      </c>
      <c r="Y7">
        <v>2.7</v>
      </c>
      <c r="Z7">
        <v>0</v>
      </c>
      <c r="AA7">
        <f t="shared" si="0"/>
        <v>-0.17180000000000001</v>
      </c>
      <c r="AB7">
        <v>-1E-3</v>
      </c>
    </row>
    <row r="8" spans="1:28" x14ac:dyDescent="0.3">
      <c r="A8" s="24" t="s">
        <v>37</v>
      </c>
      <c r="B8">
        <v>0.17180000000000001</v>
      </c>
      <c r="C8" s="4">
        <v>0.17180000000000001</v>
      </c>
      <c r="D8" s="4">
        <v>0.17180000000000001</v>
      </c>
      <c r="E8" s="4">
        <f t="shared" si="1"/>
        <v>0.17180000000000001</v>
      </c>
      <c r="F8">
        <v>6.4100000000000004E-2</v>
      </c>
      <c r="G8" s="4">
        <v>6.4100000000000004E-2</v>
      </c>
      <c r="H8">
        <v>5.3999999999999999E-2</v>
      </c>
      <c r="I8">
        <v>7.3421060999999996E-2</v>
      </c>
      <c r="J8">
        <v>6.2869999999999995E-2</v>
      </c>
      <c r="K8">
        <v>7.0615579999999997E-2</v>
      </c>
      <c r="L8">
        <v>7.3882119999999996E-2</v>
      </c>
      <c r="M8">
        <v>1.7006249999999999E-4</v>
      </c>
      <c r="N8">
        <v>0.99</v>
      </c>
      <c r="O8">
        <v>0.25666666666666671</v>
      </c>
      <c r="P8">
        <v>0.14666666666666667</v>
      </c>
      <c r="Q8">
        <v>0.5</v>
      </c>
      <c r="R8">
        <v>4.012322285714286E-3</v>
      </c>
      <c r="S8">
        <v>2.5000000000000001E-2</v>
      </c>
      <c r="T8">
        <v>0.29799999999999999</v>
      </c>
      <c r="U8">
        <v>1.3</v>
      </c>
      <c r="V8">
        <v>3.26</v>
      </c>
      <c r="W8">
        <v>1.7</v>
      </c>
      <c r="X8">
        <v>0.34</v>
      </c>
      <c r="Y8">
        <v>2.7</v>
      </c>
      <c r="Z8">
        <v>0</v>
      </c>
      <c r="AA8">
        <f t="shared" si="0"/>
        <v>-0.17180000000000001</v>
      </c>
      <c r="AB8">
        <v>-1E-3</v>
      </c>
    </row>
    <row r="9" spans="1:28" x14ac:dyDescent="0.3">
      <c r="A9" s="24" t="s">
        <v>38</v>
      </c>
      <c r="B9">
        <v>0.17180000000000001</v>
      </c>
      <c r="C9" s="4">
        <v>0.17180000000000001</v>
      </c>
      <c r="D9" s="4">
        <v>0.17180000000000001</v>
      </c>
      <c r="E9" s="4">
        <f t="shared" si="1"/>
        <v>0.17180000000000001</v>
      </c>
      <c r="F9">
        <v>6.4100000000000004E-2</v>
      </c>
      <c r="G9" s="4">
        <v>6.4100000000000004E-2</v>
      </c>
      <c r="H9">
        <v>5.3999999999999999E-2</v>
      </c>
      <c r="I9">
        <v>7.3421060999999996E-2</v>
      </c>
      <c r="J9">
        <v>6.2869999999999995E-2</v>
      </c>
      <c r="K9">
        <v>7.0615579999999997E-2</v>
      </c>
      <c r="L9">
        <v>7.3882119999999996E-2</v>
      </c>
      <c r="M9">
        <v>1.7006249999999999E-4</v>
      </c>
      <c r="N9">
        <v>0.99</v>
      </c>
      <c r="O9">
        <v>0.25666666666666671</v>
      </c>
      <c r="P9">
        <v>0.14666666666666667</v>
      </c>
      <c r="Q9">
        <v>0.5</v>
      </c>
      <c r="R9">
        <v>4.012322285714286E-3</v>
      </c>
      <c r="S9">
        <v>2.5000000000000001E-2</v>
      </c>
      <c r="T9">
        <v>0.29799999999999999</v>
      </c>
      <c r="U9">
        <v>1.3</v>
      </c>
      <c r="V9">
        <v>3.26</v>
      </c>
      <c r="W9">
        <v>1.7</v>
      </c>
      <c r="X9">
        <v>0.34</v>
      </c>
      <c r="Y9">
        <v>2.7</v>
      </c>
      <c r="Z9">
        <v>0</v>
      </c>
      <c r="AA9">
        <f t="shared" si="0"/>
        <v>-0.17180000000000001</v>
      </c>
      <c r="AB9">
        <v>-1E-3</v>
      </c>
    </row>
    <row r="10" spans="1:28" x14ac:dyDescent="0.3">
      <c r="A10" s="24" t="s">
        <v>39</v>
      </c>
      <c r="B10">
        <v>0.17015648830352798</v>
      </c>
      <c r="C10" s="4">
        <v>0.17015648830352798</v>
      </c>
      <c r="D10" s="4">
        <v>0.17015648830352798</v>
      </c>
      <c r="E10" s="4">
        <f t="shared" si="1"/>
        <v>0.17015648830352798</v>
      </c>
      <c r="F10">
        <v>6.4100000000000004E-2</v>
      </c>
      <c r="G10" s="4">
        <v>6.4100000000000004E-2</v>
      </c>
      <c r="H10">
        <v>5.3999999999999999E-2</v>
      </c>
      <c r="I10">
        <v>7.3421060999999996E-2</v>
      </c>
      <c r="J10">
        <v>6.2869999999999995E-2</v>
      </c>
      <c r="K10">
        <v>7.0615579999999997E-2</v>
      </c>
      <c r="L10">
        <v>7.3882119999999996E-2</v>
      </c>
      <c r="M10">
        <v>1.7006249999999999E-4</v>
      </c>
      <c r="N10">
        <v>0.99</v>
      </c>
      <c r="O10">
        <v>0.25666666666666671</v>
      </c>
      <c r="P10">
        <v>0.14666666666666667</v>
      </c>
      <c r="Q10">
        <v>0.5</v>
      </c>
      <c r="R10">
        <v>4.012322285714286E-3</v>
      </c>
      <c r="S10">
        <v>2.5000000000000001E-2</v>
      </c>
      <c r="T10">
        <v>0.29799999999999999</v>
      </c>
      <c r="U10">
        <v>1.3</v>
      </c>
      <c r="V10">
        <v>3.26</v>
      </c>
      <c r="W10">
        <v>1.7</v>
      </c>
      <c r="X10">
        <v>0.34</v>
      </c>
      <c r="Y10">
        <v>2.7</v>
      </c>
      <c r="Z10">
        <v>0</v>
      </c>
      <c r="AA10">
        <f t="shared" si="0"/>
        <v>-0.17015648830352798</v>
      </c>
      <c r="AB10">
        <v>-1E-3</v>
      </c>
    </row>
    <row r="11" spans="1:28" x14ac:dyDescent="0.3">
      <c r="A11" s="24" t="s">
        <v>40</v>
      </c>
      <c r="B11">
        <v>0.1672319236608111</v>
      </c>
      <c r="C11" s="4">
        <v>0.1672319236608111</v>
      </c>
      <c r="D11" s="4">
        <v>0.1672319236608111</v>
      </c>
      <c r="E11" s="4">
        <f t="shared" si="1"/>
        <v>0.1672319236608111</v>
      </c>
      <c r="F11">
        <v>6.4100000000000004E-2</v>
      </c>
      <c r="G11" s="4">
        <v>6.4100000000000004E-2</v>
      </c>
      <c r="H11">
        <v>5.3999999999999999E-2</v>
      </c>
      <c r="I11">
        <v>7.3421060999999996E-2</v>
      </c>
      <c r="J11">
        <v>6.2869999999999995E-2</v>
      </c>
      <c r="K11">
        <v>7.0615579999999997E-2</v>
      </c>
      <c r="L11">
        <v>7.3882119999999996E-2</v>
      </c>
      <c r="M11">
        <v>1.7006249999999999E-4</v>
      </c>
      <c r="N11">
        <v>0.99</v>
      </c>
      <c r="O11">
        <v>0.25666666666666671</v>
      </c>
      <c r="P11">
        <v>0.14666666666666667</v>
      </c>
      <c r="Q11">
        <v>0.5</v>
      </c>
      <c r="R11">
        <v>4.012322285714286E-3</v>
      </c>
      <c r="S11">
        <v>2.5000000000000001E-2</v>
      </c>
      <c r="T11">
        <v>0.29799999999999999</v>
      </c>
      <c r="U11">
        <v>1.3</v>
      </c>
      <c r="V11">
        <v>3.26</v>
      </c>
      <c r="W11">
        <v>1.7</v>
      </c>
      <c r="X11">
        <v>0.34</v>
      </c>
      <c r="Y11">
        <v>2.7</v>
      </c>
      <c r="Z11">
        <v>0</v>
      </c>
      <c r="AA11">
        <f t="shared" si="0"/>
        <v>-0.1672319236608111</v>
      </c>
      <c r="AB11">
        <v>-1E-3</v>
      </c>
    </row>
    <row r="12" spans="1:28" x14ac:dyDescent="0.3">
      <c r="A12" s="24" t="s">
        <v>41</v>
      </c>
      <c r="B12">
        <v>0.16311094620971003</v>
      </c>
      <c r="C12" s="4">
        <v>0.16311094620971003</v>
      </c>
      <c r="D12" s="4">
        <v>0.16311094620971003</v>
      </c>
      <c r="E12" s="4">
        <f t="shared" si="1"/>
        <v>0.16311094620971003</v>
      </c>
      <c r="F12">
        <v>6.4100000000000004E-2</v>
      </c>
      <c r="G12" s="4">
        <v>6.4100000000000004E-2</v>
      </c>
      <c r="H12">
        <v>5.3999999999999999E-2</v>
      </c>
      <c r="I12">
        <v>7.3421060999999996E-2</v>
      </c>
      <c r="J12">
        <v>6.2869999999999995E-2</v>
      </c>
      <c r="K12">
        <v>7.0615579999999997E-2</v>
      </c>
      <c r="L12">
        <v>7.3882119999999996E-2</v>
      </c>
      <c r="M12">
        <v>1.7006249999999999E-4</v>
      </c>
      <c r="N12">
        <v>0.99</v>
      </c>
      <c r="O12">
        <v>0.25666666666666671</v>
      </c>
      <c r="P12">
        <v>0.14666666666666667</v>
      </c>
      <c r="Q12">
        <v>0.5</v>
      </c>
      <c r="R12">
        <v>4.012322285714286E-3</v>
      </c>
      <c r="S12">
        <v>2.5000000000000001E-2</v>
      </c>
      <c r="T12">
        <v>0.29799999999999999</v>
      </c>
      <c r="U12">
        <v>1.3</v>
      </c>
      <c r="V12">
        <v>3.26</v>
      </c>
      <c r="W12">
        <v>1.7</v>
      </c>
      <c r="X12">
        <v>0.34</v>
      </c>
      <c r="Y12">
        <v>2.7</v>
      </c>
      <c r="Z12">
        <v>0</v>
      </c>
      <c r="AA12">
        <f t="shared" si="0"/>
        <v>-0.16311094620971003</v>
      </c>
      <c r="AB12">
        <v>-1E-3</v>
      </c>
    </row>
    <row r="13" spans="1:28" x14ac:dyDescent="0.3">
      <c r="A13" s="24" t="s">
        <v>42</v>
      </c>
      <c r="B13">
        <v>0.15540073033345644</v>
      </c>
      <c r="C13" s="4">
        <v>0.15540073033345644</v>
      </c>
      <c r="D13" s="4">
        <v>0.15540073033345644</v>
      </c>
      <c r="E13" s="4">
        <f t="shared" si="1"/>
        <v>0.15540073033345644</v>
      </c>
      <c r="F13">
        <v>6.4100000000000004E-2</v>
      </c>
      <c r="G13" s="4">
        <v>6.4100000000000004E-2</v>
      </c>
      <c r="H13">
        <v>5.3999999999999999E-2</v>
      </c>
      <c r="I13">
        <v>7.3421060999999996E-2</v>
      </c>
      <c r="J13">
        <v>6.2869999999999995E-2</v>
      </c>
      <c r="K13">
        <v>7.0615579999999997E-2</v>
      </c>
      <c r="L13">
        <v>7.3882119999999996E-2</v>
      </c>
      <c r="M13">
        <v>1.7006249999999999E-4</v>
      </c>
      <c r="N13">
        <v>0.99</v>
      </c>
      <c r="O13">
        <v>0.25666666666666671</v>
      </c>
      <c r="P13">
        <v>0.14666666666666667</v>
      </c>
      <c r="Q13">
        <v>0.5</v>
      </c>
      <c r="R13">
        <v>4.012322285714286E-3</v>
      </c>
      <c r="S13">
        <v>2.5000000000000001E-2</v>
      </c>
      <c r="T13">
        <v>0.29799999999999999</v>
      </c>
      <c r="U13">
        <v>1.3</v>
      </c>
      <c r="V13">
        <v>3.26</v>
      </c>
      <c r="W13">
        <v>1.7</v>
      </c>
      <c r="X13">
        <v>0.34</v>
      </c>
      <c r="Y13">
        <v>2.7</v>
      </c>
      <c r="Z13">
        <v>0</v>
      </c>
      <c r="AA13">
        <f t="shared" si="0"/>
        <v>-0.15540073033345644</v>
      </c>
      <c r="AB13">
        <v>-1E-3</v>
      </c>
    </row>
    <row r="14" spans="1:28" x14ac:dyDescent="0.3">
      <c r="A14" s="24" t="s">
        <v>43</v>
      </c>
      <c r="B14">
        <v>0.15633127362886631</v>
      </c>
      <c r="C14" s="4">
        <v>0.15633127362886631</v>
      </c>
      <c r="D14" s="4">
        <v>0.15633127362886631</v>
      </c>
      <c r="E14" s="4">
        <f t="shared" si="1"/>
        <v>0.15633127362886631</v>
      </c>
      <c r="F14">
        <v>6.4100000000000004E-2</v>
      </c>
      <c r="G14" s="4">
        <v>6.4100000000000004E-2</v>
      </c>
      <c r="H14">
        <v>5.3999999999999999E-2</v>
      </c>
      <c r="I14">
        <v>7.3421060999999996E-2</v>
      </c>
      <c r="J14">
        <v>6.2869999999999995E-2</v>
      </c>
      <c r="K14">
        <v>7.0615579999999997E-2</v>
      </c>
      <c r="L14">
        <v>7.3882119999999996E-2</v>
      </c>
      <c r="M14">
        <v>1.7006249999999999E-4</v>
      </c>
      <c r="N14">
        <v>0.99</v>
      </c>
      <c r="O14">
        <v>0.25666666666666671</v>
      </c>
      <c r="P14">
        <v>0.14666666666666667</v>
      </c>
      <c r="Q14">
        <v>0.5</v>
      </c>
      <c r="R14">
        <v>4.012322285714286E-3</v>
      </c>
      <c r="S14">
        <v>2.5000000000000001E-2</v>
      </c>
      <c r="T14">
        <v>0.29799999999999999</v>
      </c>
      <c r="U14">
        <v>1.3</v>
      </c>
      <c r="V14">
        <v>3.26</v>
      </c>
      <c r="W14">
        <v>1.7</v>
      </c>
      <c r="X14">
        <v>0.34</v>
      </c>
      <c r="Y14">
        <v>2.7</v>
      </c>
      <c r="Z14">
        <v>0</v>
      </c>
      <c r="AA14">
        <f t="shared" si="0"/>
        <v>-0.15633127362886631</v>
      </c>
      <c r="AB14">
        <v>-1E-3</v>
      </c>
    </row>
    <row r="15" spans="1:28" x14ac:dyDescent="0.3">
      <c r="A15" s="24" t="s">
        <v>44</v>
      </c>
      <c r="B15">
        <v>0.15114681812586822</v>
      </c>
      <c r="C15" s="4">
        <v>0.15114681812586822</v>
      </c>
      <c r="D15" s="4">
        <v>0.15114681812586822</v>
      </c>
      <c r="E15" s="4">
        <f t="shared" si="1"/>
        <v>0.15114681812586822</v>
      </c>
      <c r="F15">
        <v>5.9200000000000003E-2</v>
      </c>
      <c r="G15" s="4">
        <v>5.9200000000000003E-2</v>
      </c>
      <c r="H15">
        <v>5.3999999999999999E-2</v>
      </c>
      <c r="I15">
        <v>7.3421060999999996E-2</v>
      </c>
      <c r="J15">
        <v>6.2869999999999995E-2</v>
      </c>
      <c r="K15">
        <v>7.0615579999999997E-2</v>
      </c>
      <c r="L15">
        <v>7.3882119999999996E-2</v>
      </c>
      <c r="M15">
        <v>1.7006249999999999E-4</v>
      </c>
      <c r="N15">
        <v>0.99</v>
      </c>
      <c r="O15">
        <v>0.25666666666666671</v>
      </c>
      <c r="P15">
        <v>0.14666666666666667</v>
      </c>
      <c r="Q15">
        <v>0.5</v>
      </c>
      <c r="R15">
        <v>4.012322285714286E-3</v>
      </c>
      <c r="S15">
        <v>2.5000000000000001E-2</v>
      </c>
      <c r="T15">
        <v>0.29799999999999999</v>
      </c>
      <c r="U15">
        <v>1.3</v>
      </c>
      <c r="V15">
        <v>3.26</v>
      </c>
      <c r="W15">
        <v>1.7</v>
      </c>
      <c r="X15">
        <v>0.34</v>
      </c>
      <c r="Y15">
        <v>2.7</v>
      </c>
      <c r="Z15">
        <v>0</v>
      </c>
      <c r="AA15">
        <f t="shared" si="0"/>
        <v>-0.15114681812586822</v>
      </c>
      <c r="AB15">
        <v>-1E-3</v>
      </c>
    </row>
    <row r="16" spans="1:28" x14ac:dyDescent="0.3">
      <c r="A16" s="24" t="s">
        <v>45</v>
      </c>
      <c r="B16">
        <v>0.14396834127556313</v>
      </c>
      <c r="C16" s="4">
        <v>0.14396834127556313</v>
      </c>
      <c r="D16" s="4">
        <v>0.14396834127556313</v>
      </c>
      <c r="E16" s="4">
        <f t="shared" si="1"/>
        <v>0.14396834127556313</v>
      </c>
      <c r="F16">
        <v>5.8099999999999999E-2</v>
      </c>
      <c r="G16" s="4">
        <v>5.8099999999999999E-2</v>
      </c>
      <c r="H16">
        <v>5.3999999999999999E-2</v>
      </c>
      <c r="I16">
        <v>7.3421060999999996E-2</v>
      </c>
      <c r="J16">
        <v>6.2869999999999995E-2</v>
      </c>
      <c r="K16">
        <v>7.0615579999999997E-2</v>
      </c>
      <c r="L16">
        <v>7.3882119999999996E-2</v>
      </c>
      <c r="M16">
        <v>1.7006249999999999E-4</v>
      </c>
      <c r="N16">
        <v>0.99</v>
      </c>
      <c r="O16">
        <v>0.25666666666666671</v>
      </c>
      <c r="P16">
        <v>0.14666666666666667</v>
      </c>
      <c r="Q16">
        <v>0.5</v>
      </c>
      <c r="R16">
        <v>4.012322285714286E-3</v>
      </c>
      <c r="S16">
        <v>2.5000000000000001E-2</v>
      </c>
      <c r="T16">
        <v>0.29799999999999999</v>
      </c>
      <c r="U16">
        <v>1.3</v>
      </c>
      <c r="V16">
        <v>3.26</v>
      </c>
      <c r="W16">
        <v>1.7</v>
      </c>
      <c r="X16">
        <v>0.34</v>
      </c>
      <c r="Y16">
        <v>2.7</v>
      </c>
      <c r="Z16">
        <v>0</v>
      </c>
      <c r="AA16">
        <f t="shared" si="0"/>
        <v>-0.14396834127556313</v>
      </c>
      <c r="AB16">
        <v>-1E-3</v>
      </c>
    </row>
    <row r="17" spans="1:28" x14ac:dyDescent="0.3">
      <c r="A17" s="24" t="s">
        <v>46</v>
      </c>
      <c r="B17">
        <v>0.14024616809392346</v>
      </c>
      <c r="C17" s="4">
        <v>0.14024616809392346</v>
      </c>
      <c r="D17" s="4">
        <v>0.14024616809392346</v>
      </c>
      <c r="E17" s="4">
        <f t="shared" si="1"/>
        <v>0.14024616809392346</v>
      </c>
      <c r="F17">
        <v>5.5921706956000163E-2</v>
      </c>
      <c r="G17" s="4">
        <v>4.9799999999999997E-2</v>
      </c>
      <c r="H17">
        <v>5.3999999999999999E-2</v>
      </c>
      <c r="I17">
        <v>7.3421060999999996E-2</v>
      </c>
      <c r="J17">
        <v>6.2869999999999995E-2</v>
      </c>
      <c r="K17">
        <v>7.0615579999999997E-2</v>
      </c>
      <c r="L17">
        <v>7.3882119999999996E-2</v>
      </c>
      <c r="M17">
        <v>1.7006249999999999E-4</v>
      </c>
      <c r="N17">
        <v>0.99</v>
      </c>
      <c r="O17">
        <v>0.25666666666666671</v>
      </c>
      <c r="P17">
        <v>0.14666666666666667</v>
      </c>
      <c r="Q17">
        <v>0.5</v>
      </c>
      <c r="R17">
        <v>4.012322285714286E-3</v>
      </c>
      <c r="S17">
        <v>2.5000000000000001E-2</v>
      </c>
      <c r="T17">
        <v>0.29799999999999999</v>
      </c>
      <c r="U17">
        <v>1.3</v>
      </c>
      <c r="V17">
        <v>3.26</v>
      </c>
      <c r="W17">
        <v>1.7</v>
      </c>
      <c r="X17">
        <v>0.34</v>
      </c>
      <c r="Y17">
        <v>2.7</v>
      </c>
      <c r="Z17">
        <v>0</v>
      </c>
      <c r="AA17">
        <f t="shared" si="0"/>
        <v>-0.14024616809392346</v>
      </c>
      <c r="AB17">
        <v>-1E-3</v>
      </c>
    </row>
    <row r="18" spans="1:28" x14ac:dyDescent="0.3">
      <c r="A18" s="24" t="s">
        <v>47</v>
      </c>
      <c r="B18">
        <v>0.13413116929551544</v>
      </c>
      <c r="C18" s="4">
        <v>0.13413116929551544</v>
      </c>
      <c r="D18" s="4">
        <v>0.13413116929551544</v>
      </c>
      <c r="E18" s="4">
        <f t="shared" si="1"/>
        <v>0.13413116929551544</v>
      </c>
      <c r="F18">
        <v>5.5921706956000163E-2</v>
      </c>
      <c r="G18" s="4">
        <v>4.9799999999999997E-2</v>
      </c>
      <c r="H18">
        <v>5.3999999999999999E-2</v>
      </c>
      <c r="I18">
        <v>7.3421060999999996E-2</v>
      </c>
      <c r="J18">
        <v>6.2869999999999995E-2</v>
      </c>
      <c r="K18">
        <v>7.0615579999999997E-2</v>
      </c>
      <c r="L18">
        <v>7.3882119999999996E-2</v>
      </c>
      <c r="M18">
        <v>1.7006249999999999E-4</v>
      </c>
      <c r="N18">
        <v>0.99</v>
      </c>
      <c r="O18">
        <v>0.25666666666666671</v>
      </c>
      <c r="P18">
        <v>0.14666666666666667</v>
      </c>
      <c r="Q18">
        <v>0.5</v>
      </c>
      <c r="R18">
        <v>4.012322285714286E-3</v>
      </c>
      <c r="S18">
        <v>2.5000000000000001E-2</v>
      </c>
      <c r="T18">
        <v>0.29799999999999999</v>
      </c>
      <c r="U18">
        <v>1.3</v>
      </c>
      <c r="V18">
        <v>3.26</v>
      </c>
      <c r="W18">
        <v>1.7</v>
      </c>
      <c r="X18">
        <v>0.34</v>
      </c>
      <c r="Y18">
        <v>2.7</v>
      </c>
      <c r="Z18">
        <v>0</v>
      </c>
      <c r="AA18">
        <f t="shared" si="0"/>
        <v>-0.13413116929551544</v>
      </c>
      <c r="AB18">
        <v>-1E-3</v>
      </c>
    </row>
    <row r="19" spans="1:28" x14ac:dyDescent="0.3">
      <c r="A19" s="24" t="s">
        <v>48</v>
      </c>
      <c r="B19">
        <v>0.12402812780249345</v>
      </c>
      <c r="C19" s="4">
        <v>0.12402812780249345</v>
      </c>
      <c r="D19" s="4">
        <v>0.12402812780249345</v>
      </c>
      <c r="E19" s="4">
        <f t="shared" si="1"/>
        <v>0.12402812780249345</v>
      </c>
      <c r="F19">
        <v>5.5921706956000163E-2</v>
      </c>
      <c r="G19" s="4">
        <v>4.9799999999999997E-2</v>
      </c>
      <c r="H19">
        <v>5.3999999999999999E-2</v>
      </c>
      <c r="I19">
        <v>7.3421060999999996E-2</v>
      </c>
      <c r="J19">
        <v>6.2869999999999995E-2</v>
      </c>
      <c r="K19">
        <v>7.0615579999999997E-2</v>
      </c>
      <c r="L19">
        <v>7.3882119999999996E-2</v>
      </c>
      <c r="M19">
        <v>1.7006249999999999E-4</v>
      </c>
      <c r="N19">
        <v>0.99</v>
      </c>
      <c r="O19">
        <v>0.25666666666666671</v>
      </c>
      <c r="P19">
        <v>0.14666666666666667</v>
      </c>
      <c r="Q19">
        <v>0.5</v>
      </c>
      <c r="R19">
        <v>4.012322285714286E-3</v>
      </c>
      <c r="S19">
        <v>2.5000000000000001E-2</v>
      </c>
      <c r="T19">
        <v>0.29799999999999999</v>
      </c>
      <c r="U19">
        <v>1.3</v>
      </c>
      <c r="V19">
        <v>3.26</v>
      </c>
      <c r="W19">
        <v>1.7</v>
      </c>
      <c r="X19">
        <v>0.34</v>
      </c>
      <c r="Y19">
        <v>2.7</v>
      </c>
      <c r="Z19">
        <v>0</v>
      </c>
      <c r="AA19">
        <f t="shared" si="0"/>
        <v>-0.12402812780249345</v>
      </c>
      <c r="AB19">
        <v>-1E-3</v>
      </c>
    </row>
    <row r="20" spans="1:28" x14ac:dyDescent="0.3">
      <c r="A20" s="24" t="s">
        <v>49</v>
      </c>
      <c r="B20">
        <v>0.1156532381438042</v>
      </c>
      <c r="C20" s="4">
        <v>0.1156532381438042</v>
      </c>
      <c r="D20" s="4">
        <v>0.1156532381438042</v>
      </c>
      <c r="E20" s="4">
        <f t="shared" si="1"/>
        <v>0.1156532381438042</v>
      </c>
      <c r="F20">
        <v>5.5921706956000163E-2</v>
      </c>
      <c r="G20" s="4">
        <v>4.9799999999999997E-2</v>
      </c>
      <c r="H20">
        <v>5.3999999999999999E-2</v>
      </c>
      <c r="I20">
        <v>7.3421060999999996E-2</v>
      </c>
      <c r="J20">
        <v>6.2869999999999995E-2</v>
      </c>
      <c r="K20">
        <v>7.0615579999999997E-2</v>
      </c>
      <c r="L20">
        <v>7.3882119999999996E-2</v>
      </c>
      <c r="M20">
        <v>1.7006249999999999E-4</v>
      </c>
      <c r="N20">
        <v>0.99</v>
      </c>
      <c r="O20">
        <v>0.25666666666666671</v>
      </c>
      <c r="P20">
        <v>0.14666666666666667</v>
      </c>
      <c r="Q20">
        <v>0.5</v>
      </c>
      <c r="R20">
        <v>4.012322285714286E-3</v>
      </c>
      <c r="S20">
        <v>2.5000000000000001E-2</v>
      </c>
      <c r="T20">
        <v>0.29799999999999999</v>
      </c>
      <c r="U20">
        <v>1.3</v>
      </c>
      <c r="V20">
        <v>3.26</v>
      </c>
      <c r="W20">
        <v>1.7</v>
      </c>
      <c r="X20">
        <v>0.34</v>
      </c>
      <c r="Y20">
        <v>2.7</v>
      </c>
      <c r="Z20">
        <v>0</v>
      </c>
      <c r="AA20">
        <f t="shared" si="0"/>
        <v>-0.1156532381438042</v>
      </c>
      <c r="AB20">
        <v>-1E-3</v>
      </c>
    </row>
    <row r="21" spans="1:28" x14ac:dyDescent="0.3">
      <c r="A21" s="24" t="s">
        <v>50</v>
      </c>
      <c r="B21">
        <v>0.11160160719130632</v>
      </c>
      <c r="C21" s="4">
        <v>0.11160160719130632</v>
      </c>
      <c r="D21" s="4">
        <v>0.11160160719130632</v>
      </c>
      <c r="E21" s="4">
        <f t="shared" si="1"/>
        <v>0.11160160719130632</v>
      </c>
      <c r="F21">
        <v>5.5921706956000163E-2</v>
      </c>
      <c r="G21" s="4">
        <v>4.9799999999999997E-2</v>
      </c>
      <c r="H21">
        <v>5.3999999999999999E-2</v>
      </c>
      <c r="I21">
        <v>7.3421060999999996E-2</v>
      </c>
      <c r="J21">
        <v>6.2869999999999995E-2</v>
      </c>
      <c r="K21">
        <v>7.0615579999999997E-2</v>
      </c>
      <c r="L21">
        <v>7.3882119999999996E-2</v>
      </c>
      <c r="M21">
        <v>1.7006249999999999E-4</v>
      </c>
      <c r="N21">
        <v>0.99</v>
      </c>
      <c r="O21">
        <v>0.25666666666666671</v>
      </c>
      <c r="P21">
        <v>0.14666666666666667</v>
      </c>
      <c r="Q21">
        <v>0.5</v>
      </c>
      <c r="R21">
        <v>4.012322285714286E-3</v>
      </c>
      <c r="S21">
        <v>2.5000000000000001E-2</v>
      </c>
      <c r="T21">
        <v>0.29799999999999999</v>
      </c>
      <c r="U21">
        <v>1.3</v>
      </c>
      <c r="V21">
        <v>3.26</v>
      </c>
      <c r="W21">
        <v>1.7</v>
      </c>
      <c r="X21">
        <v>0.34</v>
      </c>
      <c r="Y21">
        <v>2.7</v>
      </c>
      <c r="Z21">
        <v>0</v>
      </c>
      <c r="AA21">
        <f t="shared" si="0"/>
        <v>-0.11160160719130632</v>
      </c>
      <c r="AB21">
        <v>-1E-3</v>
      </c>
    </row>
    <row r="22" spans="1:28" x14ac:dyDescent="0.3">
      <c r="A22" s="24" t="s">
        <v>51</v>
      </c>
      <c r="B22">
        <v>0.10769191531149422</v>
      </c>
      <c r="C22" s="4">
        <v>0.10769191531149422</v>
      </c>
      <c r="D22" s="4">
        <v>0.10769191531149422</v>
      </c>
      <c r="E22" s="4">
        <f t="shared" si="1"/>
        <v>0.10769191531149422</v>
      </c>
      <c r="F22">
        <v>5.5921706956000163E-2</v>
      </c>
      <c r="G22" s="4">
        <v>4.9799999999999997E-2</v>
      </c>
      <c r="H22">
        <v>5.3999999999999999E-2</v>
      </c>
      <c r="I22">
        <v>7.3421060999999996E-2</v>
      </c>
      <c r="J22">
        <v>6.2869999999999995E-2</v>
      </c>
      <c r="K22">
        <v>7.0615579999999997E-2</v>
      </c>
      <c r="L22">
        <v>7.3882119999999996E-2</v>
      </c>
      <c r="M22">
        <v>1.7006249999999999E-4</v>
      </c>
      <c r="N22">
        <v>0.99</v>
      </c>
      <c r="O22">
        <v>0.25666666666666671</v>
      </c>
      <c r="P22">
        <v>0.14666666666666667</v>
      </c>
      <c r="Q22">
        <v>0.5</v>
      </c>
      <c r="R22">
        <v>4.012322285714286E-3</v>
      </c>
      <c r="S22">
        <v>2.5000000000000001E-2</v>
      </c>
      <c r="T22">
        <v>0.29799999999999999</v>
      </c>
      <c r="U22">
        <v>1.3</v>
      </c>
      <c r="V22">
        <v>3.26</v>
      </c>
      <c r="W22">
        <v>1.7</v>
      </c>
      <c r="X22">
        <v>0.34</v>
      </c>
      <c r="Y22">
        <v>2.7</v>
      </c>
      <c r="Z22">
        <v>0</v>
      </c>
      <c r="AA22">
        <f t="shared" si="0"/>
        <v>-0.10769191531149422</v>
      </c>
      <c r="AB22">
        <v>-1E-3</v>
      </c>
    </row>
    <row r="23" spans="1:28" x14ac:dyDescent="0.3">
      <c r="A23" s="24" t="s">
        <v>52</v>
      </c>
      <c r="B23">
        <v>0.1008</v>
      </c>
      <c r="C23" s="4">
        <v>0.13362848414692138</v>
      </c>
      <c r="D23" s="4">
        <v>0.1008</v>
      </c>
      <c r="E23" s="4">
        <v>0.1008</v>
      </c>
      <c r="F23">
        <v>5.5921706956000163E-2</v>
      </c>
      <c r="G23" s="4">
        <v>4.9799999999999997E-2</v>
      </c>
      <c r="H23">
        <v>5.3999999999999999E-2</v>
      </c>
      <c r="I23">
        <v>7.3421060999999996E-2</v>
      </c>
      <c r="J23">
        <v>6.2869999999999995E-2</v>
      </c>
      <c r="K23">
        <v>7.0615579999999997E-2</v>
      </c>
      <c r="L23">
        <v>7.3882119999999996E-2</v>
      </c>
      <c r="M23">
        <v>1.7006249999999999E-4</v>
      </c>
      <c r="N23">
        <v>0.99</v>
      </c>
      <c r="O23">
        <v>0.25666666666666671</v>
      </c>
      <c r="P23">
        <v>0.14666666666666667</v>
      </c>
      <c r="Q23">
        <v>0</v>
      </c>
      <c r="R23">
        <v>4.012322285714286E-3</v>
      </c>
      <c r="S23">
        <v>2.5000000000000001E-2</v>
      </c>
      <c r="T23">
        <v>0.29799999999999999</v>
      </c>
      <c r="U23">
        <v>1.3</v>
      </c>
      <c r="V23">
        <v>3.26</v>
      </c>
      <c r="W23">
        <v>1.7</v>
      </c>
      <c r="X23">
        <v>0.34</v>
      </c>
      <c r="Y23">
        <v>2.7</v>
      </c>
      <c r="Z23">
        <v>0</v>
      </c>
      <c r="AA23">
        <f t="shared" si="0"/>
        <v>-0.1008</v>
      </c>
      <c r="AB23">
        <v>-1E-3</v>
      </c>
    </row>
    <row r="24" spans="1:28" x14ac:dyDescent="0.3">
      <c r="A24" s="24" t="s">
        <v>53</v>
      </c>
      <c r="B24">
        <v>0.1008</v>
      </c>
      <c r="C24" s="4">
        <v>0.13382919719838854</v>
      </c>
      <c r="D24" s="4">
        <v>0.1008</v>
      </c>
      <c r="E24" s="4">
        <v>0.1008</v>
      </c>
      <c r="F24">
        <v>5.5921706956000163E-2</v>
      </c>
      <c r="G24" s="4">
        <v>4.9799999999999997E-2</v>
      </c>
      <c r="H24">
        <v>5.3999999999999999E-2</v>
      </c>
      <c r="I24">
        <v>7.3421060999999996E-2</v>
      </c>
      <c r="J24">
        <v>6.2869999999999995E-2</v>
      </c>
      <c r="K24">
        <v>7.0615579999999997E-2</v>
      </c>
      <c r="L24">
        <v>7.3882119999999996E-2</v>
      </c>
      <c r="M24">
        <v>1.7006249999999999E-4</v>
      </c>
      <c r="N24">
        <v>0.99</v>
      </c>
      <c r="O24">
        <v>0.25666666666666671</v>
      </c>
      <c r="P24">
        <v>0.14666666666666667</v>
      </c>
      <c r="Q24">
        <v>0</v>
      </c>
      <c r="R24">
        <v>4.012322285714286E-3</v>
      </c>
      <c r="S24">
        <v>2.5000000000000001E-2</v>
      </c>
      <c r="T24">
        <v>0.29799999999999999</v>
      </c>
      <c r="U24">
        <v>1.3</v>
      </c>
      <c r="V24">
        <v>3.26</v>
      </c>
      <c r="W24">
        <v>1.7</v>
      </c>
      <c r="X24">
        <v>0.34</v>
      </c>
      <c r="Y24">
        <v>2.7</v>
      </c>
      <c r="Z24">
        <v>0</v>
      </c>
      <c r="AA24">
        <f t="shared" si="0"/>
        <v>-0.1008</v>
      </c>
      <c r="AB24">
        <v>-1E-3</v>
      </c>
    </row>
    <row r="25" spans="1:28" x14ac:dyDescent="0.3">
      <c r="A25" s="24" t="s">
        <v>54</v>
      </c>
      <c r="B25">
        <v>9.5710000000000003E-2</v>
      </c>
      <c r="C25" s="4">
        <v>0.13417417918301711</v>
      </c>
      <c r="D25" s="4">
        <v>0.13417417918301711</v>
      </c>
      <c r="E25" s="4">
        <f t="shared" si="1"/>
        <v>0.13417417918301711</v>
      </c>
      <c r="F25">
        <v>5.5921706956000163E-2</v>
      </c>
      <c r="G25" s="4">
        <v>4.9799999999999997E-2</v>
      </c>
      <c r="H25">
        <v>5.3999999999999999E-2</v>
      </c>
      <c r="I25">
        <v>7.3421060999999996E-2</v>
      </c>
      <c r="J25">
        <v>6.2869999999999995E-2</v>
      </c>
      <c r="K25">
        <v>7.0615579999999997E-2</v>
      </c>
      <c r="L25">
        <v>7.3882119999999996E-2</v>
      </c>
      <c r="M25">
        <v>1.7006249999999999E-4</v>
      </c>
      <c r="N25">
        <v>0.99</v>
      </c>
      <c r="O25">
        <v>0.25666666666666671</v>
      </c>
      <c r="P25">
        <v>0.14666666666666667</v>
      </c>
      <c r="Q25">
        <v>0</v>
      </c>
      <c r="R25">
        <v>4.012322285714286E-3</v>
      </c>
      <c r="S25">
        <v>2.5000000000000001E-2</v>
      </c>
      <c r="T25">
        <v>0.29799999999999999</v>
      </c>
      <c r="U25">
        <v>1.3</v>
      </c>
      <c r="V25">
        <v>3.26</v>
      </c>
      <c r="W25">
        <v>1.7</v>
      </c>
      <c r="X25">
        <v>0.34</v>
      </c>
      <c r="Y25">
        <v>2.7</v>
      </c>
      <c r="Z25">
        <v>0</v>
      </c>
      <c r="AA25">
        <f t="shared" si="0"/>
        <v>-9.5710000000000003E-2</v>
      </c>
      <c r="AB25">
        <v>-1E-3</v>
      </c>
    </row>
    <row r="26" spans="1:28" x14ac:dyDescent="0.3">
      <c r="A26" s="24" t="s">
        <v>55</v>
      </c>
      <c r="B26">
        <v>0.13522797218285521</v>
      </c>
      <c r="C26" s="4">
        <v>0.13522797218285521</v>
      </c>
      <c r="D26" s="4">
        <v>0.13522797218285521</v>
      </c>
      <c r="E26" s="4">
        <f t="shared" si="1"/>
        <v>0.13522797218285521</v>
      </c>
      <c r="F26">
        <v>5.5921706956000163E-2</v>
      </c>
      <c r="G26" s="4">
        <v>4.9799999999999997E-2</v>
      </c>
      <c r="H26">
        <v>5.3999999999999999E-2</v>
      </c>
      <c r="I26">
        <v>7.3421060999999996E-2</v>
      </c>
      <c r="J26">
        <v>6.2869999999999995E-2</v>
      </c>
      <c r="K26">
        <v>7.0615579999999997E-2</v>
      </c>
      <c r="L26">
        <v>7.3882119999999996E-2</v>
      </c>
      <c r="M26">
        <v>1.7006249999999999E-4</v>
      </c>
      <c r="N26">
        <v>0.99</v>
      </c>
      <c r="O26">
        <v>0.25666666666666671</v>
      </c>
      <c r="P26">
        <v>0.14666666666666667</v>
      </c>
      <c r="Q26">
        <v>0</v>
      </c>
      <c r="R26">
        <v>4.012322285714286E-3</v>
      </c>
      <c r="S26">
        <v>2.5000000000000001E-2</v>
      </c>
      <c r="T26">
        <v>0.29799999999999999</v>
      </c>
      <c r="U26">
        <v>1.3</v>
      </c>
      <c r="V26">
        <v>3.26</v>
      </c>
      <c r="W26">
        <v>1.7</v>
      </c>
      <c r="X26">
        <v>0.34</v>
      </c>
      <c r="Y26">
        <v>2.7</v>
      </c>
      <c r="Z26">
        <v>0</v>
      </c>
      <c r="AA26">
        <f t="shared" si="0"/>
        <v>-0.13522797218285521</v>
      </c>
      <c r="AB26">
        <v>-1E-3</v>
      </c>
    </row>
    <row r="27" spans="1:28" x14ac:dyDescent="0.3">
      <c r="A27" s="24" t="s">
        <v>56</v>
      </c>
      <c r="B27">
        <v>0.13572951022091653</v>
      </c>
      <c r="C27" s="4">
        <v>0.13572951022091653</v>
      </c>
      <c r="D27" s="4">
        <v>0.13572951022091653</v>
      </c>
      <c r="E27" s="4">
        <f t="shared" si="1"/>
        <v>0.13572951022091653</v>
      </c>
      <c r="F27">
        <v>5.5921706956000163E-2</v>
      </c>
      <c r="G27" s="4">
        <v>4.9799999999999997E-2</v>
      </c>
      <c r="H27">
        <v>5.3999999999999999E-2</v>
      </c>
      <c r="I27">
        <v>7.3421060999999996E-2</v>
      </c>
      <c r="J27">
        <v>6.2869999999999995E-2</v>
      </c>
      <c r="K27">
        <v>7.0615579999999997E-2</v>
      </c>
      <c r="L27">
        <v>7.3882119999999996E-2</v>
      </c>
      <c r="M27">
        <v>1.7006249999999999E-4</v>
      </c>
      <c r="N27">
        <v>0.99</v>
      </c>
      <c r="O27">
        <v>0.25666666666666671</v>
      </c>
      <c r="P27">
        <v>0.14666666666666667</v>
      </c>
      <c r="Q27">
        <v>0</v>
      </c>
      <c r="R27">
        <v>4.012322285714286E-3</v>
      </c>
      <c r="S27">
        <v>2.5000000000000001E-2</v>
      </c>
      <c r="T27">
        <v>0.29799999999999999</v>
      </c>
      <c r="U27">
        <v>1.3</v>
      </c>
      <c r="V27">
        <v>3.26</v>
      </c>
      <c r="W27">
        <v>1.7</v>
      </c>
      <c r="X27">
        <v>0.34</v>
      </c>
      <c r="Y27">
        <v>2.7</v>
      </c>
      <c r="Z27">
        <v>0</v>
      </c>
      <c r="AA27">
        <f t="shared" si="0"/>
        <v>-0.13572951022091653</v>
      </c>
      <c r="AB27">
        <v>-1E-3</v>
      </c>
    </row>
    <row r="28" spans="1:28" x14ac:dyDescent="0.3">
      <c r="A28" s="24" t="s">
        <v>57</v>
      </c>
      <c r="B28">
        <v>0.13544160176105854</v>
      </c>
      <c r="C28" s="4">
        <v>0.13544160176105854</v>
      </c>
      <c r="D28" s="4">
        <v>0.13544160176105854</v>
      </c>
      <c r="E28" s="4">
        <f t="shared" si="1"/>
        <v>0.13544160176105854</v>
      </c>
      <c r="F28">
        <v>5.5921706956000163E-2</v>
      </c>
      <c r="G28" s="4">
        <v>4.9799999999999997E-2</v>
      </c>
      <c r="H28">
        <v>5.3999999999999999E-2</v>
      </c>
      <c r="I28">
        <v>7.3421060999999996E-2</v>
      </c>
      <c r="J28">
        <v>6.2869999999999995E-2</v>
      </c>
      <c r="K28">
        <v>7.0615579999999997E-2</v>
      </c>
      <c r="L28">
        <v>7.3882119999999996E-2</v>
      </c>
      <c r="M28">
        <v>1.7006249999999999E-4</v>
      </c>
      <c r="N28">
        <v>0.99</v>
      </c>
      <c r="O28">
        <v>0.25666666666666671</v>
      </c>
      <c r="P28">
        <v>0.14666666666666667</v>
      </c>
      <c r="Q28">
        <v>0</v>
      </c>
      <c r="R28">
        <v>4.012322285714286E-3</v>
      </c>
      <c r="S28">
        <v>2.5000000000000001E-2</v>
      </c>
      <c r="T28">
        <v>0.29799999999999999</v>
      </c>
      <c r="U28">
        <v>1.3</v>
      </c>
      <c r="V28">
        <v>3.26</v>
      </c>
      <c r="W28">
        <v>1.7</v>
      </c>
      <c r="X28">
        <v>0.34</v>
      </c>
      <c r="Y28">
        <v>2.7</v>
      </c>
      <c r="Z28">
        <v>0</v>
      </c>
      <c r="AA28">
        <f t="shared" si="0"/>
        <v>-0.13544160176105854</v>
      </c>
      <c r="AB28">
        <v>-1E-3</v>
      </c>
    </row>
    <row r="29" spans="1:28" x14ac:dyDescent="0.3">
      <c r="A29" s="24" t="s">
        <v>58</v>
      </c>
      <c r="B29">
        <v>0.13503672997297567</v>
      </c>
      <c r="C29" s="4">
        <v>0.13503672997297567</v>
      </c>
      <c r="D29" s="4">
        <v>0.13503672997297567</v>
      </c>
      <c r="E29" s="4">
        <f t="shared" si="1"/>
        <v>0.13503672997297567</v>
      </c>
      <c r="F29">
        <v>5.5921706956000163E-2</v>
      </c>
      <c r="G29" s="4">
        <v>4.9799999999999997E-2</v>
      </c>
      <c r="H29">
        <v>5.3999999999999999E-2</v>
      </c>
      <c r="I29">
        <v>7.3421060999999996E-2</v>
      </c>
      <c r="J29">
        <v>6.2869999999999995E-2</v>
      </c>
      <c r="K29">
        <v>7.0615579999999997E-2</v>
      </c>
      <c r="L29">
        <v>7.3882119999999996E-2</v>
      </c>
      <c r="M29">
        <v>1.7006249999999999E-4</v>
      </c>
      <c r="N29">
        <v>0.99</v>
      </c>
      <c r="O29">
        <v>0.25666666666666671</v>
      </c>
      <c r="P29">
        <v>0.14666666666666667</v>
      </c>
      <c r="Q29">
        <v>0</v>
      </c>
      <c r="R29">
        <v>4.012322285714286E-3</v>
      </c>
      <c r="S29">
        <v>2.5000000000000001E-2</v>
      </c>
      <c r="T29">
        <v>0.29799999999999999</v>
      </c>
      <c r="U29">
        <v>1.3</v>
      </c>
      <c r="V29">
        <v>3.26</v>
      </c>
      <c r="W29">
        <v>1.7</v>
      </c>
      <c r="X29">
        <v>0.34</v>
      </c>
      <c r="Y29">
        <v>2.7</v>
      </c>
      <c r="Z29">
        <v>0</v>
      </c>
      <c r="AA29">
        <f t="shared" si="0"/>
        <v>-0.13503672997297567</v>
      </c>
      <c r="AB29">
        <v>-1E-3</v>
      </c>
    </row>
    <row r="30" spans="1:28" x14ac:dyDescent="0.3">
      <c r="A30" s="24" t="s">
        <v>59</v>
      </c>
      <c r="B30">
        <v>0.13507060051195877</v>
      </c>
      <c r="C30" s="4">
        <v>0.13507060051195877</v>
      </c>
      <c r="D30" s="4">
        <v>0.13507060051195877</v>
      </c>
      <c r="E30" s="4">
        <f t="shared" si="1"/>
        <v>0.13507060051195877</v>
      </c>
      <c r="F30">
        <v>5.5921706956000163E-2</v>
      </c>
      <c r="G30" s="4">
        <v>4.9799999999999997E-2</v>
      </c>
      <c r="H30">
        <v>5.3999999999999999E-2</v>
      </c>
      <c r="I30">
        <v>7.3421060999999996E-2</v>
      </c>
      <c r="J30">
        <v>6.2869999999999995E-2</v>
      </c>
      <c r="K30">
        <v>7.0615579999999997E-2</v>
      </c>
      <c r="L30">
        <v>7.3882119999999996E-2</v>
      </c>
      <c r="M30">
        <v>1.7006249999999999E-4</v>
      </c>
      <c r="N30">
        <v>0.99</v>
      </c>
      <c r="O30">
        <v>0.25666666666666671</v>
      </c>
      <c r="P30">
        <v>0.14666666666666667</v>
      </c>
      <c r="Q30">
        <v>0</v>
      </c>
      <c r="R30">
        <v>4.012322285714286E-3</v>
      </c>
      <c r="S30">
        <v>2.5000000000000001E-2</v>
      </c>
      <c r="T30">
        <v>0.29799999999999999</v>
      </c>
      <c r="U30">
        <v>1.3</v>
      </c>
      <c r="V30">
        <v>3.26</v>
      </c>
      <c r="W30">
        <v>1.7</v>
      </c>
      <c r="X30">
        <v>0.34</v>
      </c>
      <c r="Y30">
        <v>2.7</v>
      </c>
      <c r="Z30">
        <v>0</v>
      </c>
      <c r="AA30">
        <f t="shared" si="0"/>
        <v>-0.13507060051195877</v>
      </c>
      <c r="AB30">
        <v>-1E-3</v>
      </c>
    </row>
    <row r="31" spans="1:28" x14ac:dyDescent="0.3">
      <c r="A31" s="24" t="s">
        <v>60</v>
      </c>
      <c r="B31">
        <v>0.13478710059000257</v>
      </c>
      <c r="C31" s="4">
        <v>0.13478710059000257</v>
      </c>
      <c r="D31" s="4">
        <v>0.13478710059000257</v>
      </c>
      <c r="E31" s="4">
        <f t="shared" si="1"/>
        <v>0.13478710059000257</v>
      </c>
      <c r="F31">
        <v>5.5921706956000163E-2</v>
      </c>
      <c r="G31" s="4">
        <v>4.9799999999999997E-2</v>
      </c>
      <c r="H31">
        <v>5.3999999999999999E-2</v>
      </c>
      <c r="I31">
        <v>7.3421060999999996E-2</v>
      </c>
      <c r="J31">
        <v>6.2869999999999995E-2</v>
      </c>
      <c r="K31">
        <v>7.0615579999999997E-2</v>
      </c>
      <c r="L31">
        <v>7.3882119999999996E-2</v>
      </c>
      <c r="M31">
        <v>1.7006249999999999E-4</v>
      </c>
      <c r="N31">
        <v>0.99</v>
      </c>
      <c r="O31">
        <v>0.25666666666666671</v>
      </c>
      <c r="P31">
        <v>0.14666666666666667</v>
      </c>
      <c r="Q31">
        <v>0</v>
      </c>
      <c r="R31">
        <v>4.012322285714286E-3</v>
      </c>
      <c r="S31">
        <v>2.5000000000000001E-2</v>
      </c>
      <c r="T31">
        <v>0.29799999999999999</v>
      </c>
      <c r="U31">
        <v>1.3</v>
      </c>
      <c r="V31">
        <v>3.26</v>
      </c>
      <c r="W31">
        <v>1.7</v>
      </c>
      <c r="X31">
        <v>0.34</v>
      </c>
      <c r="Y31">
        <v>2.7</v>
      </c>
      <c r="Z31">
        <v>0</v>
      </c>
      <c r="AA31">
        <f t="shared" si="0"/>
        <v>-0.13478710059000257</v>
      </c>
      <c r="AB31">
        <v>-1E-3</v>
      </c>
    </row>
    <row r="32" spans="1:28" x14ac:dyDescent="0.3">
      <c r="A32" s="24" t="s">
        <v>61</v>
      </c>
      <c r="B32">
        <v>0.13468761775933216</v>
      </c>
      <c r="C32" s="4">
        <v>0.13468761775933216</v>
      </c>
      <c r="D32" s="4">
        <v>0.13468761775933216</v>
      </c>
      <c r="E32" s="4">
        <f t="shared" si="1"/>
        <v>0.13468761775933216</v>
      </c>
      <c r="F32">
        <v>5.5921706956000163E-2</v>
      </c>
      <c r="G32" s="4">
        <v>4.9799999999999997E-2</v>
      </c>
      <c r="H32">
        <v>5.3999999999999999E-2</v>
      </c>
      <c r="I32">
        <v>7.3421060999999996E-2</v>
      </c>
      <c r="J32">
        <v>6.2869999999999995E-2</v>
      </c>
      <c r="K32">
        <v>7.0615579999999997E-2</v>
      </c>
      <c r="L32">
        <v>7.3882119999999996E-2</v>
      </c>
      <c r="M32">
        <v>1.7006249999999999E-4</v>
      </c>
      <c r="N32">
        <v>0.99</v>
      </c>
      <c r="O32">
        <v>0.25666666666666671</v>
      </c>
      <c r="P32">
        <v>0.14666666666666667</v>
      </c>
      <c r="Q32">
        <v>0</v>
      </c>
      <c r="R32">
        <v>4.012322285714286E-3</v>
      </c>
      <c r="S32">
        <v>2.5000000000000001E-2</v>
      </c>
      <c r="T32">
        <v>0.29799999999999999</v>
      </c>
      <c r="U32">
        <v>1.3</v>
      </c>
      <c r="V32">
        <v>3.26</v>
      </c>
      <c r="W32">
        <v>1.7</v>
      </c>
      <c r="X32">
        <v>0.34</v>
      </c>
      <c r="Y32">
        <v>2.7</v>
      </c>
      <c r="Z32">
        <v>0</v>
      </c>
      <c r="AA32">
        <f t="shared" si="0"/>
        <v>-0.13468761775933216</v>
      </c>
      <c r="AB32">
        <v>-1E-3</v>
      </c>
    </row>
    <row r="33" spans="1:28" x14ac:dyDescent="0.3">
      <c r="A33" s="24" t="s">
        <v>62</v>
      </c>
      <c r="B33">
        <v>0.13442684545250858</v>
      </c>
      <c r="C33" s="4">
        <v>0.13442684545250858</v>
      </c>
      <c r="D33" s="4">
        <v>0.13442684545250858</v>
      </c>
      <c r="E33" s="4">
        <f t="shared" si="1"/>
        <v>0.13442684545250858</v>
      </c>
      <c r="F33">
        <v>5.5921706956000163E-2</v>
      </c>
      <c r="G33" s="4">
        <v>4.9799999999999997E-2</v>
      </c>
      <c r="H33">
        <v>5.3999999999999999E-2</v>
      </c>
      <c r="I33">
        <v>7.3421060999999996E-2</v>
      </c>
      <c r="J33">
        <v>6.2869999999999995E-2</v>
      </c>
      <c r="K33">
        <v>7.0615579999999997E-2</v>
      </c>
      <c r="L33">
        <v>7.3882119999999996E-2</v>
      </c>
      <c r="M33">
        <v>1.7006249999999999E-4</v>
      </c>
      <c r="N33">
        <v>0.99</v>
      </c>
      <c r="O33">
        <v>0.25666666666666671</v>
      </c>
      <c r="P33">
        <v>0.14666666666666667</v>
      </c>
      <c r="Q33">
        <v>0</v>
      </c>
      <c r="R33">
        <v>4.012322285714286E-3</v>
      </c>
      <c r="S33">
        <v>2.5000000000000001E-2</v>
      </c>
      <c r="T33">
        <v>0.29799999999999999</v>
      </c>
      <c r="U33">
        <v>1.3</v>
      </c>
      <c r="V33">
        <v>3.26</v>
      </c>
      <c r="W33">
        <v>1.7</v>
      </c>
      <c r="X33">
        <v>0.34</v>
      </c>
      <c r="Y33">
        <v>2.7</v>
      </c>
      <c r="Z33">
        <v>0</v>
      </c>
      <c r="AA33">
        <f t="shared" si="0"/>
        <v>-0.13442684545250858</v>
      </c>
      <c r="AB33">
        <v>-1E-3</v>
      </c>
    </row>
    <row r="34" spans="1:28" x14ac:dyDescent="0.3">
      <c r="A34" s="24" t="s">
        <v>63</v>
      </c>
      <c r="B34">
        <v>0.13461277067249094</v>
      </c>
      <c r="C34" s="4">
        <v>0.13461277067249094</v>
      </c>
      <c r="D34" s="4">
        <v>0.13461277067249094</v>
      </c>
      <c r="E34" s="4">
        <f t="shared" si="1"/>
        <v>0.13461277067249094</v>
      </c>
      <c r="F34">
        <v>5.5921706956000163E-2</v>
      </c>
      <c r="G34" s="4">
        <v>4.9799999999999997E-2</v>
      </c>
      <c r="H34">
        <v>5.3999999999999999E-2</v>
      </c>
      <c r="I34">
        <v>7.3421060999999996E-2</v>
      </c>
      <c r="J34">
        <v>6.2869999999999995E-2</v>
      </c>
      <c r="K34">
        <v>7.0615579999999997E-2</v>
      </c>
      <c r="L34">
        <v>7.3882119999999996E-2</v>
      </c>
      <c r="M34">
        <v>1.7006249999999999E-4</v>
      </c>
      <c r="N34">
        <v>0.99</v>
      </c>
      <c r="O34">
        <v>0.25666666666666671</v>
      </c>
      <c r="P34">
        <v>0.14666666666666667</v>
      </c>
      <c r="Q34">
        <v>0</v>
      </c>
      <c r="R34">
        <v>4.012322285714286E-3</v>
      </c>
      <c r="S34">
        <v>2.5000000000000001E-2</v>
      </c>
      <c r="T34">
        <v>0.29799999999999999</v>
      </c>
      <c r="U34">
        <v>1.3</v>
      </c>
      <c r="V34">
        <v>3.26</v>
      </c>
      <c r="W34">
        <v>1.7</v>
      </c>
      <c r="X34">
        <v>0.34</v>
      </c>
      <c r="Y34">
        <v>2.7</v>
      </c>
      <c r="Z34">
        <v>0</v>
      </c>
      <c r="AA34">
        <f t="shared" si="0"/>
        <v>-0.13461277067249094</v>
      </c>
      <c r="AB34">
        <v>-1E-3</v>
      </c>
    </row>
    <row r="35" spans="1:28" x14ac:dyDescent="0.3">
      <c r="A35" s="24" t="s">
        <v>64</v>
      </c>
      <c r="B35">
        <v>0.13507620654462438</v>
      </c>
      <c r="C35" s="4">
        <v>0.13507620654462438</v>
      </c>
      <c r="D35" s="4">
        <v>0.13507620654462438</v>
      </c>
      <c r="E35" s="4">
        <f t="shared" si="1"/>
        <v>0.13507620654462438</v>
      </c>
      <c r="F35">
        <v>5.5921706956000163E-2</v>
      </c>
      <c r="G35" s="4">
        <v>4.9799999999999997E-2</v>
      </c>
      <c r="H35">
        <v>5.3999999999999999E-2</v>
      </c>
      <c r="I35">
        <v>7.3421060999999996E-2</v>
      </c>
      <c r="J35">
        <v>6.2869999999999995E-2</v>
      </c>
      <c r="K35">
        <v>7.0615579999999997E-2</v>
      </c>
      <c r="L35">
        <v>7.3882119999999996E-2</v>
      </c>
      <c r="M35">
        <v>1.7006249999999999E-4</v>
      </c>
      <c r="N35">
        <v>0.99</v>
      </c>
      <c r="O35">
        <v>0.25666666666666671</v>
      </c>
      <c r="P35">
        <v>0.14666666666666667</v>
      </c>
      <c r="Q35">
        <v>0</v>
      </c>
      <c r="R35">
        <v>4.012322285714286E-3</v>
      </c>
      <c r="S35">
        <v>2.5000000000000001E-2</v>
      </c>
      <c r="T35">
        <v>0.29799999999999999</v>
      </c>
      <c r="U35">
        <v>1.3</v>
      </c>
      <c r="V35">
        <v>3.26</v>
      </c>
      <c r="W35">
        <v>1.7</v>
      </c>
      <c r="X35">
        <v>0.34</v>
      </c>
      <c r="Y35">
        <v>2.7</v>
      </c>
      <c r="Z35">
        <v>0</v>
      </c>
      <c r="AA35">
        <f t="shared" si="0"/>
        <v>-0.13507620654462438</v>
      </c>
      <c r="AB35">
        <v>-1E-3</v>
      </c>
    </row>
    <row r="36" spans="1:28" x14ac:dyDescent="0.3">
      <c r="A36" s="24" t="s">
        <v>65</v>
      </c>
      <c r="B36">
        <v>0.13478595395943216</v>
      </c>
      <c r="C36" s="4">
        <v>0.13478595395943216</v>
      </c>
      <c r="D36" s="4">
        <v>0.13478595395943216</v>
      </c>
      <c r="E36" s="4">
        <f t="shared" si="1"/>
        <v>0.13478595395943216</v>
      </c>
      <c r="F36">
        <v>5.5921706956000163E-2</v>
      </c>
      <c r="G36" s="4">
        <v>4.9799999999999997E-2</v>
      </c>
      <c r="H36">
        <v>5.3999999999999999E-2</v>
      </c>
      <c r="I36">
        <v>7.3421060999999996E-2</v>
      </c>
      <c r="J36">
        <v>6.2869999999999995E-2</v>
      </c>
      <c r="K36">
        <v>7.0615579999999997E-2</v>
      </c>
      <c r="L36">
        <v>7.3882119999999996E-2</v>
      </c>
      <c r="M36">
        <v>1.7006249999999999E-4</v>
      </c>
      <c r="N36">
        <v>0.99</v>
      </c>
      <c r="O36">
        <v>0.25666666666666671</v>
      </c>
      <c r="P36">
        <v>0.14666666666666667</v>
      </c>
      <c r="Q36">
        <v>0</v>
      </c>
      <c r="R36">
        <v>4.012322285714286E-3</v>
      </c>
      <c r="S36">
        <v>2.5000000000000001E-2</v>
      </c>
      <c r="T36">
        <v>0.29799999999999999</v>
      </c>
      <c r="U36">
        <v>1.3</v>
      </c>
      <c r="V36">
        <v>3.26</v>
      </c>
      <c r="W36">
        <v>1.7</v>
      </c>
      <c r="X36">
        <v>0.34</v>
      </c>
      <c r="Y36">
        <v>2.7</v>
      </c>
      <c r="Z36">
        <v>0</v>
      </c>
      <c r="AA36">
        <f t="shared" si="0"/>
        <v>-0.13478595395943216</v>
      </c>
      <c r="AB36">
        <v>-1E-3</v>
      </c>
    </row>
    <row r="37" spans="1:28" x14ac:dyDescent="0.3">
      <c r="A37" s="24" t="s">
        <v>66</v>
      </c>
      <c r="B37">
        <v>0.13485948180901394</v>
      </c>
      <c r="C37" s="4">
        <v>0.13485948180901394</v>
      </c>
      <c r="D37" s="4">
        <v>0.13485948180901394</v>
      </c>
      <c r="E37" s="4">
        <f t="shared" si="1"/>
        <v>0.13485948180901394</v>
      </c>
      <c r="F37">
        <v>5.5921706956000163E-2</v>
      </c>
      <c r="G37" s="4">
        <v>4.9799999999999997E-2</v>
      </c>
      <c r="H37">
        <v>5.3999999999999999E-2</v>
      </c>
      <c r="I37">
        <v>7.3421060999999996E-2</v>
      </c>
      <c r="J37">
        <v>6.2869999999999995E-2</v>
      </c>
      <c r="K37">
        <v>7.0615579999999997E-2</v>
      </c>
      <c r="L37">
        <v>7.3882119999999996E-2</v>
      </c>
      <c r="M37">
        <v>1.7006249999999999E-4</v>
      </c>
      <c r="N37">
        <v>0.99</v>
      </c>
      <c r="O37">
        <v>0.25666666666666671</v>
      </c>
      <c r="P37">
        <v>0.14666666666666667</v>
      </c>
      <c r="Q37">
        <v>0</v>
      </c>
      <c r="R37">
        <v>4.012322285714286E-3</v>
      </c>
      <c r="S37">
        <v>2.5000000000000001E-2</v>
      </c>
      <c r="T37">
        <v>0.29799999999999999</v>
      </c>
      <c r="U37">
        <v>1.3</v>
      </c>
      <c r="V37">
        <v>3.26</v>
      </c>
      <c r="W37">
        <v>1.7</v>
      </c>
      <c r="X37">
        <v>0.34</v>
      </c>
      <c r="Y37">
        <v>2.7</v>
      </c>
      <c r="Z37">
        <v>0</v>
      </c>
      <c r="AA37">
        <f t="shared" si="0"/>
        <v>-0.13485948180901394</v>
      </c>
      <c r="AB37">
        <v>-1E-3</v>
      </c>
    </row>
    <row r="38" spans="1:28" x14ac:dyDescent="0.3">
      <c r="A38" s="24" t="s">
        <v>67</v>
      </c>
      <c r="B38">
        <v>0.13469301431130232</v>
      </c>
      <c r="C38" s="4">
        <v>0.13469301431130232</v>
      </c>
      <c r="D38" s="4">
        <v>0.13469301431130232</v>
      </c>
      <c r="E38" s="4">
        <f t="shared" si="1"/>
        <v>0.13469301431130232</v>
      </c>
      <c r="F38">
        <v>5.5921706956000163E-2</v>
      </c>
      <c r="G38" s="4">
        <v>4.9799999999999997E-2</v>
      </c>
      <c r="H38">
        <v>5.3999999999999999E-2</v>
      </c>
      <c r="I38">
        <v>7.3421060999999996E-2</v>
      </c>
      <c r="J38">
        <v>6.2869999999999995E-2</v>
      </c>
      <c r="K38">
        <v>7.0615579999999997E-2</v>
      </c>
      <c r="L38">
        <v>7.3882119999999996E-2</v>
      </c>
      <c r="M38">
        <v>1.7006249999999999E-4</v>
      </c>
      <c r="N38">
        <v>0.99</v>
      </c>
      <c r="O38">
        <v>0.25666666666666671</v>
      </c>
      <c r="P38">
        <v>0.14666666666666667</v>
      </c>
      <c r="Q38">
        <v>0</v>
      </c>
      <c r="R38">
        <v>4.012322285714286E-3</v>
      </c>
      <c r="S38">
        <v>2.5000000000000001E-2</v>
      </c>
      <c r="T38">
        <v>0.29799999999999999</v>
      </c>
      <c r="U38">
        <v>1.3</v>
      </c>
      <c r="V38">
        <v>3.26</v>
      </c>
      <c r="W38">
        <v>1.7</v>
      </c>
      <c r="X38">
        <v>0.34</v>
      </c>
      <c r="Y38">
        <v>2.7</v>
      </c>
      <c r="Z38">
        <v>0</v>
      </c>
      <c r="AA38">
        <f t="shared" si="0"/>
        <v>-0.13469301431130232</v>
      </c>
      <c r="AB38">
        <v>-1E-3</v>
      </c>
    </row>
    <row r="39" spans="1:28" x14ac:dyDescent="0.3">
      <c r="A39" s="24" t="s">
        <v>68</v>
      </c>
      <c r="B39">
        <v>0.1342091384335436</v>
      </c>
      <c r="C39" s="4">
        <v>0.1342091384335436</v>
      </c>
      <c r="D39" s="4">
        <v>0.1342091384335436</v>
      </c>
      <c r="E39" s="4">
        <f t="shared" si="1"/>
        <v>0.1342091384335436</v>
      </c>
      <c r="F39">
        <v>5.5921706956000163E-2</v>
      </c>
      <c r="G39" s="4">
        <v>4.9799999999999997E-2</v>
      </c>
      <c r="H39">
        <v>5.3999999999999999E-2</v>
      </c>
      <c r="I39">
        <v>7.3421060999999996E-2</v>
      </c>
      <c r="J39">
        <v>6.2869999999999995E-2</v>
      </c>
      <c r="K39">
        <v>7.0615579999999997E-2</v>
      </c>
      <c r="L39">
        <v>7.3882119999999996E-2</v>
      </c>
      <c r="M39">
        <v>1.7006249999999999E-4</v>
      </c>
      <c r="N39">
        <v>0.99</v>
      </c>
      <c r="O39">
        <v>0.25666666666666671</v>
      </c>
      <c r="P39">
        <v>0.14666666666666667</v>
      </c>
      <c r="Q39">
        <v>0</v>
      </c>
      <c r="R39">
        <v>4.012322285714286E-3</v>
      </c>
      <c r="S39">
        <v>2.5000000000000001E-2</v>
      </c>
      <c r="T39">
        <v>0.29799999999999999</v>
      </c>
      <c r="U39">
        <v>1.3</v>
      </c>
      <c r="V39">
        <v>3.26</v>
      </c>
      <c r="W39">
        <v>1.7</v>
      </c>
      <c r="X39">
        <v>0.34</v>
      </c>
      <c r="Y39">
        <v>2.7</v>
      </c>
      <c r="Z39">
        <v>0</v>
      </c>
      <c r="AA39">
        <f t="shared" si="0"/>
        <v>-0.1342091384335436</v>
      </c>
      <c r="AB39">
        <v>-1E-3</v>
      </c>
    </row>
    <row r="40" spans="1:28" x14ac:dyDescent="0.3">
      <c r="A40" s="24" t="s">
        <v>69</v>
      </c>
      <c r="B40">
        <v>0.1342091384335436</v>
      </c>
      <c r="C40" s="4">
        <v>0.1342091384335436</v>
      </c>
      <c r="D40" s="4">
        <v>0.1342091384335436</v>
      </c>
      <c r="E40" s="4">
        <f t="shared" si="1"/>
        <v>0.1342091384335436</v>
      </c>
      <c r="F40">
        <v>5.5921706956000163E-2</v>
      </c>
      <c r="G40" s="4">
        <v>4.9799999999999997E-2</v>
      </c>
      <c r="H40">
        <v>5.3999999999999999E-2</v>
      </c>
      <c r="I40">
        <v>7.3421060999999996E-2</v>
      </c>
      <c r="J40">
        <v>6.2869999999999995E-2</v>
      </c>
      <c r="K40">
        <v>7.0615579999999997E-2</v>
      </c>
      <c r="L40">
        <v>7.3882119999999996E-2</v>
      </c>
      <c r="M40">
        <v>1.7006249999999999E-4</v>
      </c>
      <c r="N40">
        <v>0.99</v>
      </c>
      <c r="O40">
        <v>0.25666666666666671</v>
      </c>
      <c r="P40">
        <v>0.14666666666666667</v>
      </c>
      <c r="Q40">
        <v>0</v>
      </c>
      <c r="R40">
        <v>4.012322285714286E-3</v>
      </c>
      <c r="S40">
        <v>2.5000000000000001E-2</v>
      </c>
      <c r="T40">
        <v>0.29799999999999999</v>
      </c>
      <c r="U40">
        <v>1.3</v>
      </c>
      <c r="V40">
        <v>3.26</v>
      </c>
      <c r="W40">
        <v>1.7</v>
      </c>
      <c r="X40">
        <v>0.34</v>
      </c>
      <c r="Y40">
        <v>2.7</v>
      </c>
      <c r="Z40">
        <v>0</v>
      </c>
      <c r="AA40">
        <f t="shared" si="0"/>
        <v>-0.1342091384335436</v>
      </c>
      <c r="AB40">
        <v>-1E-3</v>
      </c>
    </row>
    <row r="41" spans="1:28" x14ac:dyDescent="0.3">
      <c r="A41" s="24" t="s">
        <v>70</v>
      </c>
      <c r="B41">
        <v>0.1342091384335436</v>
      </c>
      <c r="C41" s="4">
        <v>0.1342091384335436</v>
      </c>
      <c r="D41" s="4">
        <v>0.1342091384335436</v>
      </c>
      <c r="E41" s="4">
        <f t="shared" si="1"/>
        <v>0.1342091384335436</v>
      </c>
      <c r="F41">
        <v>5.5921706956000163E-2</v>
      </c>
      <c r="G41" s="4">
        <v>4.9799999999999997E-2</v>
      </c>
      <c r="H41">
        <v>5.3999999999999999E-2</v>
      </c>
      <c r="I41">
        <v>7.3421060999999996E-2</v>
      </c>
      <c r="J41">
        <v>6.2869999999999995E-2</v>
      </c>
      <c r="K41">
        <v>7.0615579999999997E-2</v>
      </c>
      <c r="L41">
        <v>7.3882119999999996E-2</v>
      </c>
      <c r="M41">
        <v>1.7006249999999999E-4</v>
      </c>
      <c r="N41">
        <v>0.99</v>
      </c>
      <c r="O41">
        <v>0.25666666666666671</v>
      </c>
      <c r="P41">
        <v>0.14666666666666667</v>
      </c>
      <c r="Q41">
        <v>0</v>
      </c>
      <c r="R41">
        <v>4.012322285714286E-3</v>
      </c>
      <c r="S41">
        <v>2.5000000000000001E-2</v>
      </c>
      <c r="T41">
        <v>0.29799999999999999</v>
      </c>
      <c r="U41">
        <v>1.3</v>
      </c>
      <c r="V41">
        <v>3.26</v>
      </c>
      <c r="W41">
        <v>1.7</v>
      </c>
      <c r="X41">
        <v>0.34</v>
      </c>
      <c r="Y41">
        <v>2.7</v>
      </c>
      <c r="Z41">
        <v>0</v>
      </c>
      <c r="AA41">
        <f t="shared" si="0"/>
        <v>-0.1342091384335436</v>
      </c>
      <c r="AB41">
        <v>-1E-3</v>
      </c>
    </row>
    <row r="42" spans="1:28" x14ac:dyDescent="0.3">
      <c r="A42" s="24" t="s">
        <v>71</v>
      </c>
      <c r="B42">
        <v>0.1342091384335436</v>
      </c>
      <c r="C42" s="4">
        <v>0.1342091384335436</v>
      </c>
      <c r="D42" s="4">
        <v>0.1342091384335436</v>
      </c>
      <c r="E42" s="4">
        <f t="shared" si="1"/>
        <v>0.1342091384335436</v>
      </c>
      <c r="F42">
        <v>5.5921706956000163E-2</v>
      </c>
      <c r="G42" s="4">
        <v>4.9799999999999997E-2</v>
      </c>
      <c r="H42">
        <v>5.3999999999999999E-2</v>
      </c>
      <c r="I42">
        <v>7.3421060999999996E-2</v>
      </c>
      <c r="J42">
        <v>6.2869999999999995E-2</v>
      </c>
      <c r="K42">
        <v>7.0615579999999997E-2</v>
      </c>
      <c r="L42">
        <v>7.3882119999999996E-2</v>
      </c>
      <c r="M42">
        <v>1.7006249999999999E-4</v>
      </c>
      <c r="N42">
        <v>0.99</v>
      </c>
      <c r="O42">
        <v>0.25666666666666671</v>
      </c>
      <c r="P42">
        <v>0.14666666666666667</v>
      </c>
      <c r="Q42">
        <v>0</v>
      </c>
      <c r="R42">
        <v>4.012322285714286E-3</v>
      </c>
      <c r="S42">
        <v>2.5000000000000001E-2</v>
      </c>
      <c r="T42">
        <v>0.29799999999999999</v>
      </c>
      <c r="U42">
        <v>1.3</v>
      </c>
      <c r="V42">
        <v>3.26</v>
      </c>
      <c r="W42">
        <v>1.7</v>
      </c>
      <c r="X42">
        <v>0.34</v>
      </c>
      <c r="Y42">
        <v>2.7</v>
      </c>
      <c r="Z42">
        <v>0</v>
      </c>
      <c r="AA42">
        <f t="shared" si="0"/>
        <v>-0.1342091384335436</v>
      </c>
      <c r="AB42">
        <v>-1E-3</v>
      </c>
    </row>
    <row r="43" spans="1:28" x14ac:dyDescent="0.3">
      <c r="A43" s="24" t="s">
        <v>72</v>
      </c>
      <c r="B43">
        <v>0.1342091384335436</v>
      </c>
      <c r="C43" s="4">
        <v>0.1342091384335436</v>
      </c>
      <c r="D43" s="4">
        <v>0.1342091384335436</v>
      </c>
      <c r="E43" s="4">
        <f t="shared" si="1"/>
        <v>0.1342091384335436</v>
      </c>
      <c r="F43">
        <v>5.5921706956000163E-2</v>
      </c>
      <c r="G43" s="4">
        <v>4.9799999999999997E-2</v>
      </c>
      <c r="H43">
        <v>5.3999999999999999E-2</v>
      </c>
      <c r="I43">
        <v>7.3421060999999996E-2</v>
      </c>
      <c r="J43">
        <v>6.2869999999999995E-2</v>
      </c>
      <c r="K43">
        <v>7.0615579999999997E-2</v>
      </c>
      <c r="L43">
        <v>7.3882119999999996E-2</v>
      </c>
      <c r="M43">
        <v>1.7006249999999999E-4</v>
      </c>
      <c r="N43">
        <v>0.99</v>
      </c>
      <c r="O43">
        <v>0.25666666666666671</v>
      </c>
      <c r="P43">
        <v>0.14666666666666667</v>
      </c>
      <c r="Q43">
        <v>0</v>
      </c>
      <c r="R43">
        <v>4.012322285714286E-3</v>
      </c>
      <c r="S43">
        <v>2.5000000000000001E-2</v>
      </c>
      <c r="T43">
        <v>0.29799999999999999</v>
      </c>
      <c r="U43">
        <v>1.3</v>
      </c>
      <c r="V43">
        <v>3.26</v>
      </c>
      <c r="W43">
        <v>1.7</v>
      </c>
      <c r="X43">
        <v>0.34</v>
      </c>
      <c r="Y43">
        <v>2.7</v>
      </c>
      <c r="Z43">
        <v>0</v>
      </c>
      <c r="AA43">
        <f t="shared" si="0"/>
        <v>-0.1342091384335436</v>
      </c>
      <c r="AB43">
        <v>-1E-3</v>
      </c>
    </row>
    <row r="44" spans="1:28" x14ac:dyDescent="0.3">
      <c r="A44" s="24" t="s">
        <v>73</v>
      </c>
      <c r="B44">
        <v>0.1342091384335436</v>
      </c>
      <c r="C44" s="4">
        <v>0.1342091384335436</v>
      </c>
      <c r="D44" s="4">
        <v>0.1342091384335436</v>
      </c>
      <c r="E44" s="4">
        <f t="shared" si="1"/>
        <v>0.1342091384335436</v>
      </c>
      <c r="F44">
        <v>5.5921706956000163E-2</v>
      </c>
      <c r="G44" s="4">
        <v>4.9799999999999997E-2</v>
      </c>
      <c r="H44">
        <v>5.3999999999999999E-2</v>
      </c>
      <c r="I44">
        <v>7.3421060999999996E-2</v>
      </c>
      <c r="J44">
        <v>6.2869999999999995E-2</v>
      </c>
      <c r="K44">
        <v>7.0615579999999997E-2</v>
      </c>
      <c r="L44">
        <v>7.3882119999999996E-2</v>
      </c>
      <c r="M44">
        <v>1.7006249999999999E-4</v>
      </c>
      <c r="N44">
        <v>0.99</v>
      </c>
      <c r="O44">
        <v>0.25666666666666671</v>
      </c>
      <c r="P44">
        <v>0.14666666666666667</v>
      </c>
      <c r="Q44">
        <v>0</v>
      </c>
      <c r="R44">
        <v>4.012322285714286E-3</v>
      </c>
      <c r="S44">
        <v>2.5000000000000001E-2</v>
      </c>
      <c r="T44">
        <v>0.29799999999999999</v>
      </c>
      <c r="U44">
        <v>1.3</v>
      </c>
      <c r="V44">
        <v>3.26</v>
      </c>
      <c r="W44">
        <v>1.7</v>
      </c>
      <c r="X44">
        <v>0.34</v>
      </c>
      <c r="Y44">
        <v>2.7</v>
      </c>
      <c r="Z44">
        <v>0</v>
      </c>
      <c r="AA44">
        <f t="shared" si="0"/>
        <v>-0.1342091384335436</v>
      </c>
      <c r="AB44">
        <v>-1E-3</v>
      </c>
    </row>
    <row r="45" spans="1:28" x14ac:dyDescent="0.3">
      <c r="A45" s="24" t="s">
        <v>74</v>
      </c>
      <c r="B45">
        <v>0.1342091384335436</v>
      </c>
      <c r="C45" s="4">
        <v>0.1342091384335436</v>
      </c>
      <c r="D45" s="4">
        <v>0.1342091384335436</v>
      </c>
      <c r="E45" s="4">
        <f t="shared" si="1"/>
        <v>0.1342091384335436</v>
      </c>
      <c r="F45">
        <v>5.5921706956000163E-2</v>
      </c>
      <c r="G45" s="4">
        <v>4.9799999999999997E-2</v>
      </c>
      <c r="H45">
        <v>5.3999999999999999E-2</v>
      </c>
      <c r="I45">
        <v>7.3421060999999996E-2</v>
      </c>
      <c r="J45">
        <v>6.2869999999999995E-2</v>
      </c>
      <c r="K45">
        <v>7.0615579999999997E-2</v>
      </c>
      <c r="L45">
        <v>7.3882119999999996E-2</v>
      </c>
      <c r="M45">
        <v>1.7006249999999999E-4</v>
      </c>
      <c r="N45">
        <v>0.99</v>
      </c>
      <c r="O45">
        <v>0.25666666666666671</v>
      </c>
      <c r="P45">
        <v>0.14666666666666667</v>
      </c>
      <c r="Q45">
        <v>0</v>
      </c>
      <c r="R45">
        <v>4.012322285714286E-3</v>
      </c>
      <c r="S45">
        <v>2.5000000000000001E-2</v>
      </c>
      <c r="T45">
        <v>0.29799999999999999</v>
      </c>
      <c r="U45">
        <v>1.3</v>
      </c>
      <c r="V45">
        <v>3.26</v>
      </c>
      <c r="W45">
        <v>1.7</v>
      </c>
      <c r="X45">
        <v>0.34</v>
      </c>
      <c r="Y45">
        <v>2.7</v>
      </c>
      <c r="Z45">
        <v>0</v>
      </c>
      <c r="AA45">
        <f t="shared" si="0"/>
        <v>-0.1342091384335436</v>
      </c>
      <c r="AB45">
        <v>-1E-3</v>
      </c>
    </row>
    <row r="46" spans="1:28" x14ac:dyDescent="0.3">
      <c r="A46" s="24" t="s">
        <v>75</v>
      </c>
      <c r="B46">
        <v>0.1342091384335436</v>
      </c>
      <c r="C46" s="4">
        <v>0.1342091384335436</v>
      </c>
      <c r="D46" s="4">
        <v>0.1342091384335436</v>
      </c>
      <c r="E46" s="4">
        <f t="shared" si="1"/>
        <v>0.1342091384335436</v>
      </c>
      <c r="F46">
        <v>5.5921706956000163E-2</v>
      </c>
      <c r="G46" s="4">
        <v>4.9799999999999997E-2</v>
      </c>
      <c r="H46">
        <v>5.3999999999999999E-2</v>
      </c>
      <c r="I46">
        <v>7.3421060999999996E-2</v>
      </c>
      <c r="J46">
        <v>6.2869999999999995E-2</v>
      </c>
      <c r="K46">
        <v>7.0615579999999997E-2</v>
      </c>
      <c r="L46">
        <v>7.3882119999999996E-2</v>
      </c>
      <c r="M46">
        <v>1.7006249999999999E-4</v>
      </c>
      <c r="N46">
        <v>0.99</v>
      </c>
      <c r="O46">
        <v>0.25666666666666671</v>
      </c>
      <c r="P46">
        <v>0.14666666666666667</v>
      </c>
      <c r="Q46">
        <v>0</v>
      </c>
      <c r="R46">
        <v>4.012322285714286E-3</v>
      </c>
      <c r="S46">
        <v>2.5000000000000001E-2</v>
      </c>
      <c r="T46">
        <v>0.29799999999999999</v>
      </c>
      <c r="U46">
        <v>1.3</v>
      </c>
      <c r="V46">
        <v>3.26</v>
      </c>
      <c r="W46">
        <v>1.7</v>
      </c>
      <c r="X46">
        <v>0.34</v>
      </c>
      <c r="Y46">
        <v>2.7</v>
      </c>
      <c r="Z46">
        <v>0</v>
      </c>
      <c r="AA46">
        <f>-B46</f>
        <v>-0.1342091384335436</v>
      </c>
      <c r="AB46">
        <v>-1E-3</v>
      </c>
    </row>
  </sheetData>
  <mergeCells count="4">
    <mergeCell ref="B2:C2"/>
    <mergeCell ref="D2:E2"/>
    <mergeCell ref="F2:G2"/>
    <mergeCell ref="N2:Q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75"/>
  <sheetViews>
    <sheetView workbookViewId="0">
      <selection activeCell="F23" sqref="F23"/>
    </sheetView>
  </sheetViews>
  <sheetFormatPr defaultRowHeight="14.4" x14ac:dyDescent="0.3"/>
  <cols>
    <col min="1" max="1" width="4" customWidth="1"/>
    <col min="2" max="2" width="30.6640625" style="24" customWidth="1"/>
  </cols>
  <sheetData>
    <row r="2" spans="2:4" ht="18" x14ac:dyDescent="0.35">
      <c r="B2" s="54" t="s">
        <v>121</v>
      </c>
    </row>
    <row r="3" spans="2:4" x14ac:dyDescent="0.3">
      <c r="B3" s="24" t="s">
        <v>104</v>
      </c>
      <c r="C3">
        <v>3.412141E-3</v>
      </c>
    </row>
    <row r="4" spans="2:4" x14ac:dyDescent="0.3">
      <c r="B4" s="24" t="s">
        <v>122</v>
      </c>
      <c r="C4">
        <v>3.4121410000000001</v>
      </c>
    </row>
    <row r="5" spans="2:4" x14ac:dyDescent="0.3">
      <c r="B5" s="24" t="s">
        <v>108</v>
      </c>
      <c r="C5">
        <v>1E-3</v>
      </c>
    </row>
    <row r="6" spans="2:4" x14ac:dyDescent="0.3">
      <c r="B6" s="24" t="s">
        <v>123</v>
      </c>
      <c r="C6">
        <v>1</v>
      </c>
    </row>
    <row r="8" spans="2:4" ht="18" x14ac:dyDescent="0.35">
      <c r="B8" s="54" t="s">
        <v>124</v>
      </c>
    </row>
    <row r="9" spans="2:4" x14ac:dyDescent="0.3">
      <c r="B9" s="24" t="s">
        <v>125</v>
      </c>
      <c r="C9" s="4"/>
    </row>
    <row r="10" spans="2:4" x14ac:dyDescent="0.3">
      <c r="B10" s="24" t="s">
        <v>104</v>
      </c>
      <c r="C10">
        <v>3.412141E-3</v>
      </c>
    </row>
    <row r="11" spans="2:4" x14ac:dyDescent="0.3">
      <c r="B11" s="24" t="s">
        <v>122</v>
      </c>
      <c r="C11">
        <v>3.4121410000000001</v>
      </c>
    </row>
    <row r="12" spans="2:4" x14ac:dyDescent="0.3">
      <c r="B12" s="24" t="s">
        <v>108</v>
      </c>
      <c r="C12">
        <v>1E-3</v>
      </c>
    </row>
    <row r="13" spans="2:4" x14ac:dyDescent="0.3">
      <c r="B13" s="24" t="s">
        <v>123</v>
      </c>
      <c r="C13">
        <v>1</v>
      </c>
    </row>
    <row r="15" spans="2:4" ht="18" x14ac:dyDescent="0.35">
      <c r="B15" s="54" t="s">
        <v>127</v>
      </c>
    </row>
    <row r="16" spans="2:4" x14ac:dyDescent="0.3">
      <c r="B16" s="24" t="s">
        <v>126</v>
      </c>
      <c r="C16">
        <v>1.2105999999999999</v>
      </c>
      <c r="D16">
        <v>1210.5999999999999</v>
      </c>
    </row>
    <row r="17" spans="2:3" x14ac:dyDescent="0.3">
      <c r="B17" s="24" t="s">
        <v>108</v>
      </c>
      <c r="C17">
        <v>1E-3</v>
      </c>
    </row>
    <row r="18" spans="2:3" x14ac:dyDescent="0.3">
      <c r="B18" s="24" t="s">
        <v>123</v>
      </c>
      <c r="C18">
        <v>1</v>
      </c>
    </row>
    <row r="20" spans="2:3" ht="18" x14ac:dyDescent="0.35">
      <c r="B20" s="54" t="s">
        <v>128</v>
      </c>
    </row>
    <row r="21" spans="2:3" x14ac:dyDescent="0.3">
      <c r="B21" s="24" t="s">
        <v>106</v>
      </c>
      <c r="C21">
        <v>0.10249999999999999</v>
      </c>
    </row>
    <row r="22" spans="2:3" x14ac:dyDescent="0.3">
      <c r="B22" s="24" t="s">
        <v>108</v>
      </c>
      <c r="C22">
        <v>1E-3</v>
      </c>
    </row>
    <row r="23" spans="2:3" x14ac:dyDescent="0.3">
      <c r="B23" s="24" t="s">
        <v>123</v>
      </c>
      <c r="C23">
        <v>1</v>
      </c>
    </row>
    <row r="25" spans="2:3" ht="18" x14ac:dyDescent="0.35">
      <c r="B25" s="54" t="s">
        <v>131</v>
      </c>
    </row>
    <row r="26" spans="2:3" x14ac:dyDescent="0.3">
      <c r="B26" s="24" t="s">
        <v>129</v>
      </c>
      <c r="C26">
        <v>0.13850000000000001</v>
      </c>
    </row>
    <row r="27" spans="2:3" x14ac:dyDescent="0.3">
      <c r="B27" s="24" t="s">
        <v>108</v>
      </c>
    </row>
    <row r="28" spans="2:3" x14ac:dyDescent="0.3">
      <c r="B28" s="24" t="s">
        <v>123</v>
      </c>
    </row>
    <row r="30" spans="2:3" ht="18" x14ac:dyDescent="0.35">
      <c r="B30" s="54" t="s">
        <v>132</v>
      </c>
    </row>
    <row r="31" spans="2:3" x14ac:dyDescent="0.3">
      <c r="B31" s="24" t="s">
        <v>129</v>
      </c>
      <c r="C31">
        <v>9.1332999999999998E-2</v>
      </c>
    </row>
    <row r="32" spans="2:3" x14ac:dyDescent="0.3">
      <c r="B32" s="24" t="s">
        <v>108</v>
      </c>
      <c r="C32">
        <v>1E-3</v>
      </c>
    </row>
    <row r="33" spans="2:3" x14ac:dyDescent="0.3">
      <c r="B33" s="24" t="s">
        <v>123</v>
      </c>
      <c r="C33">
        <v>1</v>
      </c>
    </row>
    <row r="35" spans="2:3" ht="18" x14ac:dyDescent="0.35">
      <c r="B35" s="54" t="s">
        <v>133</v>
      </c>
    </row>
    <row r="36" spans="2:3" x14ac:dyDescent="0.3">
      <c r="B36" s="24" t="s">
        <v>129</v>
      </c>
      <c r="C36">
        <v>0.120476</v>
      </c>
    </row>
    <row r="37" spans="2:3" x14ac:dyDescent="0.3">
      <c r="B37" s="24" t="s">
        <v>108</v>
      </c>
    </row>
    <row r="38" spans="2:3" x14ac:dyDescent="0.3">
      <c r="B38" s="24" t="s">
        <v>123</v>
      </c>
    </row>
    <row r="40" spans="2:3" ht="18" x14ac:dyDescent="0.35">
      <c r="B40" s="54" t="s">
        <v>134</v>
      </c>
    </row>
    <row r="41" spans="2:3" x14ac:dyDescent="0.3">
      <c r="B41" s="24" t="s">
        <v>129</v>
      </c>
      <c r="C41">
        <v>0.137381</v>
      </c>
    </row>
    <row r="42" spans="2:3" x14ac:dyDescent="0.3">
      <c r="B42" s="24" t="s">
        <v>108</v>
      </c>
    </row>
    <row r="43" spans="2:3" x14ac:dyDescent="0.3">
      <c r="B43" s="24" t="s">
        <v>123</v>
      </c>
    </row>
    <row r="45" spans="2:3" ht="18" x14ac:dyDescent="0.35">
      <c r="B45" s="54" t="s">
        <v>130</v>
      </c>
    </row>
    <row r="46" spans="2:3" x14ac:dyDescent="0.3">
      <c r="B46" s="24" t="s">
        <v>111</v>
      </c>
      <c r="C46">
        <v>5.0000000000000001E-4</v>
      </c>
    </row>
    <row r="47" spans="2:3" x14ac:dyDescent="0.3">
      <c r="B47" s="24" t="s">
        <v>118</v>
      </c>
      <c r="C47">
        <v>1.10231E-3</v>
      </c>
    </row>
    <row r="48" spans="2:3" x14ac:dyDescent="0.3">
      <c r="B48" s="24" t="s">
        <v>135</v>
      </c>
      <c r="C48">
        <v>1.1020000000000001</v>
      </c>
    </row>
    <row r="49" spans="2:3" x14ac:dyDescent="0.3">
      <c r="B49" s="24" t="s">
        <v>136</v>
      </c>
      <c r="C49">
        <v>1</v>
      </c>
    </row>
    <row r="51" spans="2:3" ht="18" x14ac:dyDescent="0.35">
      <c r="B51" s="54" t="s">
        <v>137</v>
      </c>
    </row>
    <row r="52" spans="2:3" x14ac:dyDescent="0.3">
      <c r="B52" s="24" t="s">
        <v>86</v>
      </c>
      <c r="C52">
        <v>1</v>
      </c>
    </row>
    <row r="53" spans="2:3" x14ac:dyDescent="0.3">
      <c r="B53" s="24" t="s">
        <v>138</v>
      </c>
      <c r="C53">
        <v>2000</v>
      </c>
    </row>
    <row r="54" spans="2:3" x14ac:dyDescent="0.3">
      <c r="B54" s="24" t="s">
        <v>139</v>
      </c>
      <c r="C54">
        <v>2.2046199999999998</v>
      </c>
    </row>
    <row r="55" spans="2:3" x14ac:dyDescent="0.3">
      <c r="B55" s="24" t="s">
        <v>140</v>
      </c>
      <c r="C55">
        <v>2204.62</v>
      </c>
    </row>
    <row r="56" spans="2:3" x14ac:dyDescent="0.3">
      <c r="B56" s="24" t="s">
        <v>141</v>
      </c>
    </row>
    <row r="57" spans="2:3" x14ac:dyDescent="0.3">
      <c r="B57" s="24" t="s">
        <v>142</v>
      </c>
    </row>
    <row r="58" spans="2:3" x14ac:dyDescent="0.3">
      <c r="B58" s="24" t="s">
        <v>116</v>
      </c>
    </row>
    <row r="59" spans="2:3" x14ac:dyDescent="0.3">
      <c r="B59" s="24" t="s">
        <v>143</v>
      </c>
    </row>
    <row r="61" spans="2:3" ht="18" x14ac:dyDescent="0.35">
      <c r="B61" s="54" t="s">
        <v>144</v>
      </c>
    </row>
    <row r="62" spans="2:3" x14ac:dyDescent="0.3">
      <c r="B62" s="24" t="s">
        <v>111</v>
      </c>
      <c r="C62">
        <f>C63/2000</f>
        <v>0.45359249999999995</v>
      </c>
    </row>
    <row r="63" spans="2:3" x14ac:dyDescent="0.3">
      <c r="B63" s="24" t="s">
        <v>110</v>
      </c>
      <c r="C63">
        <v>907.18499999999995</v>
      </c>
    </row>
    <row r="64" spans="2:3" x14ac:dyDescent="0.3">
      <c r="B64" s="24" t="s">
        <v>118</v>
      </c>
      <c r="C64">
        <v>1</v>
      </c>
    </row>
    <row r="65" spans="2:3" x14ac:dyDescent="0.3">
      <c r="B65" s="24" t="s">
        <v>135</v>
      </c>
      <c r="C65">
        <v>1000</v>
      </c>
    </row>
    <row r="67" spans="2:3" ht="18" x14ac:dyDescent="0.35">
      <c r="B67" s="54" t="s">
        <v>145</v>
      </c>
    </row>
    <row r="68" spans="2:3" x14ac:dyDescent="0.3">
      <c r="B68" s="24" t="s">
        <v>146</v>
      </c>
      <c r="C68">
        <f>C72*3.7</f>
        <v>1.6782941000000002</v>
      </c>
    </row>
    <row r="69" spans="2:3" x14ac:dyDescent="0.3">
      <c r="B69" s="24" t="s">
        <v>147</v>
      </c>
      <c r="C69">
        <f t="shared" ref="C69:C71" si="0">C73*3.7</f>
        <v>3356.5844999999999</v>
      </c>
    </row>
    <row r="70" spans="2:3" x14ac:dyDescent="0.3">
      <c r="B70" s="24" t="s">
        <v>148</v>
      </c>
      <c r="C70">
        <f t="shared" si="0"/>
        <v>3.7</v>
      </c>
    </row>
    <row r="71" spans="2:3" x14ac:dyDescent="0.3">
      <c r="B71" s="24" t="s">
        <v>149</v>
      </c>
      <c r="C71">
        <f t="shared" si="0"/>
        <v>3700</v>
      </c>
    </row>
    <row r="72" spans="2:3" x14ac:dyDescent="0.3">
      <c r="B72" s="24" t="s">
        <v>112</v>
      </c>
      <c r="C72">
        <v>0.45359300000000002</v>
      </c>
    </row>
    <row r="73" spans="2:3" x14ac:dyDescent="0.3">
      <c r="B73" s="24" t="s">
        <v>150</v>
      </c>
      <c r="C73">
        <v>907.18499999999995</v>
      </c>
    </row>
    <row r="74" spans="2:3" x14ac:dyDescent="0.3">
      <c r="B74" s="24" t="s">
        <v>119</v>
      </c>
      <c r="C74">
        <v>1</v>
      </c>
    </row>
    <row r="75" spans="2:3" x14ac:dyDescent="0.3">
      <c r="B75" s="24" t="s">
        <v>158</v>
      </c>
      <c r="C75">
        <v>1000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3"/>
  <sheetViews>
    <sheetView workbookViewId="0">
      <selection activeCell="E10" sqref="E10"/>
    </sheetView>
  </sheetViews>
  <sheetFormatPr defaultRowHeight="14.4" x14ac:dyDescent="0.3"/>
  <cols>
    <col min="3" max="3" width="10.109375" style="72" bestFit="1" customWidth="1"/>
    <col min="4" max="4" width="10.88671875" style="72" bestFit="1" customWidth="1"/>
  </cols>
  <sheetData>
    <row r="2" spans="2:4" x14ac:dyDescent="0.3">
      <c r="C2" s="72" t="s">
        <v>164</v>
      </c>
      <c r="D2" s="72" t="s">
        <v>165</v>
      </c>
    </row>
    <row r="3" spans="2:4" x14ac:dyDescent="0.3">
      <c r="B3" t="s">
        <v>152</v>
      </c>
      <c r="C3" s="72">
        <v>11535418</v>
      </c>
      <c r="D3" s="72">
        <v>42000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Energy Charts</vt:lpstr>
      <vt:lpstr>Emissions Charts</vt:lpstr>
      <vt:lpstr>Annual Emissions</vt:lpstr>
      <vt:lpstr>Annual Usage</vt:lpstr>
      <vt:lpstr>MC Inputs</vt:lpstr>
      <vt:lpstr>MC Usage</vt:lpstr>
      <vt:lpstr>MC Emissions</vt:lpstr>
      <vt:lpstr>Emissions Factors</vt:lpstr>
      <vt:lpstr>Unit Conversions</vt:lpstr>
      <vt:lpstr>Institutional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alexwaegel@gmail.com</dc:creator>
  <cp:lastModifiedBy>awaegel-admin</cp:lastModifiedBy>
  <dcterms:created xsi:type="dcterms:W3CDTF">2016-04-01T16:57:54Z</dcterms:created>
  <dcterms:modified xsi:type="dcterms:W3CDTF">2021-03-12T17:40:28Z</dcterms:modified>
</cp:coreProperties>
</file>