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spearsm1\Documents\AASHE Downloads\Credits\OP7-8 Food\"/>
    </mc:Choice>
  </mc:AlternateContent>
  <xr:revisionPtr revIDLastSave="0" documentId="8_{425C30CB-D131-48FA-8B3A-6233C15DF3DF}" xr6:coauthVersionLast="43" xr6:coauthVersionMax="43" xr10:uidLastSave="{00000000-0000-0000-0000-000000000000}"/>
  <bookViews>
    <workbookView xWindow="-120" yWindow="-120" windowWidth="29040" windowHeight="15840" xr2:uid="{00000000-000D-0000-FFFF-FFFF00000000}"/>
  </bookViews>
  <sheets>
    <sheet name="1) Inventory" sheetId="1" r:id="rId1"/>
    <sheet name="2) Expenditures" sheetId="2" r:id="rId2"/>
    <sheet name="3) Results" sheetId="3" r:id="rId3"/>
    <sheet name="4) Co. Locations" sheetId="5" r:id="rId4"/>
    <sheet name="Criteria" sheetId="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1" l="1"/>
  <c r="F183" i="1"/>
  <c r="F179" i="1"/>
  <c r="G162" i="1" l="1"/>
  <c r="F176" i="1" l="1"/>
  <c r="J3" i="3" l="1"/>
  <c r="G88" i="1" l="1"/>
  <c r="F178" i="1" l="1"/>
  <c r="G35" i="1"/>
  <c r="G153" i="1"/>
  <c r="G7" i="1"/>
  <c r="F177" i="1" s="1"/>
  <c r="F181" i="1" l="1"/>
  <c r="I12" i="4"/>
  <c r="I11" i="4"/>
  <c r="K8" i="2" l="1"/>
  <c r="K12" i="2" l="1"/>
  <c r="K11" i="2"/>
  <c r="K10" i="2"/>
  <c r="K7" i="2"/>
  <c r="K6" i="2"/>
  <c r="J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000-000001000000}">
      <text>
        <r>
          <rPr>
            <sz val="10"/>
            <color rgb="FF000000"/>
            <rFont val="Arial"/>
            <family val="2"/>
          </rPr>
          <t>See Criteria tab for a list of recognized standards. If a product qualifies as Third Party Verified, there is no need to assess whether it is Local &amp; Community-Based or not.</t>
        </r>
      </text>
    </comment>
    <comment ref="I1" authorId="0" shapeId="0" xr:uid="{00000000-0006-0000-0000-000002000000}">
      <text>
        <r>
          <rPr>
            <sz val="10"/>
            <color rgb="FF000000"/>
            <rFont val="Arial"/>
            <family val="2"/>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100-000001000000}">
      <text>
        <r>
          <rPr>
            <sz val="10"/>
            <color rgb="FF000000"/>
            <rFont val="Arial"/>
            <family val="2"/>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xr:uid="{00000000-0006-0000-0100-000002000000}">
      <text>
        <r>
          <rPr>
            <sz val="10"/>
            <color rgb="FF000000"/>
            <rFont val="Arial"/>
            <family val="2"/>
          </rPr>
          <t>For example, USD, CAD, EUR, and so on.</t>
        </r>
      </text>
    </comment>
    <comment ref="B7" authorId="0" shapeId="0" xr:uid="{00000000-0006-0000-0100-000003000000}">
      <text>
        <r>
          <rPr>
            <sz val="10"/>
            <color rgb="FF000000"/>
            <rFont val="Arial"/>
            <family val="2"/>
          </rPr>
          <t>Please note that a product may only qualify in one category. Include here all products that are Third Party Verified, irrespective of geographic origin.</t>
        </r>
      </text>
    </comment>
    <comment ref="B8" authorId="0" shapeId="0" xr:uid="{00000000-0006-0000-0100-000004000000}">
      <text>
        <r>
          <rPr>
            <sz val="10"/>
            <color rgb="FF000000"/>
            <rFont val="Arial"/>
            <family val="2"/>
          </rPr>
          <t>Please note that a product may only qualify in one category. A product that is both certified and local must be counted in the Third Party Verified category, not here.</t>
        </r>
      </text>
    </comment>
    <comment ref="B11" authorId="0" shapeId="0" xr:uid="{00000000-0006-0000-0100-000005000000}">
      <text>
        <r>
          <rPr>
            <sz val="10"/>
            <color rgb="FF000000"/>
            <rFont val="Arial"/>
            <family val="2"/>
          </rPr>
          <t>Please note that a product may only qualify in one category. Include here all products that are Third Party Verified, irrespective of geographic origin.</t>
        </r>
      </text>
    </comment>
    <comment ref="B12" authorId="0" shapeId="0" xr:uid="{00000000-0006-0000-0100-000006000000}">
      <text>
        <r>
          <rPr>
            <sz val="10"/>
            <color rgb="FF000000"/>
            <rFont val="Arial"/>
            <family val="2"/>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<sst xmlns="http://schemas.openxmlformats.org/spreadsheetml/2006/main" count="1361" uniqueCount="337">
  <si>
    <t>STARS 2.1 Food and Beverage Purchasing Inventory</t>
  </si>
  <si>
    <t>This tool was produced to provide a consistent format for STARS participants to document their expenditures on more sustainable food and beverage products.</t>
  </si>
  <si>
    <t>Instructions</t>
  </si>
  <si>
    <t>References</t>
  </si>
  <si>
    <t xml:space="preserve">1) Conduct an inventory to identify products that qualify as Third Party Verified and/or Local &amp; Community-Based and enter each product in the Inventory tab, below. </t>
  </si>
  <si>
    <t>2) Record food and beverage expenditures for the reporting period in the Expenditures tab.</t>
  </si>
  <si>
    <t>3) Report results (Results tab) and upooad this spreadsheet as documentation in the online STARS Reporting Tool.</t>
  </si>
  <si>
    <t>Product vendor</t>
  </si>
  <si>
    <t>Product code (optional)</t>
  </si>
  <si>
    <t>Product label/brand</t>
  </si>
  <si>
    <t>Product description</t>
  </si>
  <si>
    <t>Third Party Verified?</t>
  </si>
  <si>
    <t>Standard(s) met (e.g. Certified Organic, Fairtrade certified)</t>
  </si>
  <si>
    <t>Local &amp; Community-Based?</t>
  </si>
  <si>
    <t>Information justifying inclusion of the product (i.e. ownership, size, distance, production methods)</t>
  </si>
  <si>
    <t>Example Distributor</t>
  </si>
  <si>
    <t>Orchard Organic Farm</t>
  </si>
  <si>
    <t>Apples</t>
  </si>
  <si>
    <t>Yes</t>
  </si>
  <si>
    <t>Certified Organic</t>
  </si>
  <si>
    <t>No</t>
  </si>
  <si>
    <t>Excelsior Farms</t>
  </si>
  <si>
    <t>Farm Fresh Eggs</t>
  </si>
  <si>
    <t>Eggs - cage free</t>
  </si>
  <si>
    <t>Small-scale, family owned and operated farm located wthin 30 miles. Not permitted as a CAFO according to state database.</t>
  </si>
  <si>
    <t>Expenditures</t>
  </si>
  <si>
    <t>If the contractor or supplier does not allow public disclosure of aggregate expenditures, hide this sheet before uploading to the STARS Reporting Tool.</t>
  </si>
  <si>
    <t>Reporting period</t>
  </si>
  <si>
    <t>Currency used</t>
  </si>
  <si>
    <t>Total food and beverage expenditures during the reporting period</t>
  </si>
  <si>
    <t>Proportion of total, by type</t>
  </si>
  <si>
    <t>Total food and beverage expenditures</t>
  </si>
  <si>
    <t>Conventional</t>
  </si>
  <si>
    <t>Expenditures on products that qualify in the Third Party Verified category</t>
  </si>
  <si>
    <t>Third Party Verified</t>
  </si>
  <si>
    <t>Expenditures on products that qualify in the Local &amp; Community Based category</t>
  </si>
  <si>
    <t>Local &amp; Community-Based</t>
  </si>
  <si>
    <t>Expenditures on animal products during the reporting period</t>
  </si>
  <si>
    <t>Total expenditures on animal products (dairy, meat, poultry, eggs, fish/seafood)</t>
  </si>
  <si>
    <t>Conventional Animal Products</t>
  </si>
  <si>
    <t>Expenditures on animal products that qualify in the Third Party Verified category</t>
  </si>
  <si>
    <t>More Sustainable Animal Products</t>
  </si>
  <si>
    <t>Expenditures on animal products that qualify in the Local &amp; Community Based category</t>
  </si>
  <si>
    <t>Plant-Based Products</t>
  </si>
  <si>
    <t>Results</t>
  </si>
  <si>
    <t>Report the figures below in the online STARS Reporting Tool:</t>
  </si>
  <si>
    <t>Percentage of total dining services food and beverage expenditures on products that are third party verified under one or more recognized food and beverage sustainability standards or Local &amp; Community Based (0-100)</t>
  </si>
  <si>
    <t>Percentage of total dining services food and beverage expenditures on conventional animal products (0-100)</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</si>
  <si>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</si>
  <si>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</si>
  <si>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</si>
  <si>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</si>
  <si>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</si>
  <si>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</si>
  <si>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</si>
  <si>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</si>
  <si>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</si>
  <si>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</si>
  <si>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family val="2"/>
      </rPr>
      <t>A. Ownership.</t>
    </r>
    <r>
      <rPr>
        <sz val="10"/>
        <color rgb="FF000000"/>
        <rFont val="Arial"/>
        <family val="2"/>
      </rPr>
      <t xml:space="preserve"> Producer must be a privately or cooperatively owned enterprise. Wild-caught seafood must come from owner-operated boats.
</t>
    </r>
    <r>
      <rPr>
        <b/>
        <sz val="10"/>
        <rFont val="Arial"/>
        <family val="2"/>
      </rPr>
      <t>B. Size.</t>
    </r>
    <r>
      <rPr>
        <sz val="10"/>
        <color rgb="FF000000"/>
        <rFont val="Arial"/>
        <family val="2"/>
      </rPr>
      <t xml:space="preserve"> Produce: Individual farms must gross $5 million (US/Canadian) per year or less. Meat, poultry, eggs, dairy, fish/seafood, grocery/staple items (e.g., grains): Producing company must gross $50 million (US/Canadian) per year or less.
</t>
    </r>
    <r>
      <rPr>
        <b/>
        <sz val="10"/>
        <rFont val="Arial"/>
        <family val="2"/>
      </rPr>
      <t>C. Distance.</t>
    </r>
    <r>
      <rPr>
        <sz val="10"/>
        <color rgb="FF000000"/>
        <rFont val="Arial"/>
        <family val="2"/>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</si>
  <si>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</si>
  <si>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</si>
  <si>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</si>
  <si>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</si>
  <si>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family val="2"/>
      </rPr>
      <t>A. Ownership.</t>
    </r>
    <r>
      <rPr>
        <sz val="10"/>
        <color rgb="FF000000"/>
        <rFont val="Arial"/>
        <family val="2"/>
      </rPr>
      <t xml:space="preserve"> Producing company must be a privately or cooperatively owned enterprise.
</t>
    </r>
    <r>
      <rPr>
        <b/>
        <sz val="10"/>
        <rFont val="Arial"/>
        <family val="2"/>
      </rPr>
      <t>B. Size</t>
    </r>
    <r>
      <rPr>
        <sz val="10"/>
        <color rgb="FF000000"/>
        <rFont val="Arial"/>
        <family val="2"/>
      </rPr>
      <t xml:space="preserve">. Producing company must gross $50 million (US/Canadian) per year or less.
</t>
    </r>
    <r>
      <rPr>
        <b/>
        <sz val="10"/>
        <rFont val="Arial"/>
        <family val="2"/>
      </rPr>
      <t>C. Distance.</t>
    </r>
    <r>
      <rPr>
        <sz val="10"/>
        <color rgb="FF000000"/>
        <rFont val="Arial"/>
        <family val="2"/>
      </rPr>
      <t xml:space="preserve"> All processing and distribution facilities must be within a 250 mile (400 kilometre) radius of the institution.
AND
At least half (50 percent) of the ingredients must come from farms meeting ALL the following criteria:
</t>
    </r>
    <r>
      <rPr>
        <b/>
        <sz val="10"/>
        <rFont val="Arial"/>
        <family val="2"/>
      </rPr>
      <t>A. Ownership.</t>
    </r>
    <r>
      <rPr>
        <sz val="10"/>
        <color rgb="FF000000"/>
        <rFont val="Arial"/>
        <family val="2"/>
      </rPr>
      <t xml:space="preserve"> Producing company must be a privately or cooperatively owned enterprise.
</t>
    </r>
    <r>
      <rPr>
        <b/>
        <sz val="10"/>
        <rFont val="Arial"/>
        <family val="2"/>
      </rPr>
      <t>B. Size.</t>
    </r>
    <r>
      <rPr>
        <sz val="10"/>
        <color rgb="FF000000"/>
        <rFont val="Arial"/>
        <family val="2"/>
      </rPr>
      <t xml:space="preserve"> Produce: Individual farms must gross $5 million (US/Canadian) per year or less. All other ingredients: Producing company must gross $50 million (US/Canadian) per year or less.
</t>
    </r>
    <r>
      <rPr>
        <b/>
        <sz val="10"/>
        <rFont val="Arial"/>
        <family val="2"/>
      </rPr>
      <t>C. Distance.</t>
    </r>
    <r>
      <rPr>
        <sz val="10"/>
        <color rgb="FF000000"/>
        <rFont val="Arial"/>
        <family val="2"/>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</si>
  <si>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</si>
  <si>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</si>
  <si>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Canada Dry</t>
  </si>
  <si>
    <t>Cateraid</t>
  </si>
  <si>
    <t>King</t>
  </si>
  <si>
    <t>Hormel</t>
  </si>
  <si>
    <t>Kowalski</t>
  </si>
  <si>
    <t>Country Fr</t>
  </si>
  <si>
    <t>New Carbon</t>
  </si>
  <si>
    <t>Dawn</t>
  </si>
  <si>
    <t>Paramount</t>
  </si>
  <si>
    <t>Zeeland</t>
  </si>
  <si>
    <t>SHRIMP BRD BFLY 16-20CT 3#</t>
  </si>
  <si>
    <t>FISH FRZ HADDOCK BTR DIPT 2-3Z</t>
  </si>
  <si>
    <t>BF RST CKD MED "12#"</t>
  </si>
  <si>
    <t>BF RST CKD SLCD 1/2Z</t>
  </si>
  <si>
    <t>PORK RIB ST LOUIS STYLE "32#"</t>
  </si>
  <si>
    <t>PORK ROAST LOIN NATURAL "40#"</t>
  </si>
  <si>
    <t>PORK RST BUTT BNLS FRZN  "68#"</t>
  </si>
  <si>
    <t>PORK PULL BBQ AUSTIN BLUES</t>
  </si>
  <si>
    <t>BF BRISK AUSTIN BLUES WHL 2PC</t>
  </si>
  <si>
    <t>PORK BACON CANADIAN "10#"</t>
  </si>
  <si>
    <t>PORK BACON SHOULDER "19#"</t>
  </si>
  <si>
    <t>PORK BACON SLCD 13-17CT PRECKD</t>
  </si>
  <si>
    <t>PORK BACON 13-17CT RENDERING</t>
  </si>
  <si>
    <t>PORK BACON KC 13-17CT</t>
  </si>
  <si>
    <t>PORK HAM CKD FLAT "9#"</t>
  </si>
  <si>
    <t>PORK HAM PIT BNLS CARVE "32#"</t>
  </si>
  <si>
    <t>PORK HAM SLCD 1Z</t>
  </si>
  <si>
    <t>PORK PEPP SAND</t>
  </si>
  <si>
    <t>PORK PEPP SLCD</t>
  </si>
  <si>
    <t>PORK SAUS SMKD ROPE 11 #</t>
  </si>
  <si>
    <t>SALAMI HARD SLCD</t>
  </si>
  <si>
    <t>CHIX THIGH BNLS "10#" FIRE BRD</t>
  </si>
  <si>
    <t>PEANUT BUTTER CREAMY 4# KC/BKY</t>
  </si>
  <si>
    <t>BACON BITS SHELF STABLE 10#</t>
  </si>
  <si>
    <t>SAUCE SZECHUAN SPICY 48Z</t>
  </si>
  <si>
    <t>SAUCE SWEET GINGER SESAME 48Z</t>
  </si>
  <si>
    <t>SAUCE PEANUT 48Z</t>
  </si>
  <si>
    <t>SAUCE CANTONESE 48Z</t>
  </si>
  <si>
    <t>SAUCE SAIGON SIZZLE 48OZ</t>
  </si>
  <si>
    <t>DOVE BAR VAN MLK CHOC 2.89FOZ</t>
  </si>
  <si>
    <t>COFFEE ICED MOCHA CARIBOU</t>
  </si>
  <si>
    <t>COFFEE ICED CARAMEL CARIBOU</t>
  </si>
  <si>
    <t>COFFEE ICED VANILLA CARIBOU</t>
  </si>
  <si>
    <t>D PURE DCF 2% MILK ECO</t>
  </si>
  <si>
    <t>CF DPURE SKIM PL GALLON</t>
  </si>
  <si>
    <t>CF DPURE WHL PL HALF GALLON</t>
  </si>
  <si>
    <t>PL HGL CF BUTTERMILK 1%</t>
  </si>
  <si>
    <t>CF DPURE SKIM PL HALF GAL</t>
  </si>
  <si>
    <t>CF DPURE 2% PL  HALF GALLON</t>
  </si>
  <si>
    <t>CF DPURE 2% PL GALLON</t>
  </si>
  <si>
    <t>CF DPURE WHL PL GALLON</t>
  </si>
  <si>
    <t>5GL DISP 2% REDUCED FAT</t>
  </si>
  <si>
    <t>5GL DISP FAT FREE (SKIM)</t>
  </si>
  <si>
    <t>CF DPURE 2% CHUG  14OZ</t>
  </si>
  <si>
    <t>CF DPURE SKIM CHUG  14OZ</t>
  </si>
  <si>
    <t>DF/CF WHOLE CHOCOLATE CHUG</t>
  </si>
  <si>
    <t>CF DPURE WHL PL QUART</t>
  </si>
  <si>
    <t>CF DPURE SKIM PL QUART</t>
  </si>
  <si>
    <t>PL QT CF BUTTERMILK 1%</t>
  </si>
  <si>
    <t>D PURE SKIM MILK ECO</t>
  </si>
  <si>
    <t>TRU MOO 1% CHOCOLATE PL  GAL</t>
  </si>
  <si>
    <t>TRU MOO FAT FREE CHOC ECO   HP</t>
  </si>
  <si>
    <t>CF HOLLY NOG    HGL</t>
  </si>
  <si>
    <t>CF TRADITIONAL EGG NOG</t>
  </si>
  <si>
    <t>CF WHIP CREAM 36% FRESH PL  QT</t>
  </si>
  <si>
    <t>DP WHIP TOP ESL 6.5OZ AERO</t>
  </si>
  <si>
    <t>DAIRY PURE WHIP TOP ESL 13OZ</t>
  </si>
  <si>
    <t>CF DPURE H&amp;H FRESH PL   QT</t>
  </si>
  <si>
    <t>5LB SC COTTCHS</t>
  </si>
  <si>
    <t>DIP FRENCH ONION 16OZ</t>
  </si>
  <si>
    <t>5LB SOURCRM</t>
  </si>
  <si>
    <t>5LB PLAIN YOGURT CORR</t>
  </si>
  <si>
    <t>5LB STRAW YOGURT CORR</t>
  </si>
  <si>
    <t>5LB BLUEBERRY YOGURT CORR</t>
  </si>
  <si>
    <t>LOWFAT VAN YOGURT   32 OZ</t>
  </si>
  <si>
    <t>YOPLA YOG LF STR</t>
  </si>
  <si>
    <t>YOPLA YOG LF STR BAN</t>
  </si>
  <si>
    <t>YOPLA YOG LF RASP</t>
  </si>
  <si>
    <t>YOPLA YOG LT CHRY</t>
  </si>
  <si>
    <t>YOPLA YOG LF PEACH</t>
  </si>
  <si>
    <t>YOPLA YOG LF MIXED BERRY</t>
  </si>
  <si>
    <t>YOPLA YOG LF BLUEBRY</t>
  </si>
  <si>
    <t>YOPLA YOG LT STR</t>
  </si>
  <si>
    <t>HG ORANGE JIICE</t>
  </si>
  <si>
    <t>DISTILLED WATER 4GAL/CRATE</t>
  </si>
  <si>
    <t>VANILLA SOFT SERVE 3.5% 2.5GAL</t>
  </si>
  <si>
    <t>CHOC SOFT SERVE 3.5%  2.5 GAL</t>
  </si>
  <si>
    <t>CF BUTTER QUARTER  1 LB</t>
  </si>
  <si>
    <t>GRASSLAND BUTTER SOLID UNSLTD</t>
  </si>
  <si>
    <t>WATER SPRING 2.5GAL</t>
  </si>
  <si>
    <t>WATER DISTILLED GAL</t>
  </si>
  <si>
    <t>COFFEE KC REG BLEND 3 Z</t>
  </si>
  <si>
    <t>COFFEE KC DECAF BLEND 3 Z</t>
  </si>
  <si>
    <t>COFFEE KC REG GROUND 14 Z</t>
  </si>
  <si>
    <t>COFFEE KC DECAF GROUND 14 Z</t>
  </si>
  <si>
    <t>COFFEE KC RWANDA FT GROUND 16Z</t>
  </si>
  <si>
    <t>COFFEE KC ITALIAN ESPRESSO 5#</t>
  </si>
  <si>
    <t>COFFEE KC RWANDA POD 7 GRAM</t>
  </si>
  <si>
    <t>TEA KC OREGON CHAI 32 OZ</t>
  </si>
  <si>
    <t>SYRUP COFFEE KC ASST GHIRADELI</t>
  </si>
  <si>
    <t>SYRUP COFFEE KC ASST TORANI</t>
  </si>
  <si>
    <t>FILTER COFFEE KC FE-200</t>
  </si>
  <si>
    <t>COFFEE KC RWANDA BEAN 12 Z</t>
  </si>
  <si>
    <t>COFFEE TRAV CITY CHRY   2.25Z</t>
  </si>
  <si>
    <t>COFFEE JAMAICAN ME CRAZY 1.75Z</t>
  </si>
  <si>
    <t>COFFEE HAZELNUT 2.25 Z</t>
  </si>
  <si>
    <t>COFFEE BEAN RWANDA PEARL 12Z</t>
  </si>
  <si>
    <t>COFFEE GRND RWANDA PEARL 1.75Z</t>
  </si>
  <si>
    <t>COFFEE GRND GUAT SMBC ORG 16 Z</t>
  </si>
  <si>
    <t>COFFEE GRND DECAF PERU CO2 16Z</t>
  </si>
  <si>
    <t>COFFEE FRENCH ROAST FTO 3.25Z</t>
  </si>
  <si>
    <t>COFFEE SPARTAN SPIRIT FTO 3.25</t>
  </si>
  <si>
    <t>COFFEE FAIR TRADE SPARTAN SPIR</t>
  </si>
  <si>
    <t>COFFEE DECAF 2.75 Z AIRPOT</t>
  </si>
  <si>
    <t>COFFEE FESTIVE BLEND 2.5Z</t>
  </si>
  <si>
    <t>COFFEE DECAF 2Z AIRPOT</t>
  </si>
  <si>
    <t>SYRUP COFFEE HAZELNUT 750 ML</t>
  </si>
  <si>
    <t>SYRUP COFFEE FR VANILLA 750 ML</t>
  </si>
  <si>
    <t>SYRUP COFFEE SF VANILLA 750 ML</t>
  </si>
  <si>
    <t>PUMP FOR TORANI COFFEE SYRUP</t>
  </si>
  <si>
    <t>FILTER COFFEE BUN 12C REG</t>
  </si>
  <si>
    <t>FILTER COFFEE FAST FLOW</t>
  </si>
  <si>
    <t>FILTER COFFEE FE-200</t>
  </si>
  <si>
    <t>FILTER COFFEE DUAL TF</t>
  </si>
  <si>
    <t>CAPP INST HOT CHOC 2 LB</t>
  </si>
  <si>
    <t>CAPP INST FRENCH VANILLA 2 LB</t>
  </si>
  <si>
    <t>CAPP INST TRAV CITY CHRY 2 LB</t>
  </si>
  <si>
    <t>CAPP INST W/CHOC CARAMEL 6 LB</t>
  </si>
  <si>
    <t>BOX BEVERAGE ON MOVE STOCKPRNT</t>
  </si>
  <si>
    <t>SERVER THEROFRESH VACUUM INSU</t>
  </si>
  <si>
    <t>BRUSH AIRPOT 15"</t>
  </si>
  <si>
    <t>DISPENSER INST CAPP 3 HOPPER</t>
  </si>
  <si>
    <t>RACK AIRPOT FITS 4 AIRPOTS</t>
  </si>
  <si>
    <t>DISPENSER ISNT CAPP 2 HOPPER</t>
  </si>
  <si>
    <t>CAPP INST FROTHER (MOLDED)</t>
  </si>
  <si>
    <t>CAPP INST STEAM COLLECTOR</t>
  </si>
  <si>
    <t>CAPP INST MIXING CHAMBER</t>
  </si>
  <si>
    <t>CAPP INST RECEP WHIP CHAMBER</t>
  </si>
  <si>
    <t>COFFEE POT GLASS DECAF ORANGE</t>
  </si>
  <si>
    <t>COFFEE POT GLASS REGULAR BLK</t>
  </si>
  <si>
    <t>CAPP INSTANT  O RING</t>
  </si>
  <si>
    <t>COFFEE DELIME SPRING</t>
  </si>
  <si>
    <t>AIRPOT LID</t>
  </si>
  <si>
    <t>AIRPOT LEVER STYLE 2.5LTR BUNN</t>
  </si>
  <si>
    <t>BREWER COFFEE BREWWISE SGL S/S</t>
  </si>
  <si>
    <t>SERVER THERMOFRESH VACUUM INSU</t>
  </si>
  <si>
    <t>THERMOMETER ESPRESSO W/CLIP</t>
  </si>
  <si>
    <t>SERVER THERMOFRESH 1.5 GA BLK</t>
  </si>
  <si>
    <t>BREWER COFFEE AIRPOT SINGLE PO</t>
  </si>
  <si>
    <t>COFFEE SHUTTLE 3 GAL S/S</t>
  </si>
  <si>
    <t>FILTER WATER ASSEMBLY TF</t>
  </si>
  <si>
    <t>FILTER WATER SCALE PRO</t>
  </si>
  <si>
    <t>SHORTENING FRY LIQ 0 TRANS FAT</t>
  </si>
  <si>
    <t>OIL VEG 0 TRANS FAT</t>
  </si>
  <si>
    <t>Abbotts Meats</t>
  </si>
  <si>
    <t>Better Made</t>
  </si>
  <si>
    <t>Bremer Sugar</t>
  </si>
  <si>
    <t>Savory Foods</t>
  </si>
  <si>
    <t>Ferris Coffee and Nuts</t>
  </si>
  <si>
    <t>King and Prince</t>
  </si>
  <si>
    <t>2489</t>
  </si>
  <si>
    <t>Grand Rapids Popcorn</t>
  </si>
  <si>
    <t>Great Lakes Gourmet</t>
  </si>
  <si>
    <t>3525</t>
  </si>
  <si>
    <t>Lesley Elizabeth</t>
  </si>
  <si>
    <t>Mama LaRosa</t>
  </si>
  <si>
    <t>Country Fresh</t>
  </si>
  <si>
    <t>4890</t>
  </si>
  <si>
    <t>Michigan Turkey</t>
  </si>
  <si>
    <t>National Foods</t>
  </si>
  <si>
    <t>Paramount Coffee</t>
  </si>
  <si>
    <t>5810</t>
  </si>
  <si>
    <t>Zeeland Farms</t>
  </si>
  <si>
    <t>9020</t>
  </si>
  <si>
    <t/>
  </si>
  <si>
    <t>NO</t>
  </si>
  <si>
    <t>YES</t>
  </si>
  <si>
    <t>July 2017 - June 2018</t>
  </si>
  <si>
    <t>USD</t>
  </si>
  <si>
    <r>
      <t xml:space="preserve">A product must meet the following criteria to qualify as </t>
    </r>
    <r>
      <rPr>
        <b/>
        <u/>
        <sz val="10"/>
        <rFont val="Arial"/>
        <family val="2"/>
      </rPr>
      <t>Local &amp; Community Based:</t>
    </r>
    <r>
      <rPr>
        <sz val="10"/>
        <rFont val="Arial"/>
        <family val="2"/>
      </rPr>
      <t xml:space="preserve">
</t>
    </r>
    <r>
      <rPr>
        <b/>
        <sz val="10"/>
        <rFont val="Arial"/>
        <family val="2"/>
      </rPr>
      <t xml:space="preserve">Single-Ingredient Products	</t>
    </r>
    <r>
      <rPr>
        <sz val="10"/>
        <rFont val="Arial"/>
        <family val="2"/>
      </rPr>
      <t xml:space="preserve">
A single-ingredient product must meet ALL of the following criteria:
1.	Ownership. Producer must be a privately or cooperatively owned enterprise. Wild-caught seafood must come from owner-operated boats.
2.	Size. Produce: Gross annual sales for individual farms must not exceed $5 million (US/Canadian). Meat, poultry, eggs, dairy, fish/seafood, grocery/staple items (e.g., grains): Producing company’s gross annual sales must not exceed $50 million (US/Canadian).
3.	Distance. All production, processing, and distribution facilities must be within a 250 mile (400 kilometre) radius of the institution. This radius is extended to 500 miles (800 kilometres) for meat (i.e., beef, lamb, pork, game).
</t>
    </r>
    <r>
      <rPr>
        <b/>
        <sz val="10"/>
        <rFont val="Arial"/>
        <family val="2"/>
      </rPr>
      <t xml:space="preserve">
Single-Ingredient Products Aggregated From Multiple Sources (e.g., fluid milk)	</t>
    </r>
    <r>
      <rPr>
        <sz val="10"/>
        <rFont val="Arial"/>
        <family val="2"/>
      </rPr>
      <t xml:space="preserve">
At least 75 percent of the product (by volume) must meet the Ownership, Size, and Distance criteria outlined above.
</t>
    </r>
    <r>
      <rPr>
        <b/>
        <sz val="10"/>
        <rFont val="Arial"/>
        <family val="2"/>
      </rPr>
      <t xml:space="preserve">
Multi-Ingredient Products (e.g., baked goods)</t>
    </r>
    <r>
      <rPr>
        <sz val="10"/>
        <rFont val="Arial"/>
        <family val="2"/>
      </rPr>
      <t xml:space="preserve">	
Producing company must meet ALL of the following criteria:
1.	Ownership. Company must be a privately or cooperatively owned enterprise.
2.	Size. Company’s gross annual sales must be less than or equal to $50 million (US/Canadian).
3.	Distance. All processing and distribution facilities must be within a 250 mile (400 kilometre) radius of the institution.
AND
At least 50 percent of the ingredients must come from farms meeting the Ownership, Size, and Distance criteria for Single-Ingredient Products outlined above.</t>
    </r>
  </si>
  <si>
    <t>Products are harvested or farmed using sustainable practices, is a bycatch or subtitutive product for less sustainable species such as Cod.</t>
  </si>
  <si>
    <t>Product, verfied for local/cmmmunity based.</t>
  </si>
  <si>
    <t xml:space="preserve">Zeeland, MI </t>
  </si>
  <si>
    <t>Zeeland Farm</t>
  </si>
  <si>
    <t xml:space="preserve">Williamston, MI </t>
  </si>
  <si>
    <t>Centurion Medical Products</t>
  </si>
  <si>
    <t xml:space="preserve">Okemos, MI </t>
  </si>
  <si>
    <t>Tom's Food Center</t>
  </si>
  <si>
    <t xml:space="preserve">Livonia, MI </t>
  </si>
  <si>
    <t>Taylor Freezer of MI</t>
  </si>
  <si>
    <t xml:space="preserve">Grand Rapids, MI </t>
  </si>
  <si>
    <t>Superior Foods Co</t>
  </si>
  <si>
    <t xml:space="preserve">Lansing, MI </t>
  </si>
  <si>
    <t>Standard Electric</t>
  </si>
  <si>
    <t>Smuckers</t>
  </si>
  <si>
    <t xml:space="preserve">Detroit, MI </t>
  </si>
  <si>
    <t>Northern Seafood and Meats</t>
  </si>
  <si>
    <t xml:space="preserve">Howell, MI </t>
  </si>
  <si>
    <t>Pepsi Bottling</t>
  </si>
  <si>
    <t xml:space="preserve">Jackson, MI </t>
  </si>
  <si>
    <t xml:space="preserve">Also has location in Toronto (over 250 miles, don't know which one we use) </t>
  </si>
  <si>
    <t xml:space="preserve">Chicago, IL </t>
  </si>
  <si>
    <t>Midwest Safety</t>
  </si>
  <si>
    <t xml:space="preserve">South Bend, IN </t>
  </si>
  <si>
    <t xml:space="preserve">Wyoming, MI </t>
  </si>
  <si>
    <t xml:space="preserve">Hamtramck, MI </t>
  </si>
  <si>
    <t>Metropolitan Baking Co</t>
  </si>
  <si>
    <t xml:space="preserve">Taylor, MI </t>
  </si>
  <si>
    <t xml:space="preserve">Lapeer, MI </t>
  </si>
  <si>
    <t xml:space="preserve">Lansing Sanitary </t>
  </si>
  <si>
    <t>Stafford Smith</t>
  </si>
  <si>
    <t>Hormel Foods</t>
  </si>
  <si>
    <t xml:space="preserve">St. Johns, MI </t>
  </si>
  <si>
    <t>Hanover Mints</t>
  </si>
  <si>
    <t xml:space="preserve">Green Safe Products </t>
  </si>
  <si>
    <t>Bellevue, OH</t>
  </si>
  <si>
    <t xml:space="preserve">Comstock Park, MI </t>
  </si>
  <si>
    <t>Gold Star</t>
  </si>
  <si>
    <t xml:space="preserve">Lexington, MI </t>
  </si>
  <si>
    <t>Gielow Pickles</t>
  </si>
  <si>
    <t xml:space="preserve">Holt, MI </t>
  </si>
  <si>
    <t xml:space="preserve">Dart Corporation </t>
  </si>
  <si>
    <t xml:space="preserve">Coloma, MI </t>
  </si>
  <si>
    <t>Coloma Frozen Food</t>
  </si>
  <si>
    <t xml:space="preserve">Louisville, KY </t>
  </si>
  <si>
    <t>Wick's Pizza</t>
  </si>
  <si>
    <t>Charleroi, PA</t>
  </si>
  <si>
    <t>Michaels Foods</t>
  </si>
  <si>
    <t xml:space="preserve">Walworth, WI </t>
  </si>
  <si>
    <t>Kikkoman</t>
  </si>
  <si>
    <t xml:space="preserve">Flint, MI </t>
  </si>
  <si>
    <t xml:space="preserve">Brunswick, GA </t>
  </si>
  <si>
    <t xml:space="preserve">King and Prince </t>
  </si>
  <si>
    <t xml:space="preserve">Location </t>
  </si>
  <si>
    <t>Under 250 miles</t>
  </si>
  <si>
    <t xml:space="preserve">Over 250 miles </t>
  </si>
  <si>
    <t>COPIED FROM INVENTORY INSTRUCTIONS</t>
  </si>
  <si>
    <r>
      <rPr>
        <b/>
        <sz val="9"/>
        <rFont val="Arial"/>
        <family val="2"/>
      </rPr>
      <t>Products that qualify as Third Party Verified and/or Local &amp; Community-Based</t>
    </r>
    <r>
      <rPr>
        <sz val="9"/>
        <rFont val="Arial"/>
        <family val="2"/>
      </rPr>
      <t xml:space="preserve">
A. Do you have reason to believe a product is sustainably produced or locally grown? Potential reasons include:
+ The product carries a third party certification or ecolabel.
+ The vendor is regionally based.
+ The product is advertised as "local" or sustainable.
B. If the product carries a certification or ecolabel, check the list in the Criteria tab to see if it qualifies as Third Party Verified. If it does, include it below.
C. If the product doesn't qualify as Third Party Verified, but it comes from a regional distributor or a local farm or business, use the table in the Criteria tab to determine if it qualifies as Local &amp; Community-Based.</t>
    </r>
  </si>
  <si>
    <t xml:space="preserve"> </t>
  </si>
  <si>
    <t>Certified organic, certified fair trade</t>
  </si>
  <si>
    <t>Privately Held, Products are harvested or farmed packaged or produced within 500mi, using sustainable practices or are all natural products.
Hormel has received the following awards and recognitions for its sustainability efforts: 
- Alliant Energy's Energy- Efficiency Award
- Colorado Department of Public Health and Environment Gold Award
- North America Meat Institute: Recognition for Environmental Managment System Implementionation
- Sustainability Excellence in Manufacturing Award, ProFood Magazine
Hormel has an internal environmental policy: https://www.hormelfoods.com/wp-content/uploads/Responsibility_Enviornmental_Policy_Statement_07.25.17.pdf
The company tracks its energy, Greenhouse Gas emissions, water use, solid waste, and product packaging reductions on the environmental page of its website: https://csr.hormelfoods.com/environment/
Hormel's 2020 goal: "Reduce nonrenewable energy use, water use, solid waste sent to landfills and GHG emissions by 10 percent, and to reduce product packaging by 25 million pounds"
According to Challenge the Label:
Hormel falls under PERFORMANCE THRESHOLD/ DEFINED REQUIREMENTS, award, reporting, relative, and branding claims. It fulfills 4 of the 5 sustainability claims: clear, accurant, relevant, and transparent.
NO SPECIFIC FOODS OR INGREDIENTS LISTED. INCLUDED FOR COMPANY PRACTICES.</t>
  </si>
  <si>
    <t xml:space="preserve">TOTAL EXPENDITURES: </t>
  </si>
  <si>
    <t>Percentage of sust. Expenditures:</t>
  </si>
  <si>
    <t>MSU Meat Lab</t>
  </si>
  <si>
    <t xml:space="preserve">MSU Vendor Expenditures: </t>
  </si>
  <si>
    <t>All sustainability expenditures (exlcuding OTHER):</t>
  </si>
  <si>
    <t>TOTALS:</t>
  </si>
  <si>
    <t>Product</t>
  </si>
  <si>
    <t>MSU Meatlab and Beef is a program made possible through a partnership with MSU’s Department of Animal Science in which MSU beef is served in residential dining halls and from the Eat at State ON-THE-GO Food Truck. This project encompasses approximately 100,000 lb. of live cattle. Currently, all MSU beef has a lean-to-fat ratio of 80-20.</t>
  </si>
  <si>
    <t>Private, annual sales unknown , Soy Product  Manufactured,  Packing, and/or distributed in Zeeland, MI
Recognized by Michigan Agri-Business Association for sustainable efforts, LEED Certified, their plant is run entirely on electricity and steam generated from methane piped in from a nearby landfill. Buys primarily from Michigan soy farmers. http://www.rapidgrowthmedia.com/features/Zeeland_Farm_Services.aspx</t>
  </si>
  <si>
    <t>YES
Marine Stewardship Council certified</t>
  </si>
  <si>
    <t>Grand Total expenditures [all food procurement]</t>
  </si>
  <si>
    <t>PORK ROAST LOIN MSU "40#"</t>
  </si>
  <si>
    <t>PORK RST BUTT BNLS MSU "35"</t>
  </si>
  <si>
    <t>PORK KC HEAD</t>
  </si>
  <si>
    <t>PORK KC ROASTING PIG</t>
  </si>
  <si>
    <t>PORK LEG BONELESS SKINELSS MSU</t>
  </si>
  <si>
    <t>PORK PICNIC BNLS "22# MSU</t>
  </si>
  <si>
    <t>PORK BELLY SKIN-ON "50#" MSU</t>
  </si>
  <si>
    <t>PORK SAUS CHORIZO BULK 4/5#MSU</t>
  </si>
  <si>
    <t>Student Organic Farm
Bailey Greenhouse/Urban Farm</t>
  </si>
  <si>
    <t xml:space="preserve">Located just a few miles from the center of campus, the Student Organic Farm (SOF) sells produce to MSU Culinary Services year-round. All products from the SOF are Certified Organic. Each winter, the SOF production staff meets with MSU chefs to select crops and varieties, and therefore the produce varies year-to-year and season-to-season.The Bailey Greenhouse and Urban Farm is located in the center of campus within the Brody Neighborhood, and is run through the Student Organic Farm but managed by the Residential Initative on Study of the Environemnt (RISE). The project sells honey, tea, herbs, and vegetables to  dining areas on campus. </t>
  </si>
  <si>
    <t>Local and Community-Based Expenditures:</t>
  </si>
  <si>
    <t>Third Party Verified:</t>
  </si>
  <si>
    <t>-</t>
  </si>
  <si>
    <t>Private, annual sales 4.97m , Product  Manufactured,  Packing, and distributed in Lansing, MI
https://paramountcoffee.com/our-brand-paramount-coffee</t>
  </si>
  <si>
    <t>Products vary</t>
  </si>
  <si>
    <t>MSU DAIRY STORE and MSU BAKERY</t>
  </si>
  <si>
    <t xml:space="preserve">The MSU Dairy Store and MSU Bakery both source mcuh of their cream and dry milk from the MSU dairy cattle on the MSU farm, and the dairy is processed into icecream, frostings, and cheeses on camous. Included on inventory for sustainability efforts. </t>
  </si>
  <si>
    <t>OTHER sustainability vendors:
[not included in sust. total]</t>
  </si>
  <si>
    <t>Additional percentage of dining services food and beverage expenditures on conventional products with other sustainability attributes not recognized above (0-100)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</si>
</sst>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 ;######\-"/>
    <numFmt numFmtId="165" formatCode="0_);\(0\)"/>
  </numFmts>
  <fonts count="32">
    <font>
      <sz val="10"/>
      <color rgb="FF000000"/>
      <name val="Arial"/>
    </font>
    <font>
      <sz val="11"/>
      <color theme="1"/>
      <name val="Calibri"/>
      <family val="2"/>
      <scheme val="minor"/>
    </font>
    <font>
      <sz val="11"/>
      <color theme="1"/>
      <name val="Calibri"/>
      <family val="2"/>
      <scheme val="minor"/>
    </font>
    <font>
      <sz val="12"/>
      <color rgb="FF000000"/>
      <name val="Arial"/>
      <family val="2"/>
    </font>
    <font>
      <b/>
      <sz val="18"/>
      <color rgb="FF153875"/>
      <name val="Libre Franklin"/>
    </font>
    <font>
      <b/>
      <sz val="18"/>
      <color rgb="FF000000"/>
      <name val="Arial"/>
      <family val="2"/>
    </font>
    <font>
      <sz val="10"/>
      <name val="Arial"/>
      <family val="2"/>
    </font>
    <font>
      <sz val="9"/>
      <color rgb="FF000000"/>
      <name val="Arial"/>
      <family val="2"/>
    </font>
    <font>
      <u/>
      <sz val="9"/>
      <color rgb="FF3366CC"/>
      <name val="Arial"/>
      <family val="2"/>
    </font>
    <font>
      <sz val="9"/>
      <name val="Arial"/>
      <family val="2"/>
    </font>
    <font>
      <b/>
      <sz val="9"/>
      <name val="Arial"/>
      <family val="2"/>
    </font>
    <font>
      <u/>
      <sz val="9"/>
      <color rgb="FF0000FF"/>
      <name val="Arial"/>
      <family val="2"/>
    </font>
    <font>
      <b/>
      <sz val="9"/>
      <color rgb="FF000000"/>
      <name val="Arial"/>
      <family val="2"/>
    </font>
    <font>
      <sz val="9"/>
      <color rgb="FFFFFFFF"/>
      <name val="Arial"/>
      <family val="2"/>
    </font>
    <font>
      <sz val="12"/>
      <name val="Arial"/>
      <family val="2"/>
    </font>
    <font>
      <sz val="9"/>
      <name val="Libre Franklin"/>
    </font>
    <font>
      <b/>
      <sz val="11"/>
      <color rgb="FF000000"/>
      <name val="Libre Franklin"/>
    </font>
    <font>
      <sz val="10"/>
      <name val="Libre Franklin"/>
    </font>
    <font>
      <sz val="11"/>
      <name val="Arial"/>
      <family val="2"/>
    </font>
    <font>
      <b/>
      <sz val="10"/>
      <name val="Arial"/>
      <family val="2"/>
    </font>
    <font>
      <sz val="10"/>
      <color rgb="FF000000"/>
      <name val="Arial"/>
      <family val="2"/>
    </font>
    <font>
      <b/>
      <sz val="10"/>
      <color indexed="8"/>
      <name val="MS Sans Serif"/>
    </font>
    <font>
      <b/>
      <sz val="10"/>
      <color rgb="FF000000"/>
      <name val="Arial"/>
      <family val="2"/>
    </font>
    <font>
      <b/>
      <u/>
      <sz val="10"/>
      <name val="Arial"/>
      <family val="2"/>
    </font>
    <font>
      <sz val="10"/>
      <color theme="1"/>
      <name val="Calibri"/>
      <family val="2"/>
      <scheme val="minor"/>
    </font>
    <font>
      <b/>
      <sz val="14"/>
      <color theme="1"/>
      <name val="Calibri"/>
      <family val="2"/>
      <scheme val="minor"/>
    </font>
    <font>
      <strike/>
      <sz val="11"/>
      <color theme="1"/>
      <name val="Calibri"/>
      <family val="2"/>
      <scheme val="minor"/>
    </font>
    <font>
      <sz val="10"/>
      <color rgb="FF000000"/>
      <name val="Arial"/>
    </font>
    <font>
      <sz val="10"/>
      <color indexed="8"/>
      <name val="MS Sans Serif"/>
    </font>
    <font>
      <i/>
      <sz val="10"/>
      <name val="Arial"/>
      <family val="2"/>
    </font>
    <font>
      <sz val="10"/>
      <color rgb="FF000000"/>
      <name val="MS Sans Serif"/>
    </font>
    <font>
      <b/>
      <sz val="11"/>
      <name val="Arial"/>
      <family val="2"/>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s>
  <borders count="22">
    <border>
      <left/>
      <right/>
      <top/>
      <bottom/>
      <diagonal/>
    </border>
    <border>
      <left/>
      <right style="thin">
        <color rgb="FF000000"/>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style="thin">
        <color indexed="64"/>
      </left>
      <right style="thin">
        <color indexed="64"/>
      </right>
      <top style="thin">
        <color indexed="64"/>
      </top>
      <bottom style="thin">
        <color indexed="64"/>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99999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20" fillId="0" borderId="0" applyFont="0" applyFill="0" applyBorder="0" applyAlignment="0" applyProtection="0"/>
    <xf numFmtId="44" fontId="20" fillId="0" borderId="0" applyFont="0" applyFill="0" applyBorder="0" applyAlignment="0" applyProtection="0"/>
    <xf numFmtId="0" fontId="2" fillId="0" borderId="0"/>
    <xf numFmtId="9" fontId="27" fillId="0" borderId="0" applyFont="0" applyFill="0" applyBorder="0" applyAlignment="0" applyProtection="0"/>
  </cellStyleXfs>
  <cellXfs count="174">
    <xf numFmtId="0" fontId="0" fillId="0" borderId="0" xfId="0"/>
    <xf numFmtId="0" fontId="3" fillId="0" borderId="0" xfId="0" applyFont="1"/>
    <xf numFmtId="0" fontId="5" fillId="0" borderId="0" xfId="0" applyFont="1"/>
    <xf numFmtId="0" fontId="3" fillId="0" borderId="1" xfId="0" applyFont="1" applyBorder="1"/>
    <xf numFmtId="0" fontId="6" fillId="0" borderId="0" xfId="0" applyFont="1"/>
    <xf numFmtId="0" fontId="8" fillId="0" borderId="0" xfId="0" applyFont="1" applyAlignment="1">
      <alignment vertical="center"/>
    </xf>
    <xf numFmtId="0" fontId="7" fillId="0" borderId="1" xfId="0" applyFont="1" applyBorder="1"/>
    <xf numFmtId="0" fontId="7" fillId="3" borderId="2" xfId="0" applyFont="1" applyFill="1" applyBorder="1" applyAlignment="1">
      <alignment horizontal="left" vertical="center"/>
    </xf>
    <xf numFmtId="0" fontId="7" fillId="0" borderId="0" xfId="0" applyFont="1"/>
    <xf numFmtId="0" fontId="10" fillId="0" borderId="0" xfId="0" applyFont="1" applyAlignment="1">
      <alignment vertical="center"/>
    </xf>
    <xf numFmtId="0" fontId="9" fillId="0" borderId="0" xfId="0" applyFont="1"/>
    <xf numFmtId="0" fontId="9" fillId="3" borderId="2" xfId="0" applyFont="1" applyFill="1" applyBorder="1" applyAlignment="1">
      <alignment vertical="center"/>
    </xf>
    <xf numFmtId="49" fontId="9" fillId="0" borderId="2" xfId="0" applyNumberFormat="1" applyFont="1" applyBorder="1" applyAlignment="1">
      <alignment horizontal="left" vertical="center"/>
    </xf>
    <xf numFmtId="49" fontId="9" fillId="0" borderId="0" xfId="0" applyNumberFormat="1" applyFont="1" applyAlignment="1">
      <alignment horizontal="left" vertical="center"/>
    </xf>
    <xf numFmtId="0" fontId="11" fillId="0" borderId="0" xfId="0" applyFont="1"/>
    <xf numFmtId="0" fontId="12" fillId="0" borderId="0" xfId="0" applyFont="1" applyAlignment="1">
      <alignment vertical="center"/>
    </xf>
    <xf numFmtId="4" fontId="9" fillId="0" borderId="0" xfId="0" applyNumberFormat="1" applyFont="1"/>
    <xf numFmtId="0" fontId="12" fillId="0" borderId="0" xfId="0" applyFont="1" applyAlignment="1">
      <alignment horizontal="left" wrapText="1"/>
    </xf>
    <xf numFmtId="0" fontId="9" fillId="0" borderId="1" xfId="0" applyFont="1" applyBorder="1"/>
    <xf numFmtId="0" fontId="7" fillId="0" borderId="0" xfId="0" applyFont="1" applyAlignment="1">
      <alignment vertical="center"/>
    </xf>
    <xf numFmtId="10" fontId="13" fillId="0" borderId="0" xfId="0" applyNumberFormat="1" applyFont="1" applyAlignment="1">
      <alignment horizontal="center"/>
    </xf>
    <xf numFmtId="0" fontId="12" fillId="0" borderId="0" xfId="0" applyFont="1" applyAlignment="1">
      <alignment horizontal="left" vertical="center"/>
    </xf>
    <xf numFmtId="0" fontId="9" fillId="0" borderId="0" xfId="0" applyFont="1" applyAlignment="1">
      <alignment vertical="center"/>
    </xf>
    <xf numFmtId="49" fontId="9" fillId="0" borderId="0" xfId="0" applyNumberFormat="1" applyFont="1"/>
    <xf numFmtId="0" fontId="14" fillId="2" borderId="0" xfId="0" applyFont="1" applyFill="1"/>
    <xf numFmtId="0" fontId="6" fillId="0" borderId="1" xfId="0" applyFont="1" applyBorder="1"/>
    <xf numFmtId="0" fontId="15" fillId="2" borderId="0" xfId="0" applyFont="1" applyFill="1" applyAlignment="1">
      <alignment vertical="center"/>
    </xf>
    <xf numFmtId="0" fontId="15" fillId="0" borderId="0" xfId="0" applyFont="1" applyAlignment="1">
      <alignment vertical="center"/>
    </xf>
    <xf numFmtId="0" fontId="17" fillId="0" borderId="1" xfId="0" applyFont="1" applyBorder="1" applyAlignment="1">
      <alignment vertical="center"/>
    </xf>
    <xf numFmtId="0" fontId="17" fillId="0" borderId="0" xfId="0" applyFont="1" applyAlignment="1">
      <alignment vertical="center"/>
    </xf>
    <xf numFmtId="4" fontId="7" fillId="5" borderId="2" xfId="0" applyNumberFormat="1" applyFont="1" applyFill="1" applyBorder="1" applyAlignment="1">
      <alignment horizontal="center" vertical="center"/>
    </xf>
    <xf numFmtId="0" fontId="9" fillId="2" borderId="0" xfId="0" applyFont="1" applyFill="1" applyAlignment="1">
      <alignment vertical="center"/>
    </xf>
    <xf numFmtId="4" fontId="7" fillId="4" borderId="2" xfId="0" applyNumberFormat="1" applyFont="1" applyFill="1" applyBorder="1" applyAlignment="1">
      <alignment horizontal="center" vertical="center"/>
    </xf>
    <xf numFmtId="0" fontId="6" fillId="0" borderId="1" xfId="0" applyFont="1" applyBorder="1" applyAlignment="1">
      <alignment vertical="center"/>
    </xf>
    <xf numFmtId="0" fontId="6" fillId="0" borderId="0" xfId="0" applyFont="1" applyAlignment="1">
      <alignment vertical="center"/>
    </xf>
    <xf numFmtId="0" fontId="7" fillId="0" borderId="2" xfId="0" applyFont="1" applyBorder="1" applyAlignment="1">
      <alignment vertical="top" wrapText="1"/>
    </xf>
    <xf numFmtId="0" fontId="9" fillId="2" borderId="6" xfId="0" applyFont="1" applyFill="1" applyBorder="1"/>
    <xf numFmtId="0" fontId="18" fillId="0" borderId="6" xfId="0" applyFont="1" applyBorder="1"/>
    <xf numFmtId="0" fontId="9" fillId="0" borderId="6" xfId="0" applyFont="1" applyBorder="1"/>
    <xf numFmtId="0" fontId="6" fillId="0" borderId="6" xfId="0" applyFont="1" applyBorder="1"/>
    <xf numFmtId="0" fontId="6" fillId="0" borderId="7" xfId="0" applyFont="1" applyBorder="1"/>
    <xf numFmtId="0" fontId="18" fillId="0" borderId="0" xfId="0" applyFont="1"/>
    <xf numFmtId="0" fontId="9" fillId="2" borderId="0" xfId="0" applyFont="1" applyFill="1"/>
    <xf numFmtId="0" fontId="4" fillId="2" borderId="0" xfId="0" applyFont="1" applyFill="1" applyAlignment="1">
      <alignment vertical="center" wrapText="1"/>
    </xf>
    <xf numFmtId="0" fontId="9" fillId="0" borderId="0" xfId="0" applyFont="1" applyAlignment="1">
      <alignment horizontal="left"/>
    </xf>
    <xf numFmtId="0" fontId="9" fillId="0" borderId="0" xfId="0" applyFont="1" applyAlignment="1">
      <alignment horizontal="center" vertical="center"/>
    </xf>
    <xf numFmtId="0" fontId="9" fillId="3" borderId="2" xfId="0" applyFont="1" applyFill="1" applyBorder="1" applyAlignment="1">
      <alignment vertical="center" wrapText="1"/>
    </xf>
    <xf numFmtId="0" fontId="6" fillId="0" borderId="10" xfId="0" applyFont="1" applyBorder="1" applyProtection="1">
      <protection locked="0"/>
    </xf>
    <xf numFmtId="43" fontId="21" fillId="0" borderId="10" xfId="1" applyFont="1" applyBorder="1" applyAlignment="1" applyProtection="1">
      <alignment vertical="top" wrapText="1"/>
      <protection locked="0"/>
    </xf>
    <xf numFmtId="0" fontId="0" fillId="0" borderId="10" xfId="0" applyBorder="1"/>
    <xf numFmtId="0" fontId="6" fillId="0" borderId="10" xfId="0" applyFont="1" applyBorder="1" applyAlignment="1" applyProtection="1">
      <alignment horizontal="center"/>
      <protection locked="0"/>
    </xf>
    <xf numFmtId="44" fontId="7" fillId="0" borderId="2" xfId="0" applyNumberFormat="1" applyFont="1" applyBorder="1" applyAlignment="1">
      <alignment horizontal="center" vertical="center"/>
    </xf>
    <xf numFmtId="7" fontId="0" fillId="0" borderId="0" xfId="0" applyNumberFormat="1" applyProtection="1">
      <protection locked="0"/>
    </xf>
    <xf numFmtId="10" fontId="9" fillId="3" borderId="2" xfId="0" applyNumberFormat="1" applyFont="1" applyFill="1" applyBorder="1" applyAlignment="1">
      <alignment horizontal="center" vertical="center"/>
    </xf>
    <xf numFmtId="44" fontId="0" fillId="0" borderId="0" xfId="2" applyFont="1"/>
    <xf numFmtId="0" fontId="4" fillId="0" borderId="0" xfId="0" applyFont="1" applyAlignment="1">
      <alignment vertical="center"/>
    </xf>
    <xf numFmtId="0" fontId="9" fillId="0" borderId="0" xfId="0" applyFont="1" applyAlignment="1">
      <alignment vertical="top" wrapText="1"/>
    </xf>
    <xf numFmtId="0" fontId="2" fillId="0" borderId="0" xfId="3"/>
    <xf numFmtId="0" fontId="24" fillId="0" borderId="0" xfId="3" applyFont="1" applyAlignment="1">
      <alignment wrapText="1"/>
    </xf>
    <xf numFmtId="0" fontId="25" fillId="0" borderId="0" xfId="3" applyFont="1"/>
    <xf numFmtId="0" fontId="6" fillId="0" borderId="0" xfId="0" applyFont="1" applyAlignment="1">
      <alignment vertical="center" wrapText="1"/>
    </xf>
    <xf numFmtId="0" fontId="7" fillId="2" borderId="0" xfId="0" applyFont="1" applyFill="1" applyAlignment="1">
      <alignment wrapText="1"/>
    </xf>
    <xf numFmtId="0" fontId="26" fillId="0" borderId="0" xfId="3" applyFont="1"/>
    <xf numFmtId="0" fontId="1" fillId="0" borderId="0" xfId="3" applyFont="1"/>
    <xf numFmtId="0" fontId="0" fillId="0" borderId="0" xfId="0"/>
    <xf numFmtId="0" fontId="6" fillId="0" borderId="10" xfId="0" applyFont="1" applyFill="1" applyBorder="1" applyProtection="1">
      <protection locked="0"/>
    </xf>
    <xf numFmtId="0" fontId="20" fillId="0" borderId="10" xfId="0" applyFont="1" applyFill="1" applyBorder="1" applyAlignment="1" applyProtection="1">
      <alignment horizontal="center"/>
      <protection locked="0"/>
    </xf>
    <xf numFmtId="0" fontId="0" fillId="0" borderId="0" xfId="0" applyFill="1"/>
    <xf numFmtId="43" fontId="21" fillId="0" borderId="14" xfId="1" applyFont="1" applyBorder="1" applyAlignment="1" applyProtection="1">
      <alignment vertical="top" wrapText="1"/>
      <protection locked="0"/>
    </xf>
    <xf numFmtId="0" fontId="19" fillId="0" borderId="15" xfId="0" applyFont="1" applyFill="1" applyBorder="1" applyProtection="1">
      <protection locked="0"/>
    </xf>
    <xf numFmtId="0" fontId="19" fillId="0" borderId="10" xfId="0" applyFont="1" applyFill="1" applyBorder="1" applyProtection="1">
      <protection locked="0"/>
    </xf>
    <xf numFmtId="0" fontId="20" fillId="0" borderId="10" xfId="0" applyFont="1" applyFill="1" applyBorder="1"/>
    <xf numFmtId="0" fontId="20" fillId="0" borderId="10" xfId="0" applyFont="1" applyBorder="1" applyAlignment="1" applyProtection="1">
      <alignment wrapText="1"/>
      <protection locked="0"/>
    </xf>
    <xf numFmtId="44" fontId="22" fillId="0" borderId="10" xfId="0" applyNumberFormat="1" applyFont="1" applyFill="1" applyBorder="1" applyAlignment="1">
      <alignment vertical="center" wrapText="1"/>
    </xf>
    <xf numFmtId="0" fontId="0" fillId="0" borderId="0" xfId="0"/>
    <xf numFmtId="43" fontId="21" fillId="0" borderId="10" xfId="1" applyFont="1" applyFill="1" applyBorder="1" applyAlignment="1" applyProtection="1">
      <alignment vertical="top" wrapText="1"/>
      <protection locked="0"/>
    </xf>
    <xf numFmtId="0" fontId="6" fillId="0" borderId="10" xfId="0" applyFont="1" applyFill="1" applyBorder="1" applyAlignment="1" applyProtection="1">
      <alignment horizontal="center"/>
      <protection locked="0"/>
    </xf>
    <xf numFmtId="0" fontId="0" fillId="0" borderId="10" xfId="0" applyFill="1" applyBorder="1"/>
    <xf numFmtId="0" fontId="20" fillId="0" borderId="10" xfId="0" applyFont="1" applyFill="1" applyBorder="1" applyAlignment="1" applyProtection="1">
      <alignment wrapText="1"/>
      <protection locked="0"/>
    </xf>
    <xf numFmtId="43" fontId="21" fillId="0" borderId="14" xfId="1" applyFont="1" applyFill="1" applyBorder="1" applyAlignment="1" applyProtection="1">
      <alignment vertical="top" wrapText="1"/>
      <protection locked="0"/>
    </xf>
    <xf numFmtId="43" fontId="28" fillId="0" borderId="13" xfId="1" applyFont="1" applyFill="1" applyBorder="1" applyAlignment="1" applyProtection="1">
      <alignment vertical="top" wrapText="1"/>
      <protection locked="0"/>
    </xf>
    <xf numFmtId="43" fontId="28" fillId="0" borderId="10" xfId="1" applyFont="1" applyFill="1" applyBorder="1" applyAlignment="1" applyProtection="1">
      <alignment vertical="top" wrapText="1"/>
      <protection locked="0"/>
    </xf>
    <xf numFmtId="44" fontId="22" fillId="0" borderId="10" xfId="0" applyNumberFormat="1" applyFont="1" applyFill="1" applyBorder="1"/>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6" borderId="2" xfId="0" applyFont="1" applyFill="1" applyBorder="1" applyAlignment="1">
      <alignment horizontal="left" vertical="center" wrapText="1"/>
    </xf>
    <xf numFmtId="0" fontId="29" fillId="3" borderId="2" xfId="0" applyFont="1" applyFill="1" applyBorder="1" applyAlignment="1">
      <alignment horizontal="left"/>
    </xf>
    <xf numFmtId="0" fontId="29" fillId="3" borderId="3" xfId="0" applyFont="1" applyFill="1" applyBorder="1" applyAlignment="1">
      <alignment horizontal="left"/>
    </xf>
    <xf numFmtId="0" fontId="29" fillId="3" borderId="2" xfId="0" applyFont="1" applyFill="1" applyBorder="1"/>
    <xf numFmtId="0" fontId="29" fillId="3" borderId="11" xfId="0" applyFont="1" applyFill="1" applyBorder="1" applyAlignment="1">
      <alignment horizontal="left"/>
    </xf>
    <xf numFmtId="0" fontId="29" fillId="3" borderId="12" xfId="0" applyFont="1" applyFill="1" applyBorder="1" applyAlignment="1">
      <alignment horizontal="left"/>
    </xf>
    <xf numFmtId="0" fontId="29" fillId="3" borderId="11" xfId="0" applyFont="1" applyFill="1" applyBorder="1"/>
    <xf numFmtId="0" fontId="29" fillId="3" borderId="11" xfId="0" applyFont="1" applyFill="1" applyBorder="1" applyAlignment="1">
      <alignment wrapText="1"/>
    </xf>
    <xf numFmtId="0" fontId="20" fillId="0" borderId="10" xfId="0" applyFont="1" applyBorder="1" applyProtection="1">
      <protection locked="0"/>
    </xf>
    <xf numFmtId="164" fontId="28" fillId="0" borderId="10" xfId="1" applyNumberFormat="1" applyFont="1" applyFill="1" applyBorder="1" applyAlignment="1" applyProtection="1">
      <alignment vertical="top" wrapText="1"/>
      <protection locked="0"/>
    </xf>
    <xf numFmtId="0" fontId="20" fillId="0" borderId="10" xfId="0" applyFont="1" applyBorder="1" applyAlignment="1" applyProtection="1">
      <alignment horizontal="center"/>
      <protection locked="0"/>
    </xf>
    <xf numFmtId="0" fontId="20" fillId="0" borderId="0" xfId="0" applyFont="1"/>
    <xf numFmtId="164" fontId="28" fillId="0" borderId="14" xfId="1" applyNumberFormat="1" applyFont="1" applyFill="1" applyBorder="1" applyAlignment="1" applyProtection="1">
      <alignment vertical="top" wrapText="1"/>
      <protection locked="0"/>
    </xf>
    <xf numFmtId="44" fontId="19" fillId="0" borderId="14" xfId="0" applyNumberFormat="1" applyFont="1" applyFill="1" applyBorder="1"/>
    <xf numFmtId="0" fontId="20" fillId="0" borderId="14" xfId="0" applyFont="1" applyBorder="1" applyAlignment="1" applyProtection="1">
      <alignment horizontal="center"/>
      <protection locked="0"/>
    </xf>
    <xf numFmtId="43" fontId="28" fillId="0" borderId="10" xfId="1" applyFont="1" applyBorder="1" applyAlignment="1" applyProtection="1">
      <alignment vertical="top" wrapText="1"/>
      <protection locked="0"/>
    </xf>
    <xf numFmtId="44" fontId="19" fillId="0" borderId="10" xfId="0" applyNumberFormat="1" applyFont="1" applyFill="1" applyBorder="1"/>
    <xf numFmtId="164" fontId="28" fillId="0" borderId="16" xfId="1" applyNumberFormat="1" applyFont="1" applyFill="1" applyBorder="1" applyAlignment="1" applyProtection="1">
      <alignment vertical="top" wrapText="1"/>
      <protection locked="0"/>
    </xf>
    <xf numFmtId="44" fontId="19" fillId="0" borderId="16" xfId="0" applyNumberFormat="1" applyFont="1" applyFill="1" applyBorder="1"/>
    <xf numFmtId="0" fontId="20" fillId="0" borderId="14" xfId="0" applyFont="1" applyFill="1" applyBorder="1" applyAlignment="1" applyProtection="1">
      <alignment horizontal="center"/>
      <protection locked="0"/>
    </xf>
    <xf numFmtId="0" fontId="20" fillId="0" borderId="10" xfId="0" applyFont="1" applyFill="1" applyBorder="1" applyProtection="1">
      <protection locked="0"/>
    </xf>
    <xf numFmtId="43" fontId="28" fillId="0" borderId="16" xfId="1" applyFont="1" applyFill="1" applyBorder="1" applyAlignment="1" applyProtection="1">
      <alignment vertical="top" wrapText="1"/>
      <protection locked="0"/>
    </xf>
    <xf numFmtId="164" fontId="28" fillId="0" borderId="10" xfId="1" applyNumberFormat="1" applyFont="1" applyBorder="1" applyAlignment="1" applyProtection="1">
      <alignment vertical="top" wrapText="1"/>
      <protection locked="0"/>
    </xf>
    <xf numFmtId="43" fontId="28" fillId="0" borderId="13" xfId="1" applyFont="1" applyBorder="1" applyAlignment="1" applyProtection="1">
      <alignment vertical="top" wrapText="1"/>
      <protection locked="0"/>
    </xf>
    <xf numFmtId="43" fontId="28" fillId="0" borderId="16" xfId="1" applyFont="1" applyBorder="1" applyAlignment="1" applyProtection="1">
      <alignment vertical="top" wrapText="1"/>
      <protection locked="0"/>
    </xf>
    <xf numFmtId="0" fontId="20" fillId="0" borderId="16" xfId="0" applyFont="1" applyBorder="1" applyAlignment="1" applyProtection="1">
      <alignment horizontal="center"/>
      <protection locked="0"/>
    </xf>
    <xf numFmtId="0" fontId="20" fillId="0" borderId="14" xfId="0" applyFont="1" applyBorder="1"/>
    <xf numFmtId="0" fontId="20" fillId="0" borderId="10" xfId="0" applyFont="1" applyBorder="1"/>
    <xf numFmtId="43" fontId="21" fillId="0" borderId="17" xfId="1" applyFont="1" applyFill="1" applyBorder="1" applyAlignment="1" applyProtection="1">
      <alignment vertical="top" wrapText="1"/>
      <protection locked="0"/>
    </xf>
    <xf numFmtId="43" fontId="21" fillId="0" borderId="16" xfId="1" applyFont="1" applyBorder="1" applyAlignment="1" applyProtection="1">
      <alignment vertical="top" wrapText="1"/>
      <protection locked="0"/>
    </xf>
    <xf numFmtId="0" fontId="20" fillId="0" borderId="0" xfId="0" applyFont="1" applyFill="1"/>
    <xf numFmtId="44" fontId="21" fillId="0" borderId="10" xfId="1" applyNumberFormat="1" applyFont="1" applyFill="1" applyBorder="1" applyAlignment="1" applyProtection="1">
      <alignment vertical="top" wrapText="1"/>
      <protection locked="0"/>
    </xf>
    <xf numFmtId="165" fontId="28" fillId="0" borderId="10" xfId="1" applyNumberFormat="1" applyFont="1" applyFill="1" applyBorder="1" applyAlignment="1" applyProtection="1">
      <alignment horizontal="left" vertical="top" wrapText="1"/>
      <protection locked="0"/>
    </xf>
    <xf numFmtId="0" fontId="19" fillId="0" borderId="10" xfId="0" applyFont="1" applyFill="1" applyBorder="1" applyAlignment="1" applyProtection="1">
      <alignment wrapText="1"/>
      <protection locked="0"/>
    </xf>
    <xf numFmtId="0" fontId="20" fillId="0" borderId="15" xfId="0" applyFont="1" applyFill="1" applyBorder="1" applyProtection="1">
      <protection locked="0"/>
    </xf>
    <xf numFmtId="0" fontId="20" fillId="4" borderId="18" xfId="0" applyFont="1" applyFill="1" applyBorder="1" applyAlignment="1">
      <alignment horizontal="left" vertical="center" wrapText="1"/>
    </xf>
    <xf numFmtId="0" fontId="20" fillId="5" borderId="10" xfId="0" applyFont="1" applyFill="1" applyBorder="1" applyAlignment="1">
      <alignment horizontal="left" vertical="center" wrapText="1"/>
    </xf>
    <xf numFmtId="44" fontId="22" fillId="0" borderId="10" xfId="0" applyNumberFormat="1" applyFont="1" applyFill="1" applyBorder="1" applyAlignment="1">
      <alignment wrapText="1"/>
    </xf>
    <xf numFmtId="0" fontId="20" fillId="0" borderId="10" xfId="0" applyFont="1" applyBorder="1" applyAlignment="1" applyProtection="1">
      <alignment horizontal="left" vertical="center" wrapText="1"/>
      <protection locked="0"/>
    </xf>
    <xf numFmtId="0" fontId="20" fillId="0" borderId="10" xfId="0" applyFont="1" applyBorder="1" applyAlignment="1" applyProtection="1">
      <alignment horizontal="center" vertical="center" wrapText="1"/>
      <protection locked="0"/>
    </xf>
    <xf numFmtId="0" fontId="20" fillId="6" borderId="10" xfId="0" applyFont="1" applyFill="1" applyBorder="1" applyAlignment="1">
      <alignment horizontal="center" vertical="center" wrapText="1"/>
    </xf>
    <xf numFmtId="44" fontId="22" fillId="0" borderId="10" xfId="0" applyNumberFormat="1" applyFont="1" applyFill="1" applyBorder="1" applyProtection="1">
      <protection locked="0"/>
    </xf>
    <xf numFmtId="10" fontId="22" fillId="0" borderId="10" xfId="4" applyNumberFormat="1" applyFont="1" applyFill="1" applyBorder="1" applyProtection="1">
      <protection locked="0"/>
    </xf>
    <xf numFmtId="0" fontId="6" fillId="0" borderId="10" xfId="0" applyFont="1" applyFill="1" applyBorder="1" applyAlignment="1">
      <alignment horizontal="center"/>
    </xf>
    <xf numFmtId="0" fontId="20" fillId="0" borderId="14" xfId="0" applyFont="1" applyFill="1" applyBorder="1" applyProtection="1">
      <protection locked="0"/>
    </xf>
    <xf numFmtId="0" fontId="6" fillId="0" borderId="14" xfId="0" applyFont="1" applyFill="1" applyBorder="1" applyAlignment="1">
      <alignment horizontal="center"/>
    </xf>
    <xf numFmtId="0" fontId="20" fillId="0" borderId="14" xfId="0" applyFont="1" applyBorder="1" applyAlignment="1" applyProtection="1">
      <alignment wrapText="1"/>
      <protection locked="0"/>
    </xf>
    <xf numFmtId="0" fontId="6" fillId="0" borderId="16" xfId="0" applyFont="1" applyBorder="1" applyProtection="1">
      <protection locked="0"/>
    </xf>
    <xf numFmtId="0" fontId="20" fillId="5" borderId="16" xfId="0" applyFont="1" applyFill="1" applyBorder="1" applyAlignment="1">
      <alignment horizontal="left" vertical="center" wrapText="1"/>
    </xf>
    <xf numFmtId="0" fontId="6" fillId="0" borderId="16" xfId="0" applyFont="1" applyFill="1" applyBorder="1" applyAlignment="1">
      <alignment horizontal="center"/>
    </xf>
    <xf numFmtId="0" fontId="0" fillId="0" borderId="0" xfId="0"/>
    <xf numFmtId="165" fontId="21" fillId="0" borderId="10" xfId="1" applyNumberFormat="1" applyFont="1" applyFill="1" applyBorder="1" applyAlignment="1" applyProtection="1">
      <alignment horizontal="left" vertical="top" wrapText="1"/>
      <protection locked="0"/>
    </xf>
    <xf numFmtId="44" fontId="21" fillId="0" borderId="10" xfId="1" applyNumberFormat="1" applyFont="1" applyFill="1" applyBorder="1" applyAlignment="1" applyProtection="1">
      <alignment wrapText="1"/>
      <protection locked="0"/>
    </xf>
    <xf numFmtId="43" fontId="30" fillId="0" borderId="10" xfId="1" applyFont="1" applyFill="1" applyBorder="1" applyAlignment="1" applyProtection="1">
      <alignment vertical="top" wrapText="1"/>
      <protection locked="0"/>
    </xf>
    <xf numFmtId="44" fontId="22" fillId="0" borderId="10" xfId="0" applyNumberFormat="1" applyFont="1" applyFill="1" applyBorder="1" applyAlignment="1">
      <alignment horizontal="center" vertical="center"/>
    </xf>
    <xf numFmtId="0" fontId="20" fillId="0" borderId="10" xfId="0" applyFont="1" applyBorder="1" applyAlignment="1" applyProtection="1">
      <alignment horizontal="center" vertical="center"/>
      <protection locked="0"/>
    </xf>
    <xf numFmtId="0" fontId="31" fillId="0" borderId="14" xfId="0" applyFont="1" applyFill="1" applyBorder="1" applyProtection="1">
      <protection locked="0"/>
    </xf>
    <xf numFmtId="10" fontId="22" fillId="0" borderId="10" xfId="0" applyNumberFormat="1" applyFont="1" applyFill="1" applyBorder="1" applyProtection="1">
      <protection locked="0"/>
    </xf>
    <xf numFmtId="164" fontId="28" fillId="0" borderId="19" xfId="1" applyNumberFormat="1" applyFont="1" applyBorder="1" applyAlignment="1" applyProtection="1">
      <alignment horizontal="left" vertical="top" wrapText="1"/>
      <protection locked="0"/>
    </xf>
    <xf numFmtId="164" fontId="28" fillId="0" borderId="21" xfId="1" applyNumberFormat="1" applyFont="1" applyBorder="1" applyAlignment="1" applyProtection="1">
      <alignment horizontal="left" vertical="top" wrapText="1"/>
      <protection locked="0"/>
    </xf>
    <xf numFmtId="164" fontId="28" fillId="0" borderId="20" xfId="1" applyNumberFormat="1" applyFont="1" applyBorder="1" applyAlignment="1" applyProtection="1">
      <alignment horizontal="left" vertical="top" wrapText="1"/>
      <protection locked="0"/>
    </xf>
    <xf numFmtId="0" fontId="20" fillId="0" borderId="10"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0" xfId="0" applyFont="1" applyBorder="1" applyAlignment="1" applyProtection="1">
      <alignment horizontal="left" wrapText="1"/>
      <protection locked="0"/>
    </xf>
    <xf numFmtId="0" fontId="20" fillId="0" borderId="16" xfId="0" applyFont="1" applyBorder="1" applyAlignment="1" applyProtection="1">
      <alignment horizontal="left" wrapText="1"/>
      <protection locked="0"/>
    </xf>
    <xf numFmtId="0" fontId="20" fillId="0" borderId="10" xfId="0" applyFont="1" applyBorder="1" applyAlignment="1" applyProtection="1">
      <alignment horizontal="center" vertical="center" wrapText="1"/>
      <protection locked="0"/>
    </xf>
    <xf numFmtId="0" fontId="20" fillId="0" borderId="13"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7" fillId="3" borderId="3" xfId="0" applyFont="1" applyFill="1" applyBorder="1" applyAlignment="1">
      <alignment horizontal="left" vertical="center" wrapText="1"/>
    </xf>
    <xf numFmtId="0" fontId="6" fillId="0" borderId="4" xfId="0" applyFont="1" applyBorder="1"/>
    <xf numFmtId="0" fontId="6" fillId="0" borderId="5" xfId="0" applyFont="1" applyBorder="1"/>
    <xf numFmtId="0" fontId="7" fillId="4" borderId="3" xfId="0" applyFont="1" applyFill="1" applyBorder="1" applyAlignment="1">
      <alignment vertical="center"/>
    </xf>
    <xf numFmtId="49" fontId="9" fillId="0" borderId="3" xfId="0" applyNumberFormat="1" applyFont="1" applyBorder="1" applyAlignment="1">
      <alignment vertical="center"/>
    </xf>
    <xf numFmtId="0" fontId="4" fillId="2" borderId="0" xfId="0" applyFont="1" applyFill="1" applyAlignment="1">
      <alignment vertical="center" wrapText="1"/>
    </xf>
    <xf numFmtId="0" fontId="0" fillId="0" borderId="0" xfId="0"/>
    <xf numFmtId="0" fontId="7" fillId="0" borderId="0" xfId="0" applyFont="1" applyAlignment="1">
      <alignment vertical="center" wrapText="1"/>
    </xf>
    <xf numFmtId="0" fontId="7" fillId="4" borderId="3" xfId="0" applyFont="1" applyFill="1" applyBorder="1" applyAlignment="1">
      <alignment vertical="center" wrapText="1"/>
    </xf>
    <xf numFmtId="0" fontId="9" fillId="0" borderId="0" xfId="0" applyFont="1" applyAlignment="1">
      <alignment wrapText="1"/>
    </xf>
    <xf numFmtId="0" fontId="7" fillId="0" borderId="8" xfId="0" applyFont="1" applyBorder="1" applyAlignment="1">
      <alignment vertical="center"/>
    </xf>
    <xf numFmtId="0" fontId="6" fillId="0" borderId="9" xfId="0" applyFont="1" applyBorder="1"/>
    <xf numFmtId="0" fontId="9" fillId="2" borderId="0" xfId="0" applyFont="1" applyFill="1" applyAlignment="1">
      <alignment wrapText="1"/>
    </xf>
    <xf numFmtId="0" fontId="9" fillId="0" borderId="0" xfId="0" applyFont="1"/>
    <xf numFmtId="0" fontId="10" fillId="2" borderId="0" xfId="0" applyFont="1" applyFill="1" applyAlignment="1">
      <alignment vertical="top" wrapText="1"/>
    </xf>
    <xf numFmtId="0" fontId="9" fillId="2" borderId="0" xfId="0" applyFont="1" applyFill="1" applyAlignment="1">
      <alignment vertical="top" wrapText="1"/>
    </xf>
    <xf numFmtId="0" fontId="7" fillId="0" borderId="0" xfId="0" applyFont="1" applyAlignment="1">
      <alignment vertical="top" wrapText="1"/>
    </xf>
    <xf numFmtId="0" fontId="7" fillId="2" borderId="0" xfId="0" applyFont="1" applyFill="1" applyAlignment="1">
      <alignment vertical="center" wrapText="1"/>
    </xf>
    <xf numFmtId="0" fontId="7" fillId="0" borderId="8" xfId="0" applyFont="1" applyBorder="1" applyAlignment="1">
      <alignment vertical="center" wrapText="1"/>
    </xf>
    <xf numFmtId="0" fontId="16" fillId="0" borderId="0" xfId="0" applyFont="1" applyAlignment="1">
      <alignment vertical="center" wrapText="1"/>
    </xf>
  </cellXfs>
  <cellStyles count="5">
    <cellStyle name="Comma" xfId="1" builtinId="3"/>
    <cellStyle name="Currency" xfId="2" builtinId="4"/>
    <cellStyle name="Normal" xfId="0" builtinId="0"/>
    <cellStyle name="Normal 2" xfId="3" xr:uid="{00000000-0005-0000-0000-000004000000}"/>
    <cellStyle name="Percent" xfId="4" builtinId="5"/>
  </cellStyles>
  <dxfs count="0"/>
  <tableStyles count="0" defaultTableStyle="TableStyleMedium2" defaultPivotStyle="PivotStyleLight16"/>
  <colors>
    <mruColors>
      <color rgb="FFBE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Total food and beverage expenditures, by category</a:t>
            </a:r>
          </a:p>
        </c:rich>
      </c:tx>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8098-4D75-90CB-1FC898A2DCC3}"/>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8098-4D75-90CB-1FC898A2DCC3}"/>
              </c:ext>
            </c:extLst>
          </c:dPt>
          <c:dPt>
            <c:idx val="2"/>
            <c:bubble3D val="0"/>
            <c:spPr>
              <a:solidFill>
                <a:srgbClr val="D9EAD3"/>
              </a:solidFill>
              <a:ln w="19050" cmpd="sng">
                <a:solidFill>
                  <a:srgbClr val="999999"/>
                </a:solidFill>
              </a:ln>
            </c:spPr>
            <c:extLst>
              <c:ext xmlns:c16="http://schemas.microsoft.com/office/drawing/2014/chart" uri="{C3380CC4-5D6E-409C-BE32-E72D297353CC}">
                <c16:uniqueId val="{00000005-8098-4D75-90CB-1FC898A2DCC3}"/>
              </c:ext>
            </c:extLst>
          </c:dPt>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0.9802545290026633</c:v>
                </c:pt>
                <c:pt idx="1">
                  <c:v>1.8559976786053183E-2</c:v>
                </c:pt>
                <c:pt idx="2">
                  <c:v>1.1854942112835166E-3</c:v>
                </c:pt>
              </c:numCache>
            </c:numRef>
          </c:val>
          <c:extLst>
            <c:ext xmlns:c16="http://schemas.microsoft.com/office/drawing/2014/chart" uri="{C3380CC4-5D6E-409C-BE32-E72D297353CC}">
              <c16:uniqueId val="{00000006-8098-4D75-90CB-1FC898A2DCC3}"/>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Expenditures on animal products</a:t>
            </a:r>
          </a:p>
        </c:rich>
      </c:tx>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4208-431C-B1BA-57E6BE361D05}"/>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4208-431C-B1BA-57E6BE361D05}"/>
              </c:ext>
            </c:extLst>
          </c:dPt>
          <c:dPt>
            <c:idx val="2"/>
            <c:bubble3D val="0"/>
            <c:spPr>
              <a:solidFill>
                <a:srgbClr val="F3F3F3"/>
              </a:solidFill>
              <a:ln w="19050" cmpd="sng">
                <a:solidFill>
                  <a:srgbClr val="999999"/>
                </a:solidFill>
              </a:ln>
            </c:spPr>
            <c:extLst>
              <c:ext xmlns:c16="http://schemas.microsoft.com/office/drawing/2014/chart" uri="{C3380CC4-5D6E-409C-BE32-E72D297353CC}">
                <c16:uniqueId val="{00000005-4208-431C-B1BA-57E6BE361D05}"/>
              </c:ext>
            </c:extLst>
          </c:dPt>
          <c:cat>
            <c:strRef>
              <c:f>'2) Expenditures'!$J$10:$J$12</c:f>
              <c:strCache>
                <c:ptCount val="3"/>
                <c:pt idx="0">
                  <c:v>Conventional Animal Products</c:v>
                </c:pt>
                <c:pt idx="1">
                  <c:v>More Sustainable Animal Products</c:v>
                </c:pt>
                <c:pt idx="2">
                  <c:v>Plant-Based Products</c:v>
                </c:pt>
              </c:strCache>
            </c:strRef>
          </c:cat>
          <c:val>
            <c:numRef>
              <c:f>'2) Expenditures'!$K$10:$K$12</c:f>
              <c:numCache>
                <c:formatCode>0.00%</c:formatCode>
                <c:ptCount val="3"/>
                <c:pt idx="0">
                  <c:v>0.48349192336933516</c:v>
                </c:pt>
                <c:pt idx="1">
                  <c:v>0</c:v>
                </c:pt>
                <c:pt idx="2">
                  <c:v>0.51650807663066489</c:v>
                </c:pt>
              </c:numCache>
            </c:numRef>
          </c:val>
          <c:extLst>
            <c:ext xmlns:c16="http://schemas.microsoft.com/office/drawing/2014/chart" uri="{C3380CC4-5D6E-409C-BE32-E72D297353CC}">
              <c16:uniqueId val="{00000006-4208-431C-B1BA-57E6BE361D05}"/>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183"/>
  <sheetViews>
    <sheetView showGridLines="0" tabSelected="1" zoomScale="80" zoomScaleNormal="100" workbookViewId="0">
      <pane ySplit="1" topLeftCell="A158" activePane="bottomLeft" state="frozen"/>
      <selection pane="bottomLeft" activeCell="H179" sqref="H179"/>
    </sheetView>
  </sheetViews>
  <sheetFormatPr defaultColWidth="14.453125" defaultRowHeight="15.75" customHeight="1"/>
  <cols>
    <col min="1" max="1" width="3" customWidth="1"/>
    <col min="2" max="2" width="21.54296875" bestFit="1" customWidth="1"/>
    <col min="3" max="3" width="25" customWidth="1"/>
    <col min="4" max="4" width="11.90625" style="74" customWidth="1"/>
    <col min="5" max="5" width="33.54296875" customWidth="1"/>
    <col min="6" max="6" width="31.7265625" bestFit="1" customWidth="1"/>
    <col min="7" max="7" width="18.6328125" customWidth="1"/>
    <col min="8" max="8" width="29" customWidth="1"/>
    <col min="9" max="10" width="16.453125" customWidth="1"/>
    <col min="11" max="11" width="40.54296875" customWidth="1"/>
    <col min="12" max="12" width="9.54296875" customWidth="1"/>
    <col min="13" max="13" width="71.7265625" customWidth="1"/>
  </cols>
  <sheetData>
    <row r="1" spans="1:20" ht="50">
      <c r="A1" s="4"/>
      <c r="B1" s="83" t="s">
        <v>7</v>
      </c>
      <c r="C1" s="83" t="s">
        <v>9</v>
      </c>
      <c r="D1" s="83" t="s">
        <v>8</v>
      </c>
      <c r="E1" s="84" t="s">
        <v>10</v>
      </c>
      <c r="F1" s="85" t="s">
        <v>11</v>
      </c>
      <c r="G1" s="121" t="s">
        <v>25</v>
      </c>
      <c r="H1" s="85" t="s">
        <v>12</v>
      </c>
      <c r="I1" s="86" t="s">
        <v>13</v>
      </c>
      <c r="J1" s="86" t="s">
        <v>247</v>
      </c>
      <c r="K1" s="86" t="s">
        <v>14</v>
      </c>
      <c r="L1" s="4"/>
      <c r="M1" s="55"/>
      <c r="N1" s="34"/>
      <c r="O1" s="34"/>
      <c r="P1" s="34"/>
      <c r="Q1" s="34"/>
      <c r="R1" s="34"/>
      <c r="S1" s="34"/>
      <c r="T1" s="34"/>
    </row>
    <row r="2" spans="1:20" ht="13">
      <c r="A2" s="4"/>
      <c r="B2" s="87" t="s">
        <v>15</v>
      </c>
      <c r="C2" s="87" t="s">
        <v>16</v>
      </c>
      <c r="D2" s="87">
        <v>21511</v>
      </c>
      <c r="E2" s="88" t="s">
        <v>17</v>
      </c>
      <c r="F2" s="87" t="s">
        <v>18</v>
      </c>
      <c r="G2" s="92"/>
      <c r="H2" s="89" t="s">
        <v>19</v>
      </c>
      <c r="I2" s="87" t="s">
        <v>20</v>
      </c>
      <c r="J2" s="87"/>
      <c r="K2" s="89"/>
      <c r="L2" s="4"/>
      <c r="M2" s="19"/>
      <c r="N2" s="34"/>
      <c r="O2" s="34"/>
      <c r="P2" s="34"/>
      <c r="Q2" s="34"/>
      <c r="R2" s="34"/>
      <c r="S2" s="34"/>
      <c r="T2" s="34"/>
    </row>
    <row r="3" spans="1:20" ht="39">
      <c r="A3" s="4"/>
      <c r="B3" s="90" t="s">
        <v>21</v>
      </c>
      <c r="C3" s="90" t="s">
        <v>22</v>
      </c>
      <c r="D3" s="90">
        <v>20786</v>
      </c>
      <c r="E3" s="91" t="s">
        <v>23</v>
      </c>
      <c r="F3" s="90" t="s">
        <v>20</v>
      </c>
      <c r="G3" s="92"/>
      <c r="H3" s="92"/>
      <c r="I3" s="90" t="s">
        <v>18</v>
      </c>
      <c r="J3" s="90"/>
      <c r="K3" s="93" t="s">
        <v>24</v>
      </c>
      <c r="L3" s="4"/>
      <c r="M3" s="9"/>
      <c r="N3" s="34"/>
      <c r="O3" s="34"/>
      <c r="P3" s="34"/>
      <c r="Q3" s="34"/>
      <c r="R3" s="34"/>
      <c r="S3" s="34"/>
      <c r="T3" s="34"/>
    </row>
    <row r="4" spans="1:20" ht="12" customHeight="1">
      <c r="A4" s="4"/>
      <c r="B4" s="94"/>
      <c r="C4" s="94"/>
      <c r="D4" s="95"/>
      <c r="E4" s="48"/>
      <c r="F4" s="66"/>
      <c r="G4" s="49"/>
      <c r="H4" s="129" t="s">
        <v>330</v>
      </c>
      <c r="I4" s="96"/>
      <c r="J4" s="96" t="s">
        <v>330</v>
      </c>
      <c r="K4" s="94"/>
      <c r="L4" s="4"/>
      <c r="M4" s="44"/>
      <c r="N4" s="34"/>
      <c r="O4" s="34"/>
      <c r="P4" s="34"/>
      <c r="Q4" s="34"/>
      <c r="R4" s="34"/>
      <c r="S4" s="34"/>
      <c r="T4" s="34"/>
    </row>
    <row r="5" spans="1:20" ht="28.5" customHeight="1">
      <c r="A5" s="97"/>
      <c r="B5" s="48" t="s">
        <v>225</v>
      </c>
      <c r="C5" s="47" t="s">
        <v>68</v>
      </c>
      <c r="D5" s="95">
        <v>381932</v>
      </c>
      <c r="E5" s="101" t="s">
        <v>76</v>
      </c>
      <c r="F5" s="122" t="s">
        <v>316</v>
      </c>
      <c r="G5" s="102">
        <v>15458.64</v>
      </c>
      <c r="H5" s="129" t="s">
        <v>330</v>
      </c>
      <c r="I5" s="96" t="s">
        <v>241</v>
      </c>
      <c r="J5" s="96" t="s">
        <v>330</v>
      </c>
      <c r="K5" s="149" t="s">
        <v>246</v>
      </c>
    </row>
    <row r="6" spans="1:20" ht="27.65" customHeight="1" thickBot="1">
      <c r="A6" s="97"/>
      <c r="B6" s="110" t="s">
        <v>226</v>
      </c>
      <c r="C6" s="133" t="s">
        <v>68</v>
      </c>
      <c r="D6" s="103">
        <v>382435</v>
      </c>
      <c r="E6" s="110" t="s">
        <v>77</v>
      </c>
      <c r="F6" s="134" t="s">
        <v>316</v>
      </c>
      <c r="G6" s="104">
        <v>144980.51999999999</v>
      </c>
      <c r="H6" s="135" t="s">
        <v>330</v>
      </c>
      <c r="I6" s="111" t="s">
        <v>241</v>
      </c>
      <c r="J6" s="111" t="s">
        <v>330</v>
      </c>
      <c r="K6" s="150"/>
    </row>
    <row r="7" spans="1:20" ht="36.75" customHeight="1" thickBot="1">
      <c r="A7" s="97"/>
      <c r="B7" s="120"/>
      <c r="C7" s="130"/>
      <c r="D7" s="98">
        <v>0</v>
      </c>
      <c r="E7" s="112"/>
      <c r="F7" s="79" t="s">
        <v>307</v>
      </c>
      <c r="G7" s="99">
        <f>SUM(G5:G6)</f>
        <v>160439.15999999997</v>
      </c>
      <c r="H7" s="131" t="s">
        <v>330</v>
      </c>
      <c r="I7" s="105"/>
      <c r="J7" s="100" t="s">
        <v>330</v>
      </c>
      <c r="K7" s="132"/>
    </row>
    <row r="8" spans="1:20" ht="15.75" customHeight="1">
      <c r="A8" s="97"/>
      <c r="B8" s="79" t="s">
        <v>69</v>
      </c>
      <c r="C8" s="65" t="s">
        <v>69</v>
      </c>
      <c r="D8" s="95">
        <v>310100</v>
      </c>
      <c r="E8" s="81" t="s">
        <v>78</v>
      </c>
      <c r="F8" s="66" t="s">
        <v>241</v>
      </c>
      <c r="G8" s="73">
        <v>7664.5910000000003</v>
      </c>
      <c r="H8" s="129" t="s">
        <v>330</v>
      </c>
      <c r="I8" s="66" t="s">
        <v>241</v>
      </c>
      <c r="J8" s="96" t="s">
        <v>330</v>
      </c>
      <c r="K8" s="148" t="s">
        <v>306</v>
      </c>
    </row>
    <row r="9" spans="1:20" ht="15.75" customHeight="1">
      <c r="A9" s="97"/>
      <c r="B9" s="81" t="s">
        <v>229</v>
      </c>
      <c r="C9" s="106" t="s">
        <v>69</v>
      </c>
      <c r="D9" s="95">
        <v>310121</v>
      </c>
      <c r="E9" s="81" t="s">
        <v>79</v>
      </c>
      <c r="F9" s="66" t="s">
        <v>241</v>
      </c>
      <c r="G9" s="73">
        <v>66949.300000000017</v>
      </c>
      <c r="H9" s="129" t="s">
        <v>330</v>
      </c>
      <c r="I9" s="66" t="s">
        <v>241</v>
      </c>
      <c r="J9" s="96" t="s">
        <v>330</v>
      </c>
      <c r="K9" s="148"/>
    </row>
    <row r="10" spans="1:20" ht="15.75" customHeight="1">
      <c r="A10" s="97"/>
      <c r="B10" s="81" t="s">
        <v>229</v>
      </c>
      <c r="C10" s="106" t="s">
        <v>69</v>
      </c>
      <c r="D10" s="95">
        <v>320770</v>
      </c>
      <c r="E10" s="81" t="s">
        <v>80</v>
      </c>
      <c r="F10" s="66" t="s">
        <v>241</v>
      </c>
      <c r="G10" s="73">
        <v>50306.634000000005</v>
      </c>
      <c r="H10" s="129" t="s">
        <v>330</v>
      </c>
      <c r="I10" s="66" t="s">
        <v>241</v>
      </c>
      <c r="J10" s="96" t="s">
        <v>330</v>
      </c>
      <c r="K10" s="148"/>
    </row>
    <row r="11" spans="1:20" ht="15.75" customHeight="1">
      <c r="A11" s="97"/>
      <c r="B11" s="81" t="s">
        <v>229</v>
      </c>
      <c r="C11" s="106" t="s">
        <v>69</v>
      </c>
      <c r="D11" s="95">
        <v>320816</v>
      </c>
      <c r="E11" s="81" t="s">
        <v>81</v>
      </c>
      <c r="F11" s="66" t="s">
        <v>241</v>
      </c>
      <c r="G11" s="73">
        <v>78525.93299999999</v>
      </c>
      <c r="H11" s="129" t="s">
        <v>330</v>
      </c>
      <c r="I11" s="66" t="s">
        <v>241</v>
      </c>
      <c r="J11" s="96" t="s">
        <v>330</v>
      </c>
      <c r="K11" s="148"/>
    </row>
    <row r="12" spans="1:20" ht="15.75" customHeight="1">
      <c r="A12" s="97"/>
      <c r="B12" s="81" t="s">
        <v>229</v>
      </c>
      <c r="C12" s="106" t="s">
        <v>69</v>
      </c>
      <c r="D12" s="95">
        <v>320817</v>
      </c>
      <c r="E12" s="81" t="s">
        <v>82</v>
      </c>
      <c r="F12" s="66" t="s">
        <v>241</v>
      </c>
      <c r="G12" s="73">
        <v>69239.148000000001</v>
      </c>
      <c r="H12" s="129" t="s">
        <v>330</v>
      </c>
      <c r="I12" s="66" t="s">
        <v>241</v>
      </c>
      <c r="J12" s="96" t="s">
        <v>330</v>
      </c>
      <c r="K12" s="148"/>
    </row>
    <row r="13" spans="1:20" ht="15" customHeight="1">
      <c r="A13" s="97"/>
      <c r="B13" s="81" t="s">
        <v>229</v>
      </c>
      <c r="C13" s="106" t="s">
        <v>69</v>
      </c>
      <c r="D13" s="95">
        <v>322451</v>
      </c>
      <c r="E13" s="81" t="s">
        <v>83</v>
      </c>
      <c r="F13" s="66" t="s">
        <v>241</v>
      </c>
      <c r="G13" s="73">
        <v>3304.5</v>
      </c>
      <c r="H13" s="129" t="s">
        <v>330</v>
      </c>
      <c r="I13" s="66" t="s">
        <v>241</v>
      </c>
      <c r="J13" s="96" t="s">
        <v>330</v>
      </c>
      <c r="K13" s="148"/>
    </row>
    <row r="14" spans="1:20" ht="15.75" customHeight="1">
      <c r="A14" s="97"/>
      <c r="B14" s="81" t="s">
        <v>229</v>
      </c>
      <c r="C14" s="106" t="s">
        <v>69</v>
      </c>
      <c r="D14" s="95">
        <v>322452</v>
      </c>
      <c r="E14" s="81" t="s">
        <v>84</v>
      </c>
      <c r="F14" s="66" t="s">
        <v>241</v>
      </c>
      <c r="G14" s="73">
        <v>185.38</v>
      </c>
      <c r="H14" s="129" t="s">
        <v>330</v>
      </c>
      <c r="I14" s="66" t="s">
        <v>241</v>
      </c>
      <c r="J14" s="96" t="s">
        <v>330</v>
      </c>
      <c r="K14" s="148"/>
    </row>
    <row r="15" spans="1:20" ht="15.75" customHeight="1">
      <c r="A15" s="97"/>
      <c r="B15" s="81" t="s">
        <v>229</v>
      </c>
      <c r="C15" s="106" t="s">
        <v>69</v>
      </c>
      <c r="D15" s="95">
        <v>323100</v>
      </c>
      <c r="E15" s="81" t="s">
        <v>85</v>
      </c>
      <c r="F15" s="66" t="s">
        <v>241</v>
      </c>
      <c r="G15" s="73">
        <v>5653.1810000000014</v>
      </c>
      <c r="H15" s="129" t="s">
        <v>330</v>
      </c>
      <c r="I15" s="66" t="s">
        <v>241</v>
      </c>
      <c r="J15" s="96" t="s">
        <v>330</v>
      </c>
      <c r="K15" s="148"/>
    </row>
    <row r="16" spans="1:20" ht="15.75" customHeight="1">
      <c r="A16" s="97"/>
      <c r="B16" s="81" t="s">
        <v>229</v>
      </c>
      <c r="C16" s="106" t="s">
        <v>69</v>
      </c>
      <c r="D16" s="95">
        <v>323125</v>
      </c>
      <c r="E16" s="81" t="s">
        <v>86</v>
      </c>
      <c r="F16" s="66" t="s">
        <v>241</v>
      </c>
      <c r="G16" s="73">
        <v>59979.638000000006</v>
      </c>
      <c r="H16" s="129" t="s">
        <v>330</v>
      </c>
      <c r="I16" s="66" t="s">
        <v>241</v>
      </c>
      <c r="J16" s="96" t="s">
        <v>330</v>
      </c>
      <c r="K16" s="148"/>
    </row>
    <row r="17" spans="1:11" ht="24.75" customHeight="1">
      <c r="A17" s="97"/>
      <c r="B17" s="81" t="s">
        <v>229</v>
      </c>
      <c r="C17" s="106" t="s">
        <v>69</v>
      </c>
      <c r="D17" s="95">
        <v>323195</v>
      </c>
      <c r="E17" s="81" t="s">
        <v>87</v>
      </c>
      <c r="F17" s="66" t="s">
        <v>241</v>
      </c>
      <c r="G17" s="73">
        <v>389384.87</v>
      </c>
      <c r="H17" s="129" t="s">
        <v>330</v>
      </c>
      <c r="I17" s="66" t="s">
        <v>241</v>
      </c>
      <c r="J17" s="96" t="s">
        <v>330</v>
      </c>
      <c r="K17" s="148"/>
    </row>
    <row r="18" spans="1:11" ht="15.75" customHeight="1">
      <c r="A18" s="97"/>
      <c r="B18" s="81" t="s">
        <v>229</v>
      </c>
      <c r="C18" s="106" t="s">
        <v>69</v>
      </c>
      <c r="D18" s="95">
        <v>323205</v>
      </c>
      <c r="E18" s="81" t="s">
        <v>88</v>
      </c>
      <c r="F18" s="66" t="s">
        <v>241</v>
      </c>
      <c r="G18" s="73">
        <v>8939.52</v>
      </c>
      <c r="H18" s="129" t="s">
        <v>330</v>
      </c>
      <c r="I18" s="66" t="s">
        <v>241</v>
      </c>
      <c r="J18" s="96" t="s">
        <v>330</v>
      </c>
      <c r="K18" s="148"/>
    </row>
    <row r="19" spans="1:11" ht="15.75" customHeight="1">
      <c r="A19" s="97"/>
      <c r="B19" s="81" t="s">
        <v>229</v>
      </c>
      <c r="C19" s="106" t="s">
        <v>69</v>
      </c>
      <c r="D19" s="95">
        <v>323207</v>
      </c>
      <c r="E19" s="81" t="s">
        <v>89</v>
      </c>
      <c r="F19" s="66" t="s">
        <v>241</v>
      </c>
      <c r="G19" s="73">
        <v>32833.849999999991</v>
      </c>
      <c r="H19" s="129" t="s">
        <v>330</v>
      </c>
      <c r="I19" s="66" t="s">
        <v>241</v>
      </c>
      <c r="J19" s="96" t="s">
        <v>330</v>
      </c>
      <c r="K19" s="148"/>
    </row>
    <row r="20" spans="1:11" ht="15.75" customHeight="1">
      <c r="A20" s="97"/>
      <c r="B20" s="81" t="s">
        <v>229</v>
      </c>
      <c r="C20" s="106" t="s">
        <v>69</v>
      </c>
      <c r="D20" s="95">
        <v>323620</v>
      </c>
      <c r="E20" s="81" t="s">
        <v>90</v>
      </c>
      <c r="F20" s="66" t="s">
        <v>241</v>
      </c>
      <c r="G20" s="73">
        <v>11273.206</v>
      </c>
      <c r="H20" s="129" t="s">
        <v>330</v>
      </c>
      <c r="I20" s="66" t="s">
        <v>241</v>
      </c>
      <c r="J20" s="96" t="s">
        <v>330</v>
      </c>
      <c r="K20" s="148"/>
    </row>
    <row r="21" spans="1:11" ht="15.75" customHeight="1">
      <c r="A21" s="97"/>
      <c r="B21" s="81" t="s">
        <v>229</v>
      </c>
      <c r="C21" s="106" t="s">
        <v>69</v>
      </c>
      <c r="D21" s="95">
        <v>323631</v>
      </c>
      <c r="E21" s="81" t="s">
        <v>91</v>
      </c>
      <c r="F21" s="66" t="s">
        <v>241</v>
      </c>
      <c r="G21" s="73">
        <v>30855.131000000001</v>
      </c>
      <c r="H21" s="129" t="s">
        <v>330</v>
      </c>
      <c r="I21" s="66" t="s">
        <v>241</v>
      </c>
      <c r="J21" s="96" t="s">
        <v>330</v>
      </c>
      <c r="K21" s="148"/>
    </row>
    <row r="22" spans="1:11" ht="15.75" customHeight="1">
      <c r="A22" s="97"/>
      <c r="B22" s="81" t="s">
        <v>229</v>
      </c>
      <c r="C22" s="106" t="s">
        <v>69</v>
      </c>
      <c r="D22" s="95">
        <v>323641</v>
      </c>
      <c r="E22" s="81" t="s">
        <v>92</v>
      </c>
      <c r="F22" s="66" t="s">
        <v>241</v>
      </c>
      <c r="G22" s="73">
        <v>89746.720000000016</v>
      </c>
      <c r="H22" s="129" t="s">
        <v>330</v>
      </c>
      <c r="I22" s="66" t="s">
        <v>241</v>
      </c>
      <c r="J22" s="96" t="s">
        <v>330</v>
      </c>
      <c r="K22" s="148"/>
    </row>
    <row r="23" spans="1:11" ht="15.75" customHeight="1">
      <c r="A23" s="97"/>
      <c r="B23" s="81" t="s">
        <v>229</v>
      </c>
      <c r="C23" s="106" t="s">
        <v>69</v>
      </c>
      <c r="D23" s="95">
        <v>330131</v>
      </c>
      <c r="E23" s="81" t="s">
        <v>93</v>
      </c>
      <c r="F23" s="66" t="s">
        <v>241</v>
      </c>
      <c r="G23" s="73">
        <v>11859.2</v>
      </c>
      <c r="H23" s="129" t="s">
        <v>330</v>
      </c>
      <c r="I23" s="66" t="s">
        <v>241</v>
      </c>
      <c r="J23" s="96" t="s">
        <v>330</v>
      </c>
      <c r="K23" s="148"/>
    </row>
    <row r="24" spans="1:11" ht="15.75" customHeight="1">
      <c r="A24" s="97"/>
      <c r="B24" s="81" t="s">
        <v>229</v>
      </c>
      <c r="C24" s="106" t="s">
        <v>69</v>
      </c>
      <c r="D24" s="95">
        <v>330161</v>
      </c>
      <c r="E24" s="81" t="s">
        <v>94</v>
      </c>
      <c r="F24" s="66" t="s">
        <v>241</v>
      </c>
      <c r="G24" s="73">
        <v>1304</v>
      </c>
      <c r="H24" s="129" t="s">
        <v>330</v>
      </c>
      <c r="I24" s="66" t="s">
        <v>241</v>
      </c>
      <c r="J24" s="96" t="s">
        <v>330</v>
      </c>
      <c r="K24" s="148"/>
    </row>
    <row r="25" spans="1:11" ht="15.75" customHeight="1">
      <c r="A25" s="97"/>
      <c r="B25" s="81" t="s">
        <v>229</v>
      </c>
      <c r="C25" s="106" t="s">
        <v>69</v>
      </c>
      <c r="D25" s="95">
        <v>330495</v>
      </c>
      <c r="E25" s="81" t="s">
        <v>95</v>
      </c>
      <c r="F25" s="66" t="s">
        <v>241</v>
      </c>
      <c r="G25" s="73">
        <v>5793.3</v>
      </c>
      <c r="H25" s="129" t="s">
        <v>330</v>
      </c>
      <c r="I25" s="66" t="s">
        <v>241</v>
      </c>
      <c r="J25" s="96" t="s">
        <v>330</v>
      </c>
      <c r="K25" s="148"/>
    </row>
    <row r="26" spans="1:11" ht="15.75" customHeight="1">
      <c r="A26" s="97"/>
      <c r="B26" s="81" t="s">
        <v>229</v>
      </c>
      <c r="C26" s="106" t="s">
        <v>69</v>
      </c>
      <c r="D26" s="95">
        <v>331011</v>
      </c>
      <c r="E26" s="81" t="s">
        <v>96</v>
      </c>
      <c r="F26" s="66" t="s">
        <v>241</v>
      </c>
      <c r="G26" s="73">
        <v>28626.240000000002</v>
      </c>
      <c r="H26" s="129" t="s">
        <v>330</v>
      </c>
      <c r="I26" s="66" t="s">
        <v>241</v>
      </c>
      <c r="J26" s="96" t="s">
        <v>330</v>
      </c>
      <c r="K26" s="148"/>
    </row>
    <row r="27" spans="1:11" ht="15.75" customHeight="1">
      <c r="A27" s="97"/>
      <c r="B27" s="81" t="s">
        <v>229</v>
      </c>
      <c r="C27" s="106" t="s">
        <v>69</v>
      </c>
      <c r="D27" s="95">
        <v>371110</v>
      </c>
      <c r="E27" s="81" t="s">
        <v>97</v>
      </c>
      <c r="F27" s="66" t="s">
        <v>241</v>
      </c>
      <c r="G27" s="73">
        <v>20644.276999999991</v>
      </c>
      <c r="H27" s="129" t="s">
        <v>330</v>
      </c>
      <c r="I27" s="66" t="s">
        <v>241</v>
      </c>
      <c r="J27" s="96" t="s">
        <v>330</v>
      </c>
      <c r="K27" s="148"/>
    </row>
    <row r="28" spans="1:11" ht="27.75" customHeight="1">
      <c r="A28" s="97"/>
      <c r="B28" s="81" t="s">
        <v>229</v>
      </c>
      <c r="C28" s="106" t="s">
        <v>69</v>
      </c>
      <c r="D28" s="95">
        <v>633155</v>
      </c>
      <c r="E28" s="81" t="s">
        <v>98</v>
      </c>
      <c r="F28" s="66" t="s">
        <v>241</v>
      </c>
      <c r="G28" s="73">
        <v>6720.6</v>
      </c>
      <c r="H28" s="129" t="s">
        <v>330</v>
      </c>
      <c r="I28" s="66" t="s">
        <v>241</v>
      </c>
      <c r="J28" s="96" t="s">
        <v>330</v>
      </c>
      <c r="K28" s="148"/>
    </row>
    <row r="29" spans="1:11" ht="15.75" customHeight="1">
      <c r="A29" s="97"/>
      <c r="B29" s="81" t="s">
        <v>229</v>
      </c>
      <c r="C29" s="106" t="s">
        <v>69</v>
      </c>
      <c r="D29" s="95">
        <v>641421</v>
      </c>
      <c r="E29" s="81" t="s">
        <v>99</v>
      </c>
      <c r="F29" s="66" t="s">
        <v>241</v>
      </c>
      <c r="G29" s="73">
        <v>18750.649999999998</v>
      </c>
      <c r="H29" s="129" t="s">
        <v>330</v>
      </c>
      <c r="I29" s="66" t="s">
        <v>241</v>
      </c>
      <c r="J29" s="96" t="s">
        <v>330</v>
      </c>
      <c r="K29" s="148"/>
    </row>
    <row r="30" spans="1:11" ht="15.75" customHeight="1">
      <c r="A30" s="97"/>
      <c r="B30" s="81" t="s">
        <v>229</v>
      </c>
      <c r="C30" s="106" t="s">
        <v>69</v>
      </c>
      <c r="D30" s="95">
        <v>659215</v>
      </c>
      <c r="E30" s="81" t="s">
        <v>100</v>
      </c>
      <c r="F30" s="66" t="s">
        <v>241</v>
      </c>
      <c r="G30" s="73">
        <v>7703.4400000000014</v>
      </c>
      <c r="H30" s="129" t="s">
        <v>330</v>
      </c>
      <c r="I30" s="66" t="s">
        <v>241</v>
      </c>
      <c r="J30" s="96" t="s">
        <v>330</v>
      </c>
      <c r="K30" s="148"/>
    </row>
    <row r="31" spans="1:11" ht="15.65" customHeight="1">
      <c r="A31" s="97"/>
      <c r="B31" s="81" t="s">
        <v>229</v>
      </c>
      <c r="C31" s="106" t="s">
        <v>69</v>
      </c>
      <c r="D31" s="95">
        <v>659220</v>
      </c>
      <c r="E31" s="81" t="s">
        <v>101</v>
      </c>
      <c r="F31" s="66" t="s">
        <v>241</v>
      </c>
      <c r="G31" s="73">
        <v>4739.95</v>
      </c>
      <c r="H31" s="129" t="s">
        <v>330</v>
      </c>
      <c r="I31" s="66" t="s">
        <v>241</v>
      </c>
      <c r="J31" s="96" t="s">
        <v>330</v>
      </c>
      <c r="K31" s="148"/>
    </row>
    <row r="32" spans="1:11" ht="15.65" customHeight="1">
      <c r="A32" s="97"/>
      <c r="B32" s="81" t="s">
        <v>229</v>
      </c>
      <c r="C32" s="106" t="s">
        <v>69</v>
      </c>
      <c r="D32" s="95">
        <v>659230</v>
      </c>
      <c r="E32" s="81" t="s">
        <v>102</v>
      </c>
      <c r="F32" s="66" t="s">
        <v>241</v>
      </c>
      <c r="G32" s="73">
        <v>883.5</v>
      </c>
      <c r="H32" s="129" t="s">
        <v>330</v>
      </c>
      <c r="I32" s="66" t="s">
        <v>241</v>
      </c>
      <c r="J32" s="96" t="s">
        <v>330</v>
      </c>
      <c r="K32" s="148"/>
    </row>
    <row r="33" spans="1:11" ht="15.75" customHeight="1">
      <c r="A33" s="97"/>
      <c r="B33" s="81" t="s">
        <v>229</v>
      </c>
      <c r="C33" s="106" t="s">
        <v>69</v>
      </c>
      <c r="D33" s="95">
        <v>659240</v>
      </c>
      <c r="E33" s="81" t="s">
        <v>103</v>
      </c>
      <c r="F33" s="66" t="s">
        <v>241</v>
      </c>
      <c r="G33" s="73">
        <v>6856.9799999999968</v>
      </c>
      <c r="H33" s="129" t="s">
        <v>330</v>
      </c>
      <c r="I33" s="66" t="s">
        <v>241</v>
      </c>
      <c r="J33" s="96" t="s">
        <v>330</v>
      </c>
      <c r="K33" s="148"/>
    </row>
    <row r="34" spans="1:11" ht="15.75" customHeight="1">
      <c r="A34" s="97"/>
      <c r="B34" s="80" t="s">
        <v>229</v>
      </c>
      <c r="C34" s="106" t="s">
        <v>69</v>
      </c>
      <c r="D34" s="95">
        <v>659256</v>
      </c>
      <c r="E34" s="81" t="s">
        <v>104</v>
      </c>
      <c r="F34" s="66" t="s">
        <v>241</v>
      </c>
      <c r="G34" s="73">
        <v>399.75</v>
      </c>
      <c r="H34" s="129" t="s">
        <v>330</v>
      </c>
      <c r="I34" s="66" t="s">
        <v>241</v>
      </c>
      <c r="J34" s="96" t="s">
        <v>330</v>
      </c>
      <c r="K34" s="148"/>
    </row>
    <row r="35" spans="1:11" s="64" customFormat="1" ht="30" customHeight="1" thickBot="1">
      <c r="A35" s="97"/>
      <c r="B35" s="107"/>
      <c r="C35" s="106"/>
      <c r="D35" s="95"/>
      <c r="E35" s="81"/>
      <c r="F35" s="75" t="s">
        <v>307</v>
      </c>
      <c r="G35" s="123">
        <f>SUM(G8:G34)</f>
        <v>1019123.4889999999</v>
      </c>
      <c r="H35" s="129" t="s">
        <v>330</v>
      </c>
      <c r="I35" s="66"/>
      <c r="J35" s="96" t="s">
        <v>330</v>
      </c>
      <c r="K35" s="124"/>
    </row>
    <row r="36" spans="1:11" ht="15.75" customHeight="1">
      <c r="A36" s="97"/>
      <c r="B36" s="79" t="s">
        <v>232</v>
      </c>
      <c r="C36" s="106" t="s">
        <v>71</v>
      </c>
      <c r="D36" s="95">
        <v>430118</v>
      </c>
      <c r="E36" s="81" t="s">
        <v>105</v>
      </c>
      <c r="F36" s="66" t="s">
        <v>241</v>
      </c>
      <c r="G36" s="73">
        <v>9384.1</v>
      </c>
      <c r="H36" s="129" t="s">
        <v>330</v>
      </c>
      <c r="I36" s="66" t="s">
        <v>241</v>
      </c>
      <c r="J36" s="96" t="s">
        <v>330</v>
      </c>
      <c r="K36" s="148"/>
    </row>
    <row r="37" spans="1:11" ht="15.75" customHeight="1">
      <c r="A37" s="97"/>
      <c r="B37" s="81" t="s">
        <v>233</v>
      </c>
      <c r="C37" s="106" t="s">
        <v>71</v>
      </c>
      <c r="D37" s="95">
        <v>500040</v>
      </c>
      <c r="E37" s="81" t="s">
        <v>106</v>
      </c>
      <c r="F37" s="66" t="s">
        <v>241</v>
      </c>
      <c r="G37" s="73">
        <v>52.32</v>
      </c>
      <c r="H37" s="129" t="s">
        <v>330</v>
      </c>
      <c r="I37" s="66" t="s">
        <v>241</v>
      </c>
      <c r="J37" s="96" t="s">
        <v>330</v>
      </c>
      <c r="K37" s="148"/>
    </row>
    <row r="38" spans="1:11" ht="15.75" customHeight="1">
      <c r="A38" s="97"/>
      <c r="B38" s="81" t="s">
        <v>233</v>
      </c>
      <c r="C38" s="106" t="s">
        <v>71</v>
      </c>
      <c r="D38" s="95">
        <v>500041</v>
      </c>
      <c r="E38" s="81" t="s">
        <v>107</v>
      </c>
      <c r="F38" s="66" t="s">
        <v>241</v>
      </c>
      <c r="G38" s="73">
        <v>26.16</v>
      </c>
      <c r="H38" s="129" t="s">
        <v>330</v>
      </c>
      <c r="I38" s="66" t="s">
        <v>241</v>
      </c>
      <c r="J38" s="96" t="s">
        <v>330</v>
      </c>
      <c r="K38" s="148"/>
    </row>
    <row r="39" spans="1:11" ht="15.75" customHeight="1">
      <c r="A39" s="97"/>
      <c r="B39" s="81" t="s">
        <v>233</v>
      </c>
      <c r="C39" s="106" t="s">
        <v>71</v>
      </c>
      <c r="D39" s="95">
        <v>500042</v>
      </c>
      <c r="E39" s="81" t="s">
        <v>108</v>
      </c>
      <c r="F39" s="66" t="s">
        <v>241</v>
      </c>
      <c r="G39" s="73">
        <v>50.14</v>
      </c>
      <c r="H39" s="129" t="s">
        <v>330</v>
      </c>
      <c r="I39" s="66" t="s">
        <v>241</v>
      </c>
      <c r="J39" s="96" t="s">
        <v>330</v>
      </c>
      <c r="K39" s="148"/>
    </row>
    <row r="40" spans="1:11" ht="15.75" customHeight="1">
      <c r="A40" s="97"/>
      <c r="B40" s="81" t="s">
        <v>233</v>
      </c>
      <c r="C40" s="106" t="s">
        <v>71</v>
      </c>
      <c r="D40" s="95">
        <v>500060</v>
      </c>
      <c r="E40" s="81" t="s">
        <v>109</v>
      </c>
      <c r="F40" s="66" t="s">
        <v>241</v>
      </c>
      <c r="G40" s="73">
        <v>888.56999999999914</v>
      </c>
      <c r="H40" s="129" t="s">
        <v>330</v>
      </c>
      <c r="I40" s="66" t="s">
        <v>241</v>
      </c>
      <c r="J40" s="96" t="s">
        <v>330</v>
      </c>
      <c r="K40" s="148"/>
    </row>
    <row r="41" spans="1:11" ht="15.75" customHeight="1">
      <c r="A41" s="97"/>
      <c r="B41" s="81" t="s">
        <v>233</v>
      </c>
      <c r="C41" s="106" t="s">
        <v>71</v>
      </c>
      <c r="D41" s="95">
        <v>500068</v>
      </c>
      <c r="E41" s="81" t="s">
        <v>110</v>
      </c>
      <c r="F41" s="66" t="s">
        <v>241</v>
      </c>
      <c r="G41" s="73">
        <v>10276.820000000045</v>
      </c>
      <c r="H41" s="129" t="s">
        <v>330</v>
      </c>
      <c r="I41" s="66" t="s">
        <v>241</v>
      </c>
      <c r="J41" s="96" t="s">
        <v>330</v>
      </c>
      <c r="K41" s="148"/>
    </row>
    <row r="42" spans="1:11" ht="15.75" customHeight="1">
      <c r="A42" s="97"/>
      <c r="B42" s="81" t="s">
        <v>233</v>
      </c>
      <c r="C42" s="106" t="s">
        <v>71</v>
      </c>
      <c r="D42" s="95">
        <v>500107</v>
      </c>
      <c r="E42" s="81" t="s">
        <v>111</v>
      </c>
      <c r="F42" s="66" t="s">
        <v>241</v>
      </c>
      <c r="G42" s="73">
        <v>2.95</v>
      </c>
      <c r="H42" s="129" t="s">
        <v>330</v>
      </c>
      <c r="I42" s="66" t="s">
        <v>241</v>
      </c>
      <c r="J42" s="96" t="s">
        <v>330</v>
      </c>
      <c r="K42" s="148"/>
    </row>
    <row r="43" spans="1:11" ht="15.75" customHeight="1">
      <c r="A43" s="97"/>
      <c r="B43" s="101" t="s">
        <v>233</v>
      </c>
      <c r="C43" s="94" t="s">
        <v>71</v>
      </c>
      <c r="D43" s="108">
        <v>500119</v>
      </c>
      <c r="E43" s="101" t="s">
        <v>112</v>
      </c>
      <c r="F43" s="96" t="s">
        <v>241</v>
      </c>
      <c r="G43" s="73">
        <v>12731.020000000019</v>
      </c>
      <c r="H43" s="129" t="s">
        <v>330</v>
      </c>
      <c r="I43" s="96" t="s">
        <v>241</v>
      </c>
      <c r="J43" s="96" t="s">
        <v>330</v>
      </c>
      <c r="K43" s="148"/>
    </row>
    <row r="44" spans="1:11" ht="15.75" customHeight="1">
      <c r="A44" s="97"/>
      <c r="B44" s="101" t="s">
        <v>233</v>
      </c>
      <c r="C44" s="94" t="s">
        <v>71</v>
      </c>
      <c r="D44" s="108">
        <v>500120</v>
      </c>
      <c r="E44" s="101" t="s">
        <v>113</v>
      </c>
      <c r="F44" s="96" t="s">
        <v>241</v>
      </c>
      <c r="G44" s="73">
        <v>435.60999999999996</v>
      </c>
      <c r="H44" s="129" t="s">
        <v>330</v>
      </c>
      <c r="I44" s="96" t="s">
        <v>241</v>
      </c>
      <c r="J44" s="96" t="s">
        <v>330</v>
      </c>
      <c r="K44" s="148"/>
    </row>
    <row r="45" spans="1:11" ht="15.75" customHeight="1">
      <c r="A45" s="97"/>
      <c r="B45" s="101" t="s">
        <v>233</v>
      </c>
      <c r="C45" s="94" t="s">
        <v>71</v>
      </c>
      <c r="D45" s="108">
        <v>500122</v>
      </c>
      <c r="E45" s="101" t="s">
        <v>114</v>
      </c>
      <c r="F45" s="96" t="s">
        <v>241</v>
      </c>
      <c r="G45" s="73">
        <v>659.26999999999964</v>
      </c>
      <c r="H45" s="129" t="s">
        <v>330</v>
      </c>
      <c r="I45" s="96" t="s">
        <v>241</v>
      </c>
      <c r="J45" s="96" t="s">
        <v>330</v>
      </c>
      <c r="K45" s="148"/>
    </row>
    <row r="46" spans="1:11" ht="15.75" customHeight="1">
      <c r="A46" s="97"/>
      <c r="B46" s="101" t="s">
        <v>233</v>
      </c>
      <c r="C46" s="94" t="s">
        <v>71</v>
      </c>
      <c r="D46" s="108">
        <v>500123</v>
      </c>
      <c r="E46" s="101" t="s">
        <v>115</v>
      </c>
      <c r="F46" s="96" t="s">
        <v>241</v>
      </c>
      <c r="G46" s="73">
        <v>49459.489999999707</v>
      </c>
      <c r="H46" s="129" t="s">
        <v>330</v>
      </c>
      <c r="I46" s="96" t="s">
        <v>241</v>
      </c>
      <c r="J46" s="96" t="s">
        <v>330</v>
      </c>
      <c r="K46" s="148"/>
    </row>
    <row r="47" spans="1:11" ht="15.75" customHeight="1">
      <c r="A47" s="97"/>
      <c r="B47" s="101" t="s">
        <v>233</v>
      </c>
      <c r="C47" s="94" t="s">
        <v>71</v>
      </c>
      <c r="D47" s="108">
        <v>500147</v>
      </c>
      <c r="E47" s="101" t="s">
        <v>116</v>
      </c>
      <c r="F47" s="96" t="s">
        <v>241</v>
      </c>
      <c r="G47" s="73">
        <v>17641.800000000036</v>
      </c>
      <c r="H47" s="129" t="s">
        <v>330</v>
      </c>
      <c r="I47" s="96" t="s">
        <v>241</v>
      </c>
      <c r="J47" s="96" t="s">
        <v>330</v>
      </c>
      <c r="K47" s="148"/>
    </row>
    <row r="48" spans="1:11" ht="15.75" customHeight="1">
      <c r="A48" s="97"/>
      <c r="B48" s="101" t="s">
        <v>233</v>
      </c>
      <c r="C48" s="94" t="s">
        <v>71</v>
      </c>
      <c r="D48" s="108">
        <v>500399</v>
      </c>
      <c r="E48" s="101" t="s">
        <v>117</v>
      </c>
      <c r="F48" s="96" t="s">
        <v>241</v>
      </c>
      <c r="G48" s="73">
        <v>116346.87000000087</v>
      </c>
      <c r="H48" s="129" t="s">
        <v>330</v>
      </c>
      <c r="I48" s="96" t="s">
        <v>241</v>
      </c>
      <c r="J48" s="96" t="s">
        <v>330</v>
      </c>
      <c r="K48" s="148"/>
    </row>
    <row r="49" spans="1:11" ht="15.75" customHeight="1">
      <c r="A49" s="97"/>
      <c r="B49" s="101" t="s">
        <v>233</v>
      </c>
      <c r="C49" s="94" t="s">
        <v>71</v>
      </c>
      <c r="D49" s="108">
        <v>500400</v>
      </c>
      <c r="E49" s="101" t="s">
        <v>118</v>
      </c>
      <c r="F49" s="96" t="s">
        <v>241</v>
      </c>
      <c r="G49" s="73">
        <v>31513.810000000231</v>
      </c>
      <c r="H49" s="129" t="s">
        <v>330</v>
      </c>
      <c r="I49" s="96" t="s">
        <v>241</v>
      </c>
      <c r="J49" s="96" t="s">
        <v>330</v>
      </c>
      <c r="K49" s="148"/>
    </row>
    <row r="50" spans="1:11" ht="15.75" customHeight="1">
      <c r="A50" s="97"/>
      <c r="B50" s="101" t="s">
        <v>233</v>
      </c>
      <c r="C50" s="94" t="s">
        <v>71</v>
      </c>
      <c r="D50" s="108">
        <v>500435</v>
      </c>
      <c r="E50" s="101" t="s">
        <v>119</v>
      </c>
      <c r="F50" s="96" t="s">
        <v>241</v>
      </c>
      <c r="G50" s="73">
        <v>36406.439999999922</v>
      </c>
      <c r="H50" s="129" t="s">
        <v>330</v>
      </c>
      <c r="I50" s="96" t="s">
        <v>241</v>
      </c>
      <c r="J50" s="96" t="s">
        <v>330</v>
      </c>
      <c r="K50" s="148"/>
    </row>
    <row r="51" spans="1:11" ht="15.75" customHeight="1">
      <c r="A51" s="97"/>
      <c r="B51" s="101" t="s">
        <v>233</v>
      </c>
      <c r="C51" s="94" t="s">
        <v>71</v>
      </c>
      <c r="D51" s="108">
        <v>500436</v>
      </c>
      <c r="E51" s="101" t="s">
        <v>120</v>
      </c>
      <c r="F51" s="96" t="s">
        <v>241</v>
      </c>
      <c r="G51" s="73">
        <v>20323.669999999973</v>
      </c>
      <c r="H51" s="129" t="s">
        <v>330</v>
      </c>
      <c r="I51" s="96" t="s">
        <v>241</v>
      </c>
      <c r="J51" s="96" t="s">
        <v>330</v>
      </c>
      <c r="K51" s="148"/>
    </row>
    <row r="52" spans="1:11" ht="15.75" customHeight="1">
      <c r="A52" s="97"/>
      <c r="B52" s="101" t="s">
        <v>233</v>
      </c>
      <c r="C52" s="94" t="s">
        <v>71</v>
      </c>
      <c r="D52" s="108">
        <v>500437</v>
      </c>
      <c r="E52" s="101" t="s">
        <v>121</v>
      </c>
      <c r="F52" s="96" t="s">
        <v>241</v>
      </c>
      <c r="G52" s="73">
        <v>42658.150000000285</v>
      </c>
      <c r="H52" s="129" t="s">
        <v>330</v>
      </c>
      <c r="I52" s="96" t="s">
        <v>241</v>
      </c>
      <c r="J52" s="96" t="s">
        <v>330</v>
      </c>
      <c r="K52" s="148"/>
    </row>
    <row r="53" spans="1:11" ht="15.75" customHeight="1">
      <c r="A53" s="97"/>
      <c r="B53" s="101" t="s">
        <v>233</v>
      </c>
      <c r="C53" s="94" t="s">
        <v>71</v>
      </c>
      <c r="D53" s="108">
        <v>500567</v>
      </c>
      <c r="E53" s="101" t="s">
        <v>122</v>
      </c>
      <c r="F53" s="96" t="s">
        <v>241</v>
      </c>
      <c r="G53" s="73">
        <v>1104.9299999999994</v>
      </c>
      <c r="H53" s="129" t="s">
        <v>330</v>
      </c>
      <c r="I53" s="96" t="s">
        <v>241</v>
      </c>
      <c r="J53" s="96" t="s">
        <v>330</v>
      </c>
      <c r="K53" s="148"/>
    </row>
    <row r="54" spans="1:11" ht="15.75" customHeight="1">
      <c r="A54" s="97"/>
      <c r="B54" s="101" t="s">
        <v>233</v>
      </c>
      <c r="C54" s="94" t="s">
        <v>71</v>
      </c>
      <c r="D54" s="108">
        <v>500569</v>
      </c>
      <c r="E54" s="101" t="s">
        <v>123</v>
      </c>
      <c r="F54" s="96" t="s">
        <v>241</v>
      </c>
      <c r="G54" s="73">
        <v>3620.4299999999994</v>
      </c>
      <c r="H54" s="129" t="s">
        <v>330</v>
      </c>
      <c r="I54" s="96" t="s">
        <v>241</v>
      </c>
      <c r="J54" s="96" t="s">
        <v>330</v>
      </c>
      <c r="K54" s="148"/>
    </row>
    <row r="55" spans="1:11" ht="15.75" customHeight="1">
      <c r="A55" s="97"/>
      <c r="B55" s="101" t="s">
        <v>233</v>
      </c>
      <c r="C55" s="94" t="s">
        <v>71</v>
      </c>
      <c r="D55" s="108">
        <v>500572</v>
      </c>
      <c r="E55" s="101" t="s">
        <v>124</v>
      </c>
      <c r="F55" s="96" t="s">
        <v>241</v>
      </c>
      <c r="G55" s="73">
        <v>126.12</v>
      </c>
      <c r="H55" s="129" t="s">
        <v>330</v>
      </c>
      <c r="I55" s="96" t="s">
        <v>241</v>
      </c>
      <c r="J55" s="96" t="s">
        <v>330</v>
      </c>
      <c r="K55" s="148"/>
    </row>
    <row r="56" spans="1:11" ht="15.75" customHeight="1">
      <c r="A56" s="97"/>
      <c r="B56" s="101" t="s">
        <v>233</v>
      </c>
      <c r="C56" s="94" t="s">
        <v>71</v>
      </c>
      <c r="D56" s="108">
        <v>500586</v>
      </c>
      <c r="E56" s="101" t="s">
        <v>125</v>
      </c>
      <c r="F56" s="96" t="s">
        <v>241</v>
      </c>
      <c r="G56" s="73">
        <v>628.84000000000037</v>
      </c>
      <c r="H56" s="129" t="s">
        <v>330</v>
      </c>
      <c r="I56" s="96" t="s">
        <v>241</v>
      </c>
      <c r="J56" s="96" t="s">
        <v>330</v>
      </c>
      <c r="K56" s="148"/>
    </row>
    <row r="57" spans="1:11" ht="15.75" customHeight="1">
      <c r="A57" s="97"/>
      <c r="B57" s="101" t="s">
        <v>233</v>
      </c>
      <c r="C57" s="94" t="s">
        <v>71</v>
      </c>
      <c r="D57" s="108">
        <v>500747</v>
      </c>
      <c r="E57" s="101" t="s">
        <v>126</v>
      </c>
      <c r="F57" s="96" t="s">
        <v>241</v>
      </c>
      <c r="G57" s="73">
        <v>30.14</v>
      </c>
      <c r="H57" s="129" t="s">
        <v>330</v>
      </c>
      <c r="I57" s="96" t="s">
        <v>241</v>
      </c>
      <c r="J57" s="96" t="s">
        <v>330</v>
      </c>
      <c r="K57" s="148"/>
    </row>
    <row r="58" spans="1:11" ht="15.75" customHeight="1">
      <c r="A58" s="97"/>
      <c r="B58" s="101" t="s">
        <v>233</v>
      </c>
      <c r="C58" s="94" t="s">
        <v>71</v>
      </c>
      <c r="D58" s="108">
        <v>500754</v>
      </c>
      <c r="E58" s="101" t="s">
        <v>127</v>
      </c>
      <c r="F58" s="96" t="s">
        <v>241</v>
      </c>
      <c r="G58" s="73">
        <v>871.18999999999949</v>
      </c>
      <c r="H58" s="129" t="s">
        <v>330</v>
      </c>
      <c r="I58" s="96" t="s">
        <v>241</v>
      </c>
      <c r="J58" s="96" t="s">
        <v>330</v>
      </c>
      <c r="K58" s="148"/>
    </row>
    <row r="59" spans="1:11" ht="15.75" customHeight="1">
      <c r="A59" s="97"/>
      <c r="B59" s="101" t="s">
        <v>233</v>
      </c>
      <c r="C59" s="94" t="s">
        <v>71</v>
      </c>
      <c r="D59" s="108">
        <v>520016</v>
      </c>
      <c r="E59" s="101" t="s">
        <v>128</v>
      </c>
      <c r="F59" s="96" t="s">
        <v>241</v>
      </c>
      <c r="G59" s="73">
        <v>423.85999999999996</v>
      </c>
      <c r="H59" s="129" t="s">
        <v>330</v>
      </c>
      <c r="I59" s="96" t="s">
        <v>241</v>
      </c>
      <c r="J59" s="96" t="s">
        <v>330</v>
      </c>
      <c r="K59" s="148"/>
    </row>
    <row r="60" spans="1:11" ht="15.75" customHeight="1">
      <c r="A60" s="97"/>
      <c r="B60" s="101" t="s">
        <v>233</v>
      </c>
      <c r="C60" s="94" t="s">
        <v>71</v>
      </c>
      <c r="D60" s="108">
        <v>520017</v>
      </c>
      <c r="E60" s="101" t="s">
        <v>129</v>
      </c>
      <c r="F60" s="96" t="s">
        <v>241</v>
      </c>
      <c r="G60" s="73">
        <v>848.80000000000007</v>
      </c>
      <c r="H60" s="129" t="s">
        <v>330</v>
      </c>
      <c r="I60" s="96" t="s">
        <v>241</v>
      </c>
      <c r="J60" s="96" t="s">
        <v>330</v>
      </c>
      <c r="K60" s="148"/>
    </row>
    <row r="61" spans="1:11" ht="15.75" customHeight="1">
      <c r="A61" s="97"/>
      <c r="B61" s="101" t="s">
        <v>233</v>
      </c>
      <c r="C61" s="94" t="s">
        <v>71</v>
      </c>
      <c r="D61" s="108">
        <v>520051</v>
      </c>
      <c r="E61" s="101" t="s">
        <v>130</v>
      </c>
      <c r="F61" s="96" t="s">
        <v>241</v>
      </c>
      <c r="G61" s="73">
        <v>136525.21999999983</v>
      </c>
      <c r="H61" s="129" t="s">
        <v>330</v>
      </c>
      <c r="I61" s="96" t="s">
        <v>241</v>
      </c>
      <c r="J61" s="96" t="s">
        <v>330</v>
      </c>
      <c r="K61" s="148"/>
    </row>
    <row r="62" spans="1:11" ht="15.75" customHeight="1">
      <c r="A62" s="97"/>
      <c r="B62" s="101" t="s">
        <v>233</v>
      </c>
      <c r="C62" s="94" t="s">
        <v>71</v>
      </c>
      <c r="D62" s="108">
        <v>520056</v>
      </c>
      <c r="E62" s="101" t="s">
        <v>131</v>
      </c>
      <c r="F62" s="96" t="s">
        <v>241</v>
      </c>
      <c r="G62" s="73">
        <v>995.93999999999994</v>
      </c>
      <c r="H62" s="129" t="s">
        <v>330</v>
      </c>
      <c r="I62" s="96" t="s">
        <v>241</v>
      </c>
      <c r="J62" s="96" t="s">
        <v>330</v>
      </c>
      <c r="K62" s="148"/>
    </row>
    <row r="63" spans="1:11" ht="15.75" customHeight="1">
      <c r="A63" s="97"/>
      <c r="B63" s="101" t="s">
        <v>233</v>
      </c>
      <c r="C63" s="94" t="s">
        <v>71</v>
      </c>
      <c r="D63" s="108">
        <v>520057</v>
      </c>
      <c r="E63" s="101" t="s">
        <v>132</v>
      </c>
      <c r="F63" s="96" t="s">
        <v>241</v>
      </c>
      <c r="G63" s="73">
        <v>9010.9000000000124</v>
      </c>
      <c r="H63" s="129" t="s">
        <v>330</v>
      </c>
      <c r="I63" s="96" t="s">
        <v>241</v>
      </c>
      <c r="J63" s="96" t="s">
        <v>330</v>
      </c>
      <c r="K63" s="148"/>
    </row>
    <row r="64" spans="1:11" ht="15.75" customHeight="1">
      <c r="A64" s="97"/>
      <c r="B64" s="101" t="s">
        <v>233</v>
      </c>
      <c r="C64" s="94" t="s">
        <v>71</v>
      </c>
      <c r="D64" s="108">
        <v>520062</v>
      </c>
      <c r="E64" s="101" t="s">
        <v>133</v>
      </c>
      <c r="F64" s="96" t="s">
        <v>241</v>
      </c>
      <c r="G64" s="73">
        <v>62175.860000000299</v>
      </c>
      <c r="H64" s="129" t="s">
        <v>330</v>
      </c>
      <c r="I64" s="96" t="s">
        <v>241</v>
      </c>
      <c r="J64" s="96" t="s">
        <v>330</v>
      </c>
      <c r="K64" s="148"/>
    </row>
    <row r="65" spans="1:11" ht="15.75" customHeight="1">
      <c r="A65" s="97"/>
      <c r="B65" s="101" t="s">
        <v>233</v>
      </c>
      <c r="C65" s="94" t="s">
        <v>71</v>
      </c>
      <c r="D65" s="108">
        <v>525038</v>
      </c>
      <c r="E65" s="101" t="s">
        <v>134</v>
      </c>
      <c r="F65" s="96" t="s">
        <v>241</v>
      </c>
      <c r="G65" s="73">
        <v>18058.350000000013</v>
      </c>
      <c r="H65" s="129" t="s">
        <v>330</v>
      </c>
      <c r="I65" s="96" t="s">
        <v>241</v>
      </c>
      <c r="J65" s="96" t="s">
        <v>330</v>
      </c>
      <c r="K65" s="148"/>
    </row>
    <row r="66" spans="1:11" ht="15.75" customHeight="1">
      <c r="A66" s="97"/>
      <c r="B66" s="101" t="s">
        <v>233</v>
      </c>
      <c r="C66" s="94" t="s">
        <v>71</v>
      </c>
      <c r="D66" s="108">
        <v>535028</v>
      </c>
      <c r="E66" s="101" t="s">
        <v>135</v>
      </c>
      <c r="F66" s="96" t="s">
        <v>241</v>
      </c>
      <c r="G66" s="73">
        <v>23.5</v>
      </c>
      <c r="H66" s="129" t="s">
        <v>330</v>
      </c>
      <c r="I66" s="96" t="s">
        <v>241</v>
      </c>
      <c r="J66" s="96" t="s">
        <v>330</v>
      </c>
      <c r="K66" s="148"/>
    </row>
    <row r="67" spans="1:11" ht="15.75" customHeight="1">
      <c r="A67" s="97"/>
      <c r="B67" s="101" t="s">
        <v>233</v>
      </c>
      <c r="C67" s="94" t="s">
        <v>71</v>
      </c>
      <c r="D67" s="108">
        <v>535038</v>
      </c>
      <c r="E67" s="101" t="s">
        <v>136</v>
      </c>
      <c r="F67" s="96" t="s">
        <v>241</v>
      </c>
      <c r="G67" s="73">
        <v>30420.939999999973</v>
      </c>
      <c r="H67" s="129" t="s">
        <v>330</v>
      </c>
      <c r="I67" s="96" t="s">
        <v>241</v>
      </c>
      <c r="J67" s="96" t="s">
        <v>330</v>
      </c>
      <c r="K67" s="148"/>
    </row>
    <row r="68" spans="1:11" ht="15.75" customHeight="1">
      <c r="A68" s="97"/>
      <c r="B68" s="101" t="s">
        <v>233</v>
      </c>
      <c r="C68" s="94" t="s">
        <v>71</v>
      </c>
      <c r="D68" s="108">
        <v>545019</v>
      </c>
      <c r="E68" s="101" t="s">
        <v>137</v>
      </c>
      <c r="F68" s="96" t="s">
        <v>241</v>
      </c>
      <c r="G68" s="73">
        <v>17.39</v>
      </c>
      <c r="H68" s="129" t="s">
        <v>330</v>
      </c>
      <c r="I68" s="96" t="s">
        <v>241</v>
      </c>
      <c r="J68" s="96" t="s">
        <v>330</v>
      </c>
      <c r="K68" s="148"/>
    </row>
    <row r="69" spans="1:11" ht="15.75" customHeight="1">
      <c r="A69" s="97"/>
      <c r="B69" s="101" t="s">
        <v>233</v>
      </c>
      <c r="C69" s="94" t="s">
        <v>71</v>
      </c>
      <c r="D69" s="108">
        <v>545023</v>
      </c>
      <c r="E69" s="101" t="s">
        <v>138</v>
      </c>
      <c r="F69" s="96" t="s">
        <v>241</v>
      </c>
      <c r="G69" s="73">
        <v>18543.320000000014</v>
      </c>
      <c r="H69" s="129" t="s">
        <v>330</v>
      </c>
      <c r="I69" s="96" t="s">
        <v>241</v>
      </c>
      <c r="J69" s="96" t="s">
        <v>330</v>
      </c>
      <c r="K69" s="148"/>
    </row>
    <row r="70" spans="1:11" ht="15.75" customHeight="1">
      <c r="A70" s="97"/>
      <c r="B70" s="101" t="s">
        <v>233</v>
      </c>
      <c r="C70" s="94" t="s">
        <v>71</v>
      </c>
      <c r="D70" s="108">
        <v>545024</v>
      </c>
      <c r="E70" s="101" t="s">
        <v>139</v>
      </c>
      <c r="F70" s="96" t="s">
        <v>241</v>
      </c>
      <c r="G70" s="73">
        <v>16720.940000000017</v>
      </c>
      <c r="H70" s="129" t="s">
        <v>330</v>
      </c>
      <c r="I70" s="96" t="s">
        <v>241</v>
      </c>
      <c r="J70" s="96" t="s">
        <v>330</v>
      </c>
      <c r="K70" s="148"/>
    </row>
    <row r="71" spans="1:11" ht="15.75" customHeight="1">
      <c r="A71" s="97"/>
      <c r="B71" s="101" t="s">
        <v>233</v>
      </c>
      <c r="C71" s="94" t="s">
        <v>71</v>
      </c>
      <c r="D71" s="108">
        <v>545071</v>
      </c>
      <c r="E71" s="101" t="s">
        <v>140</v>
      </c>
      <c r="F71" s="96" t="s">
        <v>241</v>
      </c>
      <c r="G71" s="73">
        <v>14738.059999999952</v>
      </c>
      <c r="H71" s="129" t="s">
        <v>330</v>
      </c>
      <c r="I71" s="96" t="s">
        <v>241</v>
      </c>
      <c r="J71" s="96" t="s">
        <v>330</v>
      </c>
      <c r="K71" s="148"/>
    </row>
    <row r="72" spans="1:11" ht="15.75" customHeight="1">
      <c r="A72" s="97"/>
      <c r="B72" s="101" t="s">
        <v>233</v>
      </c>
      <c r="C72" s="94" t="s">
        <v>71</v>
      </c>
      <c r="D72" s="108">
        <v>545090</v>
      </c>
      <c r="E72" s="101" t="s">
        <v>141</v>
      </c>
      <c r="F72" s="96" t="s">
        <v>241</v>
      </c>
      <c r="G72" s="73">
        <v>5933.9200000000628</v>
      </c>
      <c r="H72" s="129" t="s">
        <v>330</v>
      </c>
      <c r="I72" s="96" t="s">
        <v>241</v>
      </c>
      <c r="J72" s="96" t="s">
        <v>330</v>
      </c>
      <c r="K72" s="148"/>
    </row>
    <row r="73" spans="1:11" ht="15.75" customHeight="1">
      <c r="A73" s="97"/>
      <c r="B73" s="101" t="s">
        <v>233</v>
      </c>
      <c r="C73" s="94" t="s">
        <v>71</v>
      </c>
      <c r="D73" s="108">
        <v>545091</v>
      </c>
      <c r="E73" s="101" t="s">
        <v>142</v>
      </c>
      <c r="F73" s="96" t="s">
        <v>241</v>
      </c>
      <c r="G73" s="73">
        <v>7849.4800000000741</v>
      </c>
      <c r="H73" s="129" t="s">
        <v>330</v>
      </c>
      <c r="I73" s="96" t="s">
        <v>241</v>
      </c>
      <c r="J73" s="96" t="s">
        <v>330</v>
      </c>
      <c r="K73" s="148"/>
    </row>
    <row r="74" spans="1:11" ht="15.75" customHeight="1">
      <c r="A74" s="97"/>
      <c r="B74" s="101" t="s">
        <v>233</v>
      </c>
      <c r="C74" s="94" t="s">
        <v>71</v>
      </c>
      <c r="D74" s="108">
        <v>545092</v>
      </c>
      <c r="E74" s="101" t="s">
        <v>143</v>
      </c>
      <c r="F74" s="96" t="s">
        <v>241</v>
      </c>
      <c r="G74" s="73">
        <v>5513.9700000000885</v>
      </c>
      <c r="H74" s="129" t="s">
        <v>330</v>
      </c>
      <c r="I74" s="96" t="s">
        <v>241</v>
      </c>
      <c r="J74" s="96" t="s">
        <v>330</v>
      </c>
      <c r="K74" s="148"/>
    </row>
    <row r="75" spans="1:11" ht="15.75" customHeight="1">
      <c r="A75" s="97"/>
      <c r="B75" s="101" t="s">
        <v>233</v>
      </c>
      <c r="C75" s="94" t="s">
        <v>71</v>
      </c>
      <c r="D75" s="108">
        <v>545093</v>
      </c>
      <c r="E75" s="101" t="s">
        <v>144</v>
      </c>
      <c r="F75" s="96" t="s">
        <v>241</v>
      </c>
      <c r="G75" s="73">
        <v>4526.6200000000244</v>
      </c>
      <c r="H75" s="129" t="s">
        <v>330</v>
      </c>
      <c r="I75" s="96" t="s">
        <v>241</v>
      </c>
      <c r="J75" s="96" t="s">
        <v>330</v>
      </c>
      <c r="K75" s="148"/>
    </row>
    <row r="76" spans="1:11" ht="15.75" customHeight="1">
      <c r="A76" s="97"/>
      <c r="B76" s="101" t="s">
        <v>233</v>
      </c>
      <c r="C76" s="94" t="s">
        <v>71</v>
      </c>
      <c r="D76" s="108">
        <v>545094</v>
      </c>
      <c r="E76" s="101" t="s">
        <v>145</v>
      </c>
      <c r="F76" s="96" t="s">
        <v>241</v>
      </c>
      <c r="G76" s="73">
        <v>6898.7900000000891</v>
      </c>
      <c r="H76" s="129" t="s">
        <v>330</v>
      </c>
      <c r="I76" s="96" t="s">
        <v>241</v>
      </c>
      <c r="J76" s="96" t="s">
        <v>330</v>
      </c>
      <c r="K76" s="148"/>
    </row>
    <row r="77" spans="1:11" ht="15.75" customHeight="1">
      <c r="A77" s="97"/>
      <c r="B77" s="101" t="s">
        <v>233</v>
      </c>
      <c r="C77" s="94" t="s">
        <v>71</v>
      </c>
      <c r="D77" s="108">
        <v>545095</v>
      </c>
      <c r="E77" s="101" t="s">
        <v>146</v>
      </c>
      <c r="F77" s="96" t="s">
        <v>241</v>
      </c>
      <c r="G77" s="73">
        <v>6834.9900000000698</v>
      </c>
      <c r="H77" s="129" t="s">
        <v>330</v>
      </c>
      <c r="I77" s="96" t="s">
        <v>241</v>
      </c>
      <c r="J77" s="96" t="s">
        <v>330</v>
      </c>
      <c r="K77" s="148"/>
    </row>
    <row r="78" spans="1:11" ht="15.75" customHeight="1">
      <c r="A78" s="97"/>
      <c r="B78" s="101" t="s">
        <v>233</v>
      </c>
      <c r="C78" s="94" t="s">
        <v>71</v>
      </c>
      <c r="D78" s="108">
        <v>545096</v>
      </c>
      <c r="E78" s="101" t="s">
        <v>147</v>
      </c>
      <c r="F78" s="96" t="s">
        <v>241</v>
      </c>
      <c r="G78" s="73">
        <v>5878.820000000077</v>
      </c>
      <c r="H78" s="129" t="s">
        <v>330</v>
      </c>
      <c r="I78" s="96" t="s">
        <v>241</v>
      </c>
      <c r="J78" s="96" t="s">
        <v>330</v>
      </c>
      <c r="K78" s="148"/>
    </row>
    <row r="79" spans="1:11" ht="15.75" customHeight="1">
      <c r="A79" s="97"/>
      <c r="B79" s="101" t="s">
        <v>233</v>
      </c>
      <c r="C79" s="94" t="s">
        <v>71</v>
      </c>
      <c r="D79" s="108">
        <v>545097</v>
      </c>
      <c r="E79" s="101" t="s">
        <v>148</v>
      </c>
      <c r="F79" s="96" t="s">
        <v>241</v>
      </c>
      <c r="G79" s="73">
        <v>5460.1400000000749</v>
      </c>
      <c r="H79" s="129" t="s">
        <v>330</v>
      </c>
      <c r="I79" s="96" t="s">
        <v>241</v>
      </c>
      <c r="J79" s="96" t="s">
        <v>330</v>
      </c>
      <c r="K79" s="148"/>
    </row>
    <row r="80" spans="1:11" ht="15.75" customHeight="1">
      <c r="A80" s="97"/>
      <c r="B80" s="101" t="s">
        <v>233</v>
      </c>
      <c r="C80" s="94" t="s">
        <v>71</v>
      </c>
      <c r="D80" s="108">
        <v>565038</v>
      </c>
      <c r="E80" s="101" t="s">
        <v>149</v>
      </c>
      <c r="F80" s="96" t="s">
        <v>241</v>
      </c>
      <c r="G80" s="73">
        <v>187.65</v>
      </c>
      <c r="H80" s="129" t="s">
        <v>330</v>
      </c>
      <c r="I80" s="96" t="s">
        <v>241</v>
      </c>
      <c r="J80" s="96" t="s">
        <v>330</v>
      </c>
      <c r="K80" s="148"/>
    </row>
    <row r="81" spans="1:11" ht="15.75" customHeight="1">
      <c r="A81" s="97"/>
      <c r="B81" s="101" t="s">
        <v>233</v>
      </c>
      <c r="C81" s="94" t="s">
        <v>71</v>
      </c>
      <c r="D81" s="108">
        <v>580012</v>
      </c>
      <c r="E81" s="101" t="s">
        <v>150</v>
      </c>
      <c r="F81" s="96" t="s">
        <v>241</v>
      </c>
      <c r="G81" s="73">
        <v>94.340000000000032</v>
      </c>
      <c r="H81" s="129" t="s">
        <v>330</v>
      </c>
      <c r="I81" s="96" t="s">
        <v>241</v>
      </c>
      <c r="J81" s="96" t="s">
        <v>330</v>
      </c>
      <c r="K81" s="148"/>
    </row>
    <row r="82" spans="1:11" ht="15.75" customHeight="1">
      <c r="A82" s="97"/>
      <c r="B82" s="101" t="s">
        <v>233</v>
      </c>
      <c r="C82" s="94" t="s">
        <v>71</v>
      </c>
      <c r="D82" s="108">
        <v>585001</v>
      </c>
      <c r="E82" s="101" t="s">
        <v>151</v>
      </c>
      <c r="F82" s="96" t="s">
        <v>241</v>
      </c>
      <c r="G82" s="73">
        <v>39216.219999999863</v>
      </c>
      <c r="H82" s="129" t="s">
        <v>330</v>
      </c>
      <c r="I82" s="96" t="s">
        <v>241</v>
      </c>
      <c r="J82" s="96" t="s">
        <v>330</v>
      </c>
      <c r="K82" s="148"/>
    </row>
    <row r="83" spans="1:11" ht="15.75" customHeight="1">
      <c r="A83" s="97"/>
      <c r="B83" s="101" t="s">
        <v>233</v>
      </c>
      <c r="C83" s="94" t="s">
        <v>71</v>
      </c>
      <c r="D83" s="108">
        <v>585002</v>
      </c>
      <c r="E83" s="101" t="s">
        <v>152</v>
      </c>
      <c r="F83" s="96" t="s">
        <v>241</v>
      </c>
      <c r="G83" s="73">
        <v>24188.740000000005</v>
      </c>
      <c r="H83" s="129" t="s">
        <v>330</v>
      </c>
      <c r="I83" s="96" t="s">
        <v>241</v>
      </c>
      <c r="J83" s="96" t="s">
        <v>330</v>
      </c>
      <c r="K83" s="148"/>
    </row>
    <row r="84" spans="1:11" ht="15.75" customHeight="1">
      <c r="A84" s="97"/>
      <c r="B84" s="101" t="s">
        <v>233</v>
      </c>
      <c r="C84" s="94" t="s">
        <v>71</v>
      </c>
      <c r="D84" s="108">
        <v>585005</v>
      </c>
      <c r="E84" s="101" t="s">
        <v>153</v>
      </c>
      <c r="F84" s="96" t="s">
        <v>241</v>
      </c>
      <c r="G84" s="73">
        <v>825.14</v>
      </c>
      <c r="H84" s="129" t="s">
        <v>330</v>
      </c>
      <c r="I84" s="96" t="s">
        <v>241</v>
      </c>
      <c r="J84" s="96" t="s">
        <v>330</v>
      </c>
      <c r="K84" s="148"/>
    </row>
    <row r="85" spans="1:11" ht="15.75" customHeight="1">
      <c r="A85" s="97"/>
      <c r="B85" s="101" t="s">
        <v>233</v>
      </c>
      <c r="C85" s="94" t="s">
        <v>71</v>
      </c>
      <c r="D85" s="108">
        <v>585010</v>
      </c>
      <c r="E85" s="101" t="s">
        <v>154</v>
      </c>
      <c r="F85" s="96" t="s">
        <v>241</v>
      </c>
      <c r="G85" s="73">
        <v>246742.06000000259</v>
      </c>
      <c r="H85" s="129" t="s">
        <v>330</v>
      </c>
      <c r="I85" s="96" t="s">
        <v>241</v>
      </c>
      <c r="J85" s="96" t="s">
        <v>330</v>
      </c>
      <c r="K85" s="148"/>
    </row>
    <row r="86" spans="1:11" ht="15.75" customHeight="1">
      <c r="A86" s="97"/>
      <c r="B86" s="101" t="s">
        <v>233</v>
      </c>
      <c r="C86" s="94" t="s">
        <v>71</v>
      </c>
      <c r="D86" s="108">
        <v>622130</v>
      </c>
      <c r="E86" s="101" t="s">
        <v>155</v>
      </c>
      <c r="F86" s="96" t="s">
        <v>241</v>
      </c>
      <c r="G86" s="73">
        <v>291.97999999999996</v>
      </c>
      <c r="H86" s="129" t="s">
        <v>330</v>
      </c>
      <c r="I86" s="96" t="s">
        <v>241</v>
      </c>
      <c r="J86" s="96" t="s">
        <v>330</v>
      </c>
      <c r="K86" s="148"/>
    </row>
    <row r="87" spans="1:11" ht="15.75" customHeight="1">
      <c r="A87" s="97"/>
      <c r="B87" s="109" t="s">
        <v>233</v>
      </c>
      <c r="C87" s="94" t="s">
        <v>71</v>
      </c>
      <c r="D87" s="108">
        <v>717470</v>
      </c>
      <c r="E87" s="101" t="s">
        <v>156</v>
      </c>
      <c r="F87" s="96" t="s">
        <v>241</v>
      </c>
      <c r="G87" s="73">
        <v>2057.5599999999995</v>
      </c>
      <c r="H87" s="129" t="s">
        <v>330</v>
      </c>
      <c r="I87" s="96" t="s">
        <v>241</v>
      </c>
      <c r="J87" s="96" t="s">
        <v>330</v>
      </c>
      <c r="K87" s="148"/>
    </row>
    <row r="88" spans="1:11" s="64" customFormat="1" ht="33" customHeight="1" thickBot="1">
      <c r="A88" s="97"/>
      <c r="B88" s="110"/>
      <c r="C88" s="94"/>
      <c r="D88" s="95"/>
      <c r="E88" s="101"/>
      <c r="F88" s="75" t="s">
        <v>307</v>
      </c>
      <c r="G88" s="123">
        <f>SUM(G36:G87)</f>
        <v>1026242.3400000043</v>
      </c>
      <c r="H88" s="49"/>
      <c r="I88" s="66"/>
      <c r="J88" s="96"/>
      <c r="K88" s="124"/>
    </row>
    <row r="89" spans="1:11" ht="15.75" customHeight="1">
      <c r="A89" s="97"/>
      <c r="B89" s="68" t="s">
        <v>236</v>
      </c>
      <c r="C89" s="47" t="s">
        <v>74</v>
      </c>
      <c r="D89" s="108">
        <v>600207</v>
      </c>
      <c r="E89" s="101" t="s">
        <v>157</v>
      </c>
      <c r="F89" s="50" t="s">
        <v>242</v>
      </c>
      <c r="G89" s="96" t="s">
        <v>330</v>
      </c>
      <c r="H89" s="122" t="s">
        <v>305</v>
      </c>
      <c r="I89" s="96" t="s">
        <v>330</v>
      </c>
      <c r="J89" s="96" t="s">
        <v>18</v>
      </c>
      <c r="K89" s="151" t="s">
        <v>331</v>
      </c>
    </row>
    <row r="90" spans="1:11" ht="15.75" customHeight="1">
      <c r="A90" s="97"/>
      <c r="B90" s="101" t="s">
        <v>237</v>
      </c>
      <c r="C90" s="94" t="s">
        <v>74</v>
      </c>
      <c r="D90" s="108">
        <v>600208</v>
      </c>
      <c r="E90" s="101" t="s">
        <v>158</v>
      </c>
      <c r="F90" s="50" t="s">
        <v>242</v>
      </c>
      <c r="G90" s="96" t="s">
        <v>330</v>
      </c>
      <c r="H90" s="122" t="s">
        <v>305</v>
      </c>
      <c r="I90" s="96" t="s">
        <v>330</v>
      </c>
      <c r="J90" s="96" t="s">
        <v>18</v>
      </c>
      <c r="K90" s="151"/>
    </row>
    <row r="91" spans="1:11" ht="15.75" customHeight="1">
      <c r="A91" s="97"/>
      <c r="B91" s="101" t="s">
        <v>237</v>
      </c>
      <c r="C91" s="94" t="s">
        <v>74</v>
      </c>
      <c r="D91" s="108">
        <v>600210</v>
      </c>
      <c r="E91" s="101" t="s">
        <v>159</v>
      </c>
      <c r="F91" s="50" t="s">
        <v>242</v>
      </c>
      <c r="G91" s="96" t="s">
        <v>330</v>
      </c>
      <c r="H91" s="122" t="s">
        <v>305</v>
      </c>
      <c r="I91" s="96" t="s">
        <v>330</v>
      </c>
      <c r="J91" s="96" t="s">
        <v>18</v>
      </c>
      <c r="K91" s="151"/>
    </row>
    <row r="92" spans="1:11" ht="15.75" customHeight="1">
      <c r="A92" s="97"/>
      <c r="B92" s="101" t="s">
        <v>237</v>
      </c>
      <c r="C92" s="94" t="s">
        <v>74</v>
      </c>
      <c r="D92" s="108">
        <v>600211</v>
      </c>
      <c r="E92" s="101" t="s">
        <v>160</v>
      </c>
      <c r="F92" s="50" t="s">
        <v>242</v>
      </c>
      <c r="G92" s="96" t="s">
        <v>330</v>
      </c>
      <c r="H92" s="122" t="s">
        <v>305</v>
      </c>
      <c r="I92" s="96" t="s">
        <v>330</v>
      </c>
      <c r="J92" s="96" t="s">
        <v>18</v>
      </c>
      <c r="K92" s="151"/>
    </row>
    <row r="93" spans="1:11" ht="15.75" customHeight="1">
      <c r="A93" s="97"/>
      <c r="B93" s="101" t="s">
        <v>237</v>
      </c>
      <c r="C93" s="94" t="s">
        <v>74</v>
      </c>
      <c r="D93" s="108">
        <v>600212</v>
      </c>
      <c r="E93" s="101" t="s">
        <v>161</v>
      </c>
      <c r="F93" s="50" t="s">
        <v>242</v>
      </c>
      <c r="G93" s="96" t="s">
        <v>330</v>
      </c>
      <c r="H93" s="122" t="s">
        <v>305</v>
      </c>
      <c r="I93" s="96" t="s">
        <v>330</v>
      </c>
      <c r="J93" s="96" t="s">
        <v>18</v>
      </c>
      <c r="K93" s="151"/>
    </row>
    <row r="94" spans="1:11" ht="15.75" customHeight="1">
      <c r="A94" s="97"/>
      <c r="B94" s="101" t="s">
        <v>237</v>
      </c>
      <c r="C94" s="94" t="s">
        <v>74</v>
      </c>
      <c r="D94" s="108">
        <v>600214</v>
      </c>
      <c r="E94" s="101" t="s">
        <v>162</v>
      </c>
      <c r="F94" s="50" t="s">
        <v>242</v>
      </c>
      <c r="G94" s="96" t="s">
        <v>330</v>
      </c>
      <c r="H94" s="122" t="s">
        <v>305</v>
      </c>
      <c r="I94" s="96" t="s">
        <v>330</v>
      </c>
      <c r="J94" s="96" t="s">
        <v>18</v>
      </c>
      <c r="K94" s="151"/>
    </row>
    <row r="95" spans="1:11" ht="15.75" customHeight="1">
      <c r="A95" s="97"/>
      <c r="B95" s="101" t="s">
        <v>237</v>
      </c>
      <c r="C95" s="94" t="s">
        <v>74</v>
      </c>
      <c r="D95" s="108">
        <v>600215</v>
      </c>
      <c r="E95" s="101" t="s">
        <v>163</v>
      </c>
      <c r="F95" s="50" t="s">
        <v>242</v>
      </c>
      <c r="G95" s="96" t="s">
        <v>330</v>
      </c>
      <c r="H95" s="122" t="s">
        <v>305</v>
      </c>
      <c r="I95" s="96" t="s">
        <v>330</v>
      </c>
      <c r="J95" s="96" t="s">
        <v>18</v>
      </c>
      <c r="K95" s="151"/>
    </row>
    <row r="96" spans="1:11" ht="15.75" customHeight="1">
      <c r="A96" s="97"/>
      <c r="B96" s="101" t="s">
        <v>237</v>
      </c>
      <c r="C96" s="94" t="s">
        <v>74</v>
      </c>
      <c r="D96" s="108">
        <v>600216</v>
      </c>
      <c r="E96" s="101" t="s">
        <v>164</v>
      </c>
      <c r="F96" s="50" t="s">
        <v>242</v>
      </c>
      <c r="G96" s="96" t="s">
        <v>330</v>
      </c>
      <c r="H96" s="122" t="s">
        <v>305</v>
      </c>
      <c r="I96" s="96" t="s">
        <v>330</v>
      </c>
      <c r="J96" s="96" t="s">
        <v>18</v>
      </c>
      <c r="K96" s="151"/>
    </row>
    <row r="97" spans="1:11" ht="15.75" customHeight="1">
      <c r="A97" s="97"/>
      <c r="B97" s="101" t="s">
        <v>237</v>
      </c>
      <c r="C97" s="94" t="s">
        <v>74</v>
      </c>
      <c r="D97" s="108">
        <v>600217</v>
      </c>
      <c r="E97" s="101" t="s">
        <v>165</v>
      </c>
      <c r="F97" s="50" t="s">
        <v>242</v>
      </c>
      <c r="G97" s="96" t="s">
        <v>330</v>
      </c>
      <c r="H97" s="122" t="s">
        <v>305</v>
      </c>
      <c r="I97" s="96" t="s">
        <v>330</v>
      </c>
      <c r="J97" s="96" t="s">
        <v>18</v>
      </c>
      <c r="K97" s="151"/>
    </row>
    <row r="98" spans="1:11" ht="15.75" customHeight="1">
      <c r="A98" s="97"/>
      <c r="B98" s="101" t="s">
        <v>237</v>
      </c>
      <c r="C98" s="94" t="s">
        <v>74</v>
      </c>
      <c r="D98" s="108">
        <v>600218</v>
      </c>
      <c r="E98" s="101" t="s">
        <v>166</v>
      </c>
      <c r="F98" s="50" t="s">
        <v>242</v>
      </c>
      <c r="G98" s="96" t="s">
        <v>330</v>
      </c>
      <c r="H98" s="122" t="s">
        <v>305</v>
      </c>
      <c r="I98" s="96" t="s">
        <v>330</v>
      </c>
      <c r="J98" s="96" t="s">
        <v>18</v>
      </c>
      <c r="K98" s="151"/>
    </row>
    <row r="99" spans="1:11" ht="15.75" customHeight="1">
      <c r="A99" s="97"/>
      <c r="B99" s="101" t="s">
        <v>237</v>
      </c>
      <c r="C99" s="94" t="s">
        <v>74</v>
      </c>
      <c r="D99" s="108">
        <v>600220</v>
      </c>
      <c r="E99" s="101" t="s">
        <v>167</v>
      </c>
      <c r="F99" s="50" t="s">
        <v>242</v>
      </c>
      <c r="G99" s="96" t="s">
        <v>330</v>
      </c>
      <c r="H99" s="122" t="s">
        <v>305</v>
      </c>
      <c r="I99" s="96" t="s">
        <v>330</v>
      </c>
      <c r="J99" s="96" t="s">
        <v>18</v>
      </c>
      <c r="K99" s="151"/>
    </row>
    <row r="100" spans="1:11" ht="15.75" customHeight="1">
      <c r="A100" s="97"/>
      <c r="B100" s="101" t="s">
        <v>237</v>
      </c>
      <c r="C100" s="94" t="s">
        <v>74</v>
      </c>
      <c r="D100" s="108">
        <v>600221</v>
      </c>
      <c r="E100" s="101" t="s">
        <v>168</v>
      </c>
      <c r="F100" s="50" t="s">
        <v>242</v>
      </c>
      <c r="G100" s="96" t="s">
        <v>330</v>
      </c>
      <c r="H100" s="122" t="s">
        <v>305</v>
      </c>
      <c r="I100" s="96" t="s">
        <v>330</v>
      </c>
      <c r="J100" s="96" t="s">
        <v>18</v>
      </c>
      <c r="K100" s="151"/>
    </row>
    <row r="101" spans="1:11" ht="15.75" customHeight="1">
      <c r="A101" s="97"/>
      <c r="B101" s="101" t="s">
        <v>237</v>
      </c>
      <c r="C101" s="94" t="s">
        <v>74</v>
      </c>
      <c r="D101" s="108">
        <v>600930</v>
      </c>
      <c r="E101" s="101" t="s">
        <v>169</v>
      </c>
      <c r="F101" s="50" t="s">
        <v>242</v>
      </c>
      <c r="G101" s="96" t="s">
        <v>330</v>
      </c>
      <c r="H101" s="122" t="s">
        <v>305</v>
      </c>
      <c r="I101" s="96" t="s">
        <v>330</v>
      </c>
      <c r="J101" s="96" t="s">
        <v>18</v>
      </c>
      <c r="K101" s="151"/>
    </row>
    <row r="102" spans="1:11" ht="15.75" customHeight="1">
      <c r="A102" s="97"/>
      <c r="B102" s="101" t="s">
        <v>237</v>
      </c>
      <c r="C102" s="94" t="s">
        <v>74</v>
      </c>
      <c r="D102" s="108">
        <v>600955</v>
      </c>
      <c r="E102" s="101" t="s">
        <v>170</v>
      </c>
      <c r="F102" s="50" t="s">
        <v>242</v>
      </c>
      <c r="G102" s="96" t="s">
        <v>330</v>
      </c>
      <c r="H102" s="122" t="s">
        <v>305</v>
      </c>
      <c r="I102" s="96" t="s">
        <v>330</v>
      </c>
      <c r="J102" s="96" t="s">
        <v>18</v>
      </c>
      <c r="K102" s="151"/>
    </row>
    <row r="103" spans="1:11" ht="15.75" customHeight="1">
      <c r="A103" s="97"/>
      <c r="B103" s="101" t="s">
        <v>237</v>
      </c>
      <c r="C103" s="94" t="s">
        <v>74</v>
      </c>
      <c r="D103" s="108">
        <v>600960</v>
      </c>
      <c r="E103" s="101" t="s">
        <v>171</v>
      </c>
      <c r="F103" s="50" t="s">
        <v>242</v>
      </c>
      <c r="G103" s="96" t="s">
        <v>330</v>
      </c>
      <c r="H103" s="122" t="s">
        <v>305</v>
      </c>
      <c r="I103" s="96" t="s">
        <v>330</v>
      </c>
      <c r="J103" s="96" t="s">
        <v>18</v>
      </c>
      <c r="K103" s="151"/>
    </row>
    <row r="104" spans="1:11" ht="15.75" customHeight="1">
      <c r="A104" s="97"/>
      <c r="B104" s="101" t="s">
        <v>237</v>
      </c>
      <c r="C104" s="94" t="s">
        <v>74</v>
      </c>
      <c r="D104" s="108">
        <v>601110</v>
      </c>
      <c r="E104" s="101" t="s">
        <v>172</v>
      </c>
      <c r="F104" s="50" t="s">
        <v>242</v>
      </c>
      <c r="G104" s="96" t="s">
        <v>330</v>
      </c>
      <c r="H104" s="122" t="s">
        <v>305</v>
      </c>
      <c r="I104" s="96" t="s">
        <v>330</v>
      </c>
      <c r="J104" s="96" t="s">
        <v>18</v>
      </c>
      <c r="K104" s="151"/>
    </row>
    <row r="105" spans="1:11" ht="15.75" customHeight="1">
      <c r="A105" s="97"/>
      <c r="B105" s="101" t="s">
        <v>237</v>
      </c>
      <c r="C105" s="94" t="s">
        <v>74</v>
      </c>
      <c r="D105" s="108">
        <v>601120</v>
      </c>
      <c r="E105" s="101" t="s">
        <v>173</v>
      </c>
      <c r="F105" s="50" t="s">
        <v>242</v>
      </c>
      <c r="G105" s="96" t="s">
        <v>330</v>
      </c>
      <c r="H105" s="122" t="s">
        <v>305</v>
      </c>
      <c r="I105" s="96" t="s">
        <v>330</v>
      </c>
      <c r="J105" s="96" t="s">
        <v>18</v>
      </c>
      <c r="K105" s="151"/>
    </row>
    <row r="106" spans="1:11" ht="15.75" customHeight="1">
      <c r="A106" s="97"/>
      <c r="B106" s="101" t="s">
        <v>237</v>
      </c>
      <c r="C106" s="94" t="s">
        <v>74</v>
      </c>
      <c r="D106" s="108">
        <v>601130</v>
      </c>
      <c r="E106" s="101" t="s">
        <v>174</v>
      </c>
      <c r="F106" s="50" t="s">
        <v>242</v>
      </c>
      <c r="G106" s="96" t="s">
        <v>330</v>
      </c>
      <c r="H106" s="122" t="s">
        <v>305</v>
      </c>
      <c r="I106" s="96" t="s">
        <v>330</v>
      </c>
      <c r="J106" s="96" t="s">
        <v>18</v>
      </c>
      <c r="K106" s="151"/>
    </row>
    <row r="107" spans="1:11" ht="15.75" customHeight="1">
      <c r="A107" s="97"/>
      <c r="B107" s="101" t="s">
        <v>237</v>
      </c>
      <c r="C107" s="94" t="s">
        <v>74</v>
      </c>
      <c r="D107" s="108">
        <v>601135</v>
      </c>
      <c r="E107" s="101" t="s">
        <v>175</v>
      </c>
      <c r="F107" s="50" t="s">
        <v>242</v>
      </c>
      <c r="G107" s="96" t="s">
        <v>330</v>
      </c>
      <c r="H107" s="122" t="s">
        <v>305</v>
      </c>
      <c r="I107" s="96" t="s">
        <v>330</v>
      </c>
      <c r="J107" s="96" t="s">
        <v>18</v>
      </c>
      <c r="K107" s="151"/>
    </row>
    <row r="108" spans="1:11" ht="15.75" customHeight="1">
      <c r="A108" s="97"/>
      <c r="B108" s="101" t="s">
        <v>237</v>
      </c>
      <c r="C108" s="94" t="s">
        <v>74</v>
      </c>
      <c r="D108" s="108">
        <v>601155</v>
      </c>
      <c r="E108" s="101" t="s">
        <v>176</v>
      </c>
      <c r="F108" s="50" t="s">
        <v>242</v>
      </c>
      <c r="G108" s="96" t="s">
        <v>330</v>
      </c>
      <c r="H108" s="122" t="s">
        <v>305</v>
      </c>
      <c r="I108" s="96" t="s">
        <v>330</v>
      </c>
      <c r="J108" s="96" t="s">
        <v>18</v>
      </c>
      <c r="K108" s="151"/>
    </row>
    <row r="109" spans="1:11" ht="15.75" customHeight="1">
      <c r="A109" s="97"/>
      <c r="B109" s="101" t="s">
        <v>237</v>
      </c>
      <c r="C109" s="94" t="s">
        <v>74</v>
      </c>
      <c r="D109" s="108">
        <v>601166</v>
      </c>
      <c r="E109" s="101" t="s">
        <v>177</v>
      </c>
      <c r="F109" s="50" t="s">
        <v>242</v>
      </c>
      <c r="G109" s="96" t="s">
        <v>330</v>
      </c>
      <c r="H109" s="122" t="s">
        <v>305</v>
      </c>
      <c r="I109" s="96" t="s">
        <v>330</v>
      </c>
      <c r="J109" s="96" t="s">
        <v>18</v>
      </c>
      <c r="K109" s="151"/>
    </row>
    <row r="110" spans="1:11" ht="15.75" customHeight="1">
      <c r="A110" s="97"/>
      <c r="B110" s="101" t="s">
        <v>237</v>
      </c>
      <c r="C110" s="94" t="s">
        <v>74</v>
      </c>
      <c r="D110" s="108">
        <v>601167</v>
      </c>
      <c r="E110" s="101" t="s">
        <v>178</v>
      </c>
      <c r="F110" s="50" t="s">
        <v>242</v>
      </c>
      <c r="G110" s="96" t="s">
        <v>330</v>
      </c>
      <c r="H110" s="122" t="s">
        <v>305</v>
      </c>
      <c r="I110" s="96" t="s">
        <v>330</v>
      </c>
      <c r="J110" s="96" t="s">
        <v>18</v>
      </c>
      <c r="K110" s="151"/>
    </row>
    <row r="111" spans="1:11" ht="15.75" customHeight="1">
      <c r="A111" s="97"/>
      <c r="B111" s="101" t="s">
        <v>237</v>
      </c>
      <c r="C111" s="94" t="s">
        <v>74</v>
      </c>
      <c r="D111" s="108">
        <v>601175</v>
      </c>
      <c r="E111" s="101" t="s">
        <v>179</v>
      </c>
      <c r="F111" s="50" t="s">
        <v>242</v>
      </c>
      <c r="G111" s="96" t="s">
        <v>330</v>
      </c>
      <c r="H111" s="122" t="s">
        <v>305</v>
      </c>
      <c r="I111" s="96" t="s">
        <v>330</v>
      </c>
      <c r="J111" s="96" t="s">
        <v>18</v>
      </c>
      <c r="K111" s="151"/>
    </row>
    <row r="112" spans="1:11" ht="15.75" customHeight="1">
      <c r="A112" s="97"/>
      <c r="B112" s="101" t="s">
        <v>237</v>
      </c>
      <c r="C112" s="94" t="s">
        <v>74</v>
      </c>
      <c r="D112" s="108">
        <v>601201</v>
      </c>
      <c r="E112" s="101" t="s">
        <v>180</v>
      </c>
      <c r="F112" s="50" t="s">
        <v>242</v>
      </c>
      <c r="G112" s="96" t="s">
        <v>330</v>
      </c>
      <c r="H112" s="122" t="s">
        <v>305</v>
      </c>
      <c r="I112" s="96" t="s">
        <v>330</v>
      </c>
      <c r="J112" s="96" t="s">
        <v>18</v>
      </c>
      <c r="K112" s="151"/>
    </row>
    <row r="113" spans="1:11" ht="15.75" customHeight="1">
      <c r="A113" s="97"/>
      <c r="B113" s="101" t="s">
        <v>237</v>
      </c>
      <c r="C113" s="94" t="s">
        <v>74</v>
      </c>
      <c r="D113" s="108">
        <v>601240</v>
      </c>
      <c r="E113" s="101" t="s">
        <v>181</v>
      </c>
      <c r="F113" s="50" t="s">
        <v>242</v>
      </c>
      <c r="G113" s="96" t="s">
        <v>330</v>
      </c>
      <c r="H113" s="122" t="s">
        <v>305</v>
      </c>
      <c r="I113" s="96" t="s">
        <v>330</v>
      </c>
      <c r="J113" s="96" t="s">
        <v>18</v>
      </c>
      <c r="K113" s="151"/>
    </row>
    <row r="114" spans="1:11" ht="15.75" customHeight="1">
      <c r="A114" s="97"/>
      <c r="B114" s="101" t="s">
        <v>237</v>
      </c>
      <c r="C114" s="94" t="s">
        <v>74</v>
      </c>
      <c r="D114" s="108">
        <v>601275</v>
      </c>
      <c r="E114" s="101" t="s">
        <v>182</v>
      </c>
      <c r="F114" s="50" t="s">
        <v>242</v>
      </c>
      <c r="G114" s="96" t="s">
        <v>330</v>
      </c>
      <c r="H114" s="122" t="s">
        <v>305</v>
      </c>
      <c r="I114" s="96" t="s">
        <v>330</v>
      </c>
      <c r="J114" s="96" t="s">
        <v>18</v>
      </c>
      <c r="K114" s="151"/>
    </row>
    <row r="115" spans="1:11" ht="15.75" customHeight="1">
      <c r="A115" s="97"/>
      <c r="B115" s="101" t="s">
        <v>237</v>
      </c>
      <c r="C115" s="94" t="s">
        <v>74</v>
      </c>
      <c r="D115" s="108">
        <v>601280</v>
      </c>
      <c r="E115" s="101" t="s">
        <v>183</v>
      </c>
      <c r="F115" s="50" t="s">
        <v>242</v>
      </c>
      <c r="G115" s="96" t="s">
        <v>330</v>
      </c>
      <c r="H115" s="122" t="s">
        <v>305</v>
      </c>
      <c r="I115" s="96" t="s">
        <v>330</v>
      </c>
      <c r="J115" s="96" t="s">
        <v>18</v>
      </c>
      <c r="K115" s="151"/>
    </row>
    <row r="116" spans="1:11" ht="15.75" customHeight="1">
      <c r="A116" s="97"/>
      <c r="B116" s="101" t="s">
        <v>237</v>
      </c>
      <c r="C116" s="94" t="s">
        <v>74</v>
      </c>
      <c r="D116" s="108">
        <v>601285</v>
      </c>
      <c r="E116" s="101" t="s">
        <v>184</v>
      </c>
      <c r="F116" s="50" t="s">
        <v>242</v>
      </c>
      <c r="G116" s="96" t="s">
        <v>330</v>
      </c>
      <c r="H116" s="122" t="s">
        <v>305</v>
      </c>
      <c r="I116" s="96" t="s">
        <v>330</v>
      </c>
      <c r="J116" s="96" t="s">
        <v>18</v>
      </c>
      <c r="K116" s="151"/>
    </row>
    <row r="117" spans="1:11" ht="15.75" customHeight="1">
      <c r="A117" s="97"/>
      <c r="B117" s="101" t="s">
        <v>237</v>
      </c>
      <c r="C117" s="94" t="s">
        <v>74</v>
      </c>
      <c r="D117" s="108">
        <v>601780</v>
      </c>
      <c r="E117" s="101" t="s">
        <v>185</v>
      </c>
      <c r="F117" s="50" t="s">
        <v>242</v>
      </c>
      <c r="G117" s="96" t="s">
        <v>330</v>
      </c>
      <c r="H117" s="122" t="s">
        <v>305</v>
      </c>
      <c r="I117" s="96" t="s">
        <v>330</v>
      </c>
      <c r="J117" s="96" t="s">
        <v>18</v>
      </c>
      <c r="K117" s="151"/>
    </row>
    <row r="118" spans="1:11" ht="15.75" customHeight="1">
      <c r="A118" s="97"/>
      <c r="B118" s="101" t="s">
        <v>237</v>
      </c>
      <c r="C118" s="94" t="s">
        <v>74</v>
      </c>
      <c r="D118" s="108">
        <v>602000</v>
      </c>
      <c r="E118" s="101" t="s">
        <v>186</v>
      </c>
      <c r="F118" s="50" t="s">
        <v>242</v>
      </c>
      <c r="G118" s="96" t="s">
        <v>330</v>
      </c>
      <c r="H118" s="122" t="s">
        <v>305</v>
      </c>
      <c r="I118" s="96" t="s">
        <v>330</v>
      </c>
      <c r="J118" s="96" t="s">
        <v>18</v>
      </c>
      <c r="K118" s="151"/>
    </row>
    <row r="119" spans="1:11" ht="15.75" customHeight="1">
      <c r="A119" s="97"/>
      <c r="B119" s="101" t="s">
        <v>237</v>
      </c>
      <c r="C119" s="94" t="s">
        <v>74</v>
      </c>
      <c r="D119" s="108">
        <v>602010</v>
      </c>
      <c r="E119" s="101" t="s">
        <v>187</v>
      </c>
      <c r="F119" s="50" t="s">
        <v>242</v>
      </c>
      <c r="G119" s="96" t="s">
        <v>330</v>
      </c>
      <c r="H119" s="122" t="s">
        <v>305</v>
      </c>
      <c r="I119" s="96" t="s">
        <v>330</v>
      </c>
      <c r="J119" s="96" t="s">
        <v>18</v>
      </c>
      <c r="K119" s="151"/>
    </row>
    <row r="120" spans="1:11" ht="15.75" customHeight="1">
      <c r="A120" s="97"/>
      <c r="B120" s="101" t="s">
        <v>237</v>
      </c>
      <c r="C120" s="94" t="s">
        <v>74</v>
      </c>
      <c r="D120" s="108">
        <v>602055</v>
      </c>
      <c r="E120" s="101" t="s">
        <v>188</v>
      </c>
      <c r="F120" s="50" t="s">
        <v>242</v>
      </c>
      <c r="G120" s="96" t="s">
        <v>330</v>
      </c>
      <c r="H120" s="122" t="s">
        <v>305</v>
      </c>
      <c r="I120" s="96" t="s">
        <v>330</v>
      </c>
      <c r="J120" s="96" t="s">
        <v>18</v>
      </c>
      <c r="K120" s="151"/>
    </row>
    <row r="121" spans="1:11" ht="15.75" customHeight="1">
      <c r="A121" s="97"/>
      <c r="B121" s="101" t="s">
        <v>237</v>
      </c>
      <c r="C121" s="94" t="s">
        <v>74</v>
      </c>
      <c r="D121" s="108">
        <v>602060</v>
      </c>
      <c r="E121" s="101" t="s">
        <v>189</v>
      </c>
      <c r="F121" s="50" t="s">
        <v>242</v>
      </c>
      <c r="G121" s="96" t="s">
        <v>330</v>
      </c>
      <c r="H121" s="122" t="s">
        <v>305</v>
      </c>
      <c r="I121" s="96" t="s">
        <v>330</v>
      </c>
      <c r="J121" s="96" t="s">
        <v>18</v>
      </c>
      <c r="K121" s="151"/>
    </row>
    <row r="122" spans="1:11" ht="15.75" customHeight="1">
      <c r="A122" s="97"/>
      <c r="B122" s="101" t="s">
        <v>237</v>
      </c>
      <c r="C122" s="94" t="s">
        <v>74</v>
      </c>
      <c r="D122" s="108">
        <v>602979</v>
      </c>
      <c r="E122" s="101" t="s">
        <v>190</v>
      </c>
      <c r="F122" s="50" t="s">
        <v>242</v>
      </c>
      <c r="G122" s="96" t="s">
        <v>330</v>
      </c>
      <c r="H122" s="122" t="s">
        <v>305</v>
      </c>
      <c r="I122" s="96" t="s">
        <v>330</v>
      </c>
      <c r="J122" s="96" t="s">
        <v>18</v>
      </c>
      <c r="K122" s="151"/>
    </row>
    <row r="123" spans="1:11" ht="15.75" customHeight="1">
      <c r="A123" s="97"/>
      <c r="B123" s="101" t="s">
        <v>237</v>
      </c>
      <c r="C123" s="94" t="s">
        <v>74</v>
      </c>
      <c r="D123" s="108">
        <v>602980</v>
      </c>
      <c r="E123" s="101" t="s">
        <v>191</v>
      </c>
      <c r="F123" s="50" t="s">
        <v>242</v>
      </c>
      <c r="G123" s="96" t="s">
        <v>330</v>
      </c>
      <c r="H123" s="122" t="s">
        <v>305</v>
      </c>
      <c r="I123" s="96" t="s">
        <v>330</v>
      </c>
      <c r="J123" s="96" t="s">
        <v>18</v>
      </c>
      <c r="K123" s="151"/>
    </row>
    <row r="124" spans="1:11" ht="15.75" customHeight="1">
      <c r="A124" s="97"/>
      <c r="B124" s="101" t="s">
        <v>237</v>
      </c>
      <c r="C124" s="94" t="s">
        <v>74</v>
      </c>
      <c r="D124" s="108">
        <v>602981</v>
      </c>
      <c r="E124" s="101" t="s">
        <v>192</v>
      </c>
      <c r="F124" s="50" t="s">
        <v>242</v>
      </c>
      <c r="G124" s="96" t="s">
        <v>330</v>
      </c>
      <c r="H124" s="122" t="s">
        <v>305</v>
      </c>
      <c r="I124" s="96" t="s">
        <v>330</v>
      </c>
      <c r="J124" s="96" t="s">
        <v>18</v>
      </c>
      <c r="K124" s="151"/>
    </row>
    <row r="125" spans="1:11" ht="15.75" customHeight="1">
      <c r="A125" s="97"/>
      <c r="B125" s="101" t="s">
        <v>237</v>
      </c>
      <c r="C125" s="94" t="s">
        <v>74</v>
      </c>
      <c r="D125" s="108">
        <v>603020</v>
      </c>
      <c r="E125" s="101" t="s">
        <v>193</v>
      </c>
      <c r="F125" s="50" t="s">
        <v>242</v>
      </c>
      <c r="G125" s="96" t="s">
        <v>330</v>
      </c>
      <c r="H125" s="122" t="s">
        <v>305</v>
      </c>
      <c r="I125" s="96" t="s">
        <v>330</v>
      </c>
      <c r="J125" s="96" t="s">
        <v>18</v>
      </c>
      <c r="K125" s="151"/>
    </row>
    <row r="126" spans="1:11" ht="15.75" customHeight="1">
      <c r="A126" s="97"/>
      <c r="B126" s="101" t="s">
        <v>237</v>
      </c>
      <c r="C126" s="94" t="s">
        <v>74</v>
      </c>
      <c r="D126" s="108">
        <v>727230</v>
      </c>
      <c r="E126" s="101" t="s">
        <v>194</v>
      </c>
      <c r="F126" s="50" t="s">
        <v>242</v>
      </c>
      <c r="G126" s="96" t="s">
        <v>330</v>
      </c>
      <c r="H126" s="122" t="s">
        <v>305</v>
      </c>
      <c r="I126" s="96" t="s">
        <v>330</v>
      </c>
      <c r="J126" s="96" t="s">
        <v>18</v>
      </c>
      <c r="K126" s="151"/>
    </row>
    <row r="127" spans="1:11" ht="15.75" customHeight="1">
      <c r="A127" s="97"/>
      <c r="B127" s="101" t="s">
        <v>237</v>
      </c>
      <c r="C127" s="94" t="s">
        <v>74</v>
      </c>
      <c r="D127" s="108">
        <v>760273</v>
      </c>
      <c r="E127" s="101" t="s">
        <v>195</v>
      </c>
      <c r="F127" s="50" t="s">
        <v>242</v>
      </c>
      <c r="G127" s="96" t="s">
        <v>330</v>
      </c>
      <c r="H127" s="122" t="s">
        <v>305</v>
      </c>
      <c r="I127" s="96" t="s">
        <v>330</v>
      </c>
      <c r="J127" s="96" t="s">
        <v>18</v>
      </c>
      <c r="K127" s="151"/>
    </row>
    <row r="128" spans="1:11" ht="15.75" customHeight="1">
      <c r="A128" s="97"/>
      <c r="B128" s="101" t="s">
        <v>237</v>
      </c>
      <c r="C128" s="94" t="s">
        <v>74</v>
      </c>
      <c r="D128" s="108">
        <v>760352</v>
      </c>
      <c r="E128" s="101" t="s">
        <v>196</v>
      </c>
      <c r="F128" s="50" t="s">
        <v>242</v>
      </c>
      <c r="G128" s="96" t="s">
        <v>330</v>
      </c>
      <c r="H128" s="122" t="s">
        <v>305</v>
      </c>
      <c r="I128" s="96" t="s">
        <v>330</v>
      </c>
      <c r="J128" s="96" t="s">
        <v>18</v>
      </c>
      <c r="K128" s="151"/>
    </row>
    <row r="129" spans="1:11" ht="15.75" customHeight="1">
      <c r="A129" s="97"/>
      <c r="B129" s="101" t="s">
        <v>237</v>
      </c>
      <c r="C129" s="94" t="s">
        <v>74</v>
      </c>
      <c r="D129" s="108">
        <v>760466</v>
      </c>
      <c r="E129" s="101" t="s">
        <v>197</v>
      </c>
      <c r="F129" s="50" t="s">
        <v>242</v>
      </c>
      <c r="G129" s="96" t="s">
        <v>330</v>
      </c>
      <c r="H129" s="122" t="s">
        <v>305</v>
      </c>
      <c r="I129" s="96" t="s">
        <v>330</v>
      </c>
      <c r="J129" s="96" t="s">
        <v>18</v>
      </c>
      <c r="K129" s="151"/>
    </row>
    <row r="130" spans="1:11" ht="15.75" customHeight="1">
      <c r="A130" s="97"/>
      <c r="B130" s="101" t="s">
        <v>237</v>
      </c>
      <c r="C130" s="94" t="s">
        <v>74</v>
      </c>
      <c r="D130" s="108">
        <v>760689</v>
      </c>
      <c r="E130" s="101" t="s">
        <v>198</v>
      </c>
      <c r="F130" s="50" t="s">
        <v>242</v>
      </c>
      <c r="G130" s="96" t="s">
        <v>330</v>
      </c>
      <c r="H130" s="122" t="s">
        <v>305</v>
      </c>
      <c r="I130" s="96" t="s">
        <v>330</v>
      </c>
      <c r="J130" s="96" t="s">
        <v>18</v>
      </c>
      <c r="K130" s="151"/>
    </row>
    <row r="131" spans="1:11" ht="15.75" customHeight="1">
      <c r="A131" s="97"/>
      <c r="B131" s="101" t="s">
        <v>237</v>
      </c>
      <c r="C131" s="94" t="s">
        <v>74</v>
      </c>
      <c r="D131" s="108">
        <v>760739</v>
      </c>
      <c r="E131" s="101" t="s">
        <v>199</v>
      </c>
      <c r="F131" s="50" t="s">
        <v>242</v>
      </c>
      <c r="G131" s="96" t="s">
        <v>330</v>
      </c>
      <c r="H131" s="122" t="s">
        <v>305</v>
      </c>
      <c r="I131" s="96" t="s">
        <v>330</v>
      </c>
      <c r="J131" s="96" t="s">
        <v>18</v>
      </c>
      <c r="K131" s="151"/>
    </row>
    <row r="132" spans="1:11" ht="15.75" customHeight="1">
      <c r="A132" s="97"/>
      <c r="B132" s="101" t="s">
        <v>237</v>
      </c>
      <c r="C132" s="94" t="s">
        <v>74</v>
      </c>
      <c r="D132" s="108">
        <v>760740</v>
      </c>
      <c r="E132" s="101" t="s">
        <v>200</v>
      </c>
      <c r="F132" s="50" t="s">
        <v>242</v>
      </c>
      <c r="G132" s="96" t="s">
        <v>330</v>
      </c>
      <c r="H132" s="122" t="s">
        <v>305</v>
      </c>
      <c r="I132" s="96" t="s">
        <v>330</v>
      </c>
      <c r="J132" s="96" t="s">
        <v>18</v>
      </c>
      <c r="K132" s="151"/>
    </row>
    <row r="133" spans="1:11" ht="15.75" customHeight="1">
      <c r="A133" s="97"/>
      <c r="B133" s="101" t="s">
        <v>237</v>
      </c>
      <c r="C133" s="94" t="s">
        <v>74</v>
      </c>
      <c r="D133" s="108">
        <v>760780</v>
      </c>
      <c r="E133" s="101" t="s">
        <v>201</v>
      </c>
      <c r="F133" s="50" t="s">
        <v>242</v>
      </c>
      <c r="G133" s="96" t="s">
        <v>330</v>
      </c>
      <c r="H133" s="122" t="s">
        <v>305</v>
      </c>
      <c r="I133" s="96" t="s">
        <v>330</v>
      </c>
      <c r="J133" s="96" t="s">
        <v>18</v>
      </c>
      <c r="K133" s="151"/>
    </row>
    <row r="134" spans="1:11" ht="15.75" customHeight="1">
      <c r="A134" s="97"/>
      <c r="B134" s="101" t="s">
        <v>237</v>
      </c>
      <c r="C134" s="94" t="s">
        <v>74</v>
      </c>
      <c r="D134" s="108">
        <v>760781</v>
      </c>
      <c r="E134" s="101" t="s">
        <v>202</v>
      </c>
      <c r="F134" s="50" t="s">
        <v>242</v>
      </c>
      <c r="G134" s="96" t="s">
        <v>330</v>
      </c>
      <c r="H134" s="122" t="s">
        <v>305</v>
      </c>
      <c r="I134" s="96" t="s">
        <v>330</v>
      </c>
      <c r="J134" s="96" t="s">
        <v>18</v>
      </c>
      <c r="K134" s="151"/>
    </row>
    <row r="135" spans="1:11" ht="15.75" customHeight="1">
      <c r="A135" s="97"/>
      <c r="B135" s="101" t="s">
        <v>237</v>
      </c>
      <c r="C135" s="94" t="s">
        <v>74</v>
      </c>
      <c r="D135" s="108">
        <v>760782</v>
      </c>
      <c r="E135" s="101" t="s">
        <v>203</v>
      </c>
      <c r="F135" s="50" t="s">
        <v>242</v>
      </c>
      <c r="G135" s="96" t="s">
        <v>330</v>
      </c>
      <c r="H135" s="122" t="s">
        <v>305</v>
      </c>
      <c r="I135" s="96" t="s">
        <v>330</v>
      </c>
      <c r="J135" s="96" t="s">
        <v>18</v>
      </c>
      <c r="K135" s="151"/>
    </row>
    <row r="136" spans="1:11" ht="15.75" customHeight="1">
      <c r="A136" s="97"/>
      <c r="B136" s="101" t="s">
        <v>237</v>
      </c>
      <c r="C136" s="94" t="s">
        <v>74</v>
      </c>
      <c r="D136" s="108">
        <v>781230</v>
      </c>
      <c r="E136" s="101" t="s">
        <v>204</v>
      </c>
      <c r="F136" s="50" t="s">
        <v>242</v>
      </c>
      <c r="G136" s="96" t="s">
        <v>330</v>
      </c>
      <c r="H136" s="122" t="s">
        <v>305</v>
      </c>
      <c r="I136" s="96" t="s">
        <v>330</v>
      </c>
      <c r="J136" s="96" t="s">
        <v>18</v>
      </c>
      <c r="K136" s="151"/>
    </row>
    <row r="137" spans="1:11" ht="15.75" customHeight="1">
      <c r="A137" s="97"/>
      <c r="B137" s="101" t="s">
        <v>237</v>
      </c>
      <c r="C137" s="94" t="s">
        <v>74</v>
      </c>
      <c r="D137" s="108">
        <v>781240</v>
      </c>
      <c r="E137" s="101" t="s">
        <v>205</v>
      </c>
      <c r="F137" s="50" t="s">
        <v>242</v>
      </c>
      <c r="G137" s="96" t="s">
        <v>330</v>
      </c>
      <c r="H137" s="122" t="s">
        <v>305</v>
      </c>
      <c r="I137" s="96" t="s">
        <v>330</v>
      </c>
      <c r="J137" s="96" t="s">
        <v>18</v>
      </c>
      <c r="K137" s="151"/>
    </row>
    <row r="138" spans="1:11" ht="15.75" customHeight="1">
      <c r="A138" s="97"/>
      <c r="B138" s="101" t="s">
        <v>237</v>
      </c>
      <c r="C138" s="94" t="s">
        <v>74</v>
      </c>
      <c r="D138" s="108">
        <v>781524</v>
      </c>
      <c r="E138" s="101" t="s">
        <v>206</v>
      </c>
      <c r="F138" s="50" t="s">
        <v>242</v>
      </c>
      <c r="G138" s="96" t="s">
        <v>330</v>
      </c>
      <c r="H138" s="122" t="s">
        <v>305</v>
      </c>
      <c r="I138" s="96" t="s">
        <v>330</v>
      </c>
      <c r="J138" s="96" t="s">
        <v>18</v>
      </c>
      <c r="K138" s="151"/>
    </row>
    <row r="139" spans="1:11" ht="15.75" customHeight="1">
      <c r="A139" s="97"/>
      <c r="B139" s="101" t="s">
        <v>237</v>
      </c>
      <c r="C139" s="94" t="s">
        <v>74</v>
      </c>
      <c r="D139" s="108">
        <v>781610</v>
      </c>
      <c r="E139" s="101" t="s">
        <v>207</v>
      </c>
      <c r="F139" s="50" t="s">
        <v>242</v>
      </c>
      <c r="G139" s="96" t="s">
        <v>330</v>
      </c>
      <c r="H139" s="122" t="s">
        <v>305</v>
      </c>
      <c r="I139" s="96" t="s">
        <v>330</v>
      </c>
      <c r="J139" s="96" t="s">
        <v>18</v>
      </c>
      <c r="K139" s="151"/>
    </row>
    <row r="140" spans="1:11" ht="15.75" customHeight="1">
      <c r="A140" s="97"/>
      <c r="B140" s="101" t="s">
        <v>237</v>
      </c>
      <c r="C140" s="94" t="s">
        <v>74</v>
      </c>
      <c r="D140" s="108">
        <v>785740</v>
      </c>
      <c r="E140" s="101" t="s">
        <v>208</v>
      </c>
      <c r="F140" s="50" t="s">
        <v>242</v>
      </c>
      <c r="G140" s="96" t="s">
        <v>330</v>
      </c>
      <c r="H140" s="122" t="s">
        <v>305</v>
      </c>
      <c r="I140" s="96" t="s">
        <v>330</v>
      </c>
      <c r="J140" s="96" t="s">
        <v>18</v>
      </c>
      <c r="K140" s="151"/>
    </row>
    <row r="141" spans="1:11" ht="15.75" customHeight="1">
      <c r="A141" s="97"/>
      <c r="B141" s="101" t="s">
        <v>237</v>
      </c>
      <c r="C141" s="94" t="s">
        <v>74</v>
      </c>
      <c r="D141" s="108">
        <v>785803</v>
      </c>
      <c r="E141" s="101" t="s">
        <v>209</v>
      </c>
      <c r="F141" s="50" t="s">
        <v>242</v>
      </c>
      <c r="G141" s="96" t="s">
        <v>330</v>
      </c>
      <c r="H141" s="122" t="s">
        <v>305</v>
      </c>
      <c r="I141" s="96" t="s">
        <v>330</v>
      </c>
      <c r="J141" s="96" t="s">
        <v>18</v>
      </c>
      <c r="K141" s="151"/>
    </row>
    <row r="142" spans="1:11" ht="15.75" customHeight="1">
      <c r="A142" s="97"/>
      <c r="B142" s="101" t="s">
        <v>237</v>
      </c>
      <c r="C142" s="94" t="s">
        <v>74</v>
      </c>
      <c r="D142" s="108">
        <v>790522</v>
      </c>
      <c r="E142" s="101" t="s">
        <v>210</v>
      </c>
      <c r="F142" s="50" t="s">
        <v>242</v>
      </c>
      <c r="G142" s="96" t="s">
        <v>330</v>
      </c>
      <c r="H142" s="122" t="s">
        <v>305</v>
      </c>
      <c r="I142" s="96" t="s">
        <v>330</v>
      </c>
      <c r="J142" s="96" t="s">
        <v>18</v>
      </c>
      <c r="K142" s="151"/>
    </row>
    <row r="143" spans="1:11" ht="15.75" customHeight="1">
      <c r="A143" s="97"/>
      <c r="B143" s="101" t="s">
        <v>237</v>
      </c>
      <c r="C143" s="94" t="s">
        <v>74</v>
      </c>
      <c r="D143" s="108">
        <v>790523</v>
      </c>
      <c r="E143" s="101" t="s">
        <v>211</v>
      </c>
      <c r="F143" s="50" t="s">
        <v>242</v>
      </c>
      <c r="G143" s="96" t="s">
        <v>330</v>
      </c>
      <c r="H143" s="122" t="s">
        <v>305</v>
      </c>
      <c r="I143" s="96" t="s">
        <v>330</v>
      </c>
      <c r="J143" s="96" t="s">
        <v>18</v>
      </c>
      <c r="K143" s="151"/>
    </row>
    <row r="144" spans="1:11" ht="15.75" customHeight="1">
      <c r="A144" s="97"/>
      <c r="B144" s="101" t="s">
        <v>237</v>
      </c>
      <c r="C144" s="94" t="s">
        <v>74</v>
      </c>
      <c r="D144" s="108">
        <v>790537</v>
      </c>
      <c r="E144" s="101" t="s">
        <v>212</v>
      </c>
      <c r="F144" s="50" t="s">
        <v>242</v>
      </c>
      <c r="G144" s="96" t="s">
        <v>330</v>
      </c>
      <c r="H144" s="122" t="s">
        <v>305</v>
      </c>
      <c r="I144" s="96" t="s">
        <v>330</v>
      </c>
      <c r="J144" s="96" t="s">
        <v>18</v>
      </c>
      <c r="K144" s="151"/>
    </row>
    <row r="145" spans="1:11" ht="15.75" customHeight="1">
      <c r="A145" s="97"/>
      <c r="B145" s="101" t="s">
        <v>237</v>
      </c>
      <c r="C145" s="94" t="s">
        <v>74</v>
      </c>
      <c r="D145" s="108">
        <v>809915</v>
      </c>
      <c r="E145" s="101" t="s">
        <v>213</v>
      </c>
      <c r="F145" s="50" t="s">
        <v>242</v>
      </c>
      <c r="G145" s="96" t="s">
        <v>330</v>
      </c>
      <c r="H145" s="122" t="s">
        <v>305</v>
      </c>
      <c r="I145" s="96" t="s">
        <v>330</v>
      </c>
      <c r="J145" s="96" t="s">
        <v>18</v>
      </c>
      <c r="K145" s="151"/>
    </row>
    <row r="146" spans="1:11" ht="15.75" customHeight="1">
      <c r="A146" s="97"/>
      <c r="B146" s="101" t="s">
        <v>237</v>
      </c>
      <c r="C146" s="94" t="s">
        <v>74</v>
      </c>
      <c r="D146" s="108">
        <v>810767</v>
      </c>
      <c r="E146" s="101" t="s">
        <v>214</v>
      </c>
      <c r="F146" s="50" t="s">
        <v>242</v>
      </c>
      <c r="G146" s="96" t="s">
        <v>330</v>
      </c>
      <c r="H146" s="122" t="s">
        <v>305</v>
      </c>
      <c r="I146" s="96" t="s">
        <v>330</v>
      </c>
      <c r="J146" s="96" t="s">
        <v>18</v>
      </c>
      <c r="K146" s="151"/>
    </row>
    <row r="147" spans="1:11" ht="15.75" customHeight="1">
      <c r="A147" s="97"/>
      <c r="B147" s="101" t="s">
        <v>237</v>
      </c>
      <c r="C147" s="94" t="s">
        <v>74</v>
      </c>
      <c r="D147" s="108">
        <v>810780</v>
      </c>
      <c r="E147" s="101" t="s">
        <v>215</v>
      </c>
      <c r="F147" s="50" t="s">
        <v>242</v>
      </c>
      <c r="G147" s="96" t="s">
        <v>330</v>
      </c>
      <c r="H147" s="122" t="s">
        <v>305</v>
      </c>
      <c r="I147" s="96" t="s">
        <v>330</v>
      </c>
      <c r="J147" s="96" t="s">
        <v>18</v>
      </c>
      <c r="K147" s="151"/>
    </row>
    <row r="148" spans="1:11" ht="15.75" customHeight="1">
      <c r="A148" s="97"/>
      <c r="B148" s="101" t="s">
        <v>237</v>
      </c>
      <c r="C148" s="94" t="s">
        <v>74</v>
      </c>
      <c r="D148" s="108">
        <v>810888</v>
      </c>
      <c r="E148" s="101" t="s">
        <v>216</v>
      </c>
      <c r="F148" s="50" t="s">
        <v>242</v>
      </c>
      <c r="G148" s="96" t="s">
        <v>330</v>
      </c>
      <c r="H148" s="122" t="s">
        <v>305</v>
      </c>
      <c r="I148" s="96" t="s">
        <v>330</v>
      </c>
      <c r="J148" s="96" t="s">
        <v>18</v>
      </c>
      <c r="K148" s="151"/>
    </row>
    <row r="149" spans="1:11" ht="15.75" customHeight="1">
      <c r="A149" s="97"/>
      <c r="B149" s="101" t="s">
        <v>237</v>
      </c>
      <c r="C149" s="94" t="s">
        <v>74</v>
      </c>
      <c r="D149" s="95">
        <v>810889</v>
      </c>
      <c r="E149" s="101" t="s">
        <v>217</v>
      </c>
      <c r="F149" s="76" t="s">
        <v>242</v>
      </c>
      <c r="G149" s="96" t="s">
        <v>330</v>
      </c>
      <c r="H149" s="122" t="s">
        <v>305</v>
      </c>
      <c r="I149" s="96" t="s">
        <v>330</v>
      </c>
      <c r="J149" s="96" t="s">
        <v>18</v>
      </c>
      <c r="K149" s="151"/>
    </row>
    <row r="150" spans="1:11" ht="15.75" customHeight="1" thickBot="1">
      <c r="A150" s="97"/>
      <c r="B150" s="110"/>
      <c r="C150" s="94"/>
      <c r="D150" s="95"/>
      <c r="E150" s="113"/>
      <c r="F150" s="75" t="s">
        <v>307</v>
      </c>
      <c r="G150" s="102">
        <v>172010.56</v>
      </c>
      <c r="H150" s="49"/>
      <c r="I150" s="66"/>
      <c r="J150" s="96"/>
      <c r="K150" s="125"/>
    </row>
    <row r="151" spans="1:11" ht="24.75" customHeight="1">
      <c r="A151" s="97"/>
      <c r="B151" s="114" t="s">
        <v>238</v>
      </c>
      <c r="C151" s="65" t="s">
        <v>75</v>
      </c>
      <c r="D151" s="95">
        <v>647151</v>
      </c>
      <c r="E151" s="81" t="s">
        <v>218</v>
      </c>
      <c r="F151" s="66" t="s">
        <v>241</v>
      </c>
      <c r="G151" s="102">
        <v>154005.12</v>
      </c>
      <c r="H151" s="96" t="s">
        <v>330</v>
      </c>
      <c r="I151" s="126" t="s">
        <v>242</v>
      </c>
      <c r="J151" s="72" t="s">
        <v>18</v>
      </c>
      <c r="K151" s="148" t="s">
        <v>315</v>
      </c>
    </row>
    <row r="152" spans="1:11" ht="24.75" customHeight="1">
      <c r="A152" s="97"/>
      <c r="B152" s="101" t="s">
        <v>239</v>
      </c>
      <c r="C152" s="47" t="s">
        <v>75</v>
      </c>
      <c r="D152" s="95">
        <v>647761</v>
      </c>
      <c r="E152" s="101" t="s">
        <v>219</v>
      </c>
      <c r="F152" s="66" t="s">
        <v>241</v>
      </c>
      <c r="G152" s="102">
        <v>439.9</v>
      </c>
      <c r="H152" s="96" t="s">
        <v>330</v>
      </c>
      <c r="I152" s="126" t="s">
        <v>242</v>
      </c>
      <c r="J152" s="72" t="s">
        <v>18</v>
      </c>
      <c r="K152" s="148"/>
    </row>
    <row r="153" spans="1:11" ht="13.5" thickBot="1">
      <c r="A153" s="97"/>
      <c r="B153" s="115"/>
      <c r="C153" s="94"/>
      <c r="D153" s="95"/>
      <c r="E153" s="113"/>
      <c r="F153" s="75" t="s">
        <v>307</v>
      </c>
      <c r="G153" s="102">
        <f>SUM(G151:G152)</f>
        <v>154445.01999999999</v>
      </c>
      <c r="H153" s="96" t="s">
        <v>330</v>
      </c>
      <c r="I153" s="126"/>
      <c r="J153" s="72" t="s">
        <v>18</v>
      </c>
      <c r="K153" s="148"/>
    </row>
    <row r="154" spans="1:11" ht="15.75" customHeight="1">
      <c r="A154" s="97"/>
      <c r="B154" s="75" t="s">
        <v>309</v>
      </c>
      <c r="C154" s="106"/>
      <c r="D154" s="95">
        <v>320814</v>
      </c>
      <c r="E154" s="81" t="s">
        <v>318</v>
      </c>
      <c r="F154" s="66" t="s">
        <v>241</v>
      </c>
      <c r="G154" s="117">
        <v>5016.0499999999993</v>
      </c>
      <c r="H154" s="96" t="s">
        <v>330</v>
      </c>
      <c r="I154" s="126" t="s">
        <v>242</v>
      </c>
      <c r="J154" s="72" t="s">
        <v>18</v>
      </c>
      <c r="K154" s="147" t="s">
        <v>314</v>
      </c>
    </row>
    <row r="155" spans="1:11" ht="15.75" customHeight="1">
      <c r="A155" s="97"/>
      <c r="B155" s="118">
        <v>4937</v>
      </c>
      <c r="C155" s="106"/>
      <c r="D155" s="95">
        <v>320821</v>
      </c>
      <c r="E155" s="81" t="s">
        <v>319</v>
      </c>
      <c r="F155" s="66" t="s">
        <v>241</v>
      </c>
      <c r="G155" s="117">
        <v>2928.6</v>
      </c>
      <c r="H155" s="96" t="s">
        <v>330</v>
      </c>
      <c r="I155" s="126" t="s">
        <v>242</v>
      </c>
      <c r="J155" s="72" t="s">
        <v>18</v>
      </c>
      <c r="K155" s="147"/>
    </row>
    <row r="156" spans="1:11" ht="15.75" customHeight="1">
      <c r="A156" s="97"/>
      <c r="B156" s="118">
        <v>4937</v>
      </c>
      <c r="C156" s="106"/>
      <c r="D156" s="95">
        <v>390031</v>
      </c>
      <c r="E156" s="81" t="s">
        <v>320</v>
      </c>
      <c r="F156" s="66" t="s">
        <v>241</v>
      </c>
      <c r="G156" s="117">
        <v>30</v>
      </c>
      <c r="H156" s="96" t="s">
        <v>330</v>
      </c>
      <c r="I156" s="126" t="s">
        <v>242</v>
      </c>
      <c r="J156" s="72" t="s">
        <v>18</v>
      </c>
      <c r="K156" s="147"/>
    </row>
    <row r="157" spans="1:11" ht="15.75" customHeight="1">
      <c r="A157" s="97"/>
      <c r="B157" s="118">
        <v>4937</v>
      </c>
      <c r="C157" s="106"/>
      <c r="D157" s="95">
        <v>390034</v>
      </c>
      <c r="E157" s="81" t="s">
        <v>321</v>
      </c>
      <c r="F157" s="66" t="s">
        <v>241</v>
      </c>
      <c r="G157" s="117">
        <v>550</v>
      </c>
      <c r="H157" s="96" t="s">
        <v>330</v>
      </c>
      <c r="I157" s="126" t="s">
        <v>242</v>
      </c>
      <c r="J157" s="72" t="s">
        <v>18</v>
      </c>
      <c r="K157" s="147"/>
    </row>
    <row r="158" spans="1:11" ht="15.75" customHeight="1">
      <c r="A158" s="97"/>
      <c r="B158" s="118">
        <v>4937</v>
      </c>
      <c r="C158" s="106"/>
      <c r="D158" s="95">
        <v>390040</v>
      </c>
      <c r="E158" s="81" t="s">
        <v>322</v>
      </c>
      <c r="F158" s="66" t="s">
        <v>241</v>
      </c>
      <c r="G158" s="117">
        <v>2229.83</v>
      </c>
      <c r="H158" s="96" t="s">
        <v>330</v>
      </c>
      <c r="I158" s="126" t="s">
        <v>242</v>
      </c>
      <c r="J158" s="72" t="s">
        <v>18</v>
      </c>
      <c r="K158" s="147"/>
    </row>
    <row r="159" spans="1:11" ht="15.75" customHeight="1">
      <c r="A159" s="97"/>
      <c r="B159" s="118">
        <v>4937</v>
      </c>
      <c r="C159" s="106"/>
      <c r="D159" s="95">
        <v>390045</v>
      </c>
      <c r="E159" s="81" t="s">
        <v>323</v>
      </c>
      <c r="F159" s="66" t="s">
        <v>241</v>
      </c>
      <c r="G159" s="117">
        <v>1887.75</v>
      </c>
      <c r="H159" s="96" t="s">
        <v>330</v>
      </c>
      <c r="I159" s="126" t="s">
        <v>242</v>
      </c>
      <c r="J159" s="72" t="s">
        <v>18</v>
      </c>
      <c r="K159" s="147"/>
    </row>
    <row r="160" spans="1:11" ht="15.75" customHeight="1">
      <c r="A160" s="97"/>
      <c r="B160" s="118">
        <v>4937</v>
      </c>
      <c r="C160" s="106"/>
      <c r="D160" s="95">
        <v>390050</v>
      </c>
      <c r="E160" s="81" t="s">
        <v>324</v>
      </c>
      <c r="F160" s="66" t="s">
        <v>241</v>
      </c>
      <c r="G160" s="117">
        <v>5721.2999999999993</v>
      </c>
      <c r="H160" s="96" t="s">
        <v>330</v>
      </c>
      <c r="I160" s="126" t="s">
        <v>242</v>
      </c>
      <c r="J160" s="72" t="s">
        <v>18</v>
      </c>
      <c r="K160" s="147"/>
    </row>
    <row r="161" spans="1:11" ht="15.75" customHeight="1">
      <c r="A161" s="97"/>
      <c r="B161" s="118">
        <v>4937</v>
      </c>
      <c r="C161" s="106"/>
      <c r="D161" s="95">
        <v>390055</v>
      </c>
      <c r="E161" s="81" t="s">
        <v>325</v>
      </c>
      <c r="F161" s="66" t="s">
        <v>241</v>
      </c>
      <c r="G161" s="117">
        <v>5346</v>
      </c>
      <c r="H161" s="96" t="s">
        <v>330</v>
      </c>
      <c r="I161" s="126" t="s">
        <v>242</v>
      </c>
      <c r="J161" s="72" t="s">
        <v>18</v>
      </c>
      <c r="K161" s="147"/>
    </row>
    <row r="162" spans="1:11" ht="34.5" customHeight="1">
      <c r="A162" s="97"/>
      <c r="B162" s="118"/>
      <c r="C162" s="106"/>
      <c r="D162" s="95"/>
      <c r="E162" s="71"/>
      <c r="F162" s="75" t="s">
        <v>307</v>
      </c>
      <c r="G162" s="82">
        <f>SUM(G154:G161)</f>
        <v>23709.53</v>
      </c>
      <c r="H162" s="49"/>
      <c r="I162" s="66"/>
      <c r="J162" s="66"/>
      <c r="K162" s="147"/>
    </row>
    <row r="163" spans="1:11" s="136" customFormat="1" ht="52.5" customHeight="1">
      <c r="A163" s="97"/>
      <c r="B163" s="137" t="s">
        <v>333</v>
      </c>
      <c r="C163" s="106"/>
      <c r="D163" s="95"/>
      <c r="E163" s="71" t="s">
        <v>332</v>
      </c>
      <c r="F163" s="139" t="s">
        <v>241</v>
      </c>
      <c r="G163" s="140" t="s">
        <v>330</v>
      </c>
      <c r="H163" s="141" t="s">
        <v>330</v>
      </c>
      <c r="I163" s="66" t="s">
        <v>241</v>
      </c>
      <c r="J163" s="66" t="s">
        <v>241</v>
      </c>
      <c r="K163" s="152" t="s">
        <v>334</v>
      </c>
    </row>
    <row r="164" spans="1:11" s="136" customFormat="1" ht="34.5" customHeight="1">
      <c r="A164" s="97"/>
      <c r="B164" s="49"/>
      <c r="C164" s="106"/>
      <c r="D164" s="95"/>
      <c r="F164" s="75" t="s">
        <v>307</v>
      </c>
      <c r="G164" s="138">
        <v>424853.31</v>
      </c>
      <c r="H164" s="49"/>
      <c r="I164" s="66"/>
      <c r="J164" s="66"/>
      <c r="K164" s="153"/>
    </row>
    <row r="165" spans="1:11" ht="58" customHeight="1">
      <c r="A165" s="97"/>
      <c r="B165" s="119" t="s">
        <v>326</v>
      </c>
      <c r="C165" s="106"/>
      <c r="D165" s="95">
        <v>0</v>
      </c>
      <c r="E165" s="81" t="s">
        <v>313</v>
      </c>
      <c r="F165" s="66" t="s">
        <v>242</v>
      </c>
      <c r="G165" s="49"/>
      <c r="H165" s="122" t="s">
        <v>19</v>
      </c>
      <c r="I165" s="96" t="s">
        <v>330</v>
      </c>
      <c r="J165" s="72" t="s">
        <v>18</v>
      </c>
      <c r="K165" s="147" t="s">
        <v>327</v>
      </c>
    </row>
    <row r="166" spans="1:11" s="67" customFormat="1" ht="15.65" customHeight="1">
      <c r="A166" s="116"/>
      <c r="B166" s="118">
        <v>5301</v>
      </c>
      <c r="C166" s="106"/>
      <c r="D166" s="95"/>
      <c r="E166" s="81" t="s">
        <v>313</v>
      </c>
      <c r="F166" s="66" t="s">
        <v>242</v>
      </c>
      <c r="G166" s="77"/>
      <c r="H166" s="122" t="s">
        <v>19</v>
      </c>
      <c r="I166" s="96" t="s">
        <v>330</v>
      </c>
      <c r="J166" s="72" t="s">
        <v>18</v>
      </c>
      <c r="K166" s="147"/>
    </row>
    <row r="167" spans="1:11" s="67" customFormat="1" ht="15.65" customHeight="1">
      <c r="A167" s="116"/>
      <c r="B167" s="70"/>
      <c r="C167" s="106"/>
      <c r="D167" s="95"/>
      <c r="E167" s="81" t="s">
        <v>313</v>
      </c>
      <c r="F167" s="66" t="s">
        <v>242</v>
      </c>
      <c r="G167" s="77"/>
      <c r="H167" s="122" t="s">
        <v>19</v>
      </c>
      <c r="I167" s="96" t="s">
        <v>330</v>
      </c>
      <c r="J167" s="72" t="s">
        <v>18</v>
      </c>
      <c r="K167" s="147"/>
    </row>
    <row r="168" spans="1:11" s="67" customFormat="1" ht="15.65" customHeight="1">
      <c r="A168" s="116"/>
      <c r="B168" s="70"/>
      <c r="C168" s="106"/>
      <c r="D168" s="95"/>
      <c r="E168" s="81" t="s">
        <v>313</v>
      </c>
      <c r="F168" s="66" t="s">
        <v>242</v>
      </c>
      <c r="G168" s="77"/>
      <c r="H168" s="122" t="s">
        <v>19</v>
      </c>
      <c r="I168" s="96" t="s">
        <v>330</v>
      </c>
      <c r="J168" s="72" t="s">
        <v>18</v>
      </c>
      <c r="K168" s="147"/>
    </row>
    <row r="169" spans="1:11" s="67" customFormat="1" ht="15.65" customHeight="1">
      <c r="A169" s="116"/>
      <c r="B169" s="70"/>
      <c r="C169" s="106"/>
      <c r="D169" s="95"/>
      <c r="E169" s="81" t="s">
        <v>313</v>
      </c>
      <c r="F169" s="66" t="s">
        <v>242</v>
      </c>
      <c r="G169" s="77"/>
      <c r="H169" s="122" t="s">
        <v>19</v>
      </c>
      <c r="I169" s="96" t="s">
        <v>330</v>
      </c>
      <c r="J169" s="72" t="s">
        <v>18</v>
      </c>
      <c r="K169" s="147"/>
    </row>
    <row r="170" spans="1:11" s="67" customFormat="1" ht="15.65" customHeight="1">
      <c r="A170" s="116"/>
      <c r="B170" s="70"/>
      <c r="C170" s="106"/>
      <c r="D170" s="95"/>
      <c r="E170" s="81" t="s">
        <v>313</v>
      </c>
      <c r="F170" s="66" t="s">
        <v>242</v>
      </c>
      <c r="G170" s="77"/>
      <c r="H170" s="122" t="s">
        <v>19</v>
      </c>
      <c r="I170" s="96" t="s">
        <v>330</v>
      </c>
      <c r="J170" s="72" t="s">
        <v>18</v>
      </c>
      <c r="K170" s="147"/>
    </row>
    <row r="171" spans="1:11" s="67" customFormat="1" ht="15.65" customHeight="1">
      <c r="A171" s="116"/>
      <c r="B171" s="70"/>
      <c r="C171" s="106"/>
      <c r="D171" s="95"/>
      <c r="E171" s="81" t="s">
        <v>313</v>
      </c>
      <c r="F171" s="66" t="s">
        <v>242</v>
      </c>
      <c r="G171" s="77"/>
      <c r="H171" s="122" t="s">
        <v>19</v>
      </c>
      <c r="I171" s="96" t="s">
        <v>330</v>
      </c>
      <c r="J171" s="72" t="s">
        <v>18</v>
      </c>
      <c r="K171" s="147"/>
    </row>
    <row r="172" spans="1:11" s="67" customFormat="1" ht="15.65" customHeight="1">
      <c r="A172" s="116"/>
      <c r="B172" s="70"/>
      <c r="C172" s="106"/>
      <c r="D172" s="95"/>
      <c r="E172" s="81" t="s">
        <v>313</v>
      </c>
      <c r="F172" s="66" t="s">
        <v>242</v>
      </c>
      <c r="G172" s="77"/>
      <c r="H172" s="122" t="s">
        <v>19</v>
      </c>
      <c r="I172" s="96" t="s">
        <v>330</v>
      </c>
      <c r="J172" s="72" t="s">
        <v>18</v>
      </c>
      <c r="K172" s="147"/>
    </row>
    <row r="173" spans="1:11" s="67" customFormat="1" ht="15.65" customHeight="1">
      <c r="A173" s="116"/>
      <c r="B173" s="70"/>
      <c r="C173" s="106"/>
      <c r="D173" s="95"/>
      <c r="E173" s="81" t="s">
        <v>313</v>
      </c>
      <c r="F173" s="66" t="s">
        <v>242</v>
      </c>
      <c r="G173" s="77"/>
      <c r="H173" s="122" t="s">
        <v>19</v>
      </c>
      <c r="I173" s="96" t="s">
        <v>330</v>
      </c>
      <c r="J173" s="72" t="s">
        <v>18</v>
      </c>
      <c r="K173" s="147"/>
    </row>
    <row r="174" spans="1:11" s="67" customFormat="1" ht="35.25" customHeight="1" thickBot="1">
      <c r="A174" s="116"/>
      <c r="B174" s="69"/>
      <c r="C174" s="106"/>
      <c r="D174" s="95"/>
      <c r="E174" s="71"/>
      <c r="F174" s="75" t="s">
        <v>307</v>
      </c>
      <c r="G174" s="82">
        <v>38744.269999999997</v>
      </c>
      <c r="H174" s="77"/>
      <c r="I174" s="96"/>
      <c r="J174" s="72"/>
      <c r="K174" s="147"/>
    </row>
    <row r="175" spans="1:11" ht="15.75" customHeight="1">
      <c r="A175" s="97"/>
      <c r="B175" s="142" t="s">
        <v>312</v>
      </c>
      <c r="C175" s="113"/>
      <c r="D175" s="108"/>
      <c r="E175" s="48"/>
      <c r="F175" s="94"/>
      <c r="G175" s="49"/>
      <c r="H175" s="113"/>
      <c r="I175" s="94"/>
      <c r="J175" s="72"/>
      <c r="K175" s="94"/>
    </row>
    <row r="176" spans="1:11" ht="33.75" customHeight="1">
      <c r="A176" s="97"/>
      <c r="B176" s="94"/>
      <c r="C176" s="113"/>
      <c r="D176" s="108"/>
      <c r="E176" s="75" t="s">
        <v>310</v>
      </c>
      <c r="F176" s="127">
        <f>G174+G162</f>
        <v>62453.799999999996</v>
      </c>
      <c r="G176" s="49"/>
      <c r="H176" s="113"/>
      <c r="I176" s="94"/>
      <c r="J176" s="78"/>
      <c r="K176" s="94"/>
    </row>
    <row r="177" spans="1:11" ht="34.5" customHeight="1">
      <c r="A177" s="97"/>
      <c r="B177" s="94"/>
      <c r="C177" s="113"/>
      <c r="D177" s="108"/>
      <c r="E177" s="75" t="s">
        <v>329</v>
      </c>
      <c r="F177" s="127">
        <f>SUM(G174, G150, G7)</f>
        <v>371193.99</v>
      </c>
      <c r="G177" s="49"/>
      <c r="H177" s="113"/>
      <c r="I177" s="94"/>
      <c r="J177" s="78"/>
      <c r="K177" s="94"/>
    </row>
    <row r="178" spans="1:11" s="74" customFormat="1" ht="34.5" customHeight="1">
      <c r="A178" s="97"/>
      <c r="B178" s="94"/>
      <c r="C178" s="113"/>
      <c r="D178" s="108"/>
      <c r="E178" s="75" t="s">
        <v>328</v>
      </c>
      <c r="F178" s="127">
        <f>SUM(G162)</f>
        <v>23709.53</v>
      </c>
      <c r="G178" s="49"/>
      <c r="H178" s="113"/>
      <c r="I178" s="94"/>
      <c r="J178" s="78"/>
      <c r="K178" s="94"/>
    </row>
    <row r="179" spans="1:11" ht="34.5" customHeight="1">
      <c r="A179" s="97"/>
      <c r="B179" s="94"/>
      <c r="C179" s="113"/>
      <c r="D179" s="108"/>
      <c r="E179" s="75" t="s">
        <v>335</v>
      </c>
      <c r="F179" s="127">
        <f>G88+G35+G164</f>
        <v>2470219.1390000042</v>
      </c>
      <c r="G179" s="49"/>
      <c r="H179" s="113"/>
      <c r="I179" s="94"/>
      <c r="J179" s="78"/>
      <c r="K179" s="94"/>
    </row>
    <row r="180" spans="1:11" s="136" customFormat="1" ht="34.5" customHeight="1">
      <c r="A180" s="97"/>
      <c r="B180" s="94"/>
      <c r="C180" s="144" t="s">
        <v>336</v>
      </c>
      <c r="D180" s="145"/>
      <c r="E180" s="146"/>
      <c r="F180" s="143">
        <f>F179/F182</f>
        <v>0.12351280223126555</v>
      </c>
      <c r="G180" s="49"/>
      <c r="H180" s="113"/>
      <c r="I180" s="94"/>
      <c r="J180" s="78"/>
      <c r="K180" s="94"/>
    </row>
    <row r="181" spans="1:11" ht="34.5" customHeight="1">
      <c r="A181" s="97"/>
      <c r="B181" s="94"/>
      <c r="C181" s="113"/>
      <c r="D181" s="108"/>
      <c r="E181" s="75" t="s">
        <v>311</v>
      </c>
      <c r="F181" s="127">
        <f>F176+F177</f>
        <v>433647.79</v>
      </c>
      <c r="G181" s="49"/>
      <c r="H181" s="113"/>
      <c r="I181" s="94"/>
      <c r="J181" s="78"/>
      <c r="K181" s="94"/>
    </row>
    <row r="182" spans="1:11" ht="34.5" customHeight="1">
      <c r="A182" s="97"/>
      <c r="B182" s="94"/>
      <c r="C182" s="113"/>
      <c r="D182" s="108"/>
      <c r="E182" s="75" t="s">
        <v>317</v>
      </c>
      <c r="F182" s="127">
        <v>19999701.199999999</v>
      </c>
      <c r="G182" s="49"/>
      <c r="H182" s="113"/>
      <c r="I182" s="94"/>
      <c r="J182" s="78"/>
      <c r="K182" s="94"/>
    </row>
    <row r="183" spans="1:11" ht="33" customHeight="1">
      <c r="A183" s="97"/>
      <c r="B183" s="101" t="s">
        <v>240</v>
      </c>
      <c r="C183" s="113"/>
      <c r="D183" s="108">
        <v>0</v>
      </c>
      <c r="E183" s="75" t="s">
        <v>308</v>
      </c>
      <c r="F183" s="128">
        <f>F181/F182</f>
        <v>2.168271343973879E-2</v>
      </c>
      <c r="G183" s="49"/>
      <c r="H183" s="113"/>
      <c r="I183" s="94"/>
      <c r="J183" s="78"/>
      <c r="K183" s="94"/>
    </row>
  </sheetData>
  <mergeCells count="9">
    <mergeCell ref="K5:K6"/>
    <mergeCell ref="K89:K149"/>
    <mergeCell ref="K151:K153"/>
    <mergeCell ref="K163:K164"/>
    <mergeCell ref="C180:E180"/>
    <mergeCell ref="K165:K174"/>
    <mergeCell ref="K154:K162"/>
    <mergeCell ref="K36:K87"/>
    <mergeCell ref="K8:K34"/>
  </mergeCells>
  <dataValidations count="1">
    <dataValidation type="list" allowBlank="1" sqref="I2:J4 F2:F4 J5:J87 G89:G149 I89:I149 H151:H161 I165:I174 H163" xr:uid="{00000000-0002-0000-0000-000000000000}">
      <formula1>"Yes,No"</formula1>
    </dataValidation>
  </dataValidations>
  <pageMargins left="0.25" right="0.25" top="0.75" bottom="0.75" header="0.3" footer="0.3"/>
  <pageSetup scale="77"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3"/>
  <sheetViews>
    <sheetView showGridLines="0" workbookViewId="0">
      <selection activeCell="K12" sqref="K12"/>
    </sheetView>
  </sheetViews>
  <sheetFormatPr defaultColWidth="14.453125" defaultRowHeight="15.75" customHeight="1"/>
  <cols>
    <col min="1" max="1" width="2.54296875" customWidth="1"/>
    <col min="8" max="8" width="25.1796875" customWidth="1"/>
    <col min="9" max="9" width="4.453125" customWidth="1"/>
    <col min="10" max="10" width="29.54296875" customWidth="1"/>
    <col min="12" max="12" width="4" customWidth="1"/>
  </cols>
  <sheetData>
    <row r="1" spans="1:26" ht="43.5" customHeight="1">
      <c r="A1" s="1"/>
      <c r="B1" s="159" t="s">
        <v>25</v>
      </c>
      <c r="C1" s="160"/>
      <c r="D1" s="160"/>
      <c r="E1" s="160"/>
      <c r="F1" s="160"/>
      <c r="G1" s="160"/>
      <c r="H1" s="160"/>
      <c r="I1" s="160"/>
      <c r="J1" s="2"/>
      <c r="K1" s="2"/>
      <c r="L1" s="3"/>
      <c r="M1" s="4"/>
      <c r="N1" s="4"/>
      <c r="O1" s="4"/>
      <c r="P1" s="4"/>
      <c r="Q1" s="4"/>
      <c r="R1" s="4"/>
      <c r="S1" s="4"/>
      <c r="T1" s="4"/>
      <c r="U1" s="4"/>
      <c r="V1" s="4"/>
      <c r="W1" s="4"/>
      <c r="X1" s="4"/>
      <c r="Y1" s="4"/>
      <c r="Z1" s="4"/>
    </row>
    <row r="2" spans="1:26" ht="21.75" customHeight="1">
      <c r="A2" s="1"/>
      <c r="B2" s="161" t="s">
        <v>26</v>
      </c>
      <c r="C2" s="160"/>
      <c r="D2" s="160"/>
      <c r="E2" s="160"/>
      <c r="F2" s="160"/>
      <c r="G2" s="160"/>
      <c r="H2" s="160"/>
      <c r="I2" s="8"/>
      <c r="J2" s="5" t="str">
        <f>HYPERLINK("https://support.google.com/docs/answer/1218656?co=GENIE.Platform%3DDesktop&amp;hl=en","Learn how to hide a sheet.")</f>
        <v>Learn how to hide a sheet.</v>
      </c>
      <c r="L2" s="6"/>
      <c r="M2" s="4"/>
      <c r="N2" s="4"/>
      <c r="O2" s="4"/>
      <c r="P2" s="4"/>
      <c r="Q2" s="4"/>
      <c r="R2" s="4"/>
      <c r="S2" s="4"/>
      <c r="T2" s="4"/>
      <c r="U2" s="4"/>
      <c r="V2" s="4"/>
      <c r="W2" s="4"/>
      <c r="X2" s="4"/>
      <c r="Y2" s="4"/>
      <c r="Z2" s="4"/>
    </row>
    <row r="3" spans="1:26" ht="8.25" customHeight="1">
      <c r="A3" s="1"/>
      <c r="B3" s="1"/>
      <c r="C3" s="1"/>
      <c r="D3" s="1"/>
      <c r="E3" s="1"/>
      <c r="F3" s="1"/>
      <c r="G3" s="1"/>
      <c r="H3" s="1"/>
      <c r="I3" s="1"/>
      <c r="J3" s="1"/>
      <c r="K3" s="1"/>
      <c r="L3" s="3"/>
      <c r="M3" s="4"/>
      <c r="N3" s="4"/>
      <c r="O3" s="4"/>
      <c r="P3" s="4"/>
      <c r="Q3" s="4"/>
      <c r="R3" s="4"/>
      <c r="S3" s="4"/>
      <c r="T3" s="4"/>
      <c r="U3" s="4"/>
      <c r="V3" s="4"/>
      <c r="W3" s="4"/>
      <c r="X3" s="4"/>
      <c r="Y3" s="4"/>
      <c r="Z3" s="4"/>
    </row>
    <row r="4" spans="1:26" ht="24.75" customHeight="1">
      <c r="A4" s="1"/>
      <c r="B4" s="7" t="s">
        <v>27</v>
      </c>
      <c r="C4" s="158" t="s">
        <v>243</v>
      </c>
      <c r="D4" s="155"/>
      <c r="E4" s="156"/>
      <c r="F4" s="1"/>
      <c r="G4" s="11" t="s">
        <v>28</v>
      </c>
      <c r="H4" s="12" t="s">
        <v>244</v>
      </c>
      <c r="I4" s="13"/>
      <c r="J4" s="1"/>
      <c r="K4" s="1"/>
      <c r="L4" s="3"/>
      <c r="M4" s="4"/>
      <c r="N4" s="4"/>
      <c r="O4" s="4"/>
      <c r="P4" s="4"/>
      <c r="Q4" s="4"/>
      <c r="R4" s="4"/>
      <c r="S4" s="4"/>
      <c r="T4" s="4"/>
      <c r="U4" s="4"/>
      <c r="V4" s="4"/>
      <c r="W4" s="4"/>
      <c r="X4" s="4"/>
      <c r="Y4" s="4"/>
      <c r="Z4" s="4"/>
    </row>
    <row r="5" spans="1:26" ht="32.25" customHeight="1">
      <c r="A5" s="10"/>
      <c r="B5" s="15" t="s">
        <v>29</v>
      </c>
      <c r="C5" s="10"/>
      <c r="D5" s="10"/>
      <c r="E5" s="16"/>
      <c r="F5" s="4"/>
      <c r="G5" s="17"/>
      <c r="H5" s="17"/>
      <c r="I5" s="17"/>
      <c r="J5" s="9" t="s">
        <v>30</v>
      </c>
      <c r="K5" s="10"/>
      <c r="L5" s="18"/>
      <c r="M5" s="10"/>
      <c r="N5" s="10"/>
      <c r="O5" s="10"/>
      <c r="P5" s="10"/>
      <c r="Q5" s="10"/>
      <c r="R5" s="10"/>
      <c r="S5" s="10"/>
      <c r="T5" s="10"/>
      <c r="U5" s="10"/>
      <c r="V5" s="10"/>
      <c r="W5" s="10"/>
      <c r="X5" s="10"/>
      <c r="Y5" s="10"/>
      <c r="Z5" s="10"/>
    </row>
    <row r="6" spans="1:26" ht="32.25" customHeight="1">
      <c r="A6" s="10"/>
      <c r="B6" s="157" t="s">
        <v>31</v>
      </c>
      <c r="C6" s="155"/>
      <c r="D6" s="155"/>
      <c r="E6" s="155"/>
      <c r="F6" s="155"/>
      <c r="G6" s="156"/>
      <c r="H6" s="51">
        <v>19999701.199999999</v>
      </c>
      <c r="I6" s="20"/>
      <c r="J6" s="11" t="s">
        <v>32</v>
      </c>
      <c r="K6" s="53">
        <f>SUM((H6-(H7+H8))/H6)</f>
        <v>0.9802545290026633</v>
      </c>
      <c r="L6" s="18"/>
      <c r="M6" s="10"/>
      <c r="N6" s="10"/>
      <c r="O6" s="10"/>
      <c r="P6" s="10"/>
      <c r="Q6" s="10"/>
      <c r="R6" s="10"/>
      <c r="S6" s="10"/>
      <c r="T6" s="10"/>
      <c r="U6" s="10"/>
      <c r="V6" s="10"/>
      <c r="W6" s="10"/>
      <c r="X6" s="10"/>
      <c r="Y6" s="10"/>
      <c r="Z6" s="10"/>
    </row>
    <row r="7" spans="1:26" ht="32.25" customHeight="1">
      <c r="A7" s="10"/>
      <c r="B7" s="154" t="s">
        <v>33</v>
      </c>
      <c r="C7" s="155"/>
      <c r="D7" s="155"/>
      <c r="E7" s="155"/>
      <c r="F7" s="155"/>
      <c r="G7" s="156"/>
      <c r="H7" s="51">
        <v>371193.99</v>
      </c>
      <c r="I7" s="20"/>
      <c r="J7" s="11" t="s">
        <v>34</v>
      </c>
      <c r="K7" s="53">
        <f>H7/H6</f>
        <v>1.8559976786053183E-2</v>
      </c>
      <c r="L7" s="18"/>
      <c r="M7" s="10"/>
      <c r="N7" s="10"/>
      <c r="O7" s="10"/>
      <c r="P7" s="10"/>
      <c r="Q7" s="10"/>
      <c r="R7" s="10"/>
      <c r="S7" s="10"/>
      <c r="T7" s="10"/>
      <c r="U7" s="10"/>
      <c r="V7" s="10"/>
      <c r="W7" s="10"/>
      <c r="X7" s="10"/>
      <c r="Y7" s="10"/>
      <c r="Z7" s="10"/>
    </row>
    <row r="8" spans="1:26" ht="32.25" customHeight="1">
      <c r="A8" s="10"/>
      <c r="B8" s="154" t="s">
        <v>35</v>
      </c>
      <c r="C8" s="155"/>
      <c r="D8" s="155"/>
      <c r="E8" s="155"/>
      <c r="F8" s="155"/>
      <c r="G8" s="156"/>
      <c r="H8" s="52">
        <v>23709.53</v>
      </c>
      <c r="I8" s="20"/>
      <c r="J8" s="11" t="s">
        <v>36</v>
      </c>
      <c r="K8" s="53">
        <f>H8/H6</f>
        <v>1.1854942112835166E-3</v>
      </c>
      <c r="L8" s="18"/>
      <c r="M8" s="10"/>
      <c r="N8" s="10"/>
      <c r="O8" s="10"/>
      <c r="P8" s="10"/>
      <c r="Q8" s="10"/>
      <c r="R8" s="10"/>
      <c r="S8" s="10"/>
      <c r="T8" s="10"/>
      <c r="U8" s="10"/>
      <c r="V8" s="10"/>
      <c r="W8" s="10"/>
      <c r="X8" s="10"/>
      <c r="Y8" s="10"/>
      <c r="Z8" s="10"/>
    </row>
    <row r="9" spans="1:26" ht="32.25" customHeight="1">
      <c r="A9" s="10"/>
      <c r="B9" s="21" t="s">
        <v>37</v>
      </c>
      <c r="C9" s="22"/>
      <c r="D9" s="22"/>
      <c r="F9" s="16"/>
      <c r="G9" s="10"/>
      <c r="H9" s="22"/>
      <c r="I9" s="23"/>
      <c r="J9" s="22"/>
      <c r="K9" s="45"/>
      <c r="L9" s="18"/>
      <c r="M9" s="10"/>
      <c r="N9" s="10"/>
      <c r="O9" s="10"/>
      <c r="P9" s="10"/>
      <c r="Q9" s="10"/>
      <c r="R9" s="10"/>
      <c r="S9" s="10"/>
      <c r="T9" s="10"/>
      <c r="U9" s="10"/>
      <c r="V9" s="10"/>
      <c r="W9" s="10"/>
      <c r="X9" s="10"/>
      <c r="Y9" s="10"/>
      <c r="Z9" s="10"/>
    </row>
    <row r="10" spans="1:26" ht="32.25" customHeight="1">
      <c r="A10" s="10"/>
      <c r="B10" s="162" t="s">
        <v>38</v>
      </c>
      <c r="C10" s="155"/>
      <c r="D10" s="155"/>
      <c r="E10" s="155"/>
      <c r="F10" s="155"/>
      <c r="G10" s="156"/>
      <c r="H10" s="54">
        <v>9669694</v>
      </c>
      <c r="I10" s="20"/>
      <c r="J10" s="11" t="s">
        <v>39</v>
      </c>
      <c r="K10" s="53">
        <f>SUM((H10-(H11+H12))/H6)</f>
        <v>0.48349192336933516</v>
      </c>
      <c r="L10" s="18"/>
      <c r="M10" s="10"/>
      <c r="N10" s="10"/>
      <c r="O10" s="10"/>
      <c r="P10" s="10"/>
      <c r="Q10" s="10"/>
      <c r="R10" s="10"/>
      <c r="S10" s="10"/>
      <c r="T10" s="10"/>
      <c r="U10" s="10"/>
      <c r="V10" s="10"/>
      <c r="W10" s="10"/>
      <c r="X10" s="10"/>
      <c r="Y10" s="10"/>
      <c r="Z10" s="10"/>
    </row>
    <row r="11" spans="1:26" ht="32.25" customHeight="1">
      <c r="A11" s="10"/>
      <c r="B11" s="154" t="s">
        <v>40</v>
      </c>
      <c r="C11" s="155"/>
      <c r="D11" s="155"/>
      <c r="E11" s="155"/>
      <c r="F11" s="155"/>
      <c r="G11" s="156"/>
      <c r="H11" s="51">
        <v>0</v>
      </c>
      <c r="I11" s="20"/>
      <c r="J11" s="11" t="s">
        <v>41</v>
      </c>
      <c r="K11" s="53">
        <f>SUM((H11+H12)/H6)</f>
        <v>0</v>
      </c>
      <c r="L11" s="18"/>
      <c r="M11" s="10"/>
      <c r="N11" s="10"/>
      <c r="O11" s="10"/>
      <c r="P11" s="10"/>
      <c r="Q11" s="10"/>
      <c r="R11" s="10"/>
      <c r="S11" s="10"/>
      <c r="T11" s="10"/>
      <c r="U11" s="10"/>
      <c r="V11" s="10"/>
      <c r="W11" s="10"/>
      <c r="X11" s="10"/>
      <c r="Y11" s="10"/>
      <c r="Z11" s="10"/>
    </row>
    <row r="12" spans="1:26" ht="32.25" customHeight="1">
      <c r="A12" s="10"/>
      <c r="B12" s="154" t="s">
        <v>42</v>
      </c>
      <c r="C12" s="155"/>
      <c r="D12" s="155"/>
      <c r="E12" s="155"/>
      <c r="F12" s="155"/>
      <c r="G12" s="156"/>
      <c r="H12" s="51">
        <v>0</v>
      </c>
      <c r="I12" s="20"/>
      <c r="J12" s="11" t="s">
        <v>43</v>
      </c>
      <c r="K12" s="53">
        <f>SUM((H6-H10)/H6)</f>
        <v>0.51650807663066489</v>
      </c>
      <c r="L12" s="18"/>
      <c r="M12" s="10"/>
      <c r="N12" s="10"/>
      <c r="O12" s="10"/>
      <c r="P12" s="10"/>
      <c r="Q12" s="10"/>
      <c r="R12" s="10"/>
      <c r="S12" s="10"/>
      <c r="T12" s="10"/>
      <c r="U12" s="10"/>
      <c r="V12" s="10"/>
      <c r="W12" s="10"/>
      <c r="X12" s="10"/>
      <c r="Y12" s="10"/>
      <c r="Z12" s="10"/>
    </row>
    <row r="13" spans="1:26" ht="12.5">
      <c r="A13" s="39"/>
      <c r="B13" s="39"/>
      <c r="C13" s="39"/>
      <c r="D13" s="39"/>
      <c r="E13" s="39"/>
      <c r="F13" s="39"/>
      <c r="G13" s="39"/>
      <c r="H13" s="39"/>
      <c r="I13" s="39"/>
      <c r="J13" s="39"/>
      <c r="K13" s="39"/>
      <c r="L13" s="40"/>
    </row>
  </sheetData>
  <mergeCells count="9">
    <mergeCell ref="B12:G12"/>
    <mergeCell ref="B6:G6"/>
    <mergeCell ref="C4:E4"/>
    <mergeCell ref="B1:I1"/>
    <mergeCell ref="B2:H2"/>
    <mergeCell ref="B7:G7"/>
    <mergeCell ref="B8:G8"/>
    <mergeCell ref="B11:G11"/>
    <mergeCell ref="B10:G10"/>
  </mergeCells>
  <pageMargins left="0.25" right="0.25" top="0.75" bottom="0.75" header="0.3" footer="0.3"/>
  <pageSetup scale="8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B31"/>
  <sheetViews>
    <sheetView showGridLines="0" zoomScale="78" workbookViewId="0">
      <selection activeCell="F33" sqref="F33"/>
    </sheetView>
  </sheetViews>
  <sheetFormatPr defaultColWidth="14.453125" defaultRowHeight="15.75" customHeight="1"/>
  <cols>
    <col min="1" max="1" width="3.1796875" customWidth="1"/>
    <col min="2" max="2" width="72.7265625" customWidth="1"/>
    <col min="3" max="3" width="13.26953125" customWidth="1"/>
    <col min="4" max="4" width="2.81640625" customWidth="1"/>
    <col min="10" max="10" width="14" customWidth="1"/>
    <col min="11" max="11" width="4.26953125" customWidth="1"/>
  </cols>
  <sheetData>
    <row r="1" spans="1:28" ht="42.75" customHeight="1">
      <c r="A1" s="34"/>
      <c r="B1" s="43" t="s">
        <v>44</v>
      </c>
      <c r="C1" s="34"/>
      <c r="D1" s="34"/>
      <c r="E1" s="34"/>
      <c r="F1" s="34"/>
      <c r="G1" s="34"/>
      <c r="H1" s="34"/>
      <c r="I1" s="34"/>
      <c r="J1" s="34"/>
      <c r="K1" s="33"/>
      <c r="L1" s="34"/>
      <c r="M1" s="34"/>
      <c r="N1" s="34"/>
      <c r="O1" s="34"/>
      <c r="P1" s="34"/>
      <c r="Q1" s="34"/>
      <c r="R1" s="34"/>
      <c r="S1" s="34"/>
      <c r="T1" s="34"/>
      <c r="U1" s="34"/>
      <c r="V1" s="34"/>
      <c r="W1" s="34"/>
      <c r="X1" s="34"/>
      <c r="Y1" s="34"/>
      <c r="Z1" s="34"/>
      <c r="AA1" s="34"/>
      <c r="AB1" s="34"/>
    </row>
    <row r="2" spans="1:28" ht="24" customHeight="1">
      <c r="B2" s="19" t="s">
        <v>45</v>
      </c>
      <c r="K2" s="25"/>
    </row>
    <row r="3" spans="1:28" ht="51" customHeight="1">
      <c r="B3" s="46" t="s">
        <v>46</v>
      </c>
      <c r="C3" s="30">
        <v>2.17</v>
      </c>
      <c r="E3" s="154" t="s">
        <v>47</v>
      </c>
      <c r="F3" s="155"/>
      <c r="G3" s="155"/>
      <c r="H3" s="155"/>
      <c r="I3" s="156"/>
      <c r="J3" s="32">
        <f>SUM(100*('2) Expenditures'!K10))</f>
        <v>48.34919233693352</v>
      </c>
      <c r="K3" s="25"/>
    </row>
    <row r="4" spans="1:28" ht="11.25" customHeight="1">
      <c r="B4" s="4"/>
      <c r="C4" s="20"/>
      <c r="K4" s="25"/>
    </row>
    <row r="5" spans="1:28" ht="12.5">
      <c r="B5" s="4"/>
      <c r="C5" s="20"/>
      <c r="K5" s="25"/>
    </row>
    <row r="6" spans="1:28" ht="12.5">
      <c r="B6" s="4"/>
      <c r="K6" s="25"/>
    </row>
    <row r="7" spans="1:28" ht="12.5">
      <c r="K7" s="25"/>
    </row>
    <row r="8" spans="1:28" ht="12.5">
      <c r="B8" s="4"/>
      <c r="K8" s="25"/>
    </row>
    <row r="9" spans="1:28" ht="12.5">
      <c r="B9" s="4"/>
      <c r="K9" s="25"/>
    </row>
    <row r="10" spans="1:28" ht="12.5">
      <c r="B10" s="4"/>
      <c r="K10" s="25"/>
    </row>
    <row r="11" spans="1:28" ht="12.5">
      <c r="K11" s="25"/>
    </row>
    <row r="12" spans="1:28" ht="12.5">
      <c r="K12" s="25"/>
    </row>
    <row r="13" spans="1:28" ht="12.5">
      <c r="K13" s="25"/>
    </row>
    <row r="14" spans="1:28" ht="12.5">
      <c r="K14" s="25"/>
    </row>
    <row r="15" spans="1:28" ht="12.5">
      <c r="K15" s="25"/>
    </row>
    <row r="16" spans="1:28" ht="12.5">
      <c r="K16" s="25"/>
    </row>
    <row r="17" spans="1:11" ht="12.5">
      <c r="K17" s="25"/>
    </row>
    <row r="18" spans="1:11" ht="12.5">
      <c r="K18" s="25"/>
    </row>
    <row r="19" spans="1:11" ht="12.5">
      <c r="A19" s="4"/>
      <c r="K19" s="25"/>
    </row>
    <row r="20" spans="1:11" ht="12.5">
      <c r="K20" s="25"/>
    </row>
    <row r="21" spans="1:11" ht="12.5">
      <c r="K21" s="25"/>
    </row>
    <row r="22" spans="1:11" ht="12.5">
      <c r="K22" s="25"/>
    </row>
    <row r="23" spans="1:11" ht="12.5">
      <c r="A23" s="39"/>
      <c r="B23" s="39"/>
      <c r="C23" s="39"/>
      <c r="D23" s="39"/>
      <c r="E23" s="39"/>
      <c r="F23" s="39"/>
      <c r="G23" s="39"/>
      <c r="H23" s="39"/>
      <c r="I23" s="39"/>
      <c r="J23" s="39"/>
      <c r="K23" s="40"/>
    </row>
    <row r="30" spans="1:11" ht="12.5">
      <c r="A30" s="4"/>
    </row>
    <row r="31" spans="1:11" ht="12.5">
      <c r="A31" s="4"/>
    </row>
  </sheetData>
  <mergeCells count="1">
    <mergeCell ref="E3:I3"/>
  </mergeCells>
  <pageMargins left="0.25" right="0.25" top="0.75" bottom="0.75" header="0.3" footer="0.3"/>
  <pageSetup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workbookViewId="0">
      <selection activeCell="D10" sqref="D10"/>
    </sheetView>
  </sheetViews>
  <sheetFormatPr defaultColWidth="9.1796875" defaultRowHeight="14.5"/>
  <cols>
    <col min="1" max="2" width="19.81640625" style="57" customWidth="1"/>
    <col min="3" max="3" width="6.26953125" style="57" customWidth="1"/>
    <col min="4" max="5" width="19.81640625" style="57" customWidth="1"/>
    <col min="6" max="6" width="25.54296875" style="57" customWidth="1"/>
    <col min="7" max="7" width="9.1796875" style="57"/>
    <col min="8" max="8" width="33.1796875" style="57" customWidth="1"/>
    <col min="9" max="16384" width="9.1796875" style="57"/>
  </cols>
  <sheetData>
    <row r="1" spans="1:5" ht="29.25" customHeight="1">
      <c r="A1" s="59" t="s">
        <v>301</v>
      </c>
      <c r="B1" s="59" t="s">
        <v>299</v>
      </c>
      <c r="C1" s="59"/>
      <c r="D1" s="59" t="s">
        <v>300</v>
      </c>
      <c r="E1" s="59" t="s">
        <v>299</v>
      </c>
    </row>
    <row r="2" spans="1:5">
      <c r="A2" s="57" t="s">
        <v>298</v>
      </c>
      <c r="B2" s="57" t="s">
        <v>297</v>
      </c>
      <c r="D2" s="62" t="s">
        <v>220</v>
      </c>
      <c r="E2" s="62" t="s">
        <v>296</v>
      </c>
    </row>
    <row r="3" spans="1:5">
      <c r="A3" s="57" t="s">
        <v>295</v>
      </c>
      <c r="B3" s="57" t="s">
        <v>294</v>
      </c>
      <c r="D3" s="62" t="s">
        <v>221</v>
      </c>
      <c r="E3" s="62" t="s">
        <v>261</v>
      </c>
    </row>
    <row r="4" spans="1:5">
      <c r="A4" s="57" t="s">
        <v>293</v>
      </c>
      <c r="B4" s="57" t="s">
        <v>292</v>
      </c>
      <c r="D4" s="57" t="s">
        <v>222</v>
      </c>
      <c r="E4" s="57" t="s">
        <v>248</v>
      </c>
    </row>
    <row r="5" spans="1:5">
      <c r="A5" s="57" t="s">
        <v>291</v>
      </c>
      <c r="B5" s="57" t="s">
        <v>290</v>
      </c>
      <c r="D5" s="57" t="s">
        <v>66</v>
      </c>
      <c r="E5" s="57" t="s">
        <v>258</v>
      </c>
    </row>
    <row r="6" spans="1:5">
      <c r="D6" s="57" t="s">
        <v>67</v>
      </c>
      <c r="E6" s="57" t="s">
        <v>263</v>
      </c>
    </row>
    <row r="7" spans="1:5">
      <c r="D7" s="57" t="s">
        <v>289</v>
      </c>
      <c r="E7" s="57" t="s">
        <v>288</v>
      </c>
    </row>
    <row r="8" spans="1:5">
      <c r="D8" s="57" t="s">
        <v>223</v>
      </c>
      <c r="E8" s="57" t="s">
        <v>256</v>
      </c>
    </row>
    <row r="9" spans="1:5">
      <c r="D9" s="57" t="s">
        <v>224</v>
      </c>
      <c r="E9" s="57" t="s">
        <v>256</v>
      </c>
    </row>
    <row r="10" spans="1:5">
      <c r="D10" s="57" t="s">
        <v>287</v>
      </c>
      <c r="E10" s="57" t="s">
        <v>286</v>
      </c>
    </row>
    <row r="11" spans="1:5">
      <c r="D11" s="57" t="s">
        <v>285</v>
      </c>
      <c r="E11" s="57" t="s">
        <v>284</v>
      </c>
    </row>
    <row r="12" spans="1:5">
      <c r="D12" s="57" t="s">
        <v>283</v>
      </c>
      <c r="E12" s="57" t="s">
        <v>258</v>
      </c>
    </row>
    <row r="13" spans="1:5">
      <c r="D13" s="57" t="s">
        <v>227</v>
      </c>
      <c r="E13" s="57" t="s">
        <v>282</v>
      </c>
    </row>
    <row r="14" spans="1:5">
      <c r="D14" s="57" t="s">
        <v>228</v>
      </c>
      <c r="E14" s="57" t="s">
        <v>281</v>
      </c>
    </row>
    <row r="15" spans="1:5">
      <c r="D15" s="57" t="s">
        <v>280</v>
      </c>
      <c r="E15" s="57" t="s">
        <v>261</v>
      </c>
    </row>
    <row r="16" spans="1:5">
      <c r="D16" s="57" t="s">
        <v>279</v>
      </c>
      <c r="E16" s="57" t="s">
        <v>278</v>
      </c>
    </row>
    <row r="17" spans="4:6">
      <c r="D17" s="57" t="s">
        <v>277</v>
      </c>
      <c r="E17" s="57" t="s">
        <v>254</v>
      </c>
    </row>
    <row r="18" spans="4:6">
      <c r="D18" s="57" t="s">
        <v>70</v>
      </c>
      <c r="E18" s="57" t="s">
        <v>271</v>
      </c>
    </row>
    <row r="19" spans="4:6">
      <c r="D19" s="57" t="s">
        <v>276</v>
      </c>
      <c r="E19" s="57" t="s">
        <v>258</v>
      </c>
    </row>
    <row r="20" spans="4:6">
      <c r="D20" s="57" t="s">
        <v>275</v>
      </c>
      <c r="E20" s="57" t="s">
        <v>258</v>
      </c>
    </row>
    <row r="21" spans="4:6">
      <c r="D21" s="57" t="s">
        <v>230</v>
      </c>
      <c r="E21" s="57" t="s">
        <v>274</v>
      </c>
    </row>
    <row r="22" spans="4:6">
      <c r="D22" s="57" t="s">
        <v>231</v>
      </c>
      <c r="E22" s="57" t="s">
        <v>273</v>
      </c>
    </row>
    <row r="23" spans="4:6">
      <c r="D23" s="57" t="s">
        <v>232</v>
      </c>
      <c r="E23" s="57" t="s">
        <v>256</v>
      </c>
    </row>
    <row r="24" spans="4:6">
      <c r="D24" s="57" t="s">
        <v>272</v>
      </c>
      <c r="E24" s="57" t="s">
        <v>271</v>
      </c>
    </row>
    <row r="25" spans="4:6">
      <c r="D25" s="57" t="s">
        <v>234</v>
      </c>
      <c r="E25" s="57" t="s">
        <v>270</v>
      </c>
    </row>
    <row r="26" spans="4:6">
      <c r="D26" s="57" t="s">
        <v>72</v>
      </c>
      <c r="E26" s="57" t="s">
        <v>269</v>
      </c>
    </row>
    <row r="27" spans="4:6">
      <c r="D27" s="57" t="s">
        <v>268</v>
      </c>
      <c r="E27" s="57" t="s">
        <v>256</v>
      </c>
    </row>
    <row r="28" spans="4:6" ht="39.5">
      <c r="D28" s="57" t="s">
        <v>235</v>
      </c>
      <c r="E28" s="57" t="s">
        <v>267</v>
      </c>
      <c r="F28" s="58" t="s">
        <v>266</v>
      </c>
    </row>
    <row r="29" spans="4:6">
      <c r="D29" s="57" t="s">
        <v>73</v>
      </c>
      <c r="E29" s="57" t="s">
        <v>265</v>
      </c>
    </row>
    <row r="30" spans="4:6">
      <c r="D30" s="57" t="s">
        <v>236</v>
      </c>
      <c r="E30" s="57" t="s">
        <v>258</v>
      </c>
    </row>
    <row r="31" spans="4:6">
      <c r="D31" s="57" t="s">
        <v>264</v>
      </c>
      <c r="E31" s="57" t="s">
        <v>263</v>
      </c>
    </row>
    <row r="32" spans="4:6">
      <c r="D32" s="57" t="s">
        <v>262</v>
      </c>
      <c r="E32" s="57" t="s">
        <v>261</v>
      </c>
    </row>
    <row r="33" spans="4:6">
      <c r="D33" s="57" t="s">
        <v>260</v>
      </c>
      <c r="E33" s="57" t="s">
        <v>256</v>
      </c>
    </row>
    <row r="34" spans="4:6">
      <c r="D34" s="57" t="s">
        <v>259</v>
      </c>
      <c r="E34" s="57" t="s">
        <v>258</v>
      </c>
      <c r="F34" s="63" t="s">
        <v>304</v>
      </c>
    </row>
    <row r="35" spans="4:6">
      <c r="D35" s="57" t="s">
        <v>257</v>
      </c>
      <c r="E35" s="57" t="s">
        <v>256</v>
      </c>
    </row>
    <row r="36" spans="4:6">
      <c r="D36" s="57" t="s">
        <v>255</v>
      </c>
      <c r="E36" s="57" t="s">
        <v>254</v>
      </c>
    </row>
    <row r="37" spans="4:6">
      <c r="D37" s="57" t="s">
        <v>253</v>
      </c>
      <c r="E37" s="57" t="s">
        <v>252</v>
      </c>
    </row>
    <row r="38" spans="4:6">
      <c r="D38" s="57" t="s">
        <v>251</v>
      </c>
      <c r="E38" s="57" t="s">
        <v>250</v>
      </c>
    </row>
    <row r="39" spans="4:6">
      <c r="D39" s="57" t="s">
        <v>249</v>
      </c>
      <c r="E39" s="57" t="s">
        <v>248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B786"/>
  <sheetViews>
    <sheetView showGridLines="0" topLeftCell="C1" zoomScale="130" zoomScaleNormal="130" workbookViewId="0">
      <selection activeCell="I8" sqref="I8"/>
    </sheetView>
  </sheetViews>
  <sheetFormatPr defaultColWidth="14.453125" defaultRowHeight="15.75" customHeight="1"/>
  <cols>
    <col min="1" max="1" width="3.453125" customWidth="1"/>
    <col min="2" max="2" width="76.453125" customWidth="1"/>
    <col min="3" max="3" width="2.453125" customWidth="1"/>
    <col min="4" max="4" width="4.1796875" customWidth="1"/>
    <col min="6" max="6" width="57" customWidth="1"/>
    <col min="7" max="7" width="4.81640625" customWidth="1"/>
    <col min="9" max="9" width="107.1796875" customWidth="1"/>
  </cols>
  <sheetData>
    <row r="1" spans="1:28" ht="42.75" customHeight="1">
      <c r="A1" s="24"/>
      <c r="B1" s="43" t="s">
        <v>48</v>
      </c>
      <c r="C1" s="4"/>
      <c r="D1" s="10"/>
      <c r="G1" s="25"/>
      <c r="H1" s="4" t="s">
        <v>302</v>
      </c>
      <c r="I1" s="4"/>
      <c r="J1" s="4"/>
      <c r="K1" s="4"/>
      <c r="L1" s="4"/>
      <c r="M1" s="4"/>
      <c r="N1" s="4"/>
      <c r="O1" s="4"/>
      <c r="P1" s="4"/>
      <c r="Q1" s="4"/>
      <c r="R1" s="4"/>
      <c r="S1" s="4"/>
      <c r="T1" s="4"/>
      <c r="U1" s="4"/>
      <c r="V1" s="4"/>
      <c r="W1" s="4"/>
      <c r="X1" s="4"/>
      <c r="Y1" s="4"/>
      <c r="Z1" s="4"/>
      <c r="AA1" s="4"/>
      <c r="AB1" s="4"/>
    </row>
    <row r="2" spans="1:28" ht="20.25" customHeight="1">
      <c r="A2" s="24"/>
      <c r="B2" s="163" t="s">
        <v>49</v>
      </c>
      <c r="C2" s="160"/>
      <c r="D2" s="160"/>
      <c r="E2" s="160"/>
      <c r="F2" s="160"/>
      <c r="G2" s="25"/>
      <c r="H2" s="4"/>
      <c r="I2" s="55" t="s">
        <v>0</v>
      </c>
      <c r="J2" s="4"/>
      <c r="K2" s="4"/>
      <c r="L2" s="4"/>
      <c r="M2" s="4"/>
      <c r="N2" s="4"/>
      <c r="O2" s="4"/>
      <c r="P2" s="4"/>
      <c r="Q2" s="4"/>
      <c r="R2" s="4"/>
      <c r="S2" s="4"/>
      <c r="T2" s="4"/>
      <c r="U2" s="4"/>
      <c r="V2" s="4"/>
      <c r="W2" s="4"/>
      <c r="X2" s="4"/>
      <c r="Y2" s="4"/>
      <c r="Z2" s="4"/>
      <c r="AA2" s="4"/>
      <c r="AB2" s="4"/>
    </row>
    <row r="3" spans="1:28" ht="25.5" customHeight="1">
      <c r="A3" s="26"/>
      <c r="B3" s="173" t="s">
        <v>50</v>
      </c>
      <c r="C3" s="160"/>
      <c r="D3" s="27"/>
      <c r="E3" s="173" t="s">
        <v>51</v>
      </c>
      <c r="F3" s="160"/>
      <c r="G3" s="28"/>
      <c r="H3" s="4"/>
      <c r="I3" s="19" t="s">
        <v>1</v>
      </c>
      <c r="J3" s="29"/>
      <c r="K3" s="29"/>
      <c r="L3" s="29"/>
      <c r="M3" s="29"/>
      <c r="N3" s="29"/>
      <c r="O3" s="29"/>
      <c r="P3" s="29"/>
      <c r="Q3" s="29"/>
      <c r="R3" s="29"/>
      <c r="S3" s="29"/>
      <c r="T3" s="29"/>
      <c r="U3" s="29"/>
      <c r="V3" s="29"/>
      <c r="W3" s="29"/>
      <c r="X3" s="29"/>
      <c r="Y3" s="29"/>
      <c r="Z3" s="29"/>
      <c r="AA3" s="29"/>
      <c r="AB3" s="29"/>
    </row>
    <row r="4" spans="1:28" ht="29.25" customHeight="1">
      <c r="A4" s="42"/>
      <c r="B4" s="169" t="s">
        <v>52</v>
      </c>
      <c r="C4" s="160"/>
      <c r="D4" s="42"/>
      <c r="E4" s="171" t="s">
        <v>53</v>
      </c>
      <c r="F4" s="160"/>
      <c r="G4" s="25"/>
      <c r="H4" s="4"/>
      <c r="I4" s="9" t="s">
        <v>2</v>
      </c>
      <c r="J4" s="4"/>
      <c r="K4" s="4"/>
      <c r="L4" s="4"/>
      <c r="M4" s="4"/>
      <c r="N4" s="4"/>
      <c r="O4" s="4"/>
      <c r="P4" s="4"/>
      <c r="Q4" s="4"/>
      <c r="R4" s="4"/>
      <c r="S4" s="4"/>
      <c r="T4" s="4"/>
      <c r="U4" s="4"/>
      <c r="V4" s="4"/>
      <c r="W4" s="4"/>
      <c r="X4" s="4"/>
      <c r="Y4" s="4"/>
      <c r="Z4" s="4"/>
      <c r="AA4" s="4"/>
      <c r="AB4" s="4"/>
    </row>
    <row r="5" spans="1:28" ht="34.5" customHeight="1">
      <c r="A5" s="31"/>
      <c r="B5" s="164" t="s">
        <v>54</v>
      </c>
      <c r="C5" s="165"/>
      <c r="D5" s="22"/>
      <c r="E5" s="172" t="s">
        <v>55</v>
      </c>
      <c r="F5" s="165"/>
      <c r="G5" s="33"/>
      <c r="H5" s="4"/>
      <c r="I5" s="61" t="s">
        <v>4</v>
      </c>
      <c r="J5" s="34"/>
      <c r="K5" s="34"/>
      <c r="L5" s="34"/>
      <c r="M5" s="34"/>
      <c r="N5" s="34"/>
      <c r="O5" s="34"/>
      <c r="P5" s="34"/>
      <c r="Q5" s="34"/>
      <c r="R5" s="34"/>
      <c r="S5" s="34"/>
      <c r="T5" s="34"/>
      <c r="U5" s="34"/>
      <c r="V5" s="34"/>
      <c r="W5" s="34"/>
      <c r="X5" s="34"/>
      <c r="Y5" s="34"/>
      <c r="Z5" s="34"/>
      <c r="AA5" s="34"/>
      <c r="AB5" s="34"/>
    </row>
    <row r="6" spans="1:28" ht="14.25" customHeight="1">
      <c r="A6" s="42"/>
      <c r="B6" s="169"/>
      <c r="C6" s="160"/>
      <c r="D6" s="10"/>
      <c r="E6" s="170"/>
      <c r="F6" s="160"/>
      <c r="G6" s="25"/>
      <c r="H6" s="4"/>
      <c r="I6" s="44" t="s">
        <v>5</v>
      </c>
      <c r="J6" s="4"/>
      <c r="K6" s="4"/>
      <c r="L6" s="4"/>
      <c r="M6" s="4"/>
      <c r="N6" s="4"/>
      <c r="O6" s="4"/>
      <c r="P6" s="4"/>
      <c r="Q6" s="4"/>
      <c r="R6" s="4"/>
      <c r="S6" s="4"/>
      <c r="T6" s="4"/>
      <c r="U6" s="4"/>
      <c r="V6" s="4"/>
      <c r="W6" s="4"/>
      <c r="X6" s="4"/>
      <c r="Y6" s="4"/>
      <c r="Z6" s="4"/>
      <c r="AA6" s="4"/>
      <c r="AB6" s="4"/>
    </row>
    <row r="7" spans="1:28" ht="15" customHeight="1">
      <c r="A7" s="42"/>
      <c r="B7" s="168" t="s">
        <v>56</v>
      </c>
      <c r="C7" s="160"/>
      <c r="D7" s="10"/>
      <c r="E7" s="35" t="s">
        <v>57</v>
      </c>
      <c r="F7" s="35" t="s">
        <v>58</v>
      </c>
      <c r="G7" s="25"/>
      <c r="H7" s="4"/>
      <c r="I7" s="44" t="s">
        <v>6</v>
      </c>
      <c r="J7" s="4"/>
      <c r="K7" s="4"/>
      <c r="L7" s="4"/>
      <c r="M7" s="4"/>
      <c r="N7" s="4"/>
      <c r="O7" s="4"/>
      <c r="P7" s="4"/>
      <c r="Q7" s="4"/>
      <c r="R7" s="4"/>
      <c r="S7" s="4"/>
      <c r="T7" s="4"/>
      <c r="U7" s="4"/>
      <c r="V7" s="4"/>
      <c r="W7" s="4"/>
      <c r="X7" s="4"/>
      <c r="Y7" s="4"/>
      <c r="Z7" s="4"/>
      <c r="AA7" s="4"/>
      <c r="AB7" s="4"/>
    </row>
    <row r="8" spans="1:28" ht="306" customHeight="1">
      <c r="A8" s="42"/>
      <c r="B8" s="160"/>
      <c r="C8" s="160"/>
      <c r="D8" s="10"/>
      <c r="E8" s="35" t="s">
        <v>59</v>
      </c>
      <c r="F8" s="35" t="s">
        <v>60</v>
      </c>
      <c r="G8" s="25"/>
      <c r="H8" s="4"/>
      <c r="I8" s="60" t="s">
        <v>245</v>
      </c>
      <c r="J8" s="4"/>
      <c r="K8" s="4"/>
      <c r="L8" s="4"/>
      <c r="M8" s="4"/>
      <c r="N8" s="4"/>
      <c r="O8" s="4"/>
      <c r="P8" s="4"/>
      <c r="Q8" s="4"/>
      <c r="R8" s="4"/>
      <c r="S8" s="4"/>
      <c r="T8" s="4"/>
      <c r="U8" s="4"/>
      <c r="V8" s="4"/>
      <c r="W8" s="4"/>
      <c r="X8" s="4"/>
      <c r="Y8" s="4"/>
      <c r="Z8" s="4"/>
      <c r="AA8" s="4"/>
      <c r="AB8" s="4"/>
    </row>
    <row r="9" spans="1:28" ht="336.75" customHeight="1">
      <c r="A9" s="42"/>
      <c r="B9" s="168" t="s">
        <v>61</v>
      </c>
      <c r="C9" s="160"/>
      <c r="D9" s="10"/>
      <c r="E9" s="35" t="s">
        <v>62</v>
      </c>
      <c r="F9" s="35" t="s">
        <v>63</v>
      </c>
      <c r="G9" s="25"/>
      <c r="H9" s="7"/>
      <c r="I9" s="56" t="s">
        <v>303</v>
      </c>
      <c r="J9" s="4"/>
      <c r="K9" s="4"/>
      <c r="L9" s="4"/>
      <c r="M9" s="4"/>
      <c r="N9" s="4"/>
      <c r="O9" s="4"/>
      <c r="P9" s="4"/>
      <c r="Q9" s="4"/>
      <c r="R9" s="4"/>
      <c r="S9" s="4"/>
      <c r="T9" s="4"/>
      <c r="U9" s="4"/>
      <c r="V9" s="4"/>
      <c r="W9" s="4"/>
      <c r="X9" s="4"/>
      <c r="Y9" s="4"/>
      <c r="Z9" s="4"/>
      <c r="AA9" s="4"/>
      <c r="AB9" s="4"/>
    </row>
    <row r="10" spans="1:28" ht="24" customHeight="1">
      <c r="A10" s="42"/>
      <c r="B10" s="166"/>
      <c r="C10" s="160"/>
      <c r="D10" s="10"/>
      <c r="E10" s="10"/>
      <c r="F10" s="4"/>
      <c r="G10" s="25"/>
      <c r="H10" s="4"/>
      <c r="I10" s="9" t="s">
        <v>3</v>
      </c>
      <c r="J10" s="4"/>
      <c r="K10" s="4"/>
      <c r="L10" s="4"/>
      <c r="M10" s="4"/>
      <c r="N10" s="4"/>
      <c r="O10" s="4"/>
      <c r="P10" s="4"/>
      <c r="Q10" s="4"/>
      <c r="R10" s="4"/>
      <c r="S10" s="4"/>
      <c r="T10" s="4"/>
      <c r="U10" s="4"/>
      <c r="V10" s="4"/>
      <c r="W10" s="4"/>
      <c r="X10" s="4"/>
      <c r="Y10" s="4"/>
      <c r="Z10" s="4"/>
      <c r="AA10" s="4"/>
      <c r="AB10" s="4"/>
    </row>
    <row r="11" spans="1:28" ht="63" customHeight="1">
      <c r="A11" s="42"/>
      <c r="B11" s="166" t="s">
        <v>64</v>
      </c>
      <c r="C11" s="160"/>
      <c r="D11" s="10"/>
      <c r="E11" s="163" t="s">
        <v>65</v>
      </c>
      <c r="F11" s="160"/>
      <c r="G11" s="25"/>
      <c r="H11" s="4"/>
      <c r="I11" s="14" t="str">
        <f>HYPERLINK("https://stars.aashe.org/pages/about/technical-manual.html","STARS Technical Manual")</f>
        <v>STARS Technical Manual</v>
      </c>
      <c r="J11" s="4"/>
      <c r="K11" s="4"/>
      <c r="L11" s="4"/>
      <c r="M11" s="4"/>
      <c r="N11" s="4"/>
      <c r="O11" s="4"/>
      <c r="P11" s="4"/>
      <c r="Q11" s="4"/>
      <c r="R11" s="4"/>
      <c r="S11" s="4"/>
      <c r="T11" s="4"/>
      <c r="U11" s="4"/>
      <c r="V11" s="4"/>
      <c r="W11" s="4"/>
      <c r="X11" s="4"/>
      <c r="Y11" s="4"/>
      <c r="Z11" s="4"/>
      <c r="AA11" s="4"/>
      <c r="AB11" s="4"/>
    </row>
    <row r="12" spans="1:28" ht="13.5" customHeight="1">
      <c r="A12" s="36"/>
      <c r="B12" s="37"/>
      <c r="C12" s="38"/>
      <c r="D12" s="38"/>
      <c r="E12" s="38"/>
      <c r="F12" s="39"/>
      <c r="G12" s="40"/>
      <c r="H12" s="4"/>
      <c r="I12" s="14" t="str">
        <f>HYPERLINK("http://calculator.realfoodchallenge.org/help/resources","Real Food Standards")</f>
        <v>Real Food Standards</v>
      </c>
      <c r="J12" s="4"/>
      <c r="K12" s="4"/>
      <c r="L12" s="4"/>
      <c r="M12" s="4"/>
      <c r="N12" s="4"/>
      <c r="O12" s="4"/>
      <c r="P12" s="4"/>
      <c r="Q12" s="4"/>
      <c r="R12" s="4"/>
      <c r="S12" s="4"/>
      <c r="T12" s="4"/>
      <c r="U12" s="4"/>
      <c r="V12" s="4"/>
      <c r="W12" s="4"/>
      <c r="X12" s="4"/>
      <c r="Y12" s="4"/>
      <c r="Z12" s="4"/>
      <c r="AA12" s="4"/>
      <c r="AB12" s="4"/>
    </row>
    <row r="13" spans="1:28" ht="14">
      <c r="A13" s="42"/>
      <c r="B13" s="41"/>
      <c r="C13" s="10"/>
      <c r="D13" s="10"/>
      <c r="G13" s="4"/>
      <c r="H13" s="4"/>
      <c r="I13" s="56"/>
      <c r="J13" s="4"/>
      <c r="K13" s="4"/>
      <c r="L13" s="4"/>
      <c r="M13" s="4"/>
      <c r="N13" s="4"/>
      <c r="O13" s="4"/>
      <c r="P13" s="4"/>
      <c r="Q13" s="4"/>
      <c r="R13" s="4"/>
      <c r="S13" s="4"/>
      <c r="T13" s="4"/>
      <c r="U13" s="4"/>
      <c r="V13" s="4"/>
      <c r="W13" s="4"/>
      <c r="X13" s="4"/>
      <c r="Y13" s="4"/>
      <c r="Z13" s="4"/>
      <c r="AA13" s="4"/>
      <c r="AB13" s="4"/>
    </row>
    <row r="14" spans="1:28" ht="14">
      <c r="A14" s="42"/>
      <c r="B14" s="41"/>
      <c r="C14" s="10"/>
      <c r="D14" s="10"/>
      <c r="E14" s="10"/>
      <c r="F14" s="4"/>
      <c r="G14" s="4"/>
      <c r="H14" s="4"/>
      <c r="J14" s="4"/>
      <c r="K14" s="4"/>
      <c r="L14" s="4"/>
      <c r="M14" s="4"/>
      <c r="N14" s="4"/>
      <c r="O14" s="4"/>
      <c r="P14" s="4"/>
      <c r="Q14" s="4"/>
      <c r="R14" s="4"/>
      <c r="S14" s="4"/>
      <c r="T14" s="4"/>
      <c r="U14" s="4"/>
      <c r="V14" s="4"/>
      <c r="W14" s="4"/>
      <c r="X14" s="4"/>
      <c r="Y14" s="4"/>
      <c r="Z14" s="4"/>
      <c r="AA14" s="4"/>
      <c r="AB14" s="4"/>
    </row>
    <row r="15" spans="1:28" ht="8.25" customHeight="1">
      <c r="A15" s="42"/>
      <c r="B15" s="41"/>
      <c r="C15" s="10"/>
      <c r="D15" s="10"/>
      <c r="E15" s="10"/>
      <c r="F15" s="4"/>
      <c r="G15" s="4"/>
      <c r="H15" s="4"/>
      <c r="J15" s="4"/>
      <c r="K15" s="4"/>
      <c r="L15" s="4"/>
      <c r="M15" s="4"/>
      <c r="N15" s="4"/>
      <c r="O15" s="4"/>
      <c r="P15" s="4"/>
      <c r="Q15" s="4"/>
      <c r="R15" s="4"/>
      <c r="S15" s="4"/>
      <c r="T15" s="4"/>
      <c r="U15" s="4"/>
      <c r="V15" s="4"/>
      <c r="W15" s="4"/>
      <c r="X15" s="4"/>
      <c r="Y15" s="4"/>
      <c r="Z15" s="4"/>
      <c r="AA15" s="4"/>
      <c r="AB15" s="4"/>
    </row>
    <row r="16" spans="1:28" ht="8.25" customHeight="1">
      <c r="A16" s="42"/>
      <c r="B16" s="41"/>
      <c r="C16" s="10"/>
      <c r="D16" s="10"/>
      <c r="E16" s="10"/>
      <c r="F16" s="4"/>
      <c r="G16" s="4"/>
      <c r="H16" s="4"/>
      <c r="J16" s="4"/>
      <c r="K16" s="4"/>
      <c r="L16" s="4"/>
      <c r="M16" s="4"/>
      <c r="N16" s="4"/>
      <c r="O16" s="4"/>
      <c r="P16" s="4"/>
      <c r="Q16" s="4"/>
      <c r="R16" s="4"/>
      <c r="S16" s="4"/>
      <c r="T16" s="4"/>
      <c r="U16" s="4"/>
      <c r="V16" s="4"/>
      <c r="W16" s="4"/>
      <c r="X16" s="4"/>
      <c r="Y16" s="4"/>
      <c r="Z16" s="4"/>
      <c r="AA16" s="4"/>
      <c r="AB16" s="4"/>
    </row>
    <row r="17" spans="1:28" ht="12.75" customHeight="1">
      <c r="A17" s="42"/>
      <c r="B17" s="41"/>
      <c r="C17" s="10"/>
      <c r="D17" s="10"/>
      <c r="E17" s="10"/>
      <c r="F17" s="4"/>
      <c r="G17" s="4"/>
      <c r="H17" s="4"/>
      <c r="J17" s="4"/>
      <c r="K17" s="4"/>
      <c r="L17" s="4"/>
      <c r="M17" s="4"/>
      <c r="N17" s="4"/>
      <c r="O17" s="4"/>
      <c r="P17" s="4"/>
      <c r="Q17" s="4"/>
      <c r="R17" s="4"/>
      <c r="S17" s="4"/>
      <c r="T17" s="4"/>
      <c r="U17" s="4"/>
      <c r="V17" s="4"/>
      <c r="W17" s="4"/>
      <c r="X17" s="4"/>
      <c r="Y17" s="4"/>
      <c r="Z17" s="4"/>
      <c r="AA17" s="4"/>
      <c r="AB17" s="4"/>
    </row>
    <row r="18" spans="1:28" ht="8.25" customHeight="1">
      <c r="A18" s="42"/>
      <c r="B18" s="41"/>
      <c r="C18" s="10"/>
      <c r="D18" s="10"/>
      <c r="E18" s="10"/>
      <c r="F18" s="4"/>
      <c r="G18" s="4"/>
      <c r="H18" s="4"/>
      <c r="J18" s="4"/>
      <c r="K18" s="4"/>
      <c r="L18" s="4"/>
      <c r="M18" s="4"/>
      <c r="N18" s="4"/>
      <c r="O18" s="4"/>
      <c r="P18" s="4"/>
      <c r="Q18" s="4"/>
      <c r="R18" s="4"/>
      <c r="S18" s="4"/>
      <c r="T18" s="4"/>
      <c r="U18" s="4"/>
      <c r="V18" s="4"/>
      <c r="W18" s="4"/>
      <c r="X18" s="4"/>
      <c r="Y18" s="4"/>
      <c r="Z18" s="4"/>
      <c r="AA18" s="4"/>
      <c r="AB18" s="4"/>
    </row>
    <row r="19" spans="1:28" ht="12.75" customHeight="1">
      <c r="A19" s="42"/>
      <c r="B19" s="41"/>
      <c r="C19" s="10"/>
      <c r="D19" s="10"/>
      <c r="E19" s="10"/>
      <c r="F19" s="4"/>
      <c r="G19" s="4"/>
      <c r="H19" s="4"/>
      <c r="J19" s="4"/>
      <c r="K19" s="4"/>
      <c r="L19" s="4"/>
      <c r="M19" s="4"/>
      <c r="N19" s="4"/>
      <c r="O19" s="4"/>
      <c r="P19" s="4"/>
      <c r="Q19" s="4"/>
      <c r="R19" s="4"/>
      <c r="S19" s="4"/>
      <c r="T19" s="4"/>
      <c r="U19" s="4"/>
      <c r="V19" s="4"/>
      <c r="W19" s="4"/>
      <c r="X19" s="4"/>
      <c r="Y19" s="4"/>
      <c r="Z19" s="4"/>
      <c r="AA19" s="4"/>
      <c r="AB19" s="4"/>
    </row>
    <row r="20" spans="1:28" ht="12.5">
      <c r="A20" s="42"/>
      <c r="B20" s="167"/>
      <c r="C20" s="160"/>
      <c r="D20" s="10"/>
      <c r="E20" s="10"/>
      <c r="F20" s="4"/>
      <c r="G20" s="4"/>
      <c r="H20" s="4"/>
      <c r="J20" s="4"/>
      <c r="K20" s="4"/>
      <c r="L20" s="4"/>
      <c r="M20" s="4"/>
      <c r="N20" s="4"/>
      <c r="O20" s="4"/>
      <c r="P20" s="4"/>
      <c r="Q20" s="4"/>
      <c r="R20" s="4"/>
      <c r="S20" s="4"/>
      <c r="T20" s="4"/>
      <c r="U20" s="4"/>
      <c r="V20" s="4"/>
      <c r="W20" s="4"/>
      <c r="X20" s="4"/>
      <c r="Y20" s="4"/>
      <c r="Z20" s="4"/>
      <c r="AA20" s="4"/>
      <c r="AB20" s="4"/>
    </row>
    <row r="21" spans="1:28" ht="9" customHeight="1">
      <c r="A21" s="42"/>
      <c r="B21" s="42"/>
      <c r="C21" s="10"/>
      <c r="D21" s="10"/>
      <c r="E21" s="10"/>
      <c r="F21" s="4"/>
      <c r="G21" s="4"/>
      <c r="H21" s="4"/>
      <c r="I21" s="4"/>
      <c r="J21" s="4"/>
      <c r="K21" s="4"/>
      <c r="L21" s="4"/>
      <c r="M21" s="4"/>
      <c r="N21" s="4"/>
      <c r="O21" s="4"/>
      <c r="P21" s="4"/>
      <c r="Q21" s="4"/>
      <c r="R21" s="4"/>
      <c r="S21" s="4"/>
      <c r="T21" s="4"/>
      <c r="U21" s="4"/>
      <c r="V21" s="4"/>
      <c r="W21" s="4"/>
      <c r="X21" s="4"/>
      <c r="Y21" s="4"/>
      <c r="Z21" s="4"/>
      <c r="AA21" s="4"/>
      <c r="AB21" s="4"/>
    </row>
    <row r="22" spans="1:28" ht="12.5">
      <c r="A22" s="42"/>
      <c r="B22" s="42"/>
      <c r="C22" s="10"/>
      <c r="D22" s="10"/>
      <c r="E22" s="10"/>
      <c r="F22" s="4"/>
      <c r="G22" s="4"/>
      <c r="H22" s="4"/>
      <c r="I22" s="4"/>
      <c r="J22" s="4"/>
      <c r="K22" s="4"/>
      <c r="L22" s="4"/>
      <c r="M22" s="4"/>
      <c r="N22" s="4"/>
      <c r="O22" s="4"/>
      <c r="P22" s="4"/>
      <c r="Q22" s="4"/>
      <c r="R22" s="4"/>
      <c r="S22" s="4"/>
      <c r="T22" s="4"/>
      <c r="U22" s="4"/>
      <c r="V22" s="4"/>
      <c r="W22" s="4"/>
      <c r="X22" s="4"/>
      <c r="Y22" s="4"/>
      <c r="Z22" s="4"/>
      <c r="AA22" s="4"/>
      <c r="AB22" s="4"/>
    </row>
    <row r="23" spans="1:28" ht="12.5">
      <c r="A23" s="42"/>
      <c r="B23" s="10"/>
      <c r="C23" s="4"/>
      <c r="D23" s="42"/>
      <c r="E23" s="42"/>
      <c r="F23" s="4"/>
      <c r="G23" s="4"/>
      <c r="H23" s="4"/>
      <c r="I23" s="4"/>
      <c r="J23" s="4"/>
      <c r="K23" s="4"/>
      <c r="L23" s="4"/>
      <c r="M23" s="4"/>
      <c r="N23" s="4"/>
      <c r="O23" s="4"/>
      <c r="P23" s="4"/>
      <c r="Q23" s="4"/>
      <c r="R23" s="4"/>
      <c r="S23" s="4"/>
      <c r="T23" s="4"/>
      <c r="U23" s="4"/>
      <c r="V23" s="4"/>
      <c r="W23" s="4"/>
      <c r="X23" s="4"/>
      <c r="Y23" s="4"/>
      <c r="Z23" s="4"/>
      <c r="AA23" s="4"/>
      <c r="AB23" s="4"/>
    </row>
    <row r="24" spans="1:28" ht="12.5">
      <c r="A24" s="42"/>
      <c r="B24" s="10"/>
      <c r="C24" s="4"/>
      <c r="D24" s="42"/>
      <c r="E24" s="42"/>
      <c r="F24" s="4"/>
      <c r="G24" s="4"/>
      <c r="H24" s="4"/>
      <c r="I24" s="4"/>
      <c r="J24" s="4"/>
      <c r="K24" s="4"/>
      <c r="L24" s="4"/>
      <c r="M24" s="4"/>
      <c r="N24" s="4"/>
      <c r="O24" s="4"/>
      <c r="P24" s="4"/>
      <c r="Q24" s="4"/>
      <c r="R24" s="4"/>
      <c r="S24" s="4"/>
      <c r="T24" s="4"/>
      <c r="U24" s="4"/>
      <c r="V24" s="4"/>
      <c r="W24" s="4"/>
      <c r="X24" s="4"/>
      <c r="Y24" s="4"/>
      <c r="Z24" s="4"/>
      <c r="AA24" s="4"/>
      <c r="AB24" s="4"/>
    </row>
    <row r="25" spans="1:28" ht="12.5">
      <c r="A25" s="42"/>
      <c r="B25" s="10"/>
      <c r="C25" s="4"/>
      <c r="D25" s="42"/>
      <c r="E25" s="42"/>
      <c r="F25" s="4"/>
      <c r="G25" s="4"/>
      <c r="H25" s="4"/>
      <c r="I25" s="4"/>
      <c r="J25" s="4"/>
      <c r="K25" s="4"/>
      <c r="L25" s="4"/>
      <c r="M25" s="4"/>
      <c r="N25" s="4"/>
      <c r="O25" s="4"/>
      <c r="P25" s="4"/>
      <c r="Q25" s="4"/>
      <c r="R25" s="4"/>
      <c r="S25" s="4"/>
      <c r="T25" s="4"/>
      <c r="U25" s="4"/>
      <c r="V25" s="4"/>
      <c r="W25" s="4"/>
      <c r="X25" s="4"/>
      <c r="Y25" s="4"/>
      <c r="Z25" s="4"/>
      <c r="AA25" s="4"/>
      <c r="AB25" s="4"/>
    </row>
    <row r="26" spans="1:28" ht="12.5">
      <c r="A26" s="42"/>
      <c r="B26" s="10"/>
      <c r="C26" s="4"/>
      <c r="D26" s="42"/>
      <c r="E26" s="42"/>
      <c r="F26" s="4"/>
      <c r="G26" s="4"/>
      <c r="H26" s="4"/>
      <c r="I26" s="4"/>
      <c r="J26" s="4"/>
      <c r="K26" s="4"/>
      <c r="L26" s="4"/>
      <c r="M26" s="4"/>
      <c r="N26" s="4"/>
      <c r="O26" s="4"/>
      <c r="P26" s="4"/>
      <c r="Q26" s="4"/>
      <c r="R26" s="4"/>
      <c r="S26" s="4"/>
      <c r="T26" s="4"/>
      <c r="U26" s="4"/>
      <c r="V26" s="4"/>
      <c r="W26" s="4"/>
      <c r="X26" s="4"/>
      <c r="Y26" s="4"/>
      <c r="Z26" s="4"/>
      <c r="AA26" s="4"/>
      <c r="AB26" s="4"/>
    </row>
    <row r="27" spans="1:28" ht="12.5">
      <c r="A27" s="42"/>
      <c r="B27" s="10"/>
      <c r="C27" s="4"/>
      <c r="D27" s="42"/>
      <c r="E27" s="42"/>
      <c r="F27" s="4"/>
      <c r="G27" s="4"/>
      <c r="H27" s="4"/>
      <c r="I27" s="4"/>
      <c r="J27" s="4"/>
      <c r="K27" s="4"/>
      <c r="L27" s="4"/>
      <c r="M27" s="4"/>
      <c r="N27" s="4"/>
      <c r="O27" s="4"/>
      <c r="P27" s="4"/>
      <c r="Q27" s="4"/>
      <c r="R27" s="4"/>
      <c r="S27" s="4"/>
      <c r="T27" s="4"/>
      <c r="U27" s="4"/>
      <c r="V27" s="4"/>
      <c r="W27" s="4"/>
      <c r="X27" s="4"/>
      <c r="Y27" s="4"/>
      <c r="Z27" s="4"/>
      <c r="AA27" s="4"/>
      <c r="AB27" s="4"/>
    </row>
    <row r="28" spans="1:28" ht="12.5">
      <c r="A28" s="42"/>
      <c r="B28" s="10"/>
      <c r="C28" s="4"/>
      <c r="D28" s="42"/>
      <c r="E28" s="42"/>
      <c r="F28" s="4"/>
      <c r="G28" s="4"/>
      <c r="H28" s="4"/>
      <c r="I28" s="4"/>
      <c r="J28" s="4"/>
      <c r="K28" s="4"/>
      <c r="L28" s="4"/>
      <c r="M28" s="4"/>
      <c r="N28" s="4"/>
      <c r="O28" s="4"/>
      <c r="P28" s="4"/>
      <c r="Q28" s="4"/>
      <c r="R28" s="4"/>
      <c r="S28" s="4"/>
      <c r="T28" s="4"/>
      <c r="U28" s="4"/>
      <c r="V28" s="4"/>
      <c r="W28" s="4"/>
      <c r="X28" s="4"/>
      <c r="Y28" s="4"/>
      <c r="Z28" s="4"/>
      <c r="AA28" s="4"/>
      <c r="AB28" s="4"/>
    </row>
    <row r="29" spans="1:28" ht="12.5">
      <c r="A29" s="42"/>
      <c r="B29" s="10"/>
      <c r="C29" s="4"/>
      <c r="D29" s="42"/>
      <c r="E29" s="42"/>
      <c r="F29" s="4"/>
      <c r="G29" s="4"/>
      <c r="H29" s="4"/>
      <c r="I29" s="4"/>
      <c r="J29" s="4"/>
      <c r="K29" s="4"/>
      <c r="L29" s="4"/>
      <c r="M29" s="4"/>
      <c r="N29" s="4"/>
      <c r="O29" s="4"/>
      <c r="P29" s="4"/>
      <c r="Q29" s="4"/>
      <c r="R29" s="4"/>
      <c r="S29" s="4"/>
      <c r="T29" s="4"/>
      <c r="U29" s="4"/>
      <c r="V29" s="4"/>
      <c r="W29" s="4"/>
      <c r="X29" s="4"/>
      <c r="Y29" s="4"/>
      <c r="Z29" s="4"/>
      <c r="AA29" s="4"/>
      <c r="AB29" s="4"/>
    </row>
    <row r="30" spans="1:28" ht="12.5">
      <c r="A30" s="42"/>
      <c r="B30" s="10"/>
      <c r="C30" s="4"/>
      <c r="D30" s="42"/>
      <c r="E30" s="42"/>
      <c r="F30" s="4"/>
      <c r="G30" s="4"/>
      <c r="H30" s="4"/>
      <c r="I30" s="4"/>
      <c r="J30" s="4"/>
      <c r="K30" s="4"/>
      <c r="L30" s="4"/>
      <c r="M30" s="4"/>
      <c r="N30" s="4"/>
      <c r="O30" s="4"/>
      <c r="P30" s="4"/>
      <c r="Q30" s="4"/>
      <c r="R30" s="4"/>
      <c r="S30" s="4"/>
      <c r="T30" s="4"/>
      <c r="U30" s="4"/>
      <c r="V30" s="4"/>
      <c r="W30" s="4"/>
      <c r="X30" s="4"/>
      <c r="Y30" s="4"/>
      <c r="Z30" s="4"/>
      <c r="AA30" s="4"/>
      <c r="AB30" s="4"/>
    </row>
    <row r="31" spans="1:28" ht="12.5">
      <c r="A31" s="42"/>
      <c r="B31" s="10"/>
      <c r="C31" s="4"/>
      <c r="D31" s="42"/>
      <c r="E31" s="42"/>
      <c r="F31" s="4"/>
      <c r="G31" s="4"/>
      <c r="H31" s="4"/>
      <c r="I31" s="4"/>
      <c r="J31" s="4"/>
      <c r="K31" s="4"/>
      <c r="L31" s="4"/>
      <c r="M31" s="4"/>
      <c r="N31" s="4"/>
      <c r="O31" s="4"/>
      <c r="P31" s="4"/>
      <c r="Q31" s="4"/>
      <c r="R31" s="4"/>
      <c r="S31" s="4"/>
      <c r="T31" s="4"/>
      <c r="U31" s="4"/>
      <c r="V31" s="4"/>
      <c r="W31" s="4"/>
      <c r="X31" s="4"/>
      <c r="Y31" s="4"/>
      <c r="Z31" s="4"/>
      <c r="AA31" s="4"/>
      <c r="AB31" s="4"/>
    </row>
    <row r="32" spans="1:28" ht="12.5">
      <c r="A32" s="42"/>
      <c r="B32" s="10"/>
      <c r="C32" s="4"/>
      <c r="D32" s="42"/>
      <c r="E32" s="42"/>
      <c r="F32" s="4"/>
      <c r="G32" s="4"/>
      <c r="H32" s="4"/>
      <c r="I32" s="4"/>
      <c r="J32" s="4"/>
      <c r="K32" s="4"/>
      <c r="L32" s="4"/>
      <c r="M32" s="4"/>
      <c r="N32" s="4"/>
      <c r="O32" s="4"/>
      <c r="P32" s="4"/>
      <c r="Q32" s="4"/>
      <c r="R32" s="4"/>
      <c r="S32" s="4"/>
      <c r="T32" s="4"/>
      <c r="U32" s="4"/>
      <c r="V32" s="4"/>
      <c r="W32" s="4"/>
      <c r="X32" s="4"/>
      <c r="Y32" s="4"/>
      <c r="Z32" s="4"/>
      <c r="AA32" s="4"/>
      <c r="AB32" s="4"/>
    </row>
    <row r="33" spans="1:28" ht="12.5">
      <c r="A33" s="42"/>
      <c r="B33" s="10"/>
      <c r="C33" s="4"/>
      <c r="D33" s="42"/>
      <c r="E33" s="42"/>
      <c r="F33" s="4"/>
      <c r="G33" s="4"/>
      <c r="H33" s="4"/>
      <c r="I33" s="4"/>
      <c r="J33" s="4"/>
      <c r="K33" s="4"/>
      <c r="L33" s="4"/>
      <c r="M33" s="4"/>
      <c r="N33" s="4"/>
      <c r="O33" s="4"/>
      <c r="P33" s="4"/>
      <c r="Q33" s="4"/>
      <c r="R33" s="4"/>
      <c r="S33" s="4"/>
      <c r="T33" s="4"/>
      <c r="U33" s="4"/>
      <c r="V33" s="4"/>
      <c r="W33" s="4"/>
      <c r="X33" s="4"/>
      <c r="Y33" s="4"/>
      <c r="Z33" s="4"/>
      <c r="AA33" s="4"/>
      <c r="AB33" s="4"/>
    </row>
    <row r="34" spans="1:28" ht="12.5">
      <c r="A34" s="42"/>
      <c r="B34" s="10"/>
      <c r="C34" s="4"/>
      <c r="D34" s="42"/>
      <c r="E34" s="42"/>
      <c r="F34" s="4"/>
      <c r="G34" s="4"/>
      <c r="H34" s="4"/>
      <c r="I34" s="4"/>
      <c r="J34" s="4"/>
      <c r="K34" s="4"/>
      <c r="L34" s="4"/>
      <c r="M34" s="4"/>
      <c r="N34" s="4"/>
      <c r="O34" s="4"/>
      <c r="P34" s="4"/>
      <c r="Q34" s="4"/>
      <c r="R34" s="4"/>
      <c r="S34" s="4"/>
      <c r="T34" s="4"/>
      <c r="U34" s="4"/>
      <c r="V34" s="4"/>
      <c r="W34" s="4"/>
      <c r="X34" s="4"/>
      <c r="Y34" s="4"/>
      <c r="Z34" s="4"/>
      <c r="AA34" s="4"/>
      <c r="AB34" s="4"/>
    </row>
    <row r="35" spans="1:28" ht="12.5">
      <c r="A35" s="42"/>
      <c r="B35" s="10"/>
      <c r="C35" s="4"/>
      <c r="D35" s="42"/>
      <c r="E35" s="42"/>
      <c r="F35" s="4"/>
      <c r="G35" s="4"/>
      <c r="H35" s="4"/>
      <c r="I35" s="4"/>
      <c r="J35" s="4"/>
      <c r="K35" s="4"/>
      <c r="L35" s="4"/>
      <c r="M35" s="4"/>
      <c r="N35" s="4"/>
      <c r="O35" s="4"/>
      <c r="P35" s="4"/>
      <c r="Q35" s="4"/>
      <c r="R35" s="4"/>
      <c r="S35" s="4"/>
      <c r="T35" s="4"/>
      <c r="U35" s="4"/>
      <c r="V35" s="4"/>
      <c r="W35" s="4"/>
      <c r="X35" s="4"/>
      <c r="Y35" s="4"/>
      <c r="Z35" s="4"/>
      <c r="AA35" s="4"/>
      <c r="AB35" s="4"/>
    </row>
    <row r="36" spans="1:28" ht="12.5">
      <c r="A36" s="42"/>
      <c r="B36" s="10"/>
      <c r="C36" s="4"/>
      <c r="D36" s="42"/>
      <c r="E36" s="42"/>
      <c r="F36" s="4"/>
      <c r="G36" s="4"/>
      <c r="H36" s="4"/>
      <c r="I36" s="4"/>
      <c r="J36" s="4"/>
      <c r="K36" s="4"/>
      <c r="L36" s="4"/>
      <c r="M36" s="4"/>
      <c r="N36" s="4"/>
      <c r="O36" s="4"/>
      <c r="P36" s="4"/>
      <c r="Q36" s="4"/>
      <c r="R36" s="4"/>
      <c r="S36" s="4"/>
      <c r="T36" s="4"/>
      <c r="U36" s="4"/>
      <c r="V36" s="4"/>
      <c r="W36" s="4"/>
      <c r="X36" s="4"/>
      <c r="Y36" s="4"/>
      <c r="Z36" s="4"/>
      <c r="AA36" s="4"/>
      <c r="AB36" s="4"/>
    </row>
    <row r="37" spans="1:28" ht="12.5">
      <c r="A37" s="42"/>
      <c r="B37" s="10"/>
      <c r="C37" s="4"/>
      <c r="D37" s="42"/>
      <c r="E37" s="42"/>
      <c r="F37" s="4"/>
      <c r="G37" s="4"/>
      <c r="H37" s="4"/>
      <c r="I37" s="4"/>
      <c r="J37" s="4"/>
      <c r="K37" s="4"/>
      <c r="L37" s="4"/>
      <c r="M37" s="4"/>
      <c r="N37" s="4"/>
      <c r="O37" s="4"/>
      <c r="P37" s="4"/>
      <c r="Q37" s="4"/>
      <c r="R37" s="4"/>
      <c r="S37" s="4"/>
      <c r="T37" s="4"/>
      <c r="U37" s="4"/>
      <c r="V37" s="4"/>
      <c r="W37" s="4"/>
      <c r="X37" s="4"/>
      <c r="Y37" s="4"/>
      <c r="Z37" s="4"/>
      <c r="AA37" s="4"/>
      <c r="AB37" s="4"/>
    </row>
    <row r="38" spans="1:28" ht="12.5">
      <c r="A38" s="42"/>
      <c r="B38" s="10"/>
      <c r="C38" s="4"/>
      <c r="D38" s="42"/>
      <c r="E38" s="42"/>
      <c r="F38" s="4"/>
      <c r="G38" s="4"/>
      <c r="H38" s="4"/>
      <c r="I38" s="4"/>
      <c r="J38" s="4"/>
      <c r="K38" s="4"/>
      <c r="L38" s="4"/>
      <c r="M38" s="4"/>
      <c r="N38" s="4"/>
      <c r="O38" s="4"/>
      <c r="P38" s="4"/>
      <c r="Q38" s="4"/>
      <c r="R38" s="4"/>
      <c r="S38" s="4"/>
      <c r="T38" s="4"/>
      <c r="U38" s="4"/>
      <c r="V38" s="4"/>
      <c r="W38" s="4"/>
      <c r="X38" s="4"/>
      <c r="Y38" s="4"/>
      <c r="Z38" s="4"/>
      <c r="AA38" s="4"/>
      <c r="AB38" s="4"/>
    </row>
    <row r="39" spans="1:28" ht="12.5">
      <c r="A39" s="42"/>
      <c r="B39" s="10"/>
      <c r="C39" s="4"/>
      <c r="D39" s="42"/>
      <c r="E39" s="42"/>
      <c r="F39" s="4"/>
      <c r="G39" s="4"/>
      <c r="H39" s="4"/>
      <c r="I39" s="4"/>
      <c r="J39" s="4"/>
      <c r="K39" s="4"/>
      <c r="L39" s="4"/>
      <c r="M39" s="4"/>
      <c r="N39" s="4"/>
      <c r="O39" s="4"/>
      <c r="P39" s="4"/>
      <c r="Q39" s="4"/>
      <c r="R39" s="4"/>
      <c r="S39" s="4"/>
      <c r="T39" s="4"/>
      <c r="U39" s="4"/>
      <c r="V39" s="4"/>
      <c r="W39" s="4"/>
      <c r="X39" s="4"/>
      <c r="Y39" s="4"/>
      <c r="Z39" s="4"/>
      <c r="AA39" s="4"/>
      <c r="AB39" s="4"/>
    </row>
    <row r="40" spans="1:28" ht="12.5">
      <c r="A40" s="42"/>
      <c r="B40" s="10"/>
      <c r="C40" s="4"/>
      <c r="D40" s="42"/>
      <c r="E40" s="42"/>
      <c r="F40" s="4"/>
      <c r="G40" s="4"/>
      <c r="H40" s="4"/>
      <c r="I40" s="4"/>
      <c r="J40" s="4"/>
      <c r="K40" s="4"/>
      <c r="L40" s="4"/>
      <c r="M40" s="4"/>
      <c r="N40" s="4"/>
      <c r="O40" s="4"/>
      <c r="P40" s="4"/>
      <c r="Q40" s="4"/>
      <c r="R40" s="4"/>
      <c r="S40" s="4"/>
      <c r="T40" s="4"/>
      <c r="U40" s="4"/>
      <c r="V40" s="4"/>
      <c r="W40" s="4"/>
      <c r="X40" s="4"/>
      <c r="Y40" s="4"/>
      <c r="Z40" s="4"/>
      <c r="AA40" s="4"/>
      <c r="AB40" s="4"/>
    </row>
    <row r="41" spans="1:28" ht="12.5">
      <c r="A41" s="42"/>
      <c r="B41" s="10"/>
      <c r="C41" s="4"/>
      <c r="D41" s="42"/>
      <c r="E41" s="42"/>
      <c r="F41" s="4"/>
      <c r="G41" s="4"/>
      <c r="H41" s="4"/>
      <c r="I41" s="4"/>
      <c r="J41" s="4"/>
      <c r="K41" s="4"/>
      <c r="L41" s="4"/>
      <c r="M41" s="4"/>
      <c r="N41" s="4"/>
      <c r="O41" s="4"/>
      <c r="P41" s="4"/>
      <c r="Q41" s="4"/>
      <c r="R41" s="4"/>
      <c r="S41" s="4"/>
      <c r="T41" s="4"/>
      <c r="U41" s="4"/>
      <c r="V41" s="4"/>
      <c r="W41" s="4"/>
      <c r="X41" s="4"/>
      <c r="Y41" s="4"/>
      <c r="Z41" s="4"/>
      <c r="AA41" s="4"/>
      <c r="AB41" s="4"/>
    </row>
    <row r="42" spans="1:28" ht="14.25" customHeight="1">
      <c r="A42" s="42"/>
      <c r="B42" s="10"/>
      <c r="C42" s="4"/>
      <c r="D42" s="42"/>
      <c r="E42" s="42"/>
      <c r="F42" s="4"/>
      <c r="G42" s="4"/>
      <c r="H42" s="4"/>
      <c r="I42" s="4"/>
      <c r="J42" s="4"/>
      <c r="K42" s="4"/>
      <c r="L42" s="4"/>
      <c r="M42" s="4"/>
      <c r="N42" s="4"/>
      <c r="O42" s="4"/>
      <c r="P42" s="4"/>
      <c r="Q42" s="4"/>
      <c r="R42" s="4"/>
      <c r="S42" s="4"/>
      <c r="T42" s="4"/>
      <c r="U42" s="4"/>
      <c r="V42" s="4"/>
      <c r="W42" s="4"/>
      <c r="X42" s="4"/>
      <c r="Y42" s="4"/>
      <c r="Z42" s="4"/>
      <c r="AA42" s="4"/>
      <c r="AB42" s="4"/>
    </row>
    <row r="43" spans="1:28" ht="7.5" customHeight="1">
      <c r="A43" s="42"/>
      <c r="B43" s="10"/>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9" customHeight="1">
      <c r="A44" s="10"/>
      <c r="B44" s="10"/>
      <c r="C44" s="4"/>
      <c r="D44" s="10"/>
      <c r="E44" s="10"/>
      <c r="F44" s="4"/>
      <c r="G44" s="4"/>
      <c r="H44" s="4"/>
      <c r="I44" s="4"/>
      <c r="J44" s="4"/>
      <c r="K44" s="4"/>
      <c r="L44" s="4"/>
      <c r="M44" s="4"/>
      <c r="N44" s="4"/>
      <c r="O44" s="4"/>
      <c r="P44" s="4"/>
      <c r="Q44" s="4"/>
      <c r="R44" s="4"/>
      <c r="S44" s="4"/>
      <c r="T44" s="4"/>
      <c r="U44" s="4"/>
      <c r="V44" s="4"/>
      <c r="W44" s="4"/>
      <c r="X44" s="4"/>
      <c r="Y44" s="4"/>
      <c r="Z44" s="4"/>
      <c r="AA44" s="4"/>
      <c r="AB44" s="4"/>
    </row>
    <row r="45" spans="1:28" ht="12.5">
      <c r="A45" s="10"/>
      <c r="B45" s="10"/>
      <c r="C45" s="4"/>
      <c r="D45" s="10"/>
      <c r="E45" s="10"/>
      <c r="F45" s="4"/>
      <c r="G45" s="4"/>
      <c r="H45" s="4"/>
      <c r="I45" s="4"/>
      <c r="J45" s="4"/>
      <c r="K45" s="4"/>
      <c r="L45" s="4"/>
      <c r="M45" s="4"/>
      <c r="N45" s="4"/>
      <c r="O45" s="4"/>
      <c r="P45" s="4"/>
      <c r="Q45" s="4"/>
      <c r="R45" s="4"/>
      <c r="S45" s="4"/>
      <c r="T45" s="4"/>
      <c r="U45" s="4"/>
      <c r="V45" s="4"/>
      <c r="W45" s="4"/>
      <c r="X45" s="4"/>
      <c r="Y45" s="4"/>
      <c r="Z45" s="4"/>
      <c r="AA45" s="4"/>
      <c r="AB45" s="4"/>
    </row>
    <row r="46" spans="1:28" ht="9" customHeight="1">
      <c r="A46" s="4"/>
      <c r="B46" s="10"/>
      <c r="C46" s="4"/>
      <c r="D46" s="10"/>
      <c r="E46" s="10"/>
      <c r="F46" s="4"/>
      <c r="G46" s="4"/>
      <c r="H46" s="4"/>
      <c r="I46" s="4"/>
      <c r="J46" s="4"/>
      <c r="K46" s="4"/>
      <c r="L46" s="4"/>
      <c r="M46" s="4"/>
      <c r="N46" s="4"/>
      <c r="O46" s="4"/>
      <c r="P46" s="4"/>
      <c r="Q46" s="4"/>
      <c r="R46" s="4"/>
      <c r="S46" s="4"/>
      <c r="T46" s="4"/>
      <c r="U46" s="4"/>
      <c r="V46" s="4"/>
      <c r="W46" s="4"/>
      <c r="X46" s="4"/>
      <c r="Y46" s="4"/>
      <c r="Z46" s="4"/>
      <c r="AA46" s="4"/>
      <c r="AB46" s="4"/>
    </row>
    <row r="47" spans="1:28" ht="12.5">
      <c r="A47" s="10"/>
      <c r="B47" s="10"/>
      <c r="C47" s="4"/>
      <c r="D47" s="10"/>
      <c r="E47" s="10"/>
      <c r="F47" s="4"/>
      <c r="G47" s="4"/>
      <c r="H47" s="4"/>
      <c r="I47" s="4"/>
      <c r="J47" s="4"/>
      <c r="K47" s="4"/>
      <c r="L47" s="4"/>
      <c r="M47" s="4"/>
      <c r="N47" s="4"/>
      <c r="O47" s="4"/>
      <c r="P47" s="4"/>
      <c r="Q47" s="4"/>
      <c r="R47" s="4"/>
      <c r="S47" s="4"/>
      <c r="T47" s="4"/>
      <c r="U47" s="4"/>
      <c r="V47" s="4"/>
      <c r="W47" s="4"/>
      <c r="X47" s="4"/>
      <c r="Y47" s="4"/>
      <c r="Z47" s="4"/>
      <c r="AA47" s="4"/>
      <c r="AB47" s="4"/>
    </row>
    <row r="48" spans="1:28" ht="12.5">
      <c r="A48" s="4"/>
      <c r="B48" s="10"/>
      <c r="C48" s="4"/>
      <c r="D48" s="10"/>
      <c r="E48" s="10"/>
      <c r="F48" s="4"/>
      <c r="G48" s="4"/>
      <c r="H48" s="4"/>
      <c r="I48" s="4"/>
      <c r="J48" s="4"/>
      <c r="K48" s="4"/>
      <c r="L48" s="4"/>
      <c r="M48" s="4"/>
      <c r="N48" s="4"/>
      <c r="O48" s="4"/>
      <c r="P48" s="4"/>
      <c r="Q48" s="4"/>
      <c r="R48" s="4"/>
      <c r="S48" s="4"/>
      <c r="T48" s="4"/>
      <c r="U48" s="4"/>
      <c r="V48" s="4"/>
      <c r="W48" s="4"/>
      <c r="X48" s="4"/>
      <c r="Y48" s="4"/>
      <c r="Z48" s="4"/>
      <c r="AA48" s="4"/>
      <c r="AB48" s="4"/>
    </row>
    <row r="49" spans="1:28" ht="12.5">
      <c r="A49" s="4"/>
      <c r="B49" s="4"/>
      <c r="C49" s="4"/>
      <c r="D49" s="10"/>
      <c r="E49" s="10"/>
      <c r="F49" s="4"/>
      <c r="G49" s="4"/>
      <c r="H49" s="4"/>
      <c r="I49" s="4"/>
      <c r="J49" s="4"/>
      <c r="K49" s="4"/>
      <c r="L49" s="4"/>
      <c r="M49" s="4"/>
      <c r="N49" s="4"/>
      <c r="O49" s="4"/>
      <c r="P49" s="4"/>
      <c r="Q49" s="4"/>
      <c r="R49" s="4"/>
      <c r="S49" s="4"/>
      <c r="T49" s="4"/>
      <c r="U49" s="4"/>
      <c r="V49" s="4"/>
      <c r="W49" s="4"/>
      <c r="X49" s="4"/>
      <c r="Y49" s="4"/>
      <c r="Z49" s="4"/>
      <c r="AA49" s="4"/>
      <c r="AB49" s="4"/>
    </row>
    <row r="50" spans="1:28" ht="12.5">
      <c r="A50" s="4"/>
      <c r="B50" s="4"/>
      <c r="C50" s="4"/>
      <c r="D50" s="10"/>
      <c r="E50" s="10"/>
      <c r="F50" s="4"/>
      <c r="G50" s="4"/>
      <c r="H50" s="4"/>
      <c r="I50" s="4"/>
      <c r="J50" s="4"/>
      <c r="K50" s="4"/>
      <c r="L50" s="4"/>
      <c r="M50" s="4"/>
      <c r="N50" s="4"/>
      <c r="O50" s="4"/>
      <c r="P50" s="4"/>
      <c r="Q50" s="4"/>
      <c r="R50" s="4"/>
      <c r="S50" s="4"/>
      <c r="T50" s="4"/>
      <c r="U50" s="4"/>
      <c r="V50" s="4"/>
      <c r="W50" s="4"/>
      <c r="X50" s="4"/>
      <c r="Y50" s="4"/>
      <c r="Z50" s="4"/>
      <c r="AA50" s="4"/>
      <c r="AB50" s="4"/>
    </row>
    <row r="51" spans="1:28" ht="12.5">
      <c r="A51" s="10"/>
      <c r="B51" s="10"/>
      <c r="C51" s="4"/>
      <c r="D51" s="10"/>
      <c r="E51" s="10"/>
      <c r="F51" s="4"/>
      <c r="G51" s="4"/>
      <c r="H51" s="4"/>
      <c r="I51" s="4"/>
      <c r="J51" s="4"/>
      <c r="K51" s="4"/>
      <c r="L51" s="4"/>
      <c r="M51" s="4"/>
      <c r="N51" s="4"/>
      <c r="O51" s="4"/>
      <c r="P51" s="4"/>
      <c r="Q51" s="4"/>
      <c r="R51" s="4"/>
      <c r="S51" s="4"/>
      <c r="T51" s="4"/>
      <c r="U51" s="4"/>
      <c r="V51" s="4"/>
      <c r="W51" s="4"/>
      <c r="X51" s="4"/>
      <c r="Y51" s="4"/>
      <c r="Z51" s="4"/>
      <c r="AA51" s="4"/>
      <c r="AB51" s="4"/>
    </row>
    <row r="52" spans="1:28" ht="12.5">
      <c r="A52" s="10"/>
      <c r="B52" s="10"/>
      <c r="C52" s="4"/>
      <c r="D52" s="10"/>
      <c r="E52" s="10"/>
      <c r="F52" s="4"/>
      <c r="G52" s="4"/>
      <c r="H52" s="4"/>
      <c r="I52" s="4"/>
      <c r="J52" s="4"/>
      <c r="K52" s="4"/>
      <c r="L52" s="4"/>
      <c r="M52" s="4"/>
      <c r="N52" s="4"/>
      <c r="O52" s="4"/>
      <c r="P52" s="4"/>
      <c r="Q52" s="4"/>
      <c r="R52" s="4"/>
      <c r="S52" s="4"/>
      <c r="T52" s="4"/>
      <c r="U52" s="4"/>
      <c r="V52" s="4"/>
      <c r="W52" s="4"/>
      <c r="X52" s="4"/>
      <c r="Y52" s="4"/>
      <c r="Z52" s="4"/>
      <c r="AA52" s="4"/>
      <c r="AB52" s="4"/>
    </row>
    <row r="53" spans="1:28" ht="12.5">
      <c r="A53" s="10"/>
      <c r="B53" s="10"/>
      <c r="C53" s="4"/>
      <c r="D53" s="10"/>
      <c r="E53" s="10"/>
      <c r="F53" s="4"/>
      <c r="G53" s="4"/>
      <c r="H53" s="4"/>
      <c r="I53" s="4"/>
      <c r="J53" s="4"/>
      <c r="K53" s="4"/>
      <c r="L53" s="4"/>
      <c r="M53" s="4"/>
      <c r="N53" s="4"/>
      <c r="O53" s="4"/>
      <c r="P53" s="4"/>
      <c r="Q53" s="4"/>
      <c r="R53" s="4"/>
      <c r="S53" s="4"/>
      <c r="T53" s="4"/>
      <c r="U53" s="4"/>
      <c r="V53" s="4"/>
      <c r="W53" s="4"/>
      <c r="X53" s="4"/>
      <c r="Y53" s="4"/>
      <c r="Z53" s="4"/>
      <c r="AA53" s="4"/>
      <c r="AB53" s="4"/>
    </row>
    <row r="54" spans="1:28" ht="12.5">
      <c r="A54" s="10"/>
      <c r="B54" s="10"/>
      <c r="C54" s="4"/>
      <c r="D54" s="10"/>
      <c r="E54" s="10"/>
      <c r="F54" s="4"/>
      <c r="G54" s="4"/>
      <c r="H54" s="4"/>
      <c r="I54" s="4"/>
      <c r="J54" s="4"/>
      <c r="K54" s="4"/>
      <c r="L54" s="4"/>
      <c r="M54" s="4"/>
      <c r="N54" s="4"/>
      <c r="O54" s="4"/>
      <c r="P54" s="4"/>
      <c r="Q54" s="4"/>
      <c r="R54" s="4"/>
      <c r="S54" s="4"/>
      <c r="T54" s="4"/>
      <c r="U54" s="4"/>
      <c r="V54" s="4"/>
      <c r="W54" s="4"/>
      <c r="X54" s="4"/>
      <c r="Y54" s="4"/>
      <c r="Z54" s="4"/>
      <c r="AA54" s="4"/>
      <c r="AB54" s="4"/>
    </row>
    <row r="55" spans="1:28" ht="12.5">
      <c r="A55" s="10"/>
      <c r="B55" s="10"/>
      <c r="C55" s="4"/>
      <c r="D55" s="10"/>
      <c r="E55" s="10"/>
      <c r="F55" s="4"/>
      <c r="G55" s="4"/>
      <c r="H55" s="4"/>
      <c r="I55" s="4"/>
      <c r="J55" s="4"/>
      <c r="K55" s="4"/>
      <c r="L55" s="4"/>
      <c r="M55" s="4"/>
      <c r="N55" s="4"/>
      <c r="O55" s="4"/>
      <c r="P55" s="4"/>
      <c r="Q55" s="4"/>
      <c r="R55" s="4"/>
      <c r="S55" s="4"/>
      <c r="T55" s="4"/>
      <c r="U55" s="4"/>
      <c r="V55" s="4"/>
      <c r="W55" s="4"/>
      <c r="X55" s="4"/>
      <c r="Y55" s="4"/>
      <c r="Z55" s="4"/>
      <c r="AA55" s="4"/>
      <c r="AB55" s="4"/>
    </row>
    <row r="56" spans="1:28" ht="12.5">
      <c r="A56" s="10"/>
      <c r="B56" s="10"/>
      <c r="C56" s="4"/>
      <c r="D56" s="10"/>
      <c r="E56" s="10"/>
      <c r="F56" s="4"/>
      <c r="G56" s="4"/>
      <c r="H56" s="4"/>
      <c r="I56" s="4"/>
      <c r="J56" s="4"/>
      <c r="K56" s="4"/>
      <c r="L56" s="4"/>
      <c r="M56" s="4"/>
      <c r="N56" s="4"/>
      <c r="O56" s="4"/>
      <c r="P56" s="4"/>
      <c r="Q56" s="4"/>
      <c r="R56" s="4"/>
      <c r="S56" s="4"/>
      <c r="T56" s="4"/>
      <c r="U56" s="4"/>
      <c r="V56" s="4"/>
      <c r="W56" s="4"/>
      <c r="X56" s="4"/>
      <c r="Y56" s="4"/>
      <c r="Z56" s="4"/>
      <c r="AA56" s="4"/>
      <c r="AB56" s="4"/>
    </row>
    <row r="57" spans="1:28" ht="12.5">
      <c r="A57" s="10"/>
      <c r="B57" s="10"/>
      <c r="C57" s="4"/>
      <c r="D57" s="10"/>
      <c r="E57" s="10"/>
      <c r="F57" s="4"/>
      <c r="G57" s="4"/>
      <c r="H57" s="4"/>
      <c r="I57" s="4"/>
      <c r="J57" s="4"/>
      <c r="K57" s="4"/>
      <c r="L57" s="4"/>
      <c r="M57" s="4"/>
      <c r="N57" s="4"/>
      <c r="O57" s="4"/>
      <c r="P57" s="4"/>
      <c r="Q57" s="4"/>
      <c r="R57" s="4"/>
      <c r="S57" s="4"/>
      <c r="T57" s="4"/>
      <c r="U57" s="4"/>
      <c r="V57" s="4"/>
      <c r="W57" s="4"/>
      <c r="X57" s="4"/>
      <c r="Y57" s="4"/>
      <c r="Z57" s="4"/>
      <c r="AA57" s="4"/>
      <c r="AB57" s="4"/>
    </row>
    <row r="58" spans="1:28" ht="12.5">
      <c r="A58" s="10"/>
      <c r="B58" s="10"/>
      <c r="C58" s="4"/>
      <c r="D58" s="10"/>
      <c r="E58" s="10"/>
      <c r="F58" s="4"/>
      <c r="G58" s="4"/>
      <c r="H58" s="4"/>
      <c r="I58" s="4"/>
      <c r="J58" s="4"/>
      <c r="K58" s="4"/>
      <c r="L58" s="4"/>
      <c r="M58" s="4"/>
      <c r="N58" s="4"/>
      <c r="O58" s="4"/>
      <c r="P58" s="4"/>
      <c r="Q58" s="4"/>
      <c r="R58" s="4"/>
      <c r="S58" s="4"/>
      <c r="T58" s="4"/>
      <c r="U58" s="4"/>
      <c r="V58" s="4"/>
      <c r="W58" s="4"/>
      <c r="X58" s="4"/>
      <c r="Y58" s="4"/>
      <c r="Z58" s="4"/>
      <c r="AA58" s="4"/>
      <c r="AB58" s="4"/>
    </row>
    <row r="59" spans="1:28" ht="12.5">
      <c r="A59" s="10"/>
      <c r="B59" s="10"/>
      <c r="C59" s="4"/>
      <c r="D59" s="10"/>
      <c r="E59" s="10"/>
      <c r="F59" s="4"/>
      <c r="G59" s="4"/>
      <c r="H59" s="4"/>
      <c r="I59" s="4"/>
      <c r="J59" s="4"/>
      <c r="K59" s="4"/>
      <c r="L59" s="4"/>
      <c r="M59" s="4"/>
      <c r="N59" s="4"/>
      <c r="O59" s="4"/>
      <c r="P59" s="4"/>
      <c r="Q59" s="4"/>
      <c r="R59" s="4"/>
      <c r="S59" s="4"/>
      <c r="T59" s="4"/>
      <c r="U59" s="4"/>
      <c r="V59" s="4"/>
      <c r="W59" s="4"/>
      <c r="X59" s="4"/>
      <c r="Y59" s="4"/>
      <c r="Z59" s="4"/>
      <c r="AA59" s="4"/>
      <c r="AB59" s="4"/>
    </row>
    <row r="60" spans="1:28" ht="12.5">
      <c r="A60" s="10"/>
      <c r="B60" s="10"/>
      <c r="C60" s="4"/>
      <c r="D60" s="10"/>
      <c r="E60" s="10"/>
      <c r="F60" s="4"/>
      <c r="G60" s="4"/>
      <c r="H60" s="4"/>
      <c r="I60" s="4"/>
      <c r="J60" s="4"/>
      <c r="K60" s="4"/>
      <c r="L60" s="4"/>
      <c r="M60" s="4"/>
      <c r="N60" s="4"/>
      <c r="O60" s="4"/>
      <c r="P60" s="4"/>
      <c r="Q60" s="4"/>
      <c r="R60" s="4"/>
      <c r="S60" s="4"/>
      <c r="T60" s="4"/>
      <c r="U60" s="4"/>
      <c r="V60" s="4"/>
      <c r="W60" s="4"/>
      <c r="X60" s="4"/>
      <c r="Y60" s="4"/>
      <c r="Z60" s="4"/>
      <c r="AA60" s="4"/>
      <c r="AB60" s="4"/>
    </row>
    <row r="61" spans="1:28" ht="12.5">
      <c r="A61" s="10"/>
      <c r="B61" s="10"/>
      <c r="C61" s="4"/>
      <c r="D61" s="10"/>
      <c r="E61" s="10"/>
      <c r="F61" s="4"/>
      <c r="G61" s="4"/>
      <c r="H61" s="4"/>
      <c r="I61" s="4"/>
      <c r="J61" s="4"/>
      <c r="K61" s="4"/>
      <c r="L61" s="4"/>
      <c r="M61" s="4"/>
      <c r="N61" s="4"/>
      <c r="O61" s="4"/>
      <c r="P61" s="4"/>
      <c r="Q61" s="4"/>
      <c r="R61" s="4"/>
      <c r="S61" s="4"/>
      <c r="T61" s="4"/>
      <c r="U61" s="4"/>
      <c r="V61" s="4"/>
      <c r="W61" s="4"/>
      <c r="X61" s="4"/>
      <c r="Y61" s="4"/>
      <c r="Z61" s="4"/>
      <c r="AA61" s="4"/>
      <c r="AB61" s="4"/>
    </row>
    <row r="62" spans="1:28" ht="12.5">
      <c r="A62" s="10"/>
      <c r="B62" s="10"/>
      <c r="C62" s="4"/>
      <c r="D62" s="10"/>
      <c r="E62" s="10"/>
      <c r="F62" s="4"/>
      <c r="G62" s="4"/>
      <c r="H62" s="4"/>
      <c r="I62" s="4"/>
      <c r="J62" s="4"/>
      <c r="K62" s="4"/>
      <c r="L62" s="4"/>
      <c r="M62" s="4"/>
      <c r="N62" s="4"/>
      <c r="O62" s="4"/>
      <c r="P62" s="4"/>
      <c r="Q62" s="4"/>
      <c r="R62" s="4"/>
      <c r="S62" s="4"/>
      <c r="T62" s="4"/>
      <c r="U62" s="4"/>
      <c r="V62" s="4"/>
      <c r="W62" s="4"/>
      <c r="X62" s="4"/>
      <c r="Y62" s="4"/>
      <c r="Z62" s="4"/>
      <c r="AA62" s="4"/>
      <c r="AB62" s="4"/>
    </row>
    <row r="63" spans="1:28" ht="12.5">
      <c r="A63" s="10"/>
      <c r="B63" s="10"/>
      <c r="C63" s="4"/>
      <c r="D63" s="10"/>
      <c r="E63" s="10"/>
      <c r="F63" s="4"/>
      <c r="G63" s="4"/>
      <c r="H63" s="4"/>
      <c r="I63" s="4"/>
      <c r="J63" s="4"/>
      <c r="K63" s="4"/>
      <c r="L63" s="4"/>
      <c r="M63" s="4"/>
      <c r="N63" s="4"/>
      <c r="O63" s="4"/>
      <c r="P63" s="4"/>
      <c r="Q63" s="4"/>
      <c r="R63" s="4"/>
      <c r="S63" s="4"/>
      <c r="T63" s="4"/>
      <c r="U63" s="4"/>
      <c r="V63" s="4"/>
      <c r="W63" s="4"/>
      <c r="X63" s="4"/>
      <c r="Y63" s="4"/>
      <c r="Z63" s="4"/>
      <c r="AA63" s="4"/>
      <c r="AB63" s="4"/>
    </row>
    <row r="64" spans="1:28" ht="12.5">
      <c r="A64" s="10"/>
      <c r="B64" s="10"/>
      <c r="C64" s="4"/>
      <c r="D64" s="10"/>
      <c r="E64" s="10"/>
      <c r="F64" s="4"/>
      <c r="G64" s="4"/>
      <c r="H64" s="4"/>
      <c r="I64" s="4"/>
      <c r="J64" s="4"/>
      <c r="K64" s="4"/>
      <c r="L64" s="4"/>
      <c r="M64" s="4"/>
      <c r="N64" s="4"/>
      <c r="O64" s="4"/>
      <c r="P64" s="4"/>
      <c r="Q64" s="4"/>
      <c r="R64" s="4"/>
      <c r="S64" s="4"/>
      <c r="T64" s="4"/>
      <c r="U64" s="4"/>
      <c r="V64" s="4"/>
      <c r="W64" s="4"/>
      <c r="X64" s="4"/>
      <c r="Y64" s="4"/>
      <c r="Z64" s="4"/>
      <c r="AA64" s="4"/>
      <c r="AB64" s="4"/>
    </row>
    <row r="65" spans="1:28" ht="12.5">
      <c r="A65" s="10"/>
      <c r="B65" s="10"/>
      <c r="C65" s="4"/>
      <c r="D65" s="10"/>
      <c r="E65" s="10"/>
      <c r="F65" s="4"/>
      <c r="G65" s="4"/>
      <c r="H65" s="4"/>
      <c r="I65" s="4"/>
      <c r="J65" s="4"/>
      <c r="K65" s="4"/>
      <c r="L65" s="4"/>
      <c r="M65" s="4"/>
      <c r="N65" s="4"/>
      <c r="O65" s="4"/>
      <c r="P65" s="4"/>
      <c r="Q65" s="4"/>
      <c r="R65" s="4"/>
      <c r="S65" s="4"/>
      <c r="T65" s="4"/>
      <c r="U65" s="4"/>
      <c r="V65" s="4"/>
      <c r="W65" s="4"/>
      <c r="X65" s="4"/>
      <c r="Y65" s="4"/>
      <c r="Z65" s="4"/>
      <c r="AA65" s="4"/>
      <c r="AB65" s="4"/>
    </row>
    <row r="66" spans="1:28" ht="12.5">
      <c r="A66" s="10"/>
      <c r="B66" s="10"/>
      <c r="C66" s="4"/>
      <c r="D66" s="10"/>
      <c r="E66" s="10"/>
      <c r="F66" s="4"/>
      <c r="G66" s="4"/>
      <c r="H66" s="4"/>
      <c r="I66" s="4"/>
      <c r="J66" s="4"/>
      <c r="K66" s="4"/>
      <c r="L66" s="4"/>
      <c r="M66" s="4"/>
      <c r="N66" s="4"/>
      <c r="O66" s="4"/>
      <c r="P66" s="4"/>
      <c r="Q66" s="4"/>
      <c r="R66" s="4"/>
      <c r="S66" s="4"/>
      <c r="T66" s="4"/>
      <c r="U66" s="4"/>
      <c r="V66" s="4"/>
      <c r="W66" s="4"/>
      <c r="X66" s="4"/>
      <c r="Y66" s="4"/>
      <c r="Z66" s="4"/>
      <c r="AA66" s="4"/>
      <c r="AB66" s="4"/>
    </row>
    <row r="67" spans="1:28" ht="12.5">
      <c r="A67" s="10"/>
      <c r="B67" s="10"/>
      <c r="C67" s="4"/>
      <c r="D67" s="10"/>
      <c r="E67" s="10"/>
      <c r="F67" s="4"/>
      <c r="G67" s="4"/>
      <c r="H67" s="4"/>
      <c r="I67" s="4"/>
      <c r="J67" s="4"/>
      <c r="K67" s="4"/>
      <c r="L67" s="4"/>
      <c r="M67" s="4"/>
      <c r="N67" s="4"/>
      <c r="O67" s="4"/>
      <c r="P67" s="4"/>
      <c r="Q67" s="4"/>
      <c r="R67" s="4"/>
      <c r="S67" s="4"/>
      <c r="T67" s="4"/>
      <c r="U67" s="4"/>
      <c r="V67" s="4"/>
      <c r="W67" s="4"/>
      <c r="X67" s="4"/>
      <c r="Y67" s="4"/>
      <c r="Z67" s="4"/>
      <c r="AA67" s="4"/>
      <c r="AB67" s="4"/>
    </row>
    <row r="68" spans="1:28" ht="12.5">
      <c r="A68" s="10"/>
      <c r="B68" s="10"/>
      <c r="C68" s="4"/>
      <c r="D68" s="10"/>
      <c r="E68" s="10"/>
      <c r="F68" s="4"/>
      <c r="G68" s="4"/>
      <c r="H68" s="4"/>
      <c r="I68" s="4"/>
      <c r="J68" s="4"/>
      <c r="K68" s="4"/>
      <c r="L68" s="4"/>
      <c r="M68" s="4"/>
      <c r="N68" s="4"/>
      <c r="O68" s="4"/>
      <c r="P68" s="4"/>
      <c r="Q68" s="4"/>
      <c r="R68" s="4"/>
      <c r="S68" s="4"/>
      <c r="T68" s="4"/>
      <c r="U68" s="4"/>
      <c r="V68" s="4"/>
      <c r="W68" s="4"/>
      <c r="X68" s="4"/>
      <c r="Y68" s="4"/>
      <c r="Z68" s="4"/>
      <c r="AA68" s="4"/>
      <c r="AB68" s="4"/>
    </row>
    <row r="69" spans="1:28" ht="12.5">
      <c r="A69" s="10"/>
      <c r="B69" s="10"/>
      <c r="C69" s="4"/>
      <c r="D69" s="10"/>
      <c r="E69" s="10"/>
      <c r="F69" s="4"/>
      <c r="G69" s="4"/>
      <c r="H69" s="4"/>
      <c r="I69" s="4"/>
      <c r="J69" s="4"/>
      <c r="K69" s="4"/>
      <c r="L69" s="4"/>
      <c r="M69" s="4"/>
      <c r="N69" s="4"/>
      <c r="O69" s="4"/>
      <c r="P69" s="4"/>
      <c r="Q69" s="4"/>
      <c r="R69" s="4"/>
      <c r="S69" s="4"/>
      <c r="T69" s="4"/>
      <c r="U69" s="4"/>
      <c r="V69" s="4"/>
      <c r="W69" s="4"/>
      <c r="X69" s="4"/>
      <c r="Y69" s="4"/>
      <c r="Z69" s="4"/>
      <c r="AA69" s="4"/>
      <c r="AB69" s="4"/>
    </row>
    <row r="70" spans="1:28" ht="12.5">
      <c r="A70" s="10"/>
      <c r="B70" s="10"/>
      <c r="C70" s="4"/>
      <c r="D70" s="10"/>
      <c r="E70" s="10"/>
      <c r="F70" s="4"/>
      <c r="G70" s="4"/>
      <c r="H70" s="4"/>
      <c r="I70" s="4"/>
      <c r="J70" s="4"/>
      <c r="K70" s="4"/>
      <c r="L70" s="4"/>
      <c r="M70" s="4"/>
      <c r="N70" s="4"/>
      <c r="O70" s="4"/>
      <c r="P70" s="4"/>
      <c r="Q70" s="4"/>
      <c r="R70" s="4"/>
      <c r="S70" s="4"/>
      <c r="T70" s="4"/>
      <c r="U70" s="4"/>
      <c r="V70" s="4"/>
      <c r="W70" s="4"/>
      <c r="X70" s="4"/>
      <c r="Y70" s="4"/>
      <c r="Z70" s="4"/>
      <c r="AA70" s="4"/>
      <c r="AB70" s="4"/>
    </row>
    <row r="71" spans="1:28" ht="12.5">
      <c r="A71" s="10"/>
      <c r="B71" s="10"/>
      <c r="C71" s="4"/>
      <c r="D71" s="10"/>
      <c r="E71" s="10"/>
      <c r="F71" s="4"/>
      <c r="G71" s="4"/>
      <c r="H71" s="4"/>
      <c r="I71" s="4"/>
      <c r="J71" s="4"/>
      <c r="K71" s="4"/>
      <c r="L71" s="4"/>
      <c r="M71" s="4"/>
      <c r="N71" s="4"/>
      <c r="O71" s="4"/>
      <c r="P71" s="4"/>
      <c r="Q71" s="4"/>
      <c r="R71" s="4"/>
      <c r="S71" s="4"/>
      <c r="T71" s="4"/>
      <c r="U71" s="4"/>
      <c r="V71" s="4"/>
      <c r="W71" s="4"/>
      <c r="X71" s="4"/>
      <c r="Y71" s="4"/>
      <c r="Z71" s="4"/>
      <c r="AA71" s="4"/>
      <c r="AB71" s="4"/>
    </row>
    <row r="72" spans="1:28" ht="12.5">
      <c r="A72" s="10"/>
      <c r="B72" s="10"/>
      <c r="C72" s="4"/>
      <c r="D72" s="10"/>
      <c r="E72" s="10"/>
      <c r="F72" s="4"/>
      <c r="G72" s="4"/>
      <c r="H72" s="4"/>
      <c r="I72" s="4"/>
      <c r="J72" s="4"/>
      <c r="K72" s="4"/>
      <c r="L72" s="4"/>
      <c r="M72" s="4"/>
      <c r="N72" s="4"/>
      <c r="O72" s="4"/>
      <c r="P72" s="4"/>
      <c r="Q72" s="4"/>
      <c r="R72" s="4"/>
      <c r="S72" s="4"/>
      <c r="T72" s="4"/>
      <c r="U72" s="4"/>
      <c r="V72" s="4"/>
      <c r="W72" s="4"/>
      <c r="X72" s="4"/>
      <c r="Y72" s="4"/>
      <c r="Z72" s="4"/>
      <c r="AA72" s="4"/>
      <c r="AB72" s="4"/>
    </row>
    <row r="73" spans="1:28" ht="12.5">
      <c r="A73" s="10"/>
      <c r="B73" s="10"/>
      <c r="C73" s="4"/>
      <c r="D73" s="10"/>
      <c r="E73" s="10"/>
      <c r="F73" s="4"/>
      <c r="G73" s="4"/>
      <c r="H73" s="4"/>
      <c r="I73" s="4"/>
      <c r="J73" s="4"/>
      <c r="K73" s="4"/>
      <c r="L73" s="4"/>
      <c r="M73" s="4"/>
      <c r="N73" s="4"/>
      <c r="O73" s="4"/>
      <c r="P73" s="4"/>
      <c r="Q73" s="4"/>
      <c r="R73" s="4"/>
      <c r="S73" s="4"/>
      <c r="T73" s="4"/>
      <c r="U73" s="4"/>
      <c r="V73" s="4"/>
      <c r="W73" s="4"/>
      <c r="X73" s="4"/>
      <c r="Y73" s="4"/>
      <c r="Z73" s="4"/>
      <c r="AA73" s="4"/>
      <c r="AB73" s="4"/>
    </row>
    <row r="74" spans="1:28" ht="12.5">
      <c r="A74" s="10"/>
      <c r="B74" s="10"/>
      <c r="C74" s="4"/>
      <c r="D74" s="10"/>
      <c r="E74" s="10"/>
      <c r="F74" s="4"/>
      <c r="G74" s="4"/>
      <c r="H74" s="4"/>
      <c r="I74" s="4"/>
      <c r="J74" s="4"/>
      <c r="K74" s="4"/>
      <c r="L74" s="4"/>
      <c r="M74" s="4"/>
      <c r="N74" s="4"/>
      <c r="O74" s="4"/>
      <c r="P74" s="4"/>
      <c r="Q74" s="4"/>
      <c r="R74" s="4"/>
      <c r="S74" s="4"/>
      <c r="T74" s="4"/>
      <c r="U74" s="4"/>
      <c r="V74" s="4"/>
      <c r="W74" s="4"/>
      <c r="X74" s="4"/>
      <c r="Y74" s="4"/>
      <c r="Z74" s="4"/>
      <c r="AA74" s="4"/>
      <c r="AB74" s="4"/>
    </row>
    <row r="75" spans="1:28" ht="12.5">
      <c r="A75" s="10"/>
      <c r="B75" s="10"/>
      <c r="C75" s="4"/>
      <c r="D75" s="10"/>
      <c r="E75" s="10"/>
      <c r="F75" s="4"/>
      <c r="G75" s="4"/>
      <c r="H75" s="4"/>
      <c r="I75" s="4"/>
      <c r="J75" s="4"/>
      <c r="K75" s="4"/>
      <c r="L75" s="4"/>
      <c r="M75" s="4"/>
      <c r="N75" s="4"/>
      <c r="O75" s="4"/>
      <c r="P75" s="4"/>
      <c r="Q75" s="4"/>
      <c r="R75" s="4"/>
      <c r="S75" s="4"/>
      <c r="T75" s="4"/>
      <c r="U75" s="4"/>
      <c r="V75" s="4"/>
      <c r="W75" s="4"/>
      <c r="X75" s="4"/>
      <c r="Y75" s="4"/>
      <c r="Z75" s="4"/>
      <c r="AA75" s="4"/>
      <c r="AB75" s="4"/>
    </row>
    <row r="76" spans="1:28" ht="12.5">
      <c r="A76" s="10"/>
      <c r="B76" s="10"/>
      <c r="C76" s="4"/>
      <c r="D76" s="10"/>
      <c r="E76" s="10"/>
      <c r="F76" s="4"/>
      <c r="G76" s="4"/>
      <c r="H76" s="4"/>
      <c r="I76" s="4"/>
      <c r="J76" s="4"/>
      <c r="K76" s="4"/>
      <c r="L76" s="4"/>
      <c r="M76" s="4"/>
      <c r="N76" s="4"/>
      <c r="O76" s="4"/>
      <c r="P76" s="4"/>
      <c r="Q76" s="4"/>
      <c r="R76" s="4"/>
      <c r="S76" s="4"/>
      <c r="T76" s="4"/>
      <c r="U76" s="4"/>
      <c r="V76" s="4"/>
      <c r="W76" s="4"/>
      <c r="X76" s="4"/>
      <c r="Y76" s="4"/>
      <c r="Z76" s="4"/>
      <c r="AA76" s="4"/>
      <c r="AB76" s="4"/>
    </row>
    <row r="77" spans="1:28" ht="12.5">
      <c r="A77" s="10"/>
      <c r="B77" s="10"/>
      <c r="C77" s="4"/>
      <c r="D77" s="10"/>
      <c r="E77" s="10"/>
      <c r="F77" s="4"/>
      <c r="G77" s="4"/>
      <c r="H77" s="4"/>
      <c r="I77" s="4"/>
      <c r="J77" s="4"/>
      <c r="K77" s="4"/>
      <c r="L77" s="4"/>
      <c r="M77" s="4"/>
      <c r="N77" s="4"/>
      <c r="O77" s="4"/>
      <c r="P77" s="4"/>
      <c r="Q77" s="4"/>
      <c r="R77" s="4"/>
      <c r="S77" s="4"/>
      <c r="T77" s="4"/>
      <c r="U77" s="4"/>
      <c r="V77" s="4"/>
      <c r="W77" s="4"/>
      <c r="X77" s="4"/>
      <c r="Y77" s="4"/>
      <c r="Z77" s="4"/>
      <c r="AA77" s="4"/>
      <c r="AB77" s="4"/>
    </row>
    <row r="78" spans="1:28" ht="12.5">
      <c r="A78" s="10"/>
      <c r="B78" s="10"/>
      <c r="C78" s="4"/>
      <c r="D78" s="10"/>
      <c r="E78" s="10"/>
      <c r="F78" s="4"/>
      <c r="G78" s="4"/>
      <c r="H78" s="4"/>
      <c r="I78" s="4"/>
      <c r="J78" s="4"/>
      <c r="K78" s="4"/>
      <c r="L78" s="4"/>
      <c r="M78" s="4"/>
      <c r="N78" s="4"/>
      <c r="O78" s="4"/>
      <c r="P78" s="4"/>
      <c r="Q78" s="4"/>
      <c r="R78" s="4"/>
      <c r="S78" s="4"/>
      <c r="T78" s="4"/>
      <c r="U78" s="4"/>
      <c r="V78" s="4"/>
      <c r="W78" s="4"/>
      <c r="X78" s="4"/>
      <c r="Y78" s="4"/>
      <c r="Z78" s="4"/>
      <c r="AA78" s="4"/>
      <c r="AB78" s="4"/>
    </row>
    <row r="79" spans="1:28" ht="12.5">
      <c r="A79" s="10"/>
      <c r="B79" s="10"/>
      <c r="C79" s="4"/>
      <c r="D79" s="10"/>
      <c r="E79" s="10"/>
      <c r="F79" s="4"/>
      <c r="G79" s="4"/>
      <c r="H79" s="4"/>
      <c r="I79" s="4"/>
      <c r="J79" s="4"/>
      <c r="K79" s="4"/>
      <c r="L79" s="4"/>
      <c r="M79" s="4"/>
      <c r="N79" s="4"/>
      <c r="O79" s="4"/>
      <c r="P79" s="4"/>
      <c r="Q79" s="4"/>
      <c r="R79" s="4"/>
      <c r="S79" s="4"/>
      <c r="T79" s="4"/>
      <c r="U79" s="4"/>
      <c r="V79" s="4"/>
      <c r="W79" s="4"/>
      <c r="X79" s="4"/>
      <c r="Y79" s="4"/>
      <c r="Z79" s="4"/>
      <c r="AA79" s="4"/>
      <c r="AB79" s="4"/>
    </row>
    <row r="80" spans="1:28" ht="12.5">
      <c r="A80" s="10"/>
      <c r="B80" s="10"/>
      <c r="C80" s="4"/>
      <c r="D80" s="10"/>
      <c r="E80" s="10"/>
      <c r="F80" s="4"/>
      <c r="G80" s="4"/>
      <c r="H80" s="4"/>
      <c r="I80" s="4"/>
      <c r="J80" s="4"/>
      <c r="K80" s="4"/>
      <c r="L80" s="4"/>
      <c r="M80" s="4"/>
      <c r="N80" s="4"/>
      <c r="O80" s="4"/>
      <c r="P80" s="4"/>
      <c r="Q80" s="4"/>
      <c r="R80" s="4"/>
      <c r="S80" s="4"/>
      <c r="T80" s="4"/>
      <c r="U80" s="4"/>
      <c r="V80" s="4"/>
      <c r="W80" s="4"/>
      <c r="X80" s="4"/>
      <c r="Y80" s="4"/>
      <c r="Z80" s="4"/>
      <c r="AA80" s="4"/>
      <c r="AB80" s="4"/>
    </row>
    <row r="81" spans="1:28" ht="12.5">
      <c r="A81" s="10"/>
      <c r="B81" s="10"/>
      <c r="C81" s="4"/>
      <c r="D81" s="10"/>
      <c r="E81" s="10"/>
      <c r="F81" s="4"/>
      <c r="G81" s="4"/>
      <c r="H81" s="4"/>
      <c r="I81" s="4"/>
      <c r="J81" s="4"/>
      <c r="K81" s="4"/>
      <c r="L81" s="4"/>
      <c r="M81" s="4"/>
      <c r="N81" s="4"/>
      <c r="O81" s="4"/>
      <c r="P81" s="4"/>
      <c r="Q81" s="4"/>
      <c r="R81" s="4"/>
      <c r="S81" s="4"/>
      <c r="T81" s="4"/>
      <c r="U81" s="4"/>
      <c r="V81" s="4"/>
      <c r="W81" s="4"/>
      <c r="X81" s="4"/>
      <c r="Y81" s="4"/>
      <c r="Z81" s="4"/>
      <c r="AA81" s="4"/>
      <c r="AB81" s="4"/>
    </row>
    <row r="82" spans="1:28" ht="12.5">
      <c r="A82" s="10"/>
      <c r="B82" s="10"/>
      <c r="C82" s="4"/>
      <c r="D82" s="10"/>
      <c r="E82" s="10"/>
      <c r="F82" s="4"/>
      <c r="G82" s="4"/>
      <c r="H82" s="4"/>
      <c r="I82" s="4"/>
      <c r="J82" s="4"/>
      <c r="K82" s="4"/>
      <c r="L82" s="4"/>
      <c r="M82" s="4"/>
      <c r="N82" s="4"/>
      <c r="O82" s="4"/>
      <c r="P82" s="4"/>
      <c r="Q82" s="4"/>
      <c r="R82" s="4"/>
      <c r="S82" s="4"/>
      <c r="T82" s="4"/>
      <c r="U82" s="4"/>
      <c r="V82" s="4"/>
      <c r="W82" s="4"/>
      <c r="X82" s="4"/>
      <c r="Y82" s="4"/>
      <c r="Z82" s="4"/>
      <c r="AA82" s="4"/>
      <c r="AB82" s="4"/>
    </row>
    <row r="83" spans="1:28" ht="12.5">
      <c r="A83" s="10"/>
      <c r="B83" s="10"/>
      <c r="C83" s="4"/>
      <c r="D83" s="10"/>
      <c r="E83" s="10"/>
      <c r="F83" s="4"/>
      <c r="G83" s="4"/>
      <c r="H83" s="4"/>
      <c r="I83" s="4"/>
      <c r="J83" s="4"/>
      <c r="K83" s="4"/>
      <c r="L83" s="4"/>
      <c r="M83" s="4"/>
      <c r="N83" s="4"/>
      <c r="O83" s="4"/>
      <c r="P83" s="4"/>
      <c r="Q83" s="4"/>
      <c r="R83" s="4"/>
      <c r="S83" s="4"/>
      <c r="T83" s="4"/>
      <c r="U83" s="4"/>
      <c r="V83" s="4"/>
      <c r="W83" s="4"/>
      <c r="X83" s="4"/>
      <c r="Y83" s="4"/>
      <c r="Z83" s="4"/>
      <c r="AA83" s="4"/>
      <c r="AB83" s="4"/>
    </row>
    <row r="84" spans="1:28" ht="12.5">
      <c r="A84" s="10"/>
      <c r="B84" s="10"/>
      <c r="C84" s="4"/>
      <c r="D84" s="10"/>
      <c r="E84" s="10"/>
      <c r="F84" s="4"/>
      <c r="G84" s="4"/>
      <c r="H84" s="4"/>
      <c r="I84" s="4"/>
      <c r="J84" s="4"/>
      <c r="K84" s="4"/>
      <c r="L84" s="4"/>
      <c r="M84" s="4"/>
      <c r="N84" s="4"/>
      <c r="O84" s="4"/>
      <c r="P84" s="4"/>
      <c r="Q84" s="4"/>
      <c r="R84" s="4"/>
      <c r="S84" s="4"/>
      <c r="T84" s="4"/>
      <c r="U84" s="4"/>
      <c r="V84" s="4"/>
      <c r="W84" s="4"/>
      <c r="X84" s="4"/>
      <c r="Y84" s="4"/>
      <c r="Z84" s="4"/>
      <c r="AA84" s="4"/>
      <c r="AB84" s="4"/>
    </row>
    <row r="85" spans="1:28" ht="12.5">
      <c r="A85" s="10"/>
      <c r="B85" s="10"/>
      <c r="C85" s="4"/>
      <c r="D85" s="10"/>
      <c r="E85" s="10"/>
      <c r="F85" s="4"/>
      <c r="G85" s="4"/>
      <c r="H85" s="4"/>
      <c r="I85" s="4"/>
      <c r="J85" s="4"/>
      <c r="K85" s="4"/>
      <c r="L85" s="4"/>
      <c r="M85" s="4"/>
      <c r="N85" s="4"/>
      <c r="O85" s="4"/>
      <c r="P85" s="4"/>
      <c r="Q85" s="4"/>
      <c r="R85" s="4"/>
      <c r="S85" s="4"/>
      <c r="T85" s="4"/>
      <c r="U85" s="4"/>
      <c r="V85" s="4"/>
      <c r="W85" s="4"/>
      <c r="X85" s="4"/>
      <c r="Y85" s="4"/>
      <c r="Z85" s="4"/>
      <c r="AA85" s="4"/>
      <c r="AB85" s="4"/>
    </row>
    <row r="86" spans="1:28" ht="12.5">
      <c r="A86" s="10"/>
      <c r="B86" s="10"/>
      <c r="C86" s="4"/>
      <c r="D86" s="10"/>
      <c r="E86" s="10"/>
      <c r="F86" s="4"/>
      <c r="G86" s="4"/>
      <c r="H86" s="4"/>
      <c r="I86" s="4"/>
      <c r="J86" s="4"/>
      <c r="K86" s="4"/>
      <c r="L86" s="4"/>
      <c r="M86" s="4"/>
      <c r="N86" s="4"/>
      <c r="O86" s="4"/>
      <c r="P86" s="4"/>
      <c r="Q86" s="4"/>
      <c r="R86" s="4"/>
      <c r="S86" s="4"/>
      <c r="T86" s="4"/>
      <c r="U86" s="4"/>
      <c r="V86" s="4"/>
      <c r="W86" s="4"/>
      <c r="X86" s="4"/>
      <c r="Y86" s="4"/>
      <c r="Z86" s="4"/>
      <c r="AA86" s="4"/>
      <c r="AB86" s="4"/>
    </row>
    <row r="87" spans="1:28" ht="12.5">
      <c r="A87" s="10"/>
      <c r="B87" s="10"/>
      <c r="C87" s="4"/>
      <c r="D87" s="10"/>
      <c r="E87" s="10"/>
      <c r="F87" s="4"/>
      <c r="G87" s="4"/>
      <c r="H87" s="4"/>
      <c r="I87" s="4"/>
      <c r="J87" s="4"/>
      <c r="K87" s="4"/>
      <c r="L87" s="4"/>
      <c r="M87" s="4"/>
      <c r="N87" s="4"/>
      <c r="O87" s="4"/>
      <c r="P87" s="4"/>
      <c r="Q87" s="4"/>
      <c r="R87" s="4"/>
      <c r="S87" s="4"/>
      <c r="T87" s="4"/>
      <c r="U87" s="4"/>
      <c r="V87" s="4"/>
      <c r="W87" s="4"/>
      <c r="X87" s="4"/>
      <c r="Y87" s="4"/>
      <c r="Z87" s="4"/>
      <c r="AA87" s="4"/>
      <c r="AB87" s="4"/>
    </row>
    <row r="88" spans="1:28" ht="12.5">
      <c r="A88" s="10"/>
      <c r="B88" s="10"/>
      <c r="C88" s="4"/>
      <c r="D88" s="10"/>
      <c r="E88" s="10"/>
      <c r="F88" s="4"/>
      <c r="G88" s="4"/>
      <c r="H88" s="4"/>
      <c r="I88" s="4"/>
      <c r="J88" s="4"/>
      <c r="K88" s="4"/>
      <c r="L88" s="4"/>
      <c r="M88" s="4"/>
      <c r="N88" s="4"/>
      <c r="O88" s="4"/>
      <c r="P88" s="4"/>
      <c r="Q88" s="4"/>
      <c r="R88" s="4"/>
      <c r="S88" s="4"/>
      <c r="T88" s="4"/>
      <c r="U88" s="4"/>
      <c r="V88" s="4"/>
      <c r="W88" s="4"/>
      <c r="X88" s="4"/>
      <c r="Y88" s="4"/>
      <c r="Z88" s="4"/>
      <c r="AA88" s="4"/>
      <c r="AB88" s="4"/>
    </row>
    <row r="89" spans="1:28" ht="12.5">
      <c r="A89" s="10"/>
      <c r="B89" s="10"/>
      <c r="C89" s="4"/>
      <c r="D89" s="10"/>
      <c r="E89" s="10"/>
      <c r="F89" s="4"/>
      <c r="G89" s="4"/>
      <c r="H89" s="4"/>
      <c r="I89" s="4"/>
      <c r="J89" s="4"/>
      <c r="K89" s="4"/>
      <c r="L89" s="4"/>
      <c r="M89" s="4"/>
      <c r="N89" s="4"/>
      <c r="O89" s="4"/>
      <c r="P89" s="4"/>
      <c r="Q89" s="4"/>
      <c r="R89" s="4"/>
      <c r="S89" s="4"/>
      <c r="T89" s="4"/>
      <c r="U89" s="4"/>
      <c r="V89" s="4"/>
      <c r="W89" s="4"/>
      <c r="X89" s="4"/>
      <c r="Y89" s="4"/>
      <c r="Z89" s="4"/>
      <c r="AA89" s="4"/>
      <c r="AB89" s="4"/>
    </row>
    <row r="90" spans="1:28" ht="12.5">
      <c r="A90" s="10"/>
      <c r="B90" s="10"/>
      <c r="C90" s="4"/>
      <c r="D90" s="10"/>
      <c r="E90" s="10"/>
      <c r="F90" s="4"/>
      <c r="G90" s="4"/>
      <c r="H90" s="4"/>
      <c r="I90" s="4"/>
      <c r="J90" s="4"/>
      <c r="K90" s="4"/>
      <c r="L90" s="4"/>
      <c r="M90" s="4"/>
      <c r="N90" s="4"/>
      <c r="O90" s="4"/>
      <c r="P90" s="4"/>
      <c r="Q90" s="4"/>
      <c r="R90" s="4"/>
      <c r="S90" s="4"/>
      <c r="T90" s="4"/>
      <c r="U90" s="4"/>
      <c r="V90" s="4"/>
      <c r="W90" s="4"/>
      <c r="X90" s="4"/>
      <c r="Y90" s="4"/>
      <c r="Z90" s="4"/>
      <c r="AA90" s="4"/>
      <c r="AB90" s="4"/>
    </row>
    <row r="91" spans="1:28" ht="12.5">
      <c r="A91" s="10"/>
      <c r="B91" s="10"/>
      <c r="C91" s="4"/>
      <c r="D91" s="10"/>
      <c r="E91" s="10"/>
      <c r="F91" s="4"/>
      <c r="G91" s="4"/>
      <c r="H91" s="4"/>
      <c r="I91" s="4"/>
      <c r="J91" s="4"/>
      <c r="K91" s="4"/>
      <c r="L91" s="4"/>
      <c r="M91" s="4"/>
      <c r="N91" s="4"/>
      <c r="O91" s="4"/>
      <c r="P91" s="4"/>
      <c r="Q91" s="4"/>
      <c r="R91" s="4"/>
      <c r="S91" s="4"/>
      <c r="T91" s="4"/>
      <c r="U91" s="4"/>
      <c r="V91" s="4"/>
      <c r="W91" s="4"/>
      <c r="X91" s="4"/>
      <c r="Y91" s="4"/>
      <c r="Z91" s="4"/>
      <c r="AA91" s="4"/>
      <c r="AB91" s="4"/>
    </row>
    <row r="92" spans="1:28" ht="12.5">
      <c r="A92" s="10"/>
      <c r="B92" s="10"/>
      <c r="C92" s="4"/>
      <c r="D92" s="10"/>
      <c r="E92" s="10"/>
      <c r="F92" s="4"/>
      <c r="G92" s="4"/>
      <c r="H92" s="4"/>
      <c r="I92" s="4"/>
      <c r="J92" s="4"/>
      <c r="K92" s="4"/>
      <c r="L92" s="4"/>
      <c r="M92" s="4"/>
      <c r="N92" s="4"/>
      <c r="O92" s="4"/>
      <c r="P92" s="4"/>
      <c r="Q92" s="4"/>
      <c r="R92" s="4"/>
      <c r="S92" s="4"/>
      <c r="T92" s="4"/>
      <c r="U92" s="4"/>
      <c r="V92" s="4"/>
      <c r="W92" s="4"/>
      <c r="X92" s="4"/>
      <c r="Y92" s="4"/>
      <c r="Z92" s="4"/>
      <c r="AA92" s="4"/>
      <c r="AB92" s="4"/>
    </row>
    <row r="93" spans="1:28" ht="12.5">
      <c r="A93" s="10"/>
      <c r="B93" s="10"/>
      <c r="C93" s="4"/>
      <c r="D93" s="10"/>
      <c r="E93" s="10"/>
      <c r="F93" s="4"/>
      <c r="G93" s="4"/>
      <c r="H93" s="4"/>
      <c r="I93" s="4"/>
      <c r="J93" s="4"/>
      <c r="K93" s="4"/>
      <c r="L93" s="4"/>
      <c r="M93" s="4"/>
      <c r="N93" s="4"/>
      <c r="O93" s="4"/>
      <c r="P93" s="4"/>
      <c r="Q93" s="4"/>
      <c r="R93" s="4"/>
      <c r="S93" s="4"/>
      <c r="T93" s="4"/>
      <c r="U93" s="4"/>
      <c r="V93" s="4"/>
      <c r="W93" s="4"/>
      <c r="X93" s="4"/>
      <c r="Y93" s="4"/>
      <c r="Z93" s="4"/>
      <c r="AA93" s="4"/>
      <c r="AB93" s="4"/>
    </row>
    <row r="94" spans="1:28" ht="12.5">
      <c r="A94" s="10"/>
      <c r="B94" s="10"/>
      <c r="C94" s="4"/>
      <c r="D94" s="10"/>
      <c r="E94" s="10"/>
      <c r="F94" s="4"/>
      <c r="G94" s="4"/>
      <c r="H94" s="4"/>
      <c r="I94" s="4"/>
      <c r="J94" s="4"/>
      <c r="K94" s="4"/>
      <c r="L94" s="4"/>
      <c r="M94" s="4"/>
      <c r="N94" s="4"/>
      <c r="O94" s="4"/>
      <c r="P94" s="4"/>
      <c r="Q94" s="4"/>
      <c r="R94" s="4"/>
      <c r="S94" s="4"/>
      <c r="T94" s="4"/>
      <c r="U94" s="4"/>
      <c r="V94" s="4"/>
      <c r="W94" s="4"/>
      <c r="X94" s="4"/>
      <c r="Y94" s="4"/>
      <c r="Z94" s="4"/>
      <c r="AA94" s="4"/>
      <c r="AB94" s="4"/>
    </row>
    <row r="95" spans="1:28" ht="12.5">
      <c r="A95" s="10"/>
      <c r="B95" s="10"/>
      <c r="C95" s="4"/>
      <c r="D95" s="10"/>
      <c r="E95" s="10"/>
      <c r="F95" s="4"/>
      <c r="G95" s="4"/>
      <c r="H95" s="4"/>
      <c r="I95" s="4"/>
      <c r="J95" s="4"/>
      <c r="K95" s="4"/>
      <c r="L95" s="4"/>
      <c r="M95" s="4"/>
      <c r="N95" s="4"/>
      <c r="O95" s="4"/>
      <c r="P95" s="4"/>
      <c r="Q95" s="4"/>
      <c r="R95" s="4"/>
      <c r="S95" s="4"/>
      <c r="T95" s="4"/>
      <c r="U95" s="4"/>
      <c r="V95" s="4"/>
      <c r="W95" s="4"/>
      <c r="X95" s="4"/>
      <c r="Y95" s="4"/>
      <c r="Z95" s="4"/>
      <c r="AA95" s="4"/>
      <c r="AB95" s="4"/>
    </row>
    <row r="96" spans="1:28" ht="12.5">
      <c r="A96" s="10"/>
      <c r="B96" s="10"/>
      <c r="C96" s="4"/>
      <c r="D96" s="10"/>
      <c r="E96" s="10"/>
      <c r="F96" s="4"/>
      <c r="G96" s="4"/>
      <c r="H96" s="4"/>
      <c r="I96" s="4"/>
      <c r="J96" s="4"/>
      <c r="K96" s="4"/>
      <c r="L96" s="4"/>
      <c r="M96" s="4"/>
      <c r="N96" s="4"/>
      <c r="O96" s="4"/>
      <c r="P96" s="4"/>
      <c r="Q96" s="4"/>
      <c r="R96" s="4"/>
      <c r="S96" s="4"/>
      <c r="T96" s="4"/>
      <c r="U96" s="4"/>
      <c r="V96" s="4"/>
      <c r="W96" s="4"/>
      <c r="X96" s="4"/>
      <c r="Y96" s="4"/>
      <c r="Z96" s="4"/>
      <c r="AA96" s="4"/>
      <c r="AB96" s="4"/>
    </row>
    <row r="97" spans="1:28" ht="12.5">
      <c r="A97" s="10"/>
      <c r="B97" s="10"/>
      <c r="C97" s="4"/>
      <c r="D97" s="10"/>
      <c r="E97" s="10"/>
      <c r="F97" s="4"/>
      <c r="G97" s="4"/>
      <c r="H97" s="4"/>
      <c r="I97" s="4"/>
      <c r="J97" s="4"/>
      <c r="K97" s="4"/>
      <c r="L97" s="4"/>
      <c r="M97" s="4"/>
      <c r="N97" s="4"/>
      <c r="O97" s="4"/>
      <c r="P97" s="4"/>
      <c r="Q97" s="4"/>
      <c r="R97" s="4"/>
      <c r="S97" s="4"/>
      <c r="T97" s="4"/>
      <c r="U97" s="4"/>
      <c r="V97" s="4"/>
      <c r="W97" s="4"/>
      <c r="X97" s="4"/>
      <c r="Y97" s="4"/>
      <c r="Z97" s="4"/>
      <c r="AA97" s="4"/>
      <c r="AB97" s="4"/>
    </row>
    <row r="98" spans="1:28" ht="12.5">
      <c r="A98" s="10"/>
      <c r="B98" s="10"/>
      <c r="C98" s="4"/>
      <c r="D98" s="10"/>
      <c r="E98" s="10"/>
      <c r="F98" s="4"/>
      <c r="G98" s="4"/>
      <c r="H98" s="4"/>
      <c r="I98" s="4"/>
      <c r="J98" s="4"/>
      <c r="K98" s="4"/>
      <c r="L98" s="4"/>
      <c r="M98" s="4"/>
      <c r="N98" s="4"/>
      <c r="O98" s="4"/>
      <c r="P98" s="4"/>
      <c r="Q98" s="4"/>
      <c r="R98" s="4"/>
      <c r="S98" s="4"/>
      <c r="T98" s="4"/>
      <c r="U98" s="4"/>
      <c r="V98" s="4"/>
      <c r="W98" s="4"/>
      <c r="X98" s="4"/>
      <c r="Y98" s="4"/>
      <c r="Z98" s="4"/>
      <c r="AA98" s="4"/>
      <c r="AB98" s="4"/>
    </row>
    <row r="99" spans="1:28" ht="12.5">
      <c r="A99" s="10"/>
      <c r="B99" s="10"/>
      <c r="C99" s="4"/>
      <c r="D99" s="10"/>
      <c r="E99" s="10"/>
      <c r="F99" s="4"/>
      <c r="G99" s="4"/>
      <c r="H99" s="4"/>
      <c r="I99" s="4"/>
      <c r="J99" s="4"/>
      <c r="K99" s="4"/>
      <c r="L99" s="4"/>
      <c r="M99" s="4"/>
      <c r="N99" s="4"/>
      <c r="O99" s="4"/>
      <c r="P99" s="4"/>
      <c r="Q99" s="4"/>
      <c r="R99" s="4"/>
      <c r="S99" s="4"/>
      <c r="T99" s="4"/>
      <c r="U99" s="4"/>
      <c r="V99" s="4"/>
      <c r="W99" s="4"/>
      <c r="X99" s="4"/>
      <c r="Y99" s="4"/>
      <c r="Z99" s="4"/>
      <c r="AA99" s="4"/>
      <c r="AB99" s="4"/>
    </row>
    <row r="100" spans="1:28" ht="12.5">
      <c r="A100" s="10"/>
      <c r="B100" s="10"/>
      <c r="C100" s="4"/>
      <c r="D100" s="10"/>
      <c r="E100" s="10"/>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2.5">
      <c r="A101" s="10"/>
      <c r="B101" s="10"/>
      <c r="C101" s="4"/>
      <c r="D101" s="10"/>
      <c r="E101" s="10"/>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2.5">
      <c r="A102" s="10"/>
      <c r="B102" s="10"/>
      <c r="C102" s="4"/>
      <c r="D102" s="10"/>
      <c r="E102" s="10"/>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2.5">
      <c r="A103" s="10"/>
      <c r="B103" s="10"/>
      <c r="C103" s="4"/>
      <c r="D103" s="10"/>
      <c r="E103" s="10"/>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2.5">
      <c r="A104" s="10"/>
      <c r="B104" s="10"/>
      <c r="C104" s="4"/>
      <c r="D104" s="10"/>
      <c r="E104" s="10"/>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2.5">
      <c r="A105" s="10"/>
      <c r="B105" s="10"/>
      <c r="C105" s="4"/>
      <c r="D105" s="10"/>
      <c r="E105" s="10"/>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2.5">
      <c r="A106" s="10"/>
      <c r="B106" s="10"/>
      <c r="C106" s="4"/>
      <c r="D106" s="10"/>
      <c r="E106" s="10"/>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2.5">
      <c r="A107" s="10"/>
      <c r="B107" s="10"/>
      <c r="C107" s="4"/>
      <c r="D107" s="10"/>
      <c r="E107" s="10"/>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2.5">
      <c r="A108" s="10"/>
      <c r="B108" s="10"/>
      <c r="C108" s="4"/>
      <c r="D108" s="10"/>
      <c r="E108" s="10"/>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2.5">
      <c r="A109" s="10"/>
      <c r="B109" s="10"/>
      <c r="C109" s="4"/>
      <c r="D109" s="10"/>
      <c r="E109" s="10"/>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2.5">
      <c r="A110" s="10"/>
      <c r="B110" s="10"/>
      <c r="C110" s="4"/>
      <c r="D110" s="10"/>
      <c r="E110" s="10"/>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2.5">
      <c r="A111" s="10"/>
      <c r="B111" s="10"/>
      <c r="C111" s="4"/>
      <c r="D111" s="10"/>
      <c r="E111" s="10"/>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2.5">
      <c r="A112" s="10"/>
      <c r="B112" s="10"/>
      <c r="C112" s="4"/>
      <c r="D112" s="10"/>
      <c r="E112" s="10"/>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2.5">
      <c r="A113" s="10"/>
      <c r="B113" s="10"/>
      <c r="C113" s="4"/>
      <c r="D113" s="10"/>
      <c r="E113" s="10"/>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2.5">
      <c r="A114" s="10"/>
      <c r="B114" s="10"/>
      <c r="C114" s="4"/>
      <c r="D114" s="10"/>
      <c r="E114" s="10"/>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2.5">
      <c r="A115" s="10"/>
      <c r="B115" s="10"/>
      <c r="C115" s="4"/>
      <c r="D115" s="10"/>
      <c r="E115" s="10"/>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2.5">
      <c r="A116" s="10"/>
      <c r="B116" s="10"/>
      <c r="C116" s="4"/>
      <c r="D116" s="10"/>
      <c r="E116" s="10"/>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2.5">
      <c r="A117" s="10"/>
      <c r="B117" s="10"/>
      <c r="C117" s="4"/>
      <c r="D117" s="10"/>
      <c r="E117" s="10"/>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2.5">
      <c r="A118" s="10"/>
      <c r="B118" s="10"/>
      <c r="C118" s="4"/>
      <c r="D118" s="10"/>
      <c r="E118" s="10"/>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2.5">
      <c r="A119" s="10"/>
      <c r="B119" s="10"/>
      <c r="C119" s="4"/>
      <c r="D119" s="10"/>
      <c r="E119" s="10"/>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2.5">
      <c r="A120" s="10"/>
      <c r="B120" s="10"/>
      <c r="C120" s="4"/>
      <c r="D120" s="10"/>
      <c r="E120" s="10"/>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2.5">
      <c r="A121" s="10"/>
      <c r="B121" s="10"/>
      <c r="C121" s="4"/>
      <c r="D121" s="10"/>
      <c r="E121" s="10"/>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2.5">
      <c r="A122" s="10"/>
      <c r="B122" s="10"/>
      <c r="C122" s="4"/>
      <c r="D122" s="10"/>
      <c r="E122" s="10"/>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2.5">
      <c r="A123" s="10"/>
      <c r="B123" s="10"/>
      <c r="C123" s="4"/>
      <c r="D123" s="10"/>
      <c r="E123" s="10"/>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2.5">
      <c r="A124" s="10"/>
      <c r="B124" s="10"/>
      <c r="C124" s="4"/>
      <c r="D124" s="10"/>
      <c r="E124" s="10"/>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2.5">
      <c r="A125" s="10"/>
      <c r="B125" s="10"/>
      <c r="C125" s="4"/>
      <c r="D125" s="10"/>
      <c r="E125" s="10"/>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2.5">
      <c r="A126" s="10"/>
      <c r="B126" s="10"/>
      <c r="C126" s="4"/>
      <c r="D126" s="10"/>
      <c r="E126" s="10"/>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2.5">
      <c r="A127" s="10"/>
      <c r="B127" s="10"/>
      <c r="C127" s="4"/>
      <c r="D127" s="10"/>
      <c r="E127" s="10"/>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2.5">
      <c r="A128" s="10"/>
      <c r="B128" s="10"/>
      <c r="C128" s="4"/>
      <c r="D128" s="10"/>
      <c r="E128" s="10"/>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2.5">
      <c r="A129" s="10"/>
      <c r="B129" s="10"/>
      <c r="C129" s="4"/>
      <c r="D129" s="10"/>
      <c r="E129" s="10"/>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2.5">
      <c r="A130" s="10"/>
      <c r="B130" s="10"/>
      <c r="C130" s="4"/>
      <c r="D130" s="10"/>
      <c r="E130" s="10"/>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2.5">
      <c r="A131" s="10"/>
      <c r="B131" s="10"/>
      <c r="C131" s="4"/>
      <c r="D131" s="10"/>
      <c r="E131" s="10"/>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2.5">
      <c r="A132" s="10"/>
      <c r="B132" s="10"/>
      <c r="C132" s="4"/>
      <c r="D132" s="10"/>
      <c r="E132" s="10"/>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2.5">
      <c r="A133" s="10"/>
      <c r="B133" s="10"/>
      <c r="C133" s="4"/>
      <c r="D133" s="10"/>
      <c r="E133" s="10"/>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2.5">
      <c r="A134" s="10"/>
      <c r="B134" s="10"/>
      <c r="C134" s="4"/>
      <c r="D134" s="10"/>
      <c r="E134" s="10"/>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2.5">
      <c r="A135" s="10"/>
      <c r="B135" s="10"/>
      <c r="C135" s="4"/>
      <c r="D135" s="10"/>
      <c r="E135" s="10"/>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2.5">
      <c r="A136" s="10"/>
      <c r="B136" s="10"/>
      <c r="C136" s="4"/>
      <c r="D136" s="10"/>
      <c r="E136" s="10"/>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2.5">
      <c r="A137" s="10"/>
      <c r="B137" s="10"/>
      <c r="C137" s="4"/>
      <c r="D137" s="10"/>
      <c r="E137" s="10"/>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2.5">
      <c r="A138" s="10"/>
      <c r="B138" s="10"/>
      <c r="C138" s="4"/>
      <c r="D138" s="10"/>
      <c r="E138" s="10"/>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2.5">
      <c r="A139" s="10"/>
      <c r="B139" s="10"/>
      <c r="C139" s="4"/>
      <c r="D139" s="10"/>
      <c r="E139" s="10"/>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2.5">
      <c r="A140" s="10"/>
      <c r="B140" s="10"/>
      <c r="C140" s="4"/>
      <c r="D140" s="10"/>
      <c r="E140" s="10"/>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2.5">
      <c r="A141" s="10"/>
      <c r="B141" s="10"/>
      <c r="C141" s="4"/>
      <c r="D141" s="10"/>
      <c r="E141" s="10"/>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2.5">
      <c r="A142" s="10"/>
      <c r="B142" s="10"/>
      <c r="C142" s="4"/>
      <c r="D142" s="10"/>
      <c r="E142" s="10"/>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2.5">
      <c r="A143" s="10"/>
      <c r="B143" s="10"/>
      <c r="C143" s="4"/>
      <c r="D143" s="10"/>
      <c r="E143" s="10"/>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2.5">
      <c r="A144" s="10"/>
      <c r="B144" s="10"/>
      <c r="C144" s="4"/>
      <c r="D144" s="10"/>
      <c r="E144" s="10"/>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2.5">
      <c r="A145" s="10"/>
      <c r="B145" s="10"/>
      <c r="C145" s="4"/>
      <c r="D145" s="10"/>
      <c r="E145" s="10"/>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2.5">
      <c r="A146" s="10"/>
      <c r="B146" s="10"/>
      <c r="C146" s="4"/>
      <c r="D146" s="10"/>
      <c r="E146" s="10"/>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2.5">
      <c r="A147" s="10"/>
      <c r="B147" s="10"/>
      <c r="C147" s="4"/>
      <c r="D147" s="10"/>
      <c r="E147" s="10"/>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2.5">
      <c r="A148" s="10"/>
      <c r="B148" s="10"/>
      <c r="C148" s="4"/>
      <c r="D148" s="10"/>
      <c r="E148" s="10"/>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2.5">
      <c r="A149" s="10"/>
      <c r="B149" s="10"/>
      <c r="C149" s="4"/>
      <c r="D149" s="10"/>
      <c r="E149" s="10"/>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2.5">
      <c r="A150" s="10"/>
      <c r="B150" s="10"/>
      <c r="C150" s="4"/>
      <c r="D150" s="10"/>
      <c r="E150" s="10"/>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2.5">
      <c r="A151" s="10"/>
      <c r="B151" s="10"/>
      <c r="C151" s="4"/>
      <c r="D151" s="10"/>
      <c r="E151" s="10"/>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2.5">
      <c r="A152" s="10"/>
      <c r="B152" s="10"/>
      <c r="C152" s="4"/>
      <c r="D152" s="10"/>
      <c r="E152" s="10"/>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2.5">
      <c r="A153" s="10"/>
      <c r="B153" s="10"/>
      <c r="C153" s="4"/>
      <c r="D153" s="10"/>
      <c r="E153" s="10"/>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2.5">
      <c r="A154" s="10"/>
      <c r="B154" s="10"/>
      <c r="C154" s="4"/>
      <c r="D154" s="10"/>
      <c r="E154" s="10"/>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2.5">
      <c r="A155" s="10"/>
      <c r="B155" s="10"/>
      <c r="C155" s="4"/>
      <c r="D155" s="10"/>
      <c r="E155" s="10"/>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2.5">
      <c r="A156" s="10"/>
      <c r="B156" s="10"/>
      <c r="C156" s="4"/>
      <c r="D156" s="10"/>
      <c r="E156" s="10"/>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2.5">
      <c r="A157" s="10"/>
      <c r="B157" s="10"/>
      <c r="C157" s="4"/>
      <c r="D157" s="10"/>
      <c r="E157" s="10"/>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2.5">
      <c r="A158" s="10"/>
      <c r="B158" s="10"/>
      <c r="C158" s="4"/>
      <c r="D158" s="10"/>
      <c r="E158" s="10"/>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2.5">
      <c r="A159" s="10"/>
      <c r="B159" s="10"/>
      <c r="C159" s="4"/>
      <c r="D159" s="10"/>
      <c r="E159" s="10"/>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2.5">
      <c r="A160" s="10"/>
      <c r="B160" s="10"/>
      <c r="C160" s="4"/>
      <c r="D160" s="10"/>
      <c r="E160" s="10"/>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2.5">
      <c r="A161" s="10"/>
      <c r="B161" s="10"/>
      <c r="C161" s="4"/>
      <c r="D161" s="10"/>
      <c r="E161" s="10"/>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2.5">
      <c r="A162" s="10"/>
      <c r="B162" s="10"/>
      <c r="C162" s="4"/>
      <c r="D162" s="10"/>
      <c r="E162" s="10"/>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2.5">
      <c r="A163" s="10"/>
      <c r="B163" s="10"/>
      <c r="C163" s="4"/>
      <c r="D163" s="10"/>
      <c r="E163" s="10"/>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2.5">
      <c r="A164" s="10"/>
      <c r="B164" s="10"/>
      <c r="C164" s="4"/>
      <c r="D164" s="10"/>
      <c r="E164" s="10"/>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2.5">
      <c r="A165" s="10"/>
      <c r="B165" s="10"/>
      <c r="C165" s="4"/>
      <c r="D165" s="10"/>
      <c r="E165" s="10"/>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2.5">
      <c r="A166" s="10"/>
      <c r="B166" s="10"/>
      <c r="C166" s="4"/>
      <c r="D166" s="10"/>
      <c r="E166" s="10"/>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2.5">
      <c r="A167" s="10"/>
      <c r="B167" s="10"/>
      <c r="C167" s="4"/>
      <c r="D167" s="10"/>
      <c r="E167" s="10"/>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2.5">
      <c r="A168" s="10"/>
      <c r="B168" s="10"/>
      <c r="C168" s="4"/>
      <c r="D168" s="10"/>
      <c r="E168" s="10"/>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2.5">
      <c r="A169" s="10"/>
      <c r="B169" s="10"/>
      <c r="C169" s="4"/>
      <c r="D169" s="10"/>
      <c r="E169" s="10"/>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2.5">
      <c r="A170" s="10"/>
      <c r="B170" s="10"/>
      <c r="C170" s="4"/>
      <c r="D170" s="10"/>
      <c r="E170" s="10"/>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2.5">
      <c r="A171" s="10"/>
      <c r="B171" s="10"/>
      <c r="C171" s="4"/>
      <c r="D171" s="10"/>
      <c r="E171" s="10"/>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2.5">
      <c r="A172" s="10"/>
      <c r="B172" s="10"/>
      <c r="C172" s="4"/>
      <c r="D172" s="10"/>
      <c r="E172" s="10"/>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2.5">
      <c r="A173" s="10"/>
      <c r="B173" s="10"/>
      <c r="C173" s="4"/>
      <c r="D173" s="10"/>
      <c r="E173" s="10"/>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2.5">
      <c r="A174" s="10"/>
      <c r="B174" s="10"/>
      <c r="C174" s="4"/>
      <c r="D174" s="10"/>
      <c r="E174" s="10"/>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2.5">
      <c r="A175" s="10"/>
      <c r="B175" s="10"/>
      <c r="C175" s="4"/>
      <c r="D175" s="10"/>
      <c r="E175" s="10"/>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2.5">
      <c r="A176" s="10"/>
      <c r="B176" s="10"/>
      <c r="C176" s="4"/>
      <c r="D176" s="10"/>
      <c r="E176" s="10"/>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2.5">
      <c r="A177" s="10"/>
      <c r="B177" s="10"/>
      <c r="C177" s="4"/>
      <c r="D177" s="10"/>
      <c r="E177" s="10"/>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2.5">
      <c r="A178" s="10"/>
      <c r="B178" s="10"/>
      <c r="C178" s="4"/>
      <c r="D178" s="10"/>
      <c r="E178" s="10"/>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2.5">
      <c r="A179" s="10"/>
      <c r="B179" s="10"/>
      <c r="C179" s="4"/>
      <c r="D179" s="10"/>
      <c r="E179" s="10"/>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2.5">
      <c r="A180" s="10"/>
      <c r="B180" s="10"/>
      <c r="C180" s="4"/>
      <c r="D180" s="10"/>
      <c r="E180" s="10"/>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2.5">
      <c r="A181" s="10"/>
      <c r="B181" s="10"/>
      <c r="C181" s="4"/>
      <c r="D181" s="10"/>
      <c r="E181" s="10"/>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2.5">
      <c r="A182" s="10"/>
      <c r="B182" s="10"/>
      <c r="C182" s="4"/>
      <c r="D182" s="10"/>
      <c r="E182" s="10"/>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2.5">
      <c r="A183" s="10"/>
      <c r="B183" s="10"/>
      <c r="C183" s="4"/>
      <c r="D183" s="10"/>
      <c r="E183" s="10"/>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2.5">
      <c r="A184" s="10"/>
      <c r="B184" s="10"/>
      <c r="C184" s="4"/>
      <c r="D184" s="10"/>
      <c r="E184" s="10"/>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2.5">
      <c r="A185" s="10"/>
      <c r="B185" s="10"/>
      <c r="C185" s="4"/>
      <c r="D185" s="10"/>
      <c r="E185" s="10"/>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2.5">
      <c r="A186" s="10"/>
      <c r="B186" s="10"/>
      <c r="C186" s="4"/>
      <c r="D186" s="10"/>
      <c r="E186" s="10"/>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2.5">
      <c r="A187" s="10"/>
      <c r="B187" s="10"/>
      <c r="C187" s="4"/>
      <c r="D187" s="10"/>
      <c r="E187" s="10"/>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2.5">
      <c r="A188" s="10"/>
      <c r="B188" s="10"/>
      <c r="C188" s="4"/>
      <c r="D188" s="10"/>
      <c r="E188" s="10"/>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2.5">
      <c r="A189" s="10"/>
      <c r="B189" s="10"/>
      <c r="C189" s="4"/>
      <c r="D189" s="10"/>
      <c r="E189" s="10"/>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2.5">
      <c r="A190" s="10"/>
      <c r="B190" s="10"/>
      <c r="C190" s="4"/>
      <c r="D190" s="10"/>
      <c r="E190" s="10"/>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2.5">
      <c r="A191" s="10"/>
      <c r="B191" s="10"/>
      <c r="C191" s="4"/>
      <c r="D191" s="10"/>
      <c r="E191" s="10"/>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2.5">
      <c r="A192" s="10"/>
      <c r="B192" s="10"/>
      <c r="C192" s="4"/>
      <c r="D192" s="10"/>
      <c r="E192" s="10"/>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2.5">
      <c r="A193" s="10"/>
      <c r="B193" s="10"/>
      <c r="C193" s="4"/>
      <c r="D193" s="10"/>
      <c r="E193" s="10"/>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2.5">
      <c r="A194" s="10"/>
      <c r="B194" s="10"/>
      <c r="C194" s="4"/>
      <c r="D194" s="10"/>
      <c r="E194" s="10"/>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2.5">
      <c r="A195" s="10"/>
      <c r="B195" s="10"/>
      <c r="C195" s="4"/>
      <c r="D195" s="10"/>
      <c r="E195" s="10"/>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2.5">
      <c r="A196" s="10"/>
      <c r="B196" s="10"/>
      <c r="C196" s="4"/>
      <c r="D196" s="10"/>
      <c r="E196" s="10"/>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2.5">
      <c r="A197" s="10"/>
      <c r="B197" s="10"/>
      <c r="C197" s="4"/>
      <c r="D197" s="10"/>
      <c r="E197" s="10"/>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2.5">
      <c r="A198" s="10"/>
      <c r="B198" s="10"/>
      <c r="C198" s="4"/>
      <c r="D198" s="10"/>
      <c r="E198" s="10"/>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2.5">
      <c r="A199" s="10"/>
      <c r="B199" s="10"/>
      <c r="C199" s="4"/>
      <c r="D199" s="10"/>
      <c r="E199" s="10"/>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2.5">
      <c r="A200" s="10"/>
      <c r="B200" s="10"/>
      <c r="C200" s="4"/>
      <c r="D200" s="10"/>
      <c r="E200" s="10"/>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2.5">
      <c r="A201" s="10"/>
      <c r="B201" s="10"/>
      <c r="C201" s="4"/>
      <c r="D201" s="10"/>
      <c r="E201" s="10"/>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2.5">
      <c r="A202" s="10"/>
      <c r="B202" s="10"/>
      <c r="C202" s="4"/>
      <c r="D202" s="10"/>
      <c r="E202" s="10"/>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2.5">
      <c r="A203" s="10"/>
      <c r="B203" s="10"/>
      <c r="C203" s="4"/>
      <c r="D203" s="10"/>
      <c r="E203" s="10"/>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2.5">
      <c r="A204" s="10"/>
      <c r="B204" s="10"/>
      <c r="C204" s="4"/>
      <c r="D204" s="10"/>
      <c r="E204" s="10"/>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2.5">
      <c r="A205" s="10"/>
      <c r="B205" s="10"/>
      <c r="C205" s="4"/>
      <c r="D205" s="10"/>
      <c r="E205" s="10"/>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2.5">
      <c r="A206" s="10"/>
      <c r="B206" s="10"/>
      <c r="C206" s="4"/>
      <c r="D206" s="10"/>
      <c r="E206" s="10"/>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2.5">
      <c r="A207" s="10"/>
      <c r="B207" s="10"/>
      <c r="C207" s="4"/>
      <c r="D207" s="10"/>
      <c r="E207" s="10"/>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2.5">
      <c r="A208" s="10"/>
      <c r="B208" s="10"/>
      <c r="C208" s="4"/>
      <c r="D208" s="10"/>
      <c r="E208" s="10"/>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2.5">
      <c r="A209" s="10"/>
      <c r="B209" s="10"/>
      <c r="C209" s="4"/>
      <c r="D209" s="10"/>
      <c r="E209" s="10"/>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2.5">
      <c r="A210" s="10"/>
      <c r="B210" s="10"/>
      <c r="C210" s="4"/>
      <c r="D210" s="10"/>
      <c r="E210" s="10"/>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2.5">
      <c r="A211" s="10"/>
      <c r="B211" s="10"/>
      <c r="C211" s="4"/>
      <c r="D211" s="10"/>
      <c r="E211" s="10"/>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2.5">
      <c r="A212" s="10"/>
      <c r="B212" s="10"/>
      <c r="C212" s="4"/>
      <c r="D212" s="10"/>
      <c r="E212" s="10"/>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2.5">
      <c r="A213" s="10"/>
      <c r="B213" s="10"/>
      <c r="C213" s="4"/>
      <c r="D213" s="10"/>
      <c r="E213" s="10"/>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2.5">
      <c r="A214" s="10"/>
      <c r="B214" s="10"/>
      <c r="C214" s="4"/>
      <c r="D214" s="10"/>
      <c r="E214" s="10"/>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2.5">
      <c r="A215" s="10"/>
      <c r="B215" s="10"/>
      <c r="C215" s="4"/>
      <c r="D215" s="10"/>
      <c r="E215" s="10"/>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2.5">
      <c r="A216" s="10"/>
      <c r="B216" s="10"/>
      <c r="C216" s="4"/>
      <c r="D216" s="10"/>
      <c r="E216" s="10"/>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2.5">
      <c r="A217" s="10"/>
      <c r="B217" s="10"/>
      <c r="C217" s="4"/>
      <c r="D217" s="10"/>
      <c r="E217" s="10"/>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2.5">
      <c r="A218" s="10"/>
      <c r="B218" s="10"/>
      <c r="C218" s="4"/>
      <c r="D218" s="10"/>
      <c r="E218" s="10"/>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2.5">
      <c r="A219" s="10"/>
      <c r="B219" s="10"/>
      <c r="C219" s="4"/>
      <c r="D219" s="10"/>
      <c r="E219" s="10"/>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2.5">
      <c r="A220" s="10"/>
      <c r="B220" s="10"/>
      <c r="C220" s="4"/>
      <c r="D220" s="10"/>
      <c r="E220" s="10"/>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2.5">
      <c r="A221" s="10"/>
      <c r="B221" s="10"/>
      <c r="C221" s="4"/>
      <c r="D221" s="10"/>
      <c r="E221" s="10"/>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2.5">
      <c r="A222" s="10"/>
      <c r="B222" s="10"/>
      <c r="C222" s="4"/>
      <c r="D222" s="10"/>
      <c r="E222" s="10"/>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2.5">
      <c r="A223" s="10"/>
      <c r="B223" s="10"/>
      <c r="C223" s="4"/>
      <c r="D223" s="10"/>
      <c r="E223" s="10"/>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2.5">
      <c r="A224" s="10"/>
      <c r="B224" s="10"/>
      <c r="C224" s="4"/>
      <c r="D224" s="10"/>
      <c r="E224" s="10"/>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2.5">
      <c r="A225" s="10"/>
      <c r="B225" s="10"/>
      <c r="C225" s="4"/>
      <c r="D225" s="10"/>
      <c r="E225" s="10"/>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2.5">
      <c r="A226" s="10"/>
      <c r="B226" s="10"/>
      <c r="C226" s="4"/>
      <c r="D226" s="10"/>
      <c r="E226" s="10"/>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2.5">
      <c r="A227" s="10"/>
      <c r="B227" s="10"/>
      <c r="C227" s="4"/>
      <c r="D227" s="10"/>
      <c r="E227" s="10"/>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2.5">
      <c r="A228" s="10"/>
      <c r="B228" s="10"/>
      <c r="C228" s="4"/>
      <c r="D228" s="10"/>
      <c r="E228" s="10"/>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2.5">
      <c r="A229" s="10"/>
      <c r="B229" s="10"/>
      <c r="C229" s="4"/>
      <c r="D229" s="10"/>
      <c r="E229" s="10"/>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2.5">
      <c r="A230" s="10"/>
      <c r="B230" s="10"/>
      <c r="C230" s="4"/>
      <c r="D230" s="10"/>
      <c r="E230" s="10"/>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2.5">
      <c r="A231" s="10"/>
      <c r="B231" s="10"/>
      <c r="C231" s="4"/>
      <c r="D231" s="10"/>
      <c r="E231" s="10"/>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2.5">
      <c r="A232" s="10"/>
      <c r="B232" s="10"/>
      <c r="C232" s="4"/>
      <c r="D232" s="10"/>
      <c r="E232" s="10"/>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2.5">
      <c r="A233" s="10"/>
      <c r="B233" s="10"/>
      <c r="C233" s="4"/>
      <c r="D233" s="10"/>
      <c r="E233" s="10"/>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2.5">
      <c r="A234" s="10"/>
      <c r="B234" s="10"/>
      <c r="C234" s="4"/>
      <c r="D234" s="10"/>
      <c r="E234" s="10"/>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2.5">
      <c r="A235" s="10"/>
      <c r="B235" s="10"/>
      <c r="C235" s="4"/>
      <c r="D235" s="10"/>
      <c r="E235" s="10"/>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2.5">
      <c r="A236" s="10"/>
      <c r="B236" s="10"/>
      <c r="C236" s="4"/>
      <c r="D236" s="10"/>
      <c r="E236" s="10"/>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2.5">
      <c r="A237" s="10"/>
      <c r="B237" s="10"/>
      <c r="C237" s="4"/>
      <c r="D237" s="10"/>
      <c r="E237" s="10"/>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2.5">
      <c r="A238" s="10"/>
      <c r="B238" s="10"/>
      <c r="C238" s="4"/>
      <c r="D238" s="10"/>
      <c r="E238" s="10"/>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2.5">
      <c r="A239" s="10"/>
      <c r="B239" s="10"/>
      <c r="C239" s="4"/>
      <c r="D239" s="10"/>
      <c r="E239" s="10"/>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2.5">
      <c r="A240" s="10"/>
      <c r="B240" s="10"/>
      <c r="C240" s="4"/>
      <c r="D240" s="10"/>
      <c r="E240" s="10"/>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2.5">
      <c r="A241" s="10"/>
      <c r="B241" s="10"/>
      <c r="C241" s="4"/>
      <c r="D241" s="10"/>
      <c r="E241" s="10"/>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2.5">
      <c r="A242" s="10"/>
      <c r="B242" s="10"/>
      <c r="C242" s="4"/>
      <c r="D242" s="10"/>
      <c r="E242" s="10"/>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2.5">
      <c r="A243" s="10"/>
      <c r="B243" s="10"/>
      <c r="C243" s="4"/>
      <c r="D243" s="10"/>
      <c r="E243" s="10"/>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2.5">
      <c r="A244" s="10"/>
      <c r="B244" s="10"/>
      <c r="C244" s="4"/>
      <c r="D244" s="10"/>
      <c r="E244" s="10"/>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2.5">
      <c r="A245" s="10"/>
      <c r="B245" s="10"/>
      <c r="C245" s="4"/>
      <c r="D245" s="10"/>
      <c r="E245" s="10"/>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2.5">
      <c r="A246" s="10"/>
      <c r="B246" s="10"/>
      <c r="C246" s="4"/>
      <c r="D246" s="10"/>
      <c r="E246" s="10"/>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2.5">
      <c r="A247" s="10"/>
      <c r="B247" s="10"/>
      <c r="C247" s="4"/>
      <c r="D247" s="10"/>
      <c r="E247" s="10"/>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2.5">
      <c r="A248" s="10"/>
      <c r="B248" s="10"/>
      <c r="C248" s="4"/>
      <c r="D248" s="10"/>
      <c r="E248" s="10"/>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2.5">
      <c r="A249" s="10"/>
      <c r="B249" s="10"/>
      <c r="C249" s="4"/>
      <c r="D249" s="10"/>
      <c r="E249" s="10"/>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2.5">
      <c r="A250" s="10"/>
      <c r="B250" s="10"/>
      <c r="C250" s="4"/>
      <c r="D250" s="10"/>
      <c r="E250" s="10"/>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2.5">
      <c r="A251" s="10"/>
      <c r="B251" s="10"/>
      <c r="C251" s="4"/>
      <c r="D251" s="10"/>
      <c r="E251" s="10"/>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2.5">
      <c r="A252" s="10"/>
      <c r="B252" s="10"/>
      <c r="C252" s="4"/>
      <c r="D252" s="10"/>
      <c r="E252" s="10"/>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2.5">
      <c r="A253" s="10"/>
      <c r="B253" s="10"/>
      <c r="C253" s="4"/>
      <c r="D253" s="10"/>
      <c r="E253" s="10"/>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2.5">
      <c r="A254" s="10"/>
      <c r="B254" s="10"/>
      <c r="C254" s="4"/>
      <c r="D254" s="10"/>
      <c r="E254" s="10"/>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2.5">
      <c r="A255" s="10"/>
      <c r="B255" s="10"/>
      <c r="C255" s="4"/>
      <c r="D255" s="10"/>
      <c r="E255" s="10"/>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2.5">
      <c r="A256" s="10"/>
      <c r="B256" s="10"/>
      <c r="C256" s="4"/>
      <c r="D256" s="10"/>
      <c r="E256" s="10"/>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2.5">
      <c r="A257" s="10"/>
      <c r="B257" s="10"/>
      <c r="C257" s="4"/>
      <c r="D257" s="10"/>
      <c r="E257" s="10"/>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2.5">
      <c r="A258" s="10"/>
      <c r="B258" s="10"/>
      <c r="C258" s="4"/>
      <c r="D258" s="10"/>
      <c r="E258" s="10"/>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2.5">
      <c r="A259" s="10"/>
      <c r="B259" s="10"/>
      <c r="C259" s="4"/>
      <c r="D259" s="10"/>
      <c r="E259" s="10"/>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2.5">
      <c r="A260" s="10"/>
      <c r="B260" s="10"/>
      <c r="C260" s="4"/>
      <c r="D260" s="10"/>
      <c r="E260" s="10"/>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2.5">
      <c r="A261" s="10"/>
      <c r="B261" s="10"/>
      <c r="C261" s="4"/>
      <c r="D261" s="10"/>
      <c r="E261" s="10"/>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2.5">
      <c r="A262" s="10"/>
      <c r="B262" s="10"/>
      <c r="C262" s="4"/>
      <c r="D262" s="10"/>
      <c r="E262" s="10"/>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2.5">
      <c r="A263" s="10"/>
      <c r="B263" s="10"/>
      <c r="C263" s="4"/>
      <c r="D263" s="10"/>
      <c r="E263" s="10"/>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2.5">
      <c r="A264" s="10"/>
      <c r="B264" s="10"/>
      <c r="C264" s="4"/>
      <c r="D264" s="10"/>
      <c r="E264" s="10"/>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2.5">
      <c r="A265" s="10"/>
      <c r="B265" s="10"/>
      <c r="C265" s="4"/>
      <c r="D265" s="10"/>
      <c r="E265" s="10"/>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2.5">
      <c r="A266" s="10"/>
      <c r="B266" s="10"/>
      <c r="C266" s="4"/>
      <c r="D266" s="10"/>
      <c r="E266" s="10"/>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2.5">
      <c r="A267" s="10"/>
      <c r="B267" s="10"/>
      <c r="C267" s="4"/>
      <c r="D267" s="10"/>
      <c r="E267" s="10"/>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2.5">
      <c r="A268" s="10"/>
      <c r="B268" s="10"/>
      <c r="C268" s="4"/>
      <c r="D268" s="10"/>
      <c r="E268" s="10"/>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2.5">
      <c r="A269" s="10"/>
      <c r="B269" s="10"/>
      <c r="C269" s="4"/>
      <c r="D269" s="10"/>
      <c r="E269" s="10"/>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2.5">
      <c r="A270" s="10"/>
      <c r="B270" s="10"/>
      <c r="C270" s="4"/>
      <c r="D270" s="10"/>
      <c r="E270" s="10"/>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2.5">
      <c r="A271" s="10"/>
      <c r="B271" s="10"/>
      <c r="C271" s="4"/>
      <c r="D271" s="10"/>
      <c r="E271" s="10"/>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2.5">
      <c r="A272" s="10"/>
      <c r="B272" s="10"/>
      <c r="C272" s="4"/>
      <c r="D272" s="10"/>
      <c r="E272" s="10"/>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2.5">
      <c r="A273" s="10"/>
      <c r="B273" s="10"/>
      <c r="C273" s="4"/>
      <c r="D273" s="10"/>
      <c r="E273" s="10"/>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2.5">
      <c r="A274" s="10"/>
      <c r="B274" s="10"/>
      <c r="C274" s="4"/>
      <c r="D274" s="10"/>
      <c r="E274" s="10"/>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2.5">
      <c r="A275" s="10"/>
      <c r="B275" s="10"/>
      <c r="C275" s="4"/>
      <c r="D275" s="10"/>
      <c r="E275" s="10"/>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2.5">
      <c r="A276" s="10"/>
      <c r="B276" s="10"/>
      <c r="C276" s="4"/>
      <c r="D276" s="10"/>
      <c r="E276" s="10"/>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2.5">
      <c r="A277" s="10"/>
      <c r="B277" s="10"/>
      <c r="C277" s="4"/>
      <c r="D277" s="10"/>
      <c r="E277" s="10"/>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2.5">
      <c r="A278" s="10"/>
      <c r="B278" s="10"/>
      <c r="C278" s="4"/>
      <c r="D278" s="10"/>
      <c r="E278" s="10"/>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2.5">
      <c r="A279" s="10"/>
      <c r="B279" s="10"/>
      <c r="C279" s="4"/>
      <c r="D279" s="10"/>
      <c r="E279" s="10"/>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2.5">
      <c r="A280" s="10"/>
      <c r="B280" s="10"/>
      <c r="C280" s="4"/>
      <c r="D280" s="10"/>
      <c r="E280" s="10"/>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2.5">
      <c r="A281" s="10"/>
      <c r="B281" s="10"/>
      <c r="C281" s="4"/>
      <c r="D281" s="10"/>
      <c r="E281" s="10"/>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2.5">
      <c r="A282" s="10"/>
      <c r="B282" s="10"/>
      <c r="C282" s="4"/>
      <c r="D282" s="10"/>
      <c r="E282" s="10"/>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2.5">
      <c r="A283" s="10"/>
      <c r="B283" s="10"/>
      <c r="C283" s="4"/>
      <c r="D283" s="10"/>
      <c r="E283" s="10"/>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2.5">
      <c r="A284" s="10"/>
      <c r="B284" s="10"/>
      <c r="C284" s="4"/>
      <c r="D284" s="10"/>
      <c r="E284" s="10"/>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2.5">
      <c r="A285" s="10"/>
      <c r="B285" s="10"/>
      <c r="C285" s="4"/>
      <c r="D285" s="10"/>
      <c r="E285" s="10"/>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2.5">
      <c r="A286" s="10"/>
      <c r="B286" s="10"/>
      <c r="C286" s="4"/>
      <c r="D286" s="10"/>
      <c r="E286" s="10"/>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2.5">
      <c r="A287" s="10"/>
      <c r="B287" s="10"/>
      <c r="C287" s="4"/>
      <c r="D287" s="10"/>
      <c r="E287" s="10"/>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2.5">
      <c r="A288" s="10"/>
      <c r="B288" s="10"/>
      <c r="C288" s="4"/>
      <c r="D288" s="10"/>
      <c r="E288" s="10"/>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2.5">
      <c r="A289" s="10"/>
      <c r="B289" s="10"/>
      <c r="C289" s="4"/>
      <c r="D289" s="10"/>
      <c r="E289" s="10"/>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2.5">
      <c r="A290" s="10"/>
      <c r="B290" s="10"/>
      <c r="C290" s="4"/>
      <c r="D290" s="10"/>
      <c r="E290" s="10"/>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2.5">
      <c r="A291" s="10"/>
      <c r="B291" s="10"/>
      <c r="C291" s="4"/>
      <c r="D291" s="10"/>
      <c r="E291" s="10"/>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2.5">
      <c r="A292" s="10"/>
      <c r="B292" s="10"/>
      <c r="C292" s="4"/>
      <c r="D292" s="10"/>
      <c r="E292" s="10"/>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2.5">
      <c r="A293" s="10"/>
      <c r="B293" s="10"/>
      <c r="C293" s="4"/>
      <c r="D293" s="10"/>
      <c r="E293" s="10"/>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2.5">
      <c r="A294" s="10"/>
      <c r="B294" s="10"/>
      <c r="C294" s="4"/>
      <c r="D294" s="10"/>
      <c r="E294" s="10"/>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2.5">
      <c r="A295" s="10"/>
      <c r="B295" s="10"/>
      <c r="C295" s="4"/>
      <c r="D295" s="10"/>
      <c r="E295" s="10"/>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2.5">
      <c r="A296" s="10"/>
      <c r="B296" s="10"/>
      <c r="C296" s="4"/>
      <c r="D296" s="10"/>
      <c r="E296" s="10"/>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2.5">
      <c r="A297" s="10"/>
      <c r="B297" s="10"/>
      <c r="C297" s="4"/>
      <c r="D297" s="10"/>
      <c r="E297" s="10"/>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2.5">
      <c r="A298" s="10"/>
      <c r="B298" s="10"/>
      <c r="C298" s="4"/>
      <c r="D298" s="10"/>
      <c r="E298" s="10"/>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2.5">
      <c r="A299" s="10"/>
      <c r="B299" s="10"/>
      <c r="C299" s="4"/>
      <c r="D299" s="10"/>
      <c r="E299" s="10"/>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2.5">
      <c r="A300" s="10"/>
      <c r="B300" s="10"/>
      <c r="C300" s="4"/>
      <c r="D300" s="10"/>
      <c r="E300" s="10"/>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2.5">
      <c r="A301" s="10"/>
      <c r="B301" s="10"/>
      <c r="C301" s="4"/>
      <c r="D301" s="10"/>
      <c r="E301" s="10"/>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2.5">
      <c r="A302" s="10"/>
      <c r="B302" s="10"/>
      <c r="C302" s="4"/>
      <c r="D302" s="10"/>
      <c r="E302" s="10"/>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2.5">
      <c r="A303" s="10"/>
      <c r="B303" s="10"/>
      <c r="C303" s="4"/>
      <c r="D303" s="10"/>
      <c r="E303" s="10"/>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2.5">
      <c r="A304" s="10"/>
      <c r="B304" s="10"/>
      <c r="C304" s="4"/>
      <c r="D304" s="10"/>
      <c r="E304" s="10"/>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2.5">
      <c r="A305" s="10"/>
      <c r="B305" s="10"/>
      <c r="C305" s="4"/>
      <c r="D305" s="10"/>
      <c r="E305" s="10"/>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2.5">
      <c r="A306" s="10"/>
      <c r="B306" s="10"/>
      <c r="C306" s="4"/>
      <c r="D306" s="10"/>
      <c r="E306" s="10"/>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2.5">
      <c r="A307" s="10"/>
      <c r="B307" s="10"/>
      <c r="C307" s="4"/>
      <c r="D307" s="10"/>
      <c r="E307" s="10"/>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2.5">
      <c r="A308" s="10"/>
      <c r="B308" s="10"/>
      <c r="C308" s="4"/>
      <c r="D308" s="10"/>
      <c r="E308" s="10"/>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2.5">
      <c r="A309" s="10"/>
      <c r="B309" s="10"/>
      <c r="C309" s="4"/>
      <c r="D309" s="10"/>
      <c r="E309" s="10"/>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2.5">
      <c r="A310" s="10"/>
      <c r="B310" s="10"/>
      <c r="C310" s="4"/>
      <c r="D310" s="10"/>
      <c r="E310" s="10"/>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2.5">
      <c r="A311" s="10"/>
      <c r="B311" s="10"/>
      <c r="C311" s="4"/>
      <c r="D311" s="10"/>
      <c r="E311" s="10"/>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2.5">
      <c r="A312" s="10"/>
      <c r="B312" s="10"/>
      <c r="C312" s="4"/>
      <c r="D312" s="10"/>
      <c r="E312" s="10"/>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2.5">
      <c r="A313" s="10"/>
      <c r="B313" s="10"/>
      <c r="C313" s="4"/>
      <c r="D313" s="10"/>
      <c r="E313" s="10"/>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2.5">
      <c r="A314" s="10"/>
      <c r="B314" s="10"/>
      <c r="C314" s="4"/>
      <c r="D314" s="10"/>
      <c r="E314" s="10"/>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2.5">
      <c r="A315" s="10"/>
      <c r="B315" s="10"/>
      <c r="C315" s="4"/>
      <c r="D315" s="10"/>
      <c r="E315" s="10"/>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2.5">
      <c r="A316" s="10"/>
      <c r="B316" s="10"/>
      <c r="C316" s="4"/>
      <c r="D316" s="10"/>
      <c r="E316" s="10"/>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2.5">
      <c r="A317" s="10"/>
      <c r="B317" s="10"/>
      <c r="C317" s="4"/>
      <c r="D317" s="10"/>
      <c r="E317" s="10"/>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2.5">
      <c r="A318" s="10"/>
      <c r="B318" s="10"/>
      <c r="C318" s="4"/>
      <c r="D318" s="10"/>
      <c r="E318" s="10"/>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2.5">
      <c r="A319" s="10"/>
      <c r="B319" s="10"/>
      <c r="C319" s="4"/>
      <c r="D319" s="10"/>
      <c r="E319" s="10"/>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2.5">
      <c r="A320" s="10"/>
      <c r="B320" s="10"/>
      <c r="C320" s="4"/>
      <c r="D320" s="10"/>
      <c r="E320" s="10"/>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2.5">
      <c r="A321" s="10"/>
      <c r="B321" s="10"/>
      <c r="C321" s="4"/>
      <c r="D321" s="10"/>
      <c r="E321" s="10"/>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2.5">
      <c r="A322" s="10"/>
      <c r="B322" s="10"/>
      <c r="C322" s="4"/>
      <c r="D322" s="10"/>
      <c r="E322" s="10"/>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2.5">
      <c r="A323" s="10"/>
      <c r="B323" s="10"/>
      <c r="C323" s="4"/>
      <c r="D323" s="10"/>
      <c r="E323" s="10"/>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2.5">
      <c r="A324" s="10"/>
      <c r="B324" s="10"/>
      <c r="C324" s="4"/>
      <c r="D324" s="10"/>
      <c r="E324" s="10"/>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2.5">
      <c r="A325" s="10"/>
      <c r="B325" s="10"/>
      <c r="C325" s="4"/>
      <c r="D325" s="10"/>
      <c r="E325" s="10"/>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2.5">
      <c r="A326" s="10"/>
      <c r="B326" s="10"/>
      <c r="C326" s="4"/>
      <c r="D326" s="10"/>
      <c r="E326" s="10"/>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2.5">
      <c r="A327" s="10"/>
      <c r="B327" s="10"/>
      <c r="C327" s="4"/>
      <c r="D327" s="10"/>
      <c r="E327" s="10"/>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2.5">
      <c r="A328" s="10"/>
      <c r="B328" s="10"/>
      <c r="C328" s="4"/>
      <c r="D328" s="10"/>
      <c r="E328" s="10"/>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2.5">
      <c r="A329" s="10"/>
      <c r="B329" s="10"/>
      <c r="C329" s="4"/>
      <c r="D329" s="10"/>
      <c r="E329" s="10"/>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2.5">
      <c r="A330" s="10"/>
      <c r="B330" s="10"/>
      <c r="C330" s="4"/>
      <c r="D330" s="10"/>
      <c r="E330" s="10"/>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2.5">
      <c r="A331" s="10"/>
      <c r="B331" s="10"/>
      <c r="C331" s="4"/>
      <c r="D331" s="10"/>
      <c r="E331" s="10"/>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2.5">
      <c r="A332" s="10"/>
      <c r="B332" s="10"/>
      <c r="C332" s="4"/>
      <c r="D332" s="10"/>
      <c r="E332" s="10"/>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2.5">
      <c r="A333" s="10"/>
      <c r="B333" s="10"/>
      <c r="C333" s="4"/>
      <c r="D333" s="10"/>
      <c r="E333" s="10"/>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2.5">
      <c r="A334" s="10"/>
      <c r="B334" s="10"/>
      <c r="C334" s="4"/>
      <c r="D334" s="10"/>
      <c r="E334" s="10"/>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2.5">
      <c r="A335" s="10"/>
      <c r="B335" s="10"/>
      <c r="C335" s="4"/>
      <c r="D335" s="10"/>
      <c r="E335" s="10"/>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2.5">
      <c r="A336" s="10"/>
      <c r="B336" s="10"/>
      <c r="C336" s="4"/>
      <c r="D336" s="10"/>
      <c r="E336" s="10"/>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2.5">
      <c r="A337" s="10"/>
      <c r="B337" s="10"/>
      <c r="C337" s="4"/>
      <c r="D337" s="10"/>
      <c r="E337" s="10"/>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2.5">
      <c r="A338" s="10"/>
      <c r="B338" s="10"/>
      <c r="C338" s="4"/>
      <c r="D338" s="10"/>
      <c r="E338" s="10"/>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2.5">
      <c r="A339" s="10"/>
      <c r="B339" s="10"/>
      <c r="C339" s="4"/>
      <c r="D339" s="10"/>
      <c r="E339" s="10"/>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2.5">
      <c r="A340" s="10"/>
      <c r="B340" s="10"/>
      <c r="C340" s="4"/>
      <c r="D340" s="10"/>
      <c r="E340" s="10"/>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2.5">
      <c r="A341" s="10"/>
      <c r="B341" s="10"/>
      <c r="C341" s="4"/>
      <c r="D341" s="10"/>
      <c r="E341" s="10"/>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2.5">
      <c r="A342" s="10"/>
      <c r="B342" s="10"/>
      <c r="C342" s="4"/>
      <c r="D342" s="10"/>
      <c r="E342" s="10"/>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2.5">
      <c r="A343" s="10"/>
      <c r="B343" s="10"/>
      <c r="C343" s="4"/>
      <c r="D343" s="10"/>
      <c r="E343" s="10"/>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2.5">
      <c r="A344" s="10"/>
      <c r="B344" s="10"/>
      <c r="C344" s="4"/>
      <c r="D344" s="10"/>
      <c r="E344" s="10"/>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2.5">
      <c r="A345" s="10"/>
      <c r="B345" s="10"/>
      <c r="C345" s="4"/>
      <c r="D345" s="10"/>
      <c r="E345" s="10"/>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2.5">
      <c r="A346" s="10"/>
      <c r="B346" s="10"/>
      <c r="C346" s="4"/>
      <c r="D346" s="10"/>
      <c r="E346" s="10"/>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2.5">
      <c r="A347" s="10"/>
      <c r="B347" s="10"/>
      <c r="C347" s="4"/>
      <c r="D347" s="10"/>
      <c r="E347" s="10"/>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2.5">
      <c r="A348" s="10"/>
      <c r="B348" s="10"/>
      <c r="C348" s="4"/>
      <c r="D348" s="10"/>
      <c r="E348" s="10"/>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2.5">
      <c r="A349" s="10"/>
      <c r="B349" s="10"/>
      <c r="C349" s="4"/>
      <c r="D349" s="10"/>
      <c r="E349" s="10"/>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2.5">
      <c r="A350" s="10"/>
      <c r="B350" s="10"/>
      <c r="C350" s="4"/>
      <c r="D350" s="10"/>
      <c r="E350" s="10"/>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2.5">
      <c r="A351" s="10"/>
      <c r="B351" s="10"/>
      <c r="C351" s="4"/>
      <c r="D351" s="10"/>
      <c r="E351" s="10"/>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2.5">
      <c r="A352" s="10"/>
      <c r="B352" s="10"/>
      <c r="C352" s="4"/>
      <c r="D352" s="10"/>
      <c r="E352" s="10"/>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2.5">
      <c r="A353" s="10"/>
      <c r="B353" s="10"/>
      <c r="C353" s="4"/>
      <c r="D353" s="10"/>
      <c r="E353" s="10"/>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2.5">
      <c r="A354" s="10"/>
      <c r="B354" s="10"/>
      <c r="C354" s="4"/>
      <c r="D354" s="10"/>
      <c r="E354" s="10"/>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2.5">
      <c r="A355" s="10"/>
      <c r="B355" s="10"/>
      <c r="C355" s="4"/>
      <c r="D355" s="10"/>
      <c r="E355" s="10"/>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2.5">
      <c r="A356" s="10"/>
      <c r="B356" s="10"/>
      <c r="C356" s="4"/>
      <c r="D356" s="10"/>
      <c r="E356" s="10"/>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2.5">
      <c r="A357" s="10"/>
      <c r="B357" s="10"/>
      <c r="C357" s="4"/>
      <c r="D357" s="10"/>
      <c r="E357" s="10"/>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2.5">
      <c r="A358" s="10"/>
      <c r="B358" s="10"/>
      <c r="C358" s="4"/>
      <c r="D358" s="10"/>
      <c r="E358" s="10"/>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2.5">
      <c r="A359" s="10"/>
      <c r="B359" s="10"/>
      <c r="C359" s="4"/>
      <c r="D359" s="10"/>
      <c r="E359" s="10"/>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2.5">
      <c r="A360" s="10"/>
      <c r="B360" s="10"/>
      <c r="C360" s="4"/>
      <c r="D360" s="10"/>
      <c r="E360" s="10"/>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2.5">
      <c r="A361" s="10"/>
      <c r="B361" s="10"/>
      <c r="C361" s="4"/>
      <c r="D361" s="10"/>
      <c r="E361" s="10"/>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2.5">
      <c r="A362" s="10"/>
      <c r="B362" s="10"/>
      <c r="C362" s="4"/>
      <c r="D362" s="10"/>
      <c r="E362" s="10"/>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2.5">
      <c r="A363" s="10"/>
      <c r="B363" s="10"/>
      <c r="C363" s="4"/>
      <c r="D363" s="10"/>
      <c r="E363" s="10"/>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2.5">
      <c r="A364" s="10"/>
      <c r="B364" s="10"/>
      <c r="C364" s="4"/>
      <c r="D364" s="10"/>
      <c r="E364" s="10"/>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2.5">
      <c r="A365" s="10"/>
      <c r="B365" s="10"/>
      <c r="C365" s="4"/>
      <c r="D365" s="10"/>
      <c r="E365" s="10"/>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2.5">
      <c r="A366" s="10"/>
      <c r="B366" s="10"/>
      <c r="C366" s="4"/>
      <c r="D366" s="10"/>
      <c r="E366" s="10"/>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2.5">
      <c r="A367" s="10"/>
      <c r="B367" s="10"/>
      <c r="C367" s="4"/>
      <c r="D367" s="10"/>
      <c r="E367" s="10"/>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2.5">
      <c r="A368" s="10"/>
      <c r="B368" s="10"/>
      <c r="C368" s="4"/>
      <c r="D368" s="10"/>
      <c r="E368" s="10"/>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2.5">
      <c r="A369" s="10"/>
      <c r="B369" s="10"/>
      <c r="C369" s="4"/>
      <c r="D369" s="10"/>
      <c r="E369" s="10"/>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2.5">
      <c r="A370" s="10"/>
      <c r="B370" s="10"/>
      <c r="C370" s="4"/>
      <c r="D370" s="10"/>
      <c r="E370" s="10"/>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2.5">
      <c r="A371" s="10"/>
      <c r="B371" s="10"/>
      <c r="C371" s="4"/>
      <c r="D371" s="10"/>
      <c r="E371" s="10"/>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2.5">
      <c r="A372" s="10"/>
      <c r="B372" s="10"/>
      <c r="C372" s="4"/>
      <c r="D372" s="10"/>
      <c r="E372" s="10"/>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2.5">
      <c r="A373" s="10"/>
      <c r="B373" s="10"/>
      <c r="C373" s="4"/>
      <c r="D373" s="10"/>
      <c r="E373" s="10"/>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2.5">
      <c r="A374" s="10"/>
      <c r="B374" s="10"/>
      <c r="C374" s="4"/>
      <c r="D374" s="10"/>
      <c r="E374" s="10"/>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2.5">
      <c r="A375" s="10"/>
      <c r="B375" s="10"/>
      <c r="C375" s="4"/>
      <c r="D375" s="10"/>
      <c r="E375" s="10"/>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2.5">
      <c r="A376" s="10"/>
      <c r="B376" s="10"/>
      <c r="C376" s="4"/>
      <c r="D376" s="10"/>
      <c r="E376" s="10"/>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2.5">
      <c r="A377" s="10"/>
      <c r="B377" s="10"/>
      <c r="C377" s="4"/>
      <c r="D377" s="10"/>
      <c r="E377" s="10"/>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2.5">
      <c r="A378" s="10"/>
      <c r="B378" s="10"/>
      <c r="C378" s="4"/>
      <c r="D378" s="10"/>
      <c r="E378" s="10"/>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2.5">
      <c r="A379" s="10"/>
      <c r="B379" s="10"/>
      <c r="C379" s="4"/>
      <c r="D379" s="10"/>
      <c r="E379" s="10"/>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2.5">
      <c r="A380" s="10"/>
      <c r="B380" s="10"/>
      <c r="C380" s="4"/>
      <c r="D380" s="10"/>
      <c r="E380" s="10"/>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2.5">
      <c r="A381" s="10"/>
      <c r="B381" s="10"/>
      <c r="C381" s="4"/>
      <c r="D381" s="10"/>
      <c r="E381" s="10"/>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2.5">
      <c r="A382" s="10"/>
      <c r="B382" s="10"/>
      <c r="C382" s="4"/>
      <c r="D382" s="10"/>
      <c r="E382" s="10"/>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2.5">
      <c r="A383" s="10"/>
      <c r="B383" s="10"/>
      <c r="C383" s="4"/>
      <c r="D383" s="10"/>
      <c r="E383" s="10"/>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2.5">
      <c r="A384" s="10"/>
      <c r="B384" s="10"/>
      <c r="C384" s="4"/>
      <c r="D384" s="10"/>
      <c r="E384" s="10"/>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2.5">
      <c r="A385" s="10"/>
      <c r="B385" s="10"/>
      <c r="C385" s="4"/>
      <c r="D385" s="10"/>
      <c r="E385" s="10"/>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2.5">
      <c r="A386" s="10"/>
      <c r="B386" s="10"/>
      <c r="C386" s="4"/>
      <c r="D386" s="10"/>
      <c r="E386" s="10"/>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2.5">
      <c r="A387" s="10"/>
      <c r="B387" s="10"/>
      <c r="C387" s="4"/>
      <c r="D387" s="10"/>
      <c r="E387" s="10"/>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2.5">
      <c r="A388" s="10"/>
      <c r="B388" s="10"/>
      <c r="C388" s="4"/>
      <c r="D388" s="10"/>
      <c r="E388" s="10"/>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2.5">
      <c r="A389" s="10"/>
      <c r="B389" s="10"/>
      <c r="C389" s="4"/>
      <c r="D389" s="10"/>
      <c r="E389" s="10"/>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2.5">
      <c r="A390" s="10"/>
      <c r="B390" s="10"/>
      <c r="C390" s="4"/>
      <c r="D390" s="10"/>
      <c r="E390" s="10"/>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2.5">
      <c r="A391" s="10"/>
      <c r="B391" s="10"/>
      <c r="C391" s="4"/>
      <c r="D391" s="10"/>
      <c r="E391" s="10"/>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2.5">
      <c r="A392" s="10"/>
      <c r="B392" s="10"/>
      <c r="C392" s="4"/>
      <c r="D392" s="10"/>
      <c r="E392" s="10"/>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2.5">
      <c r="A393" s="10"/>
      <c r="B393" s="10"/>
      <c r="C393" s="4"/>
      <c r="D393" s="10"/>
      <c r="E393" s="10"/>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2.5">
      <c r="A394" s="10"/>
      <c r="B394" s="10"/>
      <c r="C394" s="4"/>
      <c r="D394" s="10"/>
      <c r="E394" s="10"/>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2.5">
      <c r="A395" s="10"/>
      <c r="B395" s="10"/>
      <c r="C395" s="4"/>
      <c r="D395" s="10"/>
      <c r="E395" s="10"/>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2.5">
      <c r="A396" s="10"/>
      <c r="B396" s="10"/>
      <c r="C396" s="4"/>
      <c r="D396" s="10"/>
      <c r="E396" s="10"/>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2.5">
      <c r="A397" s="10"/>
      <c r="B397" s="10"/>
      <c r="C397" s="4"/>
      <c r="D397" s="10"/>
      <c r="E397" s="10"/>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2.5">
      <c r="A398" s="10"/>
      <c r="B398" s="10"/>
      <c r="C398" s="4"/>
      <c r="D398" s="10"/>
      <c r="E398" s="10"/>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2.5">
      <c r="A399" s="10"/>
      <c r="B399" s="10"/>
      <c r="C399" s="4"/>
      <c r="D399" s="10"/>
      <c r="E399" s="10"/>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2.5">
      <c r="A400" s="10"/>
      <c r="B400" s="10"/>
      <c r="C400" s="4"/>
      <c r="D400" s="10"/>
      <c r="E400" s="10"/>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2.5">
      <c r="A401" s="10"/>
      <c r="B401" s="10"/>
      <c r="C401" s="4"/>
      <c r="D401" s="10"/>
      <c r="E401" s="10"/>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2.5">
      <c r="A402" s="10"/>
      <c r="B402" s="10"/>
      <c r="C402" s="4"/>
      <c r="D402" s="10"/>
      <c r="E402" s="10"/>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2.5">
      <c r="A403" s="10"/>
      <c r="B403" s="10"/>
      <c r="C403" s="4"/>
      <c r="D403" s="10"/>
      <c r="E403" s="10"/>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2.5">
      <c r="A404" s="10"/>
      <c r="B404" s="10"/>
      <c r="C404" s="4"/>
      <c r="D404" s="10"/>
      <c r="E404" s="10"/>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2.5">
      <c r="A405" s="10"/>
      <c r="B405" s="10"/>
      <c r="C405" s="4"/>
      <c r="D405" s="10"/>
      <c r="E405" s="10"/>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2.5">
      <c r="A406" s="10"/>
      <c r="B406" s="10"/>
      <c r="C406" s="4"/>
      <c r="D406" s="10"/>
      <c r="E406" s="10"/>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2.5">
      <c r="A407" s="10"/>
      <c r="B407" s="10"/>
      <c r="C407" s="4"/>
      <c r="D407" s="10"/>
      <c r="E407" s="10"/>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2.5">
      <c r="A408" s="10"/>
      <c r="B408" s="10"/>
      <c r="C408" s="4"/>
      <c r="D408" s="10"/>
      <c r="E408" s="10"/>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2.5">
      <c r="A409" s="10"/>
      <c r="B409" s="10"/>
      <c r="C409" s="4"/>
      <c r="D409" s="10"/>
      <c r="E409" s="10"/>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2.5">
      <c r="A410" s="10"/>
      <c r="B410" s="10"/>
      <c r="C410" s="4"/>
      <c r="D410" s="10"/>
      <c r="E410" s="10"/>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2.5">
      <c r="A411" s="10"/>
      <c r="B411" s="10"/>
      <c r="C411" s="4"/>
      <c r="D411" s="10"/>
      <c r="E411" s="10"/>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2.5">
      <c r="A412" s="10"/>
      <c r="B412" s="10"/>
      <c r="C412" s="4"/>
      <c r="D412" s="10"/>
      <c r="E412" s="10"/>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2.5">
      <c r="A413" s="10"/>
      <c r="B413" s="10"/>
      <c r="C413" s="4"/>
      <c r="D413" s="10"/>
      <c r="E413" s="10"/>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2.5">
      <c r="A414" s="10"/>
      <c r="B414" s="10"/>
      <c r="C414" s="4"/>
      <c r="D414" s="10"/>
      <c r="E414" s="10"/>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2.5">
      <c r="A415" s="10"/>
      <c r="B415" s="10"/>
      <c r="C415" s="4"/>
      <c r="D415" s="10"/>
      <c r="E415" s="10"/>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2.5">
      <c r="A416" s="10"/>
      <c r="B416" s="10"/>
      <c r="C416" s="4"/>
      <c r="D416" s="10"/>
      <c r="E416" s="10"/>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2.5">
      <c r="A417" s="10"/>
      <c r="B417" s="10"/>
      <c r="C417" s="4"/>
      <c r="D417" s="10"/>
      <c r="E417" s="10"/>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2.5">
      <c r="A418" s="10"/>
      <c r="B418" s="10"/>
      <c r="C418" s="4"/>
      <c r="D418" s="10"/>
      <c r="E418" s="10"/>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2.5">
      <c r="A419" s="10"/>
      <c r="B419" s="10"/>
      <c r="C419" s="4"/>
      <c r="D419" s="10"/>
      <c r="E419" s="10"/>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2.5">
      <c r="A420" s="10"/>
      <c r="B420" s="10"/>
      <c r="C420" s="4"/>
      <c r="D420" s="10"/>
      <c r="E420" s="10"/>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2.5">
      <c r="A421" s="10"/>
      <c r="B421" s="10"/>
      <c r="C421" s="4"/>
      <c r="D421" s="10"/>
      <c r="E421" s="10"/>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2.5">
      <c r="A422" s="10"/>
      <c r="B422" s="10"/>
      <c r="C422" s="4"/>
      <c r="D422" s="10"/>
      <c r="E422" s="10"/>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2.5">
      <c r="A423" s="10"/>
      <c r="B423" s="10"/>
      <c r="C423" s="4"/>
      <c r="D423" s="10"/>
      <c r="E423" s="10"/>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2.5">
      <c r="A424" s="10"/>
      <c r="B424" s="10"/>
      <c r="C424" s="4"/>
      <c r="D424" s="10"/>
      <c r="E424" s="10"/>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2.5">
      <c r="A425" s="10"/>
      <c r="B425" s="10"/>
      <c r="C425" s="4"/>
      <c r="D425" s="10"/>
      <c r="E425" s="10"/>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2.5">
      <c r="A426" s="10"/>
      <c r="B426" s="10"/>
      <c r="C426" s="4"/>
      <c r="D426" s="10"/>
      <c r="E426" s="10"/>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2.5">
      <c r="A427" s="10"/>
      <c r="B427" s="10"/>
      <c r="C427" s="4"/>
      <c r="D427" s="10"/>
      <c r="E427" s="10"/>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2.5">
      <c r="A428" s="10"/>
      <c r="B428" s="10"/>
      <c r="C428" s="4"/>
      <c r="D428" s="10"/>
      <c r="E428" s="10"/>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2.5">
      <c r="A429" s="10"/>
      <c r="B429" s="10"/>
      <c r="C429" s="4"/>
      <c r="D429" s="10"/>
      <c r="E429" s="10"/>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2.5">
      <c r="A430" s="10"/>
      <c r="B430" s="10"/>
      <c r="C430" s="4"/>
      <c r="D430" s="10"/>
      <c r="E430" s="10"/>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2.5">
      <c r="A431" s="10"/>
      <c r="B431" s="10"/>
      <c r="C431" s="4"/>
      <c r="D431" s="10"/>
      <c r="E431" s="10"/>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2.5">
      <c r="A432" s="10"/>
      <c r="B432" s="10"/>
      <c r="C432" s="4"/>
      <c r="D432" s="10"/>
      <c r="E432" s="10"/>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2.5">
      <c r="A433" s="10"/>
      <c r="B433" s="10"/>
      <c r="C433" s="4"/>
      <c r="D433" s="10"/>
      <c r="E433" s="10"/>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2.5">
      <c r="A434" s="10"/>
      <c r="B434" s="10"/>
      <c r="C434" s="4"/>
      <c r="D434" s="10"/>
      <c r="E434" s="10"/>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2.5">
      <c r="A435" s="10"/>
      <c r="B435" s="10"/>
      <c r="C435" s="4"/>
      <c r="D435" s="10"/>
      <c r="E435" s="10"/>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2.5">
      <c r="A436" s="10"/>
      <c r="B436" s="10"/>
      <c r="C436" s="4"/>
      <c r="D436" s="10"/>
      <c r="E436" s="10"/>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2.5">
      <c r="A437" s="10"/>
      <c r="B437" s="10"/>
      <c r="C437" s="4"/>
      <c r="D437" s="10"/>
      <c r="E437" s="10"/>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2.5">
      <c r="A438" s="10"/>
      <c r="B438" s="10"/>
      <c r="C438" s="4"/>
      <c r="D438" s="10"/>
      <c r="E438" s="10"/>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2.5">
      <c r="A439" s="10"/>
      <c r="B439" s="10"/>
      <c r="C439" s="4"/>
      <c r="D439" s="10"/>
      <c r="E439" s="10"/>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2.5">
      <c r="A440" s="10"/>
      <c r="B440" s="10"/>
      <c r="C440" s="4"/>
      <c r="D440" s="10"/>
      <c r="E440" s="10"/>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2.5">
      <c r="A441" s="10"/>
      <c r="B441" s="10"/>
      <c r="C441" s="4"/>
      <c r="D441" s="10"/>
      <c r="E441" s="10"/>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2.5">
      <c r="A442" s="10"/>
      <c r="B442" s="10"/>
      <c r="C442" s="4"/>
      <c r="D442" s="10"/>
      <c r="E442" s="10"/>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2.5">
      <c r="A443" s="10"/>
      <c r="B443" s="10"/>
      <c r="C443" s="4"/>
      <c r="D443" s="10"/>
      <c r="E443" s="10"/>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2.5">
      <c r="A444" s="10"/>
      <c r="B444" s="10"/>
      <c r="C444" s="4"/>
      <c r="D444" s="10"/>
      <c r="E444" s="10"/>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2.5">
      <c r="A445" s="10"/>
      <c r="B445" s="10"/>
      <c r="C445" s="4"/>
      <c r="D445" s="10"/>
      <c r="E445" s="10"/>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2.5">
      <c r="A446" s="10"/>
      <c r="B446" s="10"/>
      <c r="C446" s="4"/>
      <c r="D446" s="10"/>
      <c r="E446" s="10"/>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2.5">
      <c r="A447" s="10"/>
      <c r="B447" s="10"/>
      <c r="C447" s="4"/>
      <c r="D447" s="10"/>
      <c r="E447" s="10"/>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2.5">
      <c r="A448" s="10"/>
      <c r="B448" s="10"/>
      <c r="C448" s="4"/>
      <c r="D448" s="10"/>
      <c r="E448" s="10"/>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2.5">
      <c r="A449" s="10"/>
      <c r="B449" s="10"/>
      <c r="C449" s="4"/>
      <c r="D449" s="10"/>
      <c r="E449" s="10"/>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2.5">
      <c r="A450" s="10"/>
      <c r="B450" s="10"/>
      <c r="C450" s="4"/>
      <c r="D450" s="10"/>
      <c r="E450" s="10"/>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2.5">
      <c r="A451" s="10"/>
      <c r="B451" s="10"/>
      <c r="C451" s="4"/>
      <c r="D451" s="10"/>
      <c r="E451" s="10"/>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2.5">
      <c r="A452" s="10"/>
      <c r="B452" s="10"/>
      <c r="C452" s="4"/>
      <c r="D452" s="10"/>
      <c r="E452" s="10"/>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2.5">
      <c r="A453" s="10"/>
      <c r="B453" s="10"/>
      <c r="C453" s="4"/>
      <c r="D453" s="10"/>
      <c r="E453" s="10"/>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2.5">
      <c r="A454" s="10"/>
      <c r="B454" s="10"/>
      <c r="C454" s="4"/>
      <c r="D454" s="10"/>
      <c r="E454" s="10"/>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2.5">
      <c r="A455" s="10"/>
      <c r="B455" s="10"/>
      <c r="C455" s="4"/>
      <c r="D455" s="10"/>
      <c r="E455" s="10"/>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2.5">
      <c r="A456" s="10"/>
      <c r="B456" s="10"/>
      <c r="C456" s="4"/>
      <c r="D456" s="10"/>
      <c r="E456" s="10"/>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2.5">
      <c r="A457" s="10"/>
      <c r="B457" s="10"/>
      <c r="C457" s="4"/>
      <c r="D457" s="10"/>
      <c r="E457" s="10"/>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2.5">
      <c r="A458" s="10"/>
      <c r="B458" s="10"/>
      <c r="C458" s="4"/>
      <c r="D458" s="10"/>
      <c r="E458" s="10"/>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2.5">
      <c r="A459" s="10"/>
      <c r="B459" s="10"/>
      <c r="C459" s="4"/>
      <c r="D459" s="10"/>
      <c r="E459" s="10"/>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2.5">
      <c r="A460" s="10"/>
      <c r="B460" s="10"/>
      <c r="C460" s="4"/>
      <c r="D460" s="10"/>
      <c r="E460" s="10"/>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2.5">
      <c r="A461" s="10"/>
      <c r="B461" s="10"/>
      <c r="C461" s="4"/>
      <c r="D461" s="10"/>
      <c r="E461" s="10"/>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2.5">
      <c r="A462" s="10"/>
      <c r="B462" s="10"/>
      <c r="C462" s="4"/>
      <c r="D462" s="10"/>
      <c r="E462" s="10"/>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2.5">
      <c r="A463" s="10"/>
      <c r="B463" s="10"/>
      <c r="C463" s="4"/>
      <c r="D463" s="10"/>
      <c r="E463" s="10"/>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2.5">
      <c r="A464" s="10"/>
      <c r="B464" s="10"/>
      <c r="C464" s="4"/>
      <c r="D464" s="10"/>
      <c r="E464" s="10"/>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2.5">
      <c r="A465" s="10"/>
      <c r="B465" s="10"/>
      <c r="C465" s="4"/>
      <c r="D465" s="10"/>
      <c r="E465" s="10"/>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2.5">
      <c r="A466" s="10"/>
      <c r="B466" s="10"/>
      <c r="C466" s="4"/>
      <c r="D466" s="10"/>
      <c r="E466" s="10"/>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2.5">
      <c r="A467" s="10"/>
      <c r="B467" s="10"/>
      <c r="C467" s="4"/>
      <c r="D467" s="10"/>
      <c r="E467" s="10"/>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2.5">
      <c r="A468" s="10"/>
      <c r="B468" s="10"/>
      <c r="C468" s="4"/>
      <c r="D468" s="10"/>
      <c r="E468" s="10"/>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2.5">
      <c r="A469" s="10"/>
      <c r="B469" s="10"/>
      <c r="C469" s="4"/>
      <c r="D469" s="10"/>
      <c r="E469" s="10"/>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2.5">
      <c r="A470" s="10"/>
      <c r="B470" s="10"/>
      <c r="C470" s="4"/>
      <c r="D470" s="10"/>
      <c r="E470" s="10"/>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2.5">
      <c r="A471" s="10"/>
      <c r="B471" s="10"/>
      <c r="C471" s="4"/>
      <c r="D471" s="10"/>
      <c r="E471" s="10"/>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2.5">
      <c r="A472" s="10"/>
      <c r="B472" s="10"/>
      <c r="C472" s="4"/>
      <c r="D472" s="10"/>
      <c r="E472" s="10"/>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2.5">
      <c r="A473" s="10"/>
      <c r="B473" s="10"/>
      <c r="C473" s="4"/>
      <c r="D473" s="10"/>
      <c r="E473" s="10"/>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2.5">
      <c r="A474" s="10"/>
      <c r="B474" s="10"/>
      <c r="C474" s="4"/>
      <c r="D474" s="10"/>
      <c r="E474" s="10"/>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2.5">
      <c r="A475" s="10"/>
      <c r="B475" s="10"/>
      <c r="C475" s="4"/>
      <c r="D475" s="10"/>
      <c r="E475" s="10"/>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2.5">
      <c r="A476" s="10"/>
      <c r="B476" s="10"/>
      <c r="C476" s="4"/>
      <c r="D476" s="10"/>
      <c r="E476" s="10"/>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2.5">
      <c r="A477" s="10"/>
      <c r="B477" s="10"/>
      <c r="C477" s="4"/>
      <c r="D477" s="10"/>
      <c r="E477" s="10"/>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2.5">
      <c r="A478" s="10"/>
      <c r="B478" s="10"/>
      <c r="C478" s="4"/>
      <c r="D478" s="10"/>
      <c r="E478" s="10"/>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2.5">
      <c r="A479" s="10"/>
      <c r="B479" s="10"/>
      <c r="C479" s="4"/>
      <c r="D479" s="10"/>
      <c r="E479" s="10"/>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2.5">
      <c r="A480" s="10"/>
      <c r="B480" s="10"/>
      <c r="C480" s="4"/>
      <c r="D480" s="10"/>
      <c r="E480" s="10"/>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2.5">
      <c r="A481" s="10"/>
      <c r="B481" s="10"/>
      <c r="C481" s="4"/>
      <c r="D481" s="10"/>
      <c r="E481" s="10"/>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2.5">
      <c r="A482" s="10"/>
      <c r="B482" s="10"/>
      <c r="C482" s="4"/>
      <c r="D482" s="10"/>
      <c r="E482" s="10"/>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2.5">
      <c r="A483" s="10"/>
      <c r="B483" s="10"/>
      <c r="C483" s="4"/>
      <c r="D483" s="10"/>
      <c r="E483" s="10"/>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2.5">
      <c r="A484" s="10"/>
      <c r="B484" s="10"/>
      <c r="C484" s="4"/>
      <c r="D484" s="10"/>
      <c r="E484" s="10"/>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2.5">
      <c r="A485" s="10"/>
      <c r="B485" s="10"/>
      <c r="C485" s="4"/>
      <c r="D485" s="10"/>
      <c r="E485" s="10"/>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2.5">
      <c r="A486" s="10"/>
      <c r="B486" s="10"/>
      <c r="C486" s="4"/>
      <c r="D486" s="10"/>
      <c r="E486" s="10"/>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2.5">
      <c r="A487" s="10"/>
      <c r="B487" s="10"/>
      <c r="C487" s="4"/>
      <c r="D487" s="10"/>
      <c r="E487" s="10"/>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2.5">
      <c r="A488" s="10"/>
      <c r="B488" s="10"/>
      <c r="C488" s="4"/>
      <c r="D488" s="10"/>
      <c r="E488" s="10"/>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2.5">
      <c r="A489" s="10"/>
      <c r="B489" s="10"/>
      <c r="C489" s="4"/>
      <c r="D489" s="10"/>
      <c r="E489" s="10"/>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2.5">
      <c r="A490" s="10"/>
      <c r="B490" s="10"/>
      <c r="C490" s="4"/>
      <c r="D490" s="10"/>
      <c r="E490" s="10"/>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2.5">
      <c r="A491" s="10"/>
      <c r="B491" s="10"/>
      <c r="C491" s="4"/>
      <c r="D491" s="10"/>
      <c r="E491" s="10"/>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2.5">
      <c r="A492" s="10"/>
      <c r="B492" s="10"/>
      <c r="C492" s="4"/>
      <c r="D492" s="10"/>
      <c r="E492" s="10"/>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2.5">
      <c r="A493" s="10"/>
      <c r="B493" s="10"/>
      <c r="C493" s="4"/>
      <c r="D493" s="10"/>
      <c r="E493" s="10"/>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2.5">
      <c r="A494" s="10"/>
      <c r="B494" s="10"/>
      <c r="C494" s="4"/>
      <c r="D494" s="10"/>
      <c r="E494" s="10"/>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2.5">
      <c r="A495" s="10"/>
      <c r="B495" s="10"/>
      <c r="C495" s="4"/>
      <c r="D495" s="10"/>
      <c r="E495" s="10"/>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2.5">
      <c r="A496" s="10"/>
      <c r="B496" s="10"/>
      <c r="C496" s="4"/>
      <c r="D496" s="10"/>
      <c r="E496" s="10"/>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2.5">
      <c r="A497" s="10"/>
      <c r="B497" s="10"/>
      <c r="C497" s="4"/>
      <c r="D497" s="10"/>
      <c r="E497" s="10"/>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2.5">
      <c r="A498" s="10"/>
      <c r="B498" s="10"/>
      <c r="C498" s="4"/>
      <c r="D498" s="10"/>
      <c r="E498" s="10"/>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2.5">
      <c r="A499" s="10"/>
      <c r="B499" s="10"/>
      <c r="C499" s="4"/>
      <c r="D499" s="10"/>
      <c r="E499" s="10"/>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2.5">
      <c r="A500" s="10"/>
      <c r="B500" s="10"/>
      <c r="C500" s="4"/>
      <c r="D500" s="10"/>
      <c r="E500" s="10"/>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2.5">
      <c r="A501" s="10"/>
      <c r="B501" s="10"/>
      <c r="C501" s="4"/>
      <c r="D501" s="10"/>
      <c r="E501" s="10"/>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2.5">
      <c r="A502" s="10"/>
      <c r="B502" s="10"/>
      <c r="C502" s="4"/>
      <c r="D502" s="10"/>
      <c r="E502" s="10"/>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2.5">
      <c r="A503" s="10"/>
      <c r="B503" s="10"/>
      <c r="C503" s="4"/>
      <c r="D503" s="10"/>
      <c r="E503" s="10"/>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2.5">
      <c r="A504" s="10"/>
      <c r="B504" s="10"/>
      <c r="C504" s="4"/>
      <c r="D504" s="10"/>
      <c r="E504" s="10"/>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2.5">
      <c r="A505" s="10"/>
      <c r="B505" s="10"/>
      <c r="C505" s="4"/>
      <c r="D505" s="10"/>
      <c r="E505" s="10"/>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2.5">
      <c r="A506" s="10"/>
      <c r="B506" s="10"/>
      <c r="C506" s="4"/>
      <c r="D506" s="10"/>
      <c r="E506" s="10"/>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2.5">
      <c r="A507" s="10"/>
      <c r="B507" s="10"/>
      <c r="C507" s="4"/>
      <c r="D507" s="10"/>
      <c r="E507" s="10"/>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2.5">
      <c r="A508" s="10"/>
      <c r="B508" s="10"/>
      <c r="C508" s="4"/>
      <c r="D508" s="10"/>
      <c r="E508" s="10"/>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2.5">
      <c r="A509" s="10"/>
      <c r="B509" s="10"/>
      <c r="C509" s="4"/>
      <c r="D509" s="10"/>
      <c r="E509" s="10"/>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2.5">
      <c r="A510" s="10"/>
      <c r="B510" s="10"/>
      <c r="C510" s="4"/>
      <c r="D510" s="10"/>
      <c r="E510" s="10"/>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2.5">
      <c r="A511" s="10"/>
      <c r="B511" s="10"/>
      <c r="C511" s="4"/>
      <c r="D511" s="10"/>
      <c r="E511" s="10"/>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2.5">
      <c r="A512" s="10"/>
      <c r="B512" s="10"/>
      <c r="C512" s="4"/>
      <c r="D512" s="10"/>
      <c r="E512" s="10"/>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2.5">
      <c r="A513" s="10"/>
      <c r="B513" s="10"/>
      <c r="C513" s="4"/>
      <c r="D513" s="10"/>
      <c r="E513" s="10"/>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2.5">
      <c r="A514" s="10"/>
      <c r="B514" s="10"/>
      <c r="C514" s="4"/>
      <c r="D514" s="10"/>
      <c r="E514" s="10"/>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2.5">
      <c r="A515" s="10"/>
      <c r="B515" s="10"/>
      <c r="C515" s="4"/>
      <c r="D515" s="10"/>
      <c r="E515" s="10"/>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2.5">
      <c r="A516" s="10"/>
      <c r="B516" s="10"/>
      <c r="C516" s="4"/>
      <c r="D516" s="10"/>
      <c r="E516" s="10"/>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2.5">
      <c r="A517" s="10"/>
      <c r="B517" s="10"/>
      <c r="C517" s="4"/>
      <c r="D517" s="10"/>
      <c r="E517" s="10"/>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2.5">
      <c r="A518" s="10"/>
      <c r="B518" s="10"/>
      <c r="C518" s="4"/>
      <c r="D518" s="10"/>
      <c r="E518" s="10"/>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2.5">
      <c r="A519" s="10"/>
      <c r="B519" s="10"/>
      <c r="C519" s="4"/>
      <c r="D519" s="10"/>
      <c r="E519" s="10"/>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2.5">
      <c r="A520" s="10"/>
      <c r="B520" s="10"/>
      <c r="C520" s="4"/>
      <c r="D520" s="10"/>
      <c r="E520" s="10"/>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2.5">
      <c r="A521" s="10"/>
      <c r="B521" s="10"/>
      <c r="C521" s="4"/>
      <c r="D521" s="10"/>
      <c r="E521" s="10"/>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2.5">
      <c r="A522" s="10"/>
      <c r="B522" s="10"/>
      <c r="C522" s="4"/>
      <c r="D522" s="10"/>
      <c r="E522" s="10"/>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2.5">
      <c r="A523" s="10"/>
      <c r="B523" s="10"/>
      <c r="C523" s="4"/>
      <c r="D523" s="10"/>
      <c r="E523" s="10"/>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2.5">
      <c r="A524" s="10"/>
      <c r="B524" s="10"/>
      <c r="C524" s="4"/>
      <c r="D524" s="10"/>
      <c r="E524" s="10"/>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2.5">
      <c r="A525" s="10"/>
      <c r="B525" s="10"/>
      <c r="C525" s="4"/>
      <c r="D525" s="10"/>
      <c r="E525" s="10"/>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2.5">
      <c r="A526" s="10"/>
      <c r="B526" s="10"/>
      <c r="C526" s="4"/>
      <c r="D526" s="10"/>
      <c r="E526" s="10"/>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2.5">
      <c r="A527" s="10"/>
      <c r="B527" s="10"/>
      <c r="C527" s="4"/>
      <c r="D527" s="10"/>
      <c r="E527" s="10"/>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2.5">
      <c r="A528" s="10"/>
      <c r="B528" s="10"/>
      <c r="C528" s="4"/>
      <c r="D528" s="10"/>
      <c r="E528" s="10"/>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2.5">
      <c r="A529" s="10"/>
      <c r="B529" s="10"/>
      <c r="C529" s="4"/>
      <c r="D529" s="10"/>
      <c r="E529" s="10"/>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2.5">
      <c r="A530" s="10"/>
      <c r="B530" s="10"/>
      <c r="C530" s="4"/>
      <c r="D530" s="10"/>
      <c r="E530" s="10"/>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2.5">
      <c r="A531" s="10"/>
      <c r="B531" s="10"/>
      <c r="C531" s="4"/>
      <c r="D531" s="10"/>
      <c r="E531" s="10"/>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2.5">
      <c r="A532" s="10"/>
      <c r="B532" s="10"/>
      <c r="C532" s="4"/>
      <c r="D532" s="10"/>
      <c r="E532" s="10"/>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2.5">
      <c r="A533" s="10"/>
      <c r="B533" s="10"/>
      <c r="C533" s="4"/>
      <c r="D533" s="10"/>
      <c r="E533" s="10"/>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2.5">
      <c r="A534" s="10"/>
      <c r="B534" s="10"/>
      <c r="C534" s="4"/>
      <c r="D534" s="10"/>
      <c r="E534" s="10"/>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2.5">
      <c r="A535" s="10"/>
      <c r="B535" s="10"/>
      <c r="C535" s="4"/>
      <c r="D535" s="10"/>
      <c r="E535" s="10"/>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2.5">
      <c r="A536" s="10"/>
      <c r="B536" s="10"/>
      <c r="C536" s="4"/>
      <c r="D536" s="10"/>
      <c r="E536" s="10"/>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2.5">
      <c r="A537" s="10"/>
      <c r="B537" s="10"/>
      <c r="C537" s="4"/>
      <c r="D537" s="10"/>
      <c r="E537" s="10"/>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2.5">
      <c r="A538" s="10"/>
      <c r="B538" s="10"/>
      <c r="C538" s="4"/>
      <c r="D538" s="10"/>
      <c r="E538" s="10"/>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2.5">
      <c r="A539" s="10"/>
      <c r="B539" s="10"/>
      <c r="C539" s="4"/>
      <c r="D539" s="10"/>
      <c r="E539" s="10"/>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2.5">
      <c r="A540" s="10"/>
      <c r="B540" s="10"/>
      <c r="C540" s="4"/>
      <c r="D540" s="10"/>
      <c r="E540" s="10"/>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2.5">
      <c r="A541" s="10"/>
      <c r="B541" s="10"/>
      <c r="C541" s="4"/>
      <c r="D541" s="10"/>
      <c r="E541" s="10"/>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2.5">
      <c r="A542" s="10"/>
      <c r="B542" s="10"/>
      <c r="C542" s="4"/>
      <c r="D542" s="10"/>
      <c r="E542" s="10"/>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2.5">
      <c r="A543" s="10"/>
      <c r="B543" s="10"/>
      <c r="C543" s="4"/>
      <c r="D543" s="10"/>
      <c r="E543" s="10"/>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2.5">
      <c r="A544" s="10"/>
      <c r="B544" s="10"/>
      <c r="C544" s="4"/>
      <c r="D544" s="10"/>
      <c r="E544" s="10"/>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2.5">
      <c r="A545" s="10"/>
      <c r="B545" s="10"/>
      <c r="C545" s="4"/>
      <c r="D545" s="10"/>
      <c r="E545" s="10"/>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2.5">
      <c r="A546" s="10"/>
      <c r="B546" s="10"/>
      <c r="C546" s="4"/>
      <c r="D546" s="10"/>
      <c r="E546" s="10"/>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2.5">
      <c r="A547" s="10"/>
      <c r="B547" s="10"/>
      <c r="C547" s="4"/>
      <c r="D547" s="10"/>
      <c r="E547" s="10"/>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2.5">
      <c r="A548" s="10"/>
      <c r="B548" s="10"/>
      <c r="C548" s="4"/>
      <c r="D548" s="10"/>
      <c r="E548" s="10"/>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2.5">
      <c r="A549" s="10"/>
      <c r="B549" s="10"/>
      <c r="C549" s="4"/>
      <c r="D549" s="10"/>
      <c r="E549" s="10"/>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2.5">
      <c r="A550" s="10"/>
      <c r="B550" s="10"/>
      <c r="C550" s="4"/>
      <c r="D550" s="10"/>
      <c r="E550" s="10"/>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2.5">
      <c r="A551" s="10"/>
      <c r="B551" s="10"/>
      <c r="C551" s="4"/>
      <c r="D551" s="10"/>
      <c r="E551" s="10"/>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2.5">
      <c r="A552" s="10"/>
      <c r="B552" s="10"/>
      <c r="C552" s="4"/>
      <c r="D552" s="10"/>
      <c r="E552" s="10"/>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2.5">
      <c r="A553" s="10"/>
      <c r="B553" s="10"/>
      <c r="C553" s="4"/>
      <c r="D553" s="10"/>
      <c r="E553" s="10"/>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2.5">
      <c r="A554" s="10"/>
      <c r="B554" s="10"/>
      <c r="C554" s="4"/>
      <c r="D554" s="10"/>
      <c r="E554" s="10"/>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2.5">
      <c r="A555" s="10"/>
      <c r="B555" s="10"/>
      <c r="C555" s="4"/>
      <c r="D555" s="10"/>
      <c r="E555" s="10"/>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2.5">
      <c r="A556" s="10"/>
      <c r="B556" s="10"/>
      <c r="C556" s="4"/>
      <c r="D556" s="10"/>
      <c r="E556" s="10"/>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2.5">
      <c r="A557" s="10"/>
      <c r="B557" s="10"/>
      <c r="C557" s="4"/>
      <c r="D557" s="10"/>
      <c r="E557" s="10"/>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2.5">
      <c r="A558" s="10"/>
      <c r="B558" s="10"/>
      <c r="C558" s="4"/>
      <c r="D558" s="10"/>
      <c r="E558" s="10"/>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2.5">
      <c r="A559" s="10"/>
      <c r="B559" s="10"/>
      <c r="C559" s="4"/>
      <c r="D559" s="10"/>
      <c r="E559" s="10"/>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2.5">
      <c r="A560" s="10"/>
      <c r="B560" s="10"/>
      <c r="C560" s="4"/>
      <c r="D560" s="10"/>
      <c r="E560" s="10"/>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2.5">
      <c r="A561" s="10"/>
      <c r="B561" s="10"/>
      <c r="C561" s="4"/>
      <c r="D561" s="10"/>
      <c r="E561" s="10"/>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2.5">
      <c r="A562" s="10"/>
      <c r="B562" s="10"/>
      <c r="C562" s="4"/>
      <c r="D562" s="10"/>
      <c r="E562" s="10"/>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2.5">
      <c r="A563" s="10"/>
      <c r="B563" s="10"/>
      <c r="C563" s="4"/>
      <c r="D563" s="10"/>
      <c r="E563" s="10"/>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2.5">
      <c r="A564" s="10"/>
      <c r="B564" s="10"/>
      <c r="C564" s="4"/>
      <c r="D564" s="10"/>
      <c r="E564" s="10"/>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2.5">
      <c r="A565" s="10"/>
      <c r="B565" s="10"/>
      <c r="C565" s="4"/>
      <c r="D565" s="10"/>
      <c r="E565" s="10"/>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2.5">
      <c r="A566" s="10"/>
      <c r="B566" s="10"/>
      <c r="C566" s="4"/>
      <c r="D566" s="10"/>
      <c r="E566" s="10"/>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2.5">
      <c r="A567" s="10"/>
      <c r="B567" s="10"/>
      <c r="C567" s="4"/>
      <c r="D567" s="10"/>
      <c r="E567" s="10"/>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2.5">
      <c r="A568" s="10"/>
      <c r="B568" s="10"/>
      <c r="C568" s="4"/>
      <c r="D568" s="10"/>
      <c r="E568" s="10"/>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2.5">
      <c r="A569" s="10"/>
      <c r="B569" s="10"/>
      <c r="C569" s="4"/>
      <c r="D569" s="10"/>
      <c r="E569" s="10"/>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2.5">
      <c r="A570" s="10"/>
      <c r="B570" s="10"/>
      <c r="C570" s="4"/>
      <c r="D570" s="10"/>
      <c r="E570" s="10"/>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2.5">
      <c r="A571" s="10"/>
      <c r="B571" s="10"/>
      <c r="C571" s="4"/>
      <c r="D571" s="10"/>
      <c r="E571" s="10"/>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2.5">
      <c r="A572" s="10"/>
      <c r="B572" s="10"/>
      <c r="C572" s="4"/>
      <c r="D572" s="10"/>
      <c r="E572" s="10"/>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2.5">
      <c r="A573" s="10"/>
      <c r="B573" s="10"/>
      <c r="C573" s="4"/>
      <c r="D573" s="10"/>
      <c r="E573" s="10"/>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2.5">
      <c r="A574" s="10"/>
      <c r="B574" s="10"/>
      <c r="C574" s="4"/>
      <c r="D574" s="10"/>
      <c r="E574" s="10"/>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2.5">
      <c r="A575" s="10"/>
      <c r="B575" s="10"/>
      <c r="C575" s="4"/>
      <c r="D575" s="10"/>
      <c r="E575" s="10"/>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2.5">
      <c r="A576" s="10"/>
      <c r="B576" s="10"/>
      <c r="C576" s="4"/>
      <c r="D576" s="10"/>
      <c r="E576" s="10"/>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2.5">
      <c r="A577" s="10"/>
      <c r="B577" s="10"/>
      <c r="C577" s="4"/>
      <c r="D577" s="10"/>
      <c r="E577" s="10"/>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2.5">
      <c r="A578" s="10"/>
      <c r="B578" s="10"/>
      <c r="C578" s="4"/>
      <c r="D578" s="10"/>
      <c r="E578" s="10"/>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2.5">
      <c r="A579" s="10"/>
      <c r="B579" s="10"/>
      <c r="C579" s="4"/>
      <c r="D579" s="10"/>
      <c r="E579" s="10"/>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2.5">
      <c r="A580" s="10"/>
      <c r="B580" s="10"/>
      <c r="C580" s="4"/>
      <c r="D580" s="10"/>
      <c r="E580" s="10"/>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2.5">
      <c r="A581" s="10"/>
      <c r="B581" s="10"/>
      <c r="C581" s="4"/>
      <c r="D581" s="10"/>
      <c r="E581" s="10"/>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2.5">
      <c r="A582" s="10"/>
      <c r="B582" s="10"/>
      <c r="C582" s="4"/>
      <c r="D582" s="10"/>
      <c r="E582" s="10"/>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2.5">
      <c r="A583" s="10"/>
      <c r="B583" s="10"/>
      <c r="C583" s="4"/>
      <c r="D583" s="10"/>
      <c r="E583" s="10"/>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2.5">
      <c r="A584" s="10"/>
      <c r="B584" s="10"/>
      <c r="C584" s="4"/>
      <c r="D584" s="10"/>
      <c r="E584" s="10"/>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2.5">
      <c r="A585" s="10"/>
      <c r="B585" s="10"/>
      <c r="C585" s="4"/>
      <c r="D585" s="10"/>
      <c r="E585" s="10"/>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2.5">
      <c r="A586" s="10"/>
      <c r="B586" s="10"/>
      <c r="C586" s="4"/>
      <c r="D586" s="10"/>
      <c r="E586" s="10"/>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2.5">
      <c r="A587" s="10"/>
      <c r="B587" s="10"/>
      <c r="C587" s="4"/>
      <c r="D587" s="10"/>
      <c r="E587" s="10"/>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2.5">
      <c r="A588" s="10"/>
      <c r="B588" s="10"/>
      <c r="C588" s="4"/>
      <c r="D588" s="10"/>
      <c r="E588" s="10"/>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2.5">
      <c r="A589" s="10"/>
      <c r="B589" s="10"/>
      <c r="C589" s="4"/>
      <c r="D589" s="10"/>
      <c r="E589" s="10"/>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2.5">
      <c r="A590" s="10"/>
      <c r="B590" s="10"/>
      <c r="C590" s="4"/>
      <c r="D590" s="10"/>
      <c r="E590" s="10"/>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2.5">
      <c r="A591" s="10"/>
      <c r="B591" s="10"/>
      <c r="C591" s="4"/>
      <c r="D591" s="10"/>
      <c r="E591" s="10"/>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2.5">
      <c r="A592" s="10"/>
      <c r="B592" s="10"/>
      <c r="C592" s="4"/>
      <c r="D592" s="10"/>
      <c r="E592" s="10"/>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2.5">
      <c r="A593" s="10"/>
      <c r="B593" s="10"/>
      <c r="C593" s="4"/>
      <c r="D593" s="10"/>
      <c r="E593" s="10"/>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2.5">
      <c r="A594" s="10"/>
      <c r="B594" s="10"/>
      <c r="C594" s="4"/>
      <c r="D594" s="10"/>
      <c r="E594" s="10"/>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2.5">
      <c r="A595" s="10"/>
      <c r="B595" s="10"/>
      <c r="C595" s="4"/>
      <c r="D595" s="10"/>
      <c r="E595" s="10"/>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2.5">
      <c r="A596" s="10"/>
      <c r="B596" s="10"/>
      <c r="C596" s="4"/>
      <c r="D596" s="10"/>
      <c r="E596" s="10"/>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2.5">
      <c r="A597" s="10"/>
      <c r="B597" s="10"/>
      <c r="C597" s="4"/>
      <c r="D597" s="10"/>
      <c r="E597" s="10"/>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2.5">
      <c r="A598" s="10"/>
      <c r="B598" s="10"/>
      <c r="C598" s="4"/>
      <c r="D598" s="10"/>
      <c r="E598" s="10"/>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2.5">
      <c r="A599" s="10"/>
      <c r="B599" s="10"/>
      <c r="C599" s="4"/>
      <c r="D599" s="10"/>
      <c r="E599" s="10"/>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2.5">
      <c r="A600" s="10"/>
      <c r="B600" s="10"/>
      <c r="C600" s="4"/>
      <c r="D600" s="10"/>
      <c r="E600" s="10"/>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2.5">
      <c r="A601" s="10"/>
      <c r="B601" s="10"/>
      <c r="C601" s="4"/>
      <c r="D601" s="10"/>
      <c r="E601" s="10"/>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2.5">
      <c r="A602" s="10"/>
      <c r="B602" s="10"/>
      <c r="C602" s="4"/>
      <c r="D602" s="10"/>
      <c r="E602" s="10"/>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2.5">
      <c r="A603" s="10"/>
      <c r="B603" s="10"/>
      <c r="C603" s="4"/>
      <c r="D603" s="10"/>
      <c r="E603" s="10"/>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2.5">
      <c r="A604" s="10"/>
      <c r="B604" s="10"/>
      <c r="C604" s="4"/>
      <c r="D604" s="10"/>
      <c r="E604" s="10"/>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2.5">
      <c r="A605" s="10"/>
      <c r="B605" s="10"/>
      <c r="C605" s="4"/>
      <c r="D605" s="10"/>
      <c r="E605" s="10"/>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2.5">
      <c r="A606" s="10"/>
      <c r="B606" s="10"/>
      <c r="C606" s="4"/>
      <c r="D606" s="10"/>
      <c r="E606" s="10"/>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2.5">
      <c r="A607" s="10"/>
      <c r="B607" s="10"/>
      <c r="C607" s="4"/>
      <c r="D607" s="10"/>
      <c r="E607" s="10"/>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2.5">
      <c r="A608" s="10"/>
      <c r="B608" s="10"/>
      <c r="C608" s="4"/>
      <c r="D608" s="10"/>
      <c r="E608" s="10"/>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2.5">
      <c r="A609" s="10"/>
      <c r="B609" s="10"/>
      <c r="C609" s="4"/>
      <c r="D609" s="10"/>
      <c r="E609" s="10"/>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2.5">
      <c r="A610" s="10"/>
      <c r="B610" s="10"/>
      <c r="C610" s="4"/>
      <c r="D610" s="10"/>
      <c r="E610" s="10"/>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2.5">
      <c r="A611" s="10"/>
      <c r="B611" s="10"/>
      <c r="C611" s="4"/>
      <c r="D611" s="10"/>
      <c r="E611" s="10"/>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2.5">
      <c r="A612" s="10"/>
      <c r="B612" s="10"/>
      <c r="C612" s="4"/>
      <c r="D612" s="10"/>
      <c r="E612" s="10"/>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2.5">
      <c r="A613" s="10"/>
      <c r="B613" s="10"/>
      <c r="C613" s="4"/>
      <c r="D613" s="10"/>
      <c r="E613" s="10"/>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2.5">
      <c r="A614" s="10"/>
      <c r="B614" s="10"/>
      <c r="C614" s="4"/>
      <c r="D614" s="10"/>
      <c r="E614" s="10"/>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2.5">
      <c r="A615" s="10"/>
      <c r="B615" s="10"/>
      <c r="C615" s="4"/>
      <c r="D615" s="10"/>
      <c r="E615" s="10"/>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2.5">
      <c r="A616" s="10"/>
      <c r="B616" s="10"/>
      <c r="C616" s="4"/>
      <c r="D616" s="10"/>
      <c r="E616" s="10"/>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2.5">
      <c r="A617" s="10"/>
      <c r="B617" s="10"/>
      <c r="C617" s="4"/>
      <c r="D617" s="10"/>
      <c r="E617" s="10"/>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2.5">
      <c r="A618" s="10"/>
      <c r="B618" s="10"/>
      <c r="C618" s="4"/>
      <c r="D618" s="10"/>
      <c r="E618" s="10"/>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2.5">
      <c r="A619" s="10"/>
      <c r="B619" s="10"/>
      <c r="C619" s="4"/>
      <c r="D619" s="10"/>
      <c r="E619" s="10"/>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2.5">
      <c r="A620" s="10"/>
      <c r="B620" s="10"/>
      <c r="C620" s="4"/>
      <c r="D620" s="10"/>
      <c r="E620" s="10"/>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2.5">
      <c r="A621" s="10"/>
      <c r="B621" s="10"/>
      <c r="C621" s="4"/>
      <c r="D621" s="10"/>
      <c r="E621" s="10"/>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2.5">
      <c r="A622" s="10"/>
      <c r="B622" s="10"/>
      <c r="C622" s="4"/>
      <c r="D622" s="10"/>
      <c r="E622" s="10"/>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2.5">
      <c r="A623" s="10"/>
      <c r="B623" s="10"/>
      <c r="C623" s="4"/>
      <c r="D623" s="10"/>
      <c r="E623" s="10"/>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2.5">
      <c r="A624" s="10"/>
      <c r="B624" s="10"/>
      <c r="C624" s="4"/>
      <c r="D624" s="10"/>
      <c r="E624" s="10"/>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2.5">
      <c r="A625" s="10"/>
      <c r="B625" s="10"/>
      <c r="C625" s="4"/>
      <c r="D625" s="10"/>
      <c r="E625" s="10"/>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2.5">
      <c r="A626" s="10"/>
      <c r="B626" s="10"/>
      <c r="C626" s="4"/>
      <c r="D626" s="10"/>
      <c r="E626" s="10"/>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2.5">
      <c r="A627" s="10"/>
      <c r="B627" s="10"/>
      <c r="C627" s="4"/>
      <c r="D627" s="10"/>
      <c r="E627" s="10"/>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2.5">
      <c r="A628" s="10"/>
      <c r="B628" s="10"/>
      <c r="C628" s="4"/>
      <c r="D628" s="10"/>
      <c r="E628" s="10"/>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2.5">
      <c r="A629" s="10"/>
      <c r="B629" s="10"/>
      <c r="C629" s="4"/>
      <c r="D629" s="10"/>
      <c r="E629" s="10"/>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2.5">
      <c r="A630" s="10"/>
      <c r="B630" s="10"/>
      <c r="C630" s="4"/>
      <c r="D630" s="10"/>
      <c r="E630" s="10"/>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2.5">
      <c r="A631" s="10"/>
      <c r="B631" s="10"/>
      <c r="C631" s="4"/>
      <c r="D631" s="10"/>
      <c r="E631" s="10"/>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2.5">
      <c r="A632" s="10"/>
      <c r="B632" s="10"/>
      <c r="C632" s="4"/>
      <c r="D632" s="10"/>
      <c r="E632" s="10"/>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2.5">
      <c r="A633" s="10"/>
      <c r="B633" s="10"/>
      <c r="C633" s="4"/>
      <c r="D633" s="10"/>
      <c r="E633" s="10"/>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2.5">
      <c r="A634" s="10"/>
      <c r="B634" s="10"/>
      <c r="C634" s="4"/>
      <c r="D634" s="10"/>
      <c r="E634" s="10"/>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2.5">
      <c r="A635" s="10"/>
      <c r="B635" s="10"/>
      <c r="C635" s="4"/>
      <c r="D635" s="10"/>
      <c r="E635" s="10"/>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2.5">
      <c r="A636" s="10"/>
      <c r="B636" s="10"/>
      <c r="C636" s="4"/>
      <c r="D636" s="10"/>
      <c r="E636" s="10"/>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2.5">
      <c r="A637" s="10"/>
      <c r="B637" s="10"/>
      <c r="C637" s="4"/>
      <c r="D637" s="10"/>
      <c r="E637" s="10"/>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2.5">
      <c r="A638" s="10"/>
      <c r="B638" s="10"/>
      <c r="C638" s="4"/>
      <c r="D638" s="10"/>
      <c r="E638" s="10"/>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2.5">
      <c r="A639" s="10"/>
      <c r="B639" s="10"/>
      <c r="C639" s="4"/>
      <c r="D639" s="10"/>
      <c r="E639" s="10"/>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2.5">
      <c r="A640" s="10"/>
      <c r="B640" s="10"/>
      <c r="C640" s="4"/>
      <c r="D640" s="10"/>
      <c r="E640" s="10"/>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2.5">
      <c r="A641" s="10"/>
      <c r="B641" s="10"/>
      <c r="C641" s="4"/>
      <c r="D641" s="10"/>
      <c r="E641" s="10"/>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2.5">
      <c r="A642" s="10"/>
      <c r="B642" s="10"/>
      <c r="C642" s="4"/>
      <c r="D642" s="10"/>
      <c r="E642" s="10"/>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2.5">
      <c r="A643" s="10"/>
      <c r="B643" s="10"/>
      <c r="C643" s="4"/>
      <c r="D643" s="10"/>
      <c r="E643" s="10"/>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2.5">
      <c r="A644" s="10"/>
      <c r="B644" s="10"/>
      <c r="C644" s="4"/>
      <c r="D644" s="10"/>
      <c r="E644" s="10"/>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2.5">
      <c r="A645" s="10"/>
      <c r="B645" s="10"/>
      <c r="C645" s="4"/>
      <c r="D645" s="10"/>
      <c r="E645" s="10"/>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2.5">
      <c r="A646" s="10"/>
      <c r="B646" s="10"/>
      <c r="C646" s="4"/>
      <c r="D646" s="10"/>
      <c r="E646" s="10"/>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2.5">
      <c r="A647" s="10"/>
      <c r="B647" s="10"/>
      <c r="C647" s="4"/>
      <c r="D647" s="10"/>
      <c r="E647" s="10"/>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2.5">
      <c r="A648" s="10"/>
      <c r="B648" s="10"/>
      <c r="C648" s="4"/>
      <c r="D648" s="10"/>
      <c r="E648" s="10"/>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2.5">
      <c r="A649" s="10"/>
      <c r="B649" s="10"/>
      <c r="C649" s="4"/>
      <c r="D649" s="10"/>
      <c r="E649" s="10"/>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2.5">
      <c r="A650" s="10"/>
      <c r="B650" s="10"/>
      <c r="C650" s="4"/>
      <c r="D650" s="10"/>
      <c r="E650" s="10"/>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2.5">
      <c r="A651" s="10"/>
      <c r="B651" s="10"/>
      <c r="C651" s="4"/>
      <c r="D651" s="10"/>
      <c r="E651" s="10"/>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2.5">
      <c r="A652" s="10"/>
      <c r="B652" s="10"/>
      <c r="C652" s="4"/>
      <c r="D652" s="10"/>
      <c r="E652" s="10"/>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2.5">
      <c r="A653" s="10"/>
      <c r="B653" s="10"/>
      <c r="C653" s="4"/>
      <c r="D653" s="10"/>
      <c r="E653" s="10"/>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2.5">
      <c r="A654" s="10"/>
      <c r="B654" s="10"/>
      <c r="C654" s="4"/>
      <c r="D654" s="10"/>
      <c r="E654" s="10"/>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2.5">
      <c r="A655" s="10"/>
      <c r="B655" s="10"/>
      <c r="C655" s="4"/>
      <c r="D655" s="10"/>
      <c r="E655" s="10"/>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2.5">
      <c r="A656" s="10"/>
      <c r="B656" s="10"/>
      <c r="C656" s="4"/>
      <c r="D656" s="10"/>
      <c r="E656" s="10"/>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2.5">
      <c r="A657" s="10"/>
      <c r="B657" s="10"/>
      <c r="C657" s="4"/>
      <c r="D657" s="10"/>
      <c r="E657" s="10"/>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2.5">
      <c r="A658" s="10"/>
      <c r="B658" s="10"/>
      <c r="C658" s="4"/>
      <c r="D658" s="10"/>
      <c r="E658" s="10"/>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2.5">
      <c r="A659" s="10"/>
      <c r="B659" s="10"/>
      <c r="C659" s="4"/>
      <c r="D659" s="10"/>
      <c r="E659" s="10"/>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2.5">
      <c r="A660" s="10"/>
      <c r="B660" s="10"/>
      <c r="C660" s="4"/>
      <c r="D660" s="10"/>
      <c r="E660" s="10"/>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2.5">
      <c r="A661" s="10"/>
      <c r="B661" s="10"/>
      <c r="C661" s="4"/>
      <c r="D661" s="10"/>
      <c r="E661" s="10"/>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2.5">
      <c r="A662" s="10"/>
      <c r="B662" s="10"/>
      <c r="C662" s="4"/>
      <c r="D662" s="10"/>
      <c r="E662" s="10"/>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2.5">
      <c r="A663" s="10"/>
      <c r="B663" s="10"/>
      <c r="C663" s="4"/>
      <c r="D663" s="10"/>
      <c r="E663" s="10"/>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2.5">
      <c r="A664" s="10"/>
      <c r="B664" s="10"/>
      <c r="C664" s="4"/>
      <c r="D664" s="10"/>
      <c r="E664" s="10"/>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2.5">
      <c r="A665" s="10"/>
      <c r="B665" s="10"/>
      <c r="C665" s="4"/>
      <c r="D665" s="10"/>
      <c r="E665" s="10"/>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2.5">
      <c r="A666" s="10"/>
      <c r="B666" s="10"/>
      <c r="C666" s="4"/>
      <c r="D666" s="10"/>
      <c r="E666" s="10"/>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2.5">
      <c r="A667" s="10"/>
      <c r="B667" s="10"/>
      <c r="C667" s="4"/>
      <c r="D667" s="10"/>
      <c r="E667" s="10"/>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2.5">
      <c r="A668" s="10"/>
      <c r="B668" s="10"/>
      <c r="C668" s="4"/>
      <c r="D668" s="10"/>
      <c r="E668" s="10"/>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2.5">
      <c r="A669" s="10"/>
      <c r="B669" s="10"/>
      <c r="C669" s="4"/>
      <c r="D669" s="10"/>
      <c r="E669" s="10"/>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2.5">
      <c r="A670" s="10"/>
      <c r="B670" s="10"/>
      <c r="C670" s="4"/>
      <c r="D670" s="10"/>
      <c r="E670" s="10"/>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2.5">
      <c r="A671" s="10"/>
      <c r="B671" s="10"/>
      <c r="C671" s="4"/>
      <c r="D671" s="10"/>
      <c r="E671" s="10"/>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2.5">
      <c r="A672" s="10"/>
      <c r="B672" s="10"/>
      <c r="C672" s="4"/>
      <c r="D672" s="10"/>
      <c r="E672" s="10"/>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2.5">
      <c r="A673" s="10"/>
      <c r="B673" s="10"/>
      <c r="C673" s="4"/>
      <c r="D673" s="10"/>
      <c r="E673" s="10"/>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2.5">
      <c r="A674" s="10"/>
      <c r="B674" s="10"/>
      <c r="C674" s="4"/>
      <c r="D674" s="10"/>
      <c r="E674" s="10"/>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2.5">
      <c r="A675" s="10"/>
      <c r="B675" s="10"/>
      <c r="C675" s="4"/>
      <c r="D675" s="10"/>
      <c r="E675" s="10"/>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2.5">
      <c r="A676" s="10"/>
      <c r="B676" s="10"/>
      <c r="C676" s="4"/>
      <c r="D676" s="10"/>
      <c r="E676" s="10"/>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2.5">
      <c r="A677" s="10"/>
      <c r="B677" s="10"/>
      <c r="C677" s="4"/>
      <c r="D677" s="10"/>
      <c r="E677" s="10"/>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2.5">
      <c r="A678" s="10"/>
      <c r="B678" s="10"/>
      <c r="C678" s="4"/>
      <c r="D678" s="10"/>
      <c r="E678" s="10"/>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2.5">
      <c r="A679" s="10"/>
      <c r="B679" s="10"/>
      <c r="C679" s="4"/>
      <c r="D679" s="10"/>
      <c r="E679" s="10"/>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2.5">
      <c r="A680" s="10"/>
      <c r="B680" s="10"/>
      <c r="C680" s="4"/>
      <c r="D680" s="10"/>
      <c r="E680" s="10"/>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2.5">
      <c r="A681" s="10"/>
      <c r="B681" s="10"/>
      <c r="C681" s="4"/>
      <c r="D681" s="10"/>
      <c r="E681" s="10"/>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2.5">
      <c r="A682" s="10"/>
      <c r="B682" s="10"/>
      <c r="C682" s="4"/>
      <c r="D682" s="10"/>
      <c r="E682" s="10"/>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2.5">
      <c r="A683" s="10"/>
      <c r="B683" s="10"/>
      <c r="C683" s="4"/>
      <c r="D683" s="10"/>
      <c r="E683" s="10"/>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2.5">
      <c r="A684" s="10"/>
      <c r="B684" s="10"/>
      <c r="C684" s="4"/>
      <c r="D684" s="10"/>
      <c r="E684" s="10"/>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2.5">
      <c r="A685" s="10"/>
      <c r="B685" s="10"/>
      <c r="C685" s="4"/>
      <c r="D685" s="10"/>
      <c r="E685" s="10"/>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2.5">
      <c r="A686" s="10"/>
      <c r="B686" s="10"/>
      <c r="C686" s="4"/>
      <c r="D686" s="10"/>
      <c r="E686" s="10"/>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2.5">
      <c r="A687" s="10"/>
      <c r="B687" s="10"/>
      <c r="C687" s="4"/>
      <c r="D687" s="10"/>
      <c r="E687" s="10"/>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2.5">
      <c r="A688" s="10"/>
      <c r="B688" s="10"/>
      <c r="C688" s="4"/>
      <c r="D688" s="10"/>
      <c r="E688" s="10"/>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2.5">
      <c r="A689" s="10"/>
      <c r="B689" s="10"/>
      <c r="C689" s="4"/>
      <c r="D689" s="10"/>
      <c r="E689" s="10"/>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2.5">
      <c r="A690" s="10"/>
      <c r="B690" s="10"/>
      <c r="C690" s="4"/>
      <c r="D690" s="10"/>
      <c r="E690" s="10"/>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2.5">
      <c r="A691" s="10"/>
      <c r="B691" s="10"/>
      <c r="C691" s="4"/>
      <c r="D691" s="10"/>
      <c r="E691" s="10"/>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2.5">
      <c r="A692" s="10"/>
      <c r="B692" s="10"/>
      <c r="C692" s="4"/>
      <c r="D692" s="10"/>
      <c r="E692" s="10"/>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2.5">
      <c r="A693" s="10"/>
      <c r="B693" s="10"/>
      <c r="C693" s="4"/>
      <c r="D693" s="10"/>
      <c r="E693" s="10"/>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2.5">
      <c r="A694" s="10"/>
      <c r="B694" s="10"/>
      <c r="C694" s="4"/>
      <c r="D694" s="10"/>
      <c r="E694" s="10"/>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2.5">
      <c r="A695" s="10"/>
      <c r="B695" s="10"/>
      <c r="C695" s="4"/>
      <c r="D695" s="10"/>
      <c r="E695" s="10"/>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2.5">
      <c r="A696" s="10"/>
      <c r="B696" s="10"/>
      <c r="C696" s="4"/>
      <c r="D696" s="10"/>
      <c r="E696" s="10"/>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2.5">
      <c r="A697" s="10"/>
      <c r="B697" s="10"/>
      <c r="C697" s="4"/>
      <c r="D697" s="10"/>
      <c r="E697" s="10"/>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2.5">
      <c r="A698" s="10"/>
      <c r="B698" s="10"/>
      <c r="C698" s="4"/>
      <c r="D698" s="10"/>
      <c r="E698" s="10"/>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2.5">
      <c r="A699" s="10"/>
      <c r="B699" s="10"/>
      <c r="C699" s="4"/>
      <c r="D699" s="10"/>
      <c r="E699" s="10"/>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2.5">
      <c r="A700" s="10"/>
      <c r="B700" s="10"/>
      <c r="C700" s="4"/>
      <c r="D700" s="10"/>
      <c r="E700" s="10"/>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2.5">
      <c r="A701" s="10"/>
      <c r="B701" s="10"/>
      <c r="C701" s="4"/>
      <c r="D701" s="10"/>
      <c r="E701" s="10"/>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2.5">
      <c r="A702" s="10"/>
      <c r="B702" s="10"/>
      <c r="C702" s="4"/>
      <c r="D702" s="10"/>
      <c r="E702" s="10"/>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2.5">
      <c r="A703" s="10"/>
      <c r="B703" s="10"/>
      <c r="C703" s="4"/>
      <c r="D703" s="10"/>
      <c r="E703" s="10"/>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2.5">
      <c r="A704" s="10"/>
      <c r="B704" s="10"/>
      <c r="C704" s="4"/>
      <c r="D704" s="10"/>
      <c r="E704" s="10"/>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2.5">
      <c r="A705" s="10"/>
      <c r="B705" s="10"/>
      <c r="C705" s="4"/>
      <c r="D705" s="10"/>
      <c r="E705" s="10"/>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2.5">
      <c r="A706" s="10"/>
      <c r="B706" s="10"/>
      <c r="C706" s="4"/>
      <c r="D706" s="10"/>
      <c r="E706" s="10"/>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2.5">
      <c r="A707" s="10"/>
      <c r="B707" s="10"/>
      <c r="C707" s="4"/>
      <c r="D707" s="10"/>
      <c r="E707" s="10"/>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2.5">
      <c r="A708" s="10"/>
      <c r="B708" s="10"/>
      <c r="C708" s="4"/>
      <c r="D708" s="10"/>
      <c r="E708" s="10"/>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2.5">
      <c r="A709" s="10"/>
      <c r="B709" s="10"/>
      <c r="C709" s="4"/>
      <c r="D709" s="10"/>
      <c r="E709" s="10"/>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2.5">
      <c r="A710" s="10"/>
      <c r="B710" s="10"/>
      <c r="C710" s="4"/>
      <c r="D710" s="10"/>
      <c r="E710" s="10"/>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2.5">
      <c r="A711" s="10"/>
      <c r="B711" s="10"/>
      <c r="C711" s="4"/>
      <c r="D711" s="10"/>
      <c r="E711" s="10"/>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2.5">
      <c r="A712" s="10"/>
      <c r="B712" s="10"/>
      <c r="C712" s="4"/>
      <c r="D712" s="10"/>
      <c r="E712" s="10"/>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2.5">
      <c r="A713" s="10"/>
      <c r="B713" s="10"/>
      <c r="C713" s="4"/>
      <c r="D713" s="10"/>
      <c r="E713" s="10"/>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2.5">
      <c r="A714" s="10"/>
      <c r="B714" s="10"/>
      <c r="C714" s="4"/>
      <c r="D714" s="10"/>
      <c r="E714" s="10"/>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2.5">
      <c r="A715" s="10"/>
      <c r="B715" s="10"/>
      <c r="C715" s="4"/>
      <c r="D715" s="10"/>
      <c r="E715" s="10"/>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2.5">
      <c r="A716" s="10"/>
      <c r="B716" s="10"/>
      <c r="C716" s="4"/>
      <c r="D716" s="10"/>
      <c r="E716" s="10"/>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2.5">
      <c r="A717" s="10"/>
      <c r="B717" s="10"/>
      <c r="C717" s="4"/>
      <c r="D717" s="10"/>
      <c r="E717" s="10"/>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2.5">
      <c r="A718" s="10"/>
      <c r="B718" s="10"/>
      <c r="C718" s="4"/>
      <c r="D718" s="10"/>
      <c r="E718" s="10"/>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2.5">
      <c r="A719" s="10"/>
      <c r="B719" s="10"/>
      <c r="C719" s="4"/>
      <c r="D719" s="10"/>
      <c r="E719" s="10"/>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2.5">
      <c r="A720" s="10"/>
      <c r="B720" s="10"/>
      <c r="C720" s="4"/>
      <c r="D720" s="10"/>
      <c r="E720" s="10"/>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2.5">
      <c r="A721" s="10"/>
      <c r="B721" s="10"/>
      <c r="C721" s="4"/>
      <c r="D721" s="10"/>
      <c r="E721" s="10"/>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2.5">
      <c r="A722" s="10"/>
      <c r="B722" s="10"/>
      <c r="C722" s="4"/>
      <c r="D722" s="10"/>
      <c r="E722" s="10"/>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2.5">
      <c r="A723" s="10"/>
      <c r="B723" s="10"/>
      <c r="C723" s="4"/>
      <c r="D723" s="10"/>
      <c r="E723" s="10"/>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2.5">
      <c r="A724" s="10"/>
      <c r="B724" s="10"/>
      <c r="C724" s="4"/>
      <c r="D724" s="10"/>
      <c r="E724" s="10"/>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2.5">
      <c r="A725" s="10"/>
      <c r="B725" s="10"/>
      <c r="C725" s="4"/>
      <c r="D725" s="10"/>
      <c r="E725" s="10"/>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2.5">
      <c r="A726" s="10"/>
      <c r="B726" s="10"/>
      <c r="C726" s="4"/>
      <c r="D726" s="10"/>
      <c r="E726" s="10"/>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2.5">
      <c r="A727" s="10"/>
      <c r="B727" s="10"/>
      <c r="C727" s="4"/>
      <c r="D727" s="10"/>
      <c r="E727" s="10"/>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2.5">
      <c r="A728" s="10"/>
      <c r="B728" s="10"/>
      <c r="C728" s="4"/>
      <c r="D728" s="10"/>
      <c r="E728" s="10"/>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2.5">
      <c r="A729" s="10"/>
      <c r="B729" s="10"/>
      <c r="C729" s="4"/>
      <c r="D729" s="10"/>
      <c r="E729" s="10"/>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2.5">
      <c r="A730" s="10"/>
      <c r="B730" s="10"/>
      <c r="C730" s="4"/>
      <c r="D730" s="10"/>
      <c r="E730" s="10"/>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2.5">
      <c r="A731" s="10"/>
      <c r="B731" s="10"/>
      <c r="C731" s="4"/>
      <c r="D731" s="10"/>
      <c r="E731" s="10"/>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2.5">
      <c r="A732" s="10"/>
      <c r="B732" s="10"/>
      <c r="C732" s="4"/>
      <c r="D732" s="10"/>
      <c r="E732" s="10"/>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2.5">
      <c r="A733" s="10"/>
      <c r="B733" s="10"/>
      <c r="C733" s="4"/>
      <c r="D733" s="10"/>
      <c r="E733" s="10"/>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2.5">
      <c r="A734" s="10"/>
      <c r="B734" s="10"/>
      <c r="C734" s="4"/>
      <c r="D734" s="10"/>
      <c r="E734" s="10"/>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2.5">
      <c r="A735" s="10"/>
      <c r="B735" s="10"/>
      <c r="C735" s="4"/>
      <c r="D735" s="10"/>
      <c r="E735" s="10"/>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2.5">
      <c r="A736" s="10"/>
      <c r="B736" s="10"/>
      <c r="C736" s="4"/>
      <c r="D736" s="10"/>
      <c r="E736" s="10"/>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2.5">
      <c r="A737" s="10"/>
      <c r="B737" s="10"/>
      <c r="C737" s="4"/>
      <c r="D737" s="10"/>
      <c r="E737" s="10"/>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2.5">
      <c r="A738" s="10"/>
      <c r="B738" s="10"/>
      <c r="C738" s="4"/>
      <c r="D738" s="10"/>
      <c r="E738" s="10"/>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2.5">
      <c r="A739" s="10"/>
      <c r="B739" s="10"/>
      <c r="C739" s="4"/>
      <c r="D739" s="10"/>
      <c r="E739" s="10"/>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2.5">
      <c r="A740" s="10"/>
      <c r="B740" s="10"/>
      <c r="C740" s="4"/>
      <c r="D740" s="10"/>
      <c r="E740" s="10"/>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2.5">
      <c r="A741" s="10"/>
      <c r="B741" s="10"/>
      <c r="C741" s="4"/>
      <c r="D741" s="10"/>
      <c r="E741" s="10"/>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2.5">
      <c r="A742" s="10"/>
      <c r="B742" s="10"/>
      <c r="C742" s="4"/>
      <c r="D742" s="10"/>
      <c r="E742" s="10"/>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2.5">
      <c r="A743" s="10"/>
      <c r="B743" s="10"/>
      <c r="C743" s="4"/>
      <c r="D743" s="10"/>
      <c r="E743" s="10"/>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2.5">
      <c r="A744" s="10"/>
      <c r="B744" s="10"/>
      <c r="C744" s="4"/>
      <c r="D744" s="10"/>
      <c r="E744" s="10"/>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2.5">
      <c r="A745" s="10"/>
      <c r="B745" s="10"/>
      <c r="C745" s="4"/>
      <c r="D745" s="10"/>
      <c r="E745" s="10"/>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2.5">
      <c r="A746" s="10"/>
      <c r="B746" s="10"/>
      <c r="C746" s="4"/>
      <c r="D746" s="10"/>
      <c r="E746" s="10"/>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2.5">
      <c r="A747" s="10"/>
      <c r="B747" s="10"/>
      <c r="C747" s="4"/>
      <c r="D747" s="10"/>
      <c r="E747" s="10"/>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2.5">
      <c r="A748" s="10"/>
      <c r="B748" s="10"/>
      <c r="C748" s="4"/>
      <c r="D748" s="10"/>
      <c r="E748" s="10"/>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2.5">
      <c r="A749" s="10"/>
      <c r="B749" s="10"/>
      <c r="C749" s="4"/>
      <c r="D749" s="10"/>
      <c r="E749" s="10"/>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2.5">
      <c r="A750" s="10"/>
      <c r="B750" s="10"/>
      <c r="C750" s="4"/>
      <c r="D750" s="10"/>
      <c r="E750" s="10"/>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2.5">
      <c r="A751" s="10"/>
      <c r="B751" s="10"/>
      <c r="C751" s="4"/>
      <c r="D751" s="10"/>
      <c r="E751" s="10"/>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2.5">
      <c r="A752" s="10"/>
      <c r="B752" s="10"/>
      <c r="C752" s="4"/>
      <c r="D752" s="10"/>
      <c r="E752" s="10"/>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2.5">
      <c r="A753" s="10"/>
      <c r="B753" s="10"/>
      <c r="C753" s="4"/>
      <c r="D753" s="10"/>
      <c r="E753" s="10"/>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2.5">
      <c r="A754" s="10"/>
      <c r="B754" s="10"/>
      <c r="C754" s="4"/>
      <c r="D754" s="10"/>
      <c r="E754" s="10"/>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2.5">
      <c r="A755" s="10"/>
      <c r="B755" s="10"/>
      <c r="C755" s="4"/>
      <c r="D755" s="10"/>
      <c r="E755" s="10"/>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2.5">
      <c r="A756" s="10"/>
      <c r="B756" s="10"/>
      <c r="C756" s="4"/>
      <c r="D756" s="10"/>
      <c r="E756" s="10"/>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2.5">
      <c r="A757" s="10"/>
      <c r="B757" s="10"/>
      <c r="C757" s="4"/>
      <c r="D757" s="10"/>
      <c r="E757" s="10"/>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2.5">
      <c r="A758" s="10"/>
      <c r="B758" s="10"/>
      <c r="C758" s="4"/>
      <c r="D758" s="10"/>
      <c r="E758" s="10"/>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2.5">
      <c r="A759" s="10"/>
      <c r="B759" s="10"/>
      <c r="C759" s="4"/>
      <c r="D759" s="10"/>
      <c r="E759" s="10"/>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2.5">
      <c r="A760" s="10"/>
      <c r="B760" s="10"/>
      <c r="C760" s="4"/>
      <c r="D760" s="10"/>
      <c r="E760" s="10"/>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2.5">
      <c r="A761" s="10"/>
      <c r="B761" s="10"/>
      <c r="C761" s="4"/>
      <c r="D761" s="10"/>
      <c r="E761" s="10"/>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2.5">
      <c r="A762" s="10"/>
      <c r="B762" s="10"/>
      <c r="C762" s="4"/>
      <c r="D762" s="10"/>
      <c r="E762" s="10"/>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2.5">
      <c r="A763" s="10"/>
      <c r="B763" s="10"/>
      <c r="C763" s="4"/>
      <c r="D763" s="10"/>
      <c r="E763" s="10"/>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2.5">
      <c r="A764" s="10"/>
      <c r="B764" s="10"/>
      <c r="C764" s="4"/>
      <c r="D764" s="10"/>
      <c r="E764" s="10"/>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2.5">
      <c r="A765" s="10"/>
      <c r="B765" s="10"/>
      <c r="C765" s="4"/>
      <c r="D765" s="10"/>
      <c r="E765" s="10"/>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2.5">
      <c r="A766" s="10"/>
      <c r="B766" s="10"/>
      <c r="C766" s="4"/>
      <c r="D766" s="10"/>
      <c r="E766" s="10"/>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2.5">
      <c r="A767" s="10"/>
      <c r="B767" s="10"/>
      <c r="C767" s="4"/>
      <c r="D767" s="10"/>
      <c r="E767" s="10"/>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2.5">
      <c r="A768" s="10"/>
      <c r="B768" s="10"/>
      <c r="C768" s="4"/>
      <c r="D768" s="10"/>
      <c r="E768" s="10"/>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2.5">
      <c r="A769" s="10"/>
      <c r="B769" s="10"/>
      <c r="C769" s="4"/>
      <c r="D769" s="10"/>
      <c r="E769" s="10"/>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2.5">
      <c r="A770" s="10"/>
      <c r="B770" s="10"/>
      <c r="C770" s="4"/>
      <c r="D770" s="10"/>
      <c r="E770" s="10"/>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2.5">
      <c r="A771" s="10"/>
      <c r="B771" s="10"/>
      <c r="C771" s="4"/>
      <c r="D771" s="10"/>
      <c r="E771" s="10"/>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2.5">
      <c r="A772" s="10"/>
      <c r="B772" s="10"/>
      <c r="C772" s="4"/>
      <c r="D772" s="10"/>
      <c r="E772" s="10"/>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2.5">
      <c r="A773" s="10"/>
      <c r="B773" s="10"/>
      <c r="C773" s="4"/>
      <c r="D773" s="10"/>
      <c r="E773" s="10"/>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2.5">
      <c r="A774" s="10"/>
      <c r="B774" s="10"/>
      <c r="C774" s="4"/>
      <c r="D774" s="10"/>
      <c r="E774" s="10"/>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2.5">
      <c r="A775" s="10"/>
      <c r="B775" s="10"/>
      <c r="C775" s="4"/>
      <c r="D775" s="10"/>
      <c r="E775" s="10"/>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2.5">
      <c r="A776" s="10"/>
      <c r="B776" s="10"/>
      <c r="C776" s="4"/>
      <c r="D776" s="10"/>
      <c r="E776" s="10"/>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2.5">
      <c r="A777" s="10"/>
      <c r="B777" s="10"/>
      <c r="C777" s="4"/>
      <c r="D777" s="10"/>
      <c r="E777" s="10"/>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2.5">
      <c r="A778" s="10"/>
      <c r="B778" s="10"/>
      <c r="C778" s="4"/>
      <c r="D778" s="10"/>
      <c r="E778" s="10"/>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2.5">
      <c r="A779" s="10"/>
      <c r="B779" s="10"/>
      <c r="C779" s="4"/>
      <c r="D779" s="10"/>
      <c r="E779" s="10"/>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2.5">
      <c r="A780" s="10"/>
      <c r="B780" s="10"/>
      <c r="C780" s="4"/>
      <c r="D780" s="10"/>
      <c r="E780" s="10"/>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2.5">
      <c r="A781" s="10"/>
      <c r="B781" s="10"/>
      <c r="C781" s="4"/>
      <c r="D781" s="10"/>
      <c r="E781" s="10"/>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2.5">
      <c r="A782" s="10"/>
      <c r="B782" s="10"/>
      <c r="C782" s="4"/>
      <c r="D782" s="10"/>
      <c r="E782" s="10"/>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2.5">
      <c r="A783" s="10"/>
      <c r="B783" s="10"/>
      <c r="C783" s="4"/>
      <c r="D783" s="10"/>
      <c r="E783" s="10"/>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2.5">
      <c r="A784" s="10"/>
      <c r="B784" s="10"/>
      <c r="C784" s="4"/>
      <c r="D784" s="10"/>
      <c r="E784" s="10"/>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2.5">
      <c r="A785" s="10"/>
      <c r="B785" s="10"/>
      <c r="C785" s="4"/>
      <c r="D785" s="10"/>
      <c r="E785" s="10"/>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2.5">
      <c r="A786" s="10"/>
      <c r="B786" s="10"/>
      <c r="C786" s="4"/>
      <c r="D786" s="10"/>
      <c r="E786" s="10"/>
      <c r="F786" s="4"/>
      <c r="G786" s="4"/>
      <c r="H786" s="4"/>
      <c r="I786" s="4"/>
      <c r="J786" s="4"/>
      <c r="K786" s="4"/>
      <c r="L786" s="4"/>
      <c r="M786" s="4"/>
      <c r="N786" s="4"/>
      <c r="O786" s="4"/>
      <c r="P786" s="4"/>
      <c r="Q786" s="4"/>
      <c r="R786" s="4"/>
      <c r="S786" s="4"/>
      <c r="T786" s="4"/>
      <c r="U786" s="4"/>
      <c r="V786" s="4"/>
      <c r="W786" s="4"/>
      <c r="X786" s="4"/>
      <c r="Y786" s="4"/>
      <c r="Z786" s="4"/>
      <c r="AA786" s="4"/>
      <c r="AB786" s="4"/>
    </row>
  </sheetData>
  <mergeCells count="15">
    <mergeCell ref="E4:F4"/>
    <mergeCell ref="E5:F5"/>
    <mergeCell ref="B2:F2"/>
    <mergeCell ref="B4:C4"/>
    <mergeCell ref="E3:F3"/>
    <mergeCell ref="B3:C3"/>
    <mergeCell ref="E11:F11"/>
    <mergeCell ref="B5:C5"/>
    <mergeCell ref="B11:C11"/>
    <mergeCell ref="B10:C10"/>
    <mergeCell ref="B20:C20"/>
    <mergeCell ref="B7:C8"/>
    <mergeCell ref="B9:C9"/>
    <mergeCell ref="B6:C6"/>
    <mergeCell ref="E6:F6"/>
  </mergeCells>
  <pageMargins left="0.25" right="0.25"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A5782D3A157949BD41F2640C65EA7F" ma:contentTypeVersion="6" ma:contentTypeDescription="Create a new document." ma:contentTypeScope="" ma:versionID="dee441ddb23e9c30b5b0d2ac18d11a99">
  <xsd:schema xmlns:xsd="http://www.w3.org/2001/XMLSchema" xmlns:xs="http://www.w3.org/2001/XMLSchema" xmlns:p="http://schemas.microsoft.com/office/2006/metadata/properties" xmlns:ns2="7b3d6088-6d2c-4b87-bc94-4b4bbe1bf257" targetNamespace="http://schemas.microsoft.com/office/2006/metadata/properties" ma:root="true" ma:fieldsID="4de644df6974b37b6d4db80cabb8cfa4" ns2:_="">
    <xsd:import namespace="7b3d6088-6d2c-4b87-bc94-4b4bbe1bf2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3d6088-6d2c-4b87-bc94-4b4bbe1bf2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F7DC5-E120-4912-88C4-BA92CC6B1B31}">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b3d6088-6d2c-4b87-bc94-4b4bbe1bf257"/>
    <ds:schemaRef ds:uri="http://www.w3.org/XML/1998/namespace"/>
    <ds:schemaRef ds:uri="http://purl.org/dc/terms/"/>
  </ds:schemaRefs>
</ds:datastoreItem>
</file>

<file path=customXml/itemProps2.xml><?xml version="1.0" encoding="utf-8"?>
<ds:datastoreItem xmlns:ds="http://schemas.openxmlformats.org/officeDocument/2006/customXml" ds:itemID="{851C292F-6522-4622-BD59-ACFFE1E04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3d6088-6d2c-4b87-bc94-4b4bbe1bf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6777A5-2BF9-4642-A2F5-C054F38709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Inventory</vt:lpstr>
      <vt:lpstr>2) Expenditures</vt:lpstr>
      <vt:lpstr>3) Results</vt:lpstr>
      <vt:lpstr>4) Co. Locations</vt:lpstr>
      <vt:lpstr>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Spears, Mara</dc:creator>
  <cp:keywords/>
  <dc:description/>
  <cp:lastModifiedBy>Spears, Mara</cp:lastModifiedBy>
  <cp:revision/>
  <dcterms:created xsi:type="dcterms:W3CDTF">2019-01-21T20:49:34Z</dcterms:created>
  <dcterms:modified xsi:type="dcterms:W3CDTF">2019-05-08T17:38:12Z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0x010100F5A5782D3A157949BD41F2640C65EA7F</vt:lpwstr>
  </property>
  <property fmtid="{D5CDD505-2E9C-101B-9397-08002B2CF9AE}" pid="3" name="Order">
    <vt:r8>61000</vt:r8>
  </property>
  <property fmtid="{D5CDD505-2E9C-101B-9397-08002B2CF9AE}" pid="4" name="xd_Signature">
    <vt:bool>false</vt:bool>
  </property>
  <property fmtid="{D5CDD505-2E9C-101B-9397-08002B2CF9AE}" pid="5" name="xd_ProgID">
    <vt:lpwstr/>
  </property>
  <property fmtid="{D5CDD505-2E9C-101B-9397-08002B2CF9AE}" pid="6" name="AuthorIds_UIVersion_21504">
    <vt:lpwstr>13</vt:lpwstr>
  </property>
  <property fmtid="{D5CDD505-2E9C-101B-9397-08002B2CF9AE}" pid="7" name="ComplianceAssetId">
    <vt:lpwstr/>
  </property>
  <property fmtid="{D5CDD505-2E9C-101B-9397-08002B2CF9AE}" pid="8" name="TemplateUrl">
    <vt:lpwstr/>
  </property>
</Properties>
</file>