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defaultThemeVersion="124226"/>
  <mc:AlternateContent xmlns:mc="http://schemas.openxmlformats.org/markup-compatibility/2006">
    <mc:Choice Requires="x15">
      <x15ac:absPath xmlns:x15ac="http://schemas.microsoft.com/office/spreadsheetml/2010/11/ac" url="K:\Carleton College\Sustainability Solutions\FY17\Deliverables\"/>
    </mc:Choice>
  </mc:AlternateContent>
  <bookViews>
    <workbookView xWindow="0" yWindow="0" windowWidth="24000" windowHeight="9735"/>
  </bookViews>
  <sheets>
    <sheet name="Source Summary" sheetId="1" r:id="rId1"/>
  </sheets>
  <externalReferences>
    <externalReference r:id="rId2"/>
    <externalReference r:id="rId3"/>
  </externalReferences>
  <definedNames>
    <definedName name="Carnegie">[1]Attributes!$B$3:$B$41</definedName>
    <definedName name="Control">[1]Attributes!$C$3:$C$5</definedName>
    <definedName name="gwpCH4">[2]EF_GWP!$C$8</definedName>
    <definedName name="gwpN2O">[2]EF_GWP!$C$9</definedName>
    <definedName name="Leed">[1]Attributes!#REF!</definedName>
    <definedName name="PlugCalc">[1]Attributes!$A$3:$A$5</definedName>
    <definedName name="_xlnm.Print_Area" localSheetId="0">'Source Summary'!$A$1:$Z$66</definedName>
    <definedName name="State">[1]Attributes!$E$3:$E$53</definedName>
    <definedName name="Urban">[1]Attributes!$D$3:$D$9</definedName>
    <definedName name="YesNo">[1]Attributes!#REF!</definedName>
  </definedNames>
  <calcPr calcId="171027"/>
</workbook>
</file>

<file path=xl/calcChain.xml><?xml version="1.0" encoding="utf-8"?>
<calcChain xmlns="http://schemas.openxmlformats.org/spreadsheetml/2006/main">
  <c r="O9" i="1" l="1"/>
  <c r="AR34" i="1"/>
  <c r="AR35" i="1"/>
  <c r="AR32" i="1"/>
  <c r="AR30" i="1"/>
  <c r="AR31" i="1"/>
  <c r="AR29" i="1"/>
  <c r="AR24" i="1"/>
  <c r="AR23" i="1"/>
  <c r="AR21" i="1"/>
  <c r="AR19" i="1"/>
  <c r="AR20" i="1"/>
  <c r="AR18" i="1"/>
  <c r="AR13" i="1"/>
  <c r="AR12" i="1"/>
  <c r="AR10" i="1"/>
  <c r="AR8" i="1"/>
  <c r="AR9" i="1"/>
  <c r="AR7" i="1"/>
  <c r="AC33" i="1"/>
  <c r="O33" i="1"/>
  <c r="O32" i="1"/>
  <c r="O30" i="1"/>
  <c r="O28" i="1"/>
  <c r="O27" i="1"/>
  <c r="O19" i="1"/>
  <c r="O20" i="1"/>
  <c r="O21" i="1"/>
  <c r="O22" i="1"/>
  <c r="O23" i="1"/>
  <c r="O24" i="1"/>
  <c r="O25" i="1"/>
  <c r="O26" i="1"/>
  <c r="O18" i="1"/>
  <c r="O11" i="1"/>
  <c r="O16" i="1"/>
  <c r="O14" i="1"/>
  <c r="O15" i="1"/>
  <c r="O13" i="1"/>
  <c r="O8" i="1"/>
  <c r="O10" i="1"/>
  <c r="O7" i="1"/>
  <c r="U33" i="1" l="1"/>
  <c r="V33" i="1"/>
  <c r="W33" i="1"/>
  <c r="X33" i="1"/>
  <c r="Y33" i="1"/>
  <c r="Z33" i="1"/>
  <c r="AA33" i="1"/>
  <c r="AB33" i="1"/>
  <c r="T33" i="1"/>
  <c r="O31" i="1" l="1"/>
</calcChain>
</file>

<file path=xl/comments1.xml><?xml version="1.0" encoding="utf-8"?>
<comments xmlns="http://schemas.openxmlformats.org/spreadsheetml/2006/main">
  <authors>
    <author>Ashley Bugay</author>
  </authors>
  <commentList>
    <comment ref="C7" authorId="0" shapeId="0">
      <text>
        <r>
          <rPr>
            <b/>
            <sz val="9"/>
            <color indexed="81"/>
            <rFont val="Tahoma"/>
            <family val="2"/>
          </rPr>
          <t>Sightlines: Received additional base data for energy that updated the historical values.</t>
        </r>
      </text>
    </comment>
    <comment ref="C8" authorId="0" shapeId="0">
      <text>
        <r>
          <rPr>
            <b/>
            <sz val="9"/>
            <color indexed="81"/>
            <rFont val="Tahoma"/>
            <family val="2"/>
          </rPr>
          <t>Sightlines: inclusion of E85 for historical values adjusted historical data.</t>
        </r>
      </text>
    </comment>
    <comment ref="C18" authorId="0" shapeId="0">
      <text>
        <r>
          <rPr>
            <b/>
            <sz val="9"/>
            <color indexed="81"/>
            <rFont val="Tahoma"/>
            <family val="2"/>
          </rPr>
          <t>Sightlines: Note historical values were updated as a result of the campus commuting survey (distributed Fall 2013). The revised values are a more accurate depiction, and decreased the total MTCDE from employee commuting.</t>
        </r>
      </text>
    </comment>
    <comment ref="C20" authorId="0" shapeId="0">
      <text>
        <r>
          <rPr>
            <b/>
            <sz val="9"/>
            <color indexed="81"/>
            <rFont val="Tahoma"/>
            <family val="2"/>
          </rPr>
          <t xml:space="preserve">Sightlines: Updated data to recalculated historical values. </t>
        </r>
      </text>
    </comment>
    <comment ref="C22" authorId="0" shapeId="0">
      <text>
        <r>
          <rPr>
            <b/>
            <sz val="9"/>
            <color indexed="81"/>
            <rFont val="Tahoma"/>
            <family val="2"/>
          </rPr>
          <t xml:space="preserve">Sightlines: Updated data to recalculated historical values. </t>
        </r>
      </text>
    </comment>
    <comment ref="B28" authorId="0" shapeId="0">
      <text>
        <r>
          <rPr>
            <b/>
            <sz val="9"/>
            <color indexed="81"/>
            <rFont val="Tahoma"/>
            <family val="2"/>
          </rPr>
          <t>Sightlines: Historical values adjusted slightly to reflect updates as noted above.</t>
        </r>
      </text>
    </comment>
    <comment ref="C30" authorId="0" shapeId="0">
      <text>
        <r>
          <rPr>
            <b/>
            <sz val="9"/>
            <color indexed="81"/>
            <rFont val="Tahoma"/>
            <family val="2"/>
          </rPr>
          <t>Sightlines: Received additional data regarding prairie lands, which updated historical values.</t>
        </r>
      </text>
    </comment>
    <comment ref="B33" authorId="0" shapeId="0">
      <text>
        <r>
          <rPr>
            <b/>
            <sz val="9"/>
            <color indexed="81"/>
            <rFont val="Tahoma"/>
            <family val="2"/>
          </rPr>
          <t>Sightlines: Historical values adjusted slightly to reflect updates as noted above.</t>
        </r>
      </text>
    </comment>
    <comment ref="Q33" authorId="0" shapeId="0">
      <text>
        <r>
          <rPr>
            <b/>
            <sz val="9"/>
            <color indexed="81"/>
            <rFont val="Tahoma"/>
            <family val="2"/>
          </rPr>
          <t>Sightlines: Historical values adjusted slightly to reflect updates as noted above.</t>
        </r>
      </text>
    </comment>
  </commentList>
</comments>
</file>

<file path=xl/sharedStrings.xml><?xml version="1.0" encoding="utf-8"?>
<sst xmlns="http://schemas.openxmlformats.org/spreadsheetml/2006/main" count="227" uniqueCount="65">
  <si>
    <t>Total Emissions</t>
  </si>
  <si>
    <t>FY2008</t>
  </si>
  <si>
    <t>FY2009</t>
  </si>
  <si>
    <t>FY2010</t>
  </si>
  <si>
    <t>FY2011</t>
  </si>
  <si>
    <t>FY2012</t>
  </si>
  <si>
    <t>% of Total Emissions</t>
  </si>
  <si>
    <t>Scope 1</t>
  </si>
  <si>
    <t>Stationary</t>
  </si>
  <si>
    <t>MTCDE</t>
  </si>
  <si>
    <t>%</t>
  </si>
  <si>
    <t>Vehicle Fleet</t>
  </si>
  <si>
    <t>Refrigerants and Chemicals</t>
  </si>
  <si>
    <t>Agriculture</t>
  </si>
  <si>
    <t>Total Scope 1</t>
  </si>
  <si>
    <t>Scope 2</t>
  </si>
  <si>
    <t>Purchased Electricity</t>
  </si>
  <si>
    <t>Purchased Steam</t>
  </si>
  <si>
    <t>Purchased Chilled Water</t>
  </si>
  <si>
    <t>Total Scope 2</t>
  </si>
  <si>
    <t>Scope 3</t>
  </si>
  <si>
    <t>Employee Commuting</t>
  </si>
  <si>
    <t>Student Commuting</t>
  </si>
  <si>
    <t>Directly Financed Air Travel</t>
  </si>
  <si>
    <t>Other Directly Financed Travel</t>
  </si>
  <si>
    <t>Study Abroad Air Travel</t>
  </si>
  <si>
    <t>Solid Waste</t>
  </si>
  <si>
    <t>Wastewater</t>
  </si>
  <si>
    <t>Paper</t>
  </si>
  <si>
    <t>Scope 2 T&amp;D Losses</t>
  </si>
  <si>
    <t>Total Scope 3</t>
  </si>
  <si>
    <t>Offsets</t>
  </si>
  <si>
    <t>% of Offsets</t>
  </si>
  <si>
    <t>Total Additional</t>
  </si>
  <si>
    <t>Total Non-Additional</t>
  </si>
  <si>
    <t>Total Offsets</t>
  </si>
  <si>
    <t>% Total Offsets</t>
  </si>
  <si>
    <t>FY2013</t>
  </si>
  <si>
    <t>Carleton College</t>
  </si>
  <si>
    <t>Go-Green Measurement, Benchmarking and Analysis Summary</t>
  </si>
  <si>
    <t>FY2014</t>
  </si>
  <si>
    <t>FY2015</t>
  </si>
  <si>
    <t>GHG Summary: MTCDE</t>
  </si>
  <si>
    <t>GHG Summary: Percent of Total</t>
  </si>
  <si>
    <t>Total Gross GHG Emissions (%)</t>
  </si>
  <si>
    <t>Total Gross GHG Emissions (MTCDE)</t>
  </si>
  <si>
    <t>Total Net GHG Emissions (MTCDE)</t>
  </si>
  <si>
    <t>Total Net GHG Emissions (%)</t>
  </si>
  <si>
    <t>Emissions per FTE Student</t>
  </si>
  <si>
    <t>% Change</t>
  </si>
  <si>
    <t>Gross Emissions</t>
  </si>
  <si>
    <t>Total Gross Emissions</t>
  </si>
  <si>
    <t>Net Emissions</t>
  </si>
  <si>
    <t>Total Net Emissions</t>
  </si>
  <si>
    <t>Emissions per Campus User</t>
  </si>
  <si>
    <t>Emissions per 1,000 GSF</t>
  </si>
  <si>
    <t>GHG Summary: Normalized</t>
  </si>
  <si>
    <t>Student FTE can be found on Member Portal as Total Students Educated in ROPA+ Benchmarks or in the Campus Profile 's General Tab</t>
  </si>
  <si>
    <t>FY2016</t>
  </si>
  <si>
    <t>FY2017</t>
  </si>
  <si>
    <t>Students FTE in FY 2017: 2,093</t>
  </si>
  <si>
    <t>Number of Campus Users in FY 2017: 2,738</t>
  </si>
  <si>
    <t>Campus GSF in FY2017: 1,927,875</t>
  </si>
  <si>
    <t>FY08 - FY17</t>
  </si>
  <si>
    <t>We used the latest report from SIMAP (which in layman's terms is an online version of Clean Air Cool Planet calculator, so most values have been adjusted in some way to reflect more up recent emission calculations/factors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</si>
</sst>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Times New Roman"/>
      <family val="1"/>
    </font>
    <font>
      <sz val="12"/>
      <name val="Calibri"/>
      <family val="2"/>
      <scheme val="minor"/>
    </font>
    <font>
      <b/>
      <sz val="12"/>
      <color theme="0"/>
      <name val="Calibri"/>
      <family val="2"/>
      <scheme val="minor"/>
    </font>
    <font>
      <sz val="11"/>
      <name val="Calibri"/>
      <family val="2"/>
      <scheme val="minor"/>
    </font>
    <font>
      <sz val="8"/>
      <name val="Helv"/>
    </font>
    <font>
      <b/>
      <sz val="9"/>
      <color indexed="81"/>
      <name val="Tahoma"/>
      <family val="2"/>
    </font>
    <font>
      <b/>
      <sz val="11"/>
      <color theme="0"/>
      <name val="Calibri"/>
      <family val="2"/>
      <scheme val="minor"/>
    </font>
    <font>
      <b/>
      <sz val="22"/>
      <color theme="4"/>
      <name val="Calibri"/>
      <family val="2"/>
      <scheme val="minor"/>
    </font>
    <font>
      <sz val="22"/>
      <color theme="4"/>
      <name val="Calibri"/>
      <family val="2"/>
      <scheme val="minor"/>
    </font>
    <font>
      <sz val="20"/>
      <color theme="4" tint="-0.499984740745262"/>
      <name val="Calibri"/>
      <family val="2"/>
      <scheme val="minor"/>
    </font>
    <font>
      <b/>
      <sz val="14"/>
      <color theme="0"/>
      <name val="Calibri"/>
      <family val="2"/>
      <scheme val="minor"/>
    </font>
    <font>
      <b/>
      <sz val="16"/>
      <color theme="0"/>
      <name val="Calibri"/>
      <family val="2"/>
      <scheme val="minor"/>
    </font>
    <font>
      <b/>
      <sz val="20"/>
      <color theme="4" tint="-0.24997711111789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s>
  <borders count="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22"/>
      </bottom>
      <diagonal/>
    </border>
  </borders>
  <cellStyleXfs count="6">
    <xf numFmtId="0" fontId="0" fillId="0" borderId="0"/>
    <xf numFmtId="43" fontId="1" fillId="0" borderId="0" applyFont="0" applyFill="0" applyBorder="0" applyAlignment="0" applyProtection="0"/>
    <xf numFmtId="43" fontId="3" fillId="0" borderId="0" applyFont="0" applyFill="0" applyBorder="0" applyAlignment="0" applyProtection="0"/>
    <xf numFmtId="3" fontId="7" fillId="0" borderId="4">
      <alignment horizontal="right"/>
    </xf>
    <xf numFmtId="0" fontId="1" fillId="0" borderId="0"/>
    <xf numFmtId="0" fontId="7" fillId="0" borderId="0">
      <alignment horizontal="left"/>
    </xf>
  </cellStyleXfs>
  <cellXfs count="80">
    <xf numFmtId="0" fontId="0" fillId="0" borderId="0" xfId="0"/>
    <xf numFmtId="0" fontId="0" fillId="0" borderId="0" xfId="0" applyAlignment="1">
      <alignment horizontal="center"/>
    </xf>
    <xf numFmtId="164" fontId="4" fillId="0" borderId="0" xfId="2" applyNumberFormat="1" applyFont="1"/>
    <xf numFmtId="0" fontId="1" fillId="0" borderId="0" xfId="0" applyFont="1" applyBorder="1"/>
    <xf numFmtId="0" fontId="1" fillId="0" borderId="0" xfId="0" applyFont="1"/>
    <xf numFmtId="0" fontId="0" fillId="0" borderId="2" xfId="0" applyBorder="1"/>
    <xf numFmtId="0" fontId="0" fillId="0" borderId="0" xfId="0" applyBorder="1"/>
    <xf numFmtId="164" fontId="0" fillId="0" borderId="0" xfId="1" applyNumberFormat="1" applyFont="1" applyBorder="1"/>
    <xf numFmtId="43" fontId="0" fillId="0" borderId="0" xfId="0" applyNumberFormat="1"/>
    <xf numFmtId="164" fontId="0" fillId="0" borderId="0" xfId="0" applyNumberFormat="1"/>
    <xf numFmtId="0" fontId="0" fillId="0" borderId="0" xfId="0" applyBorder="1" applyAlignment="1">
      <alignment horizontal="center"/>
    </xf>
    <xf numFmtId="9" fontId="0" fillId="0" borderId="0" xfId="1" applyNumberFormat="1" applyFont="1" applyBorder="1"/>
    <xf numFmtId="0" fontId="0" fillId="0" borderId="0" xfId="0" applyFill="1" applyBorder="1"/>
    <xf numFmtId="164" fontId="0" fillId="0" borderId="0" xfId="1" applyNumberFormat="1" applyFont="1"/>
    <xf numFmtId="0" fontId="0" fillId="0" borderId="0" xfId="0" applyBorder="1" applyAlignment="1">
      <alignment vertical="top"/>
    </xf>
    <xf numFmtId="164" fontId="0" fillId="0" borderId="0" xfId="1" applyNumberFormat="1" applyFont="1" applyBorder="1" applyAlignment="1">
      <alignment vertical="top"/>
    </xf>
    <xf numFmtId="10" fontId="0" fillId="0" borderId="0" xfId="0" applyNumberFormat="1"/>
    <xf numFmtId="165" fontId="0" fillId="0" borderId="0" xfId="0" applyNumberFormat="1"/>
    <xf numFmtId="164" fontId="0" fillId="0" borderId="0" xfId="1" applyNumberFormat="1" applyFont="1" applyFill="1" applyBorder="1"/>
    <xf numFmtId="0" fontId="0" fillId="0" borderId="1" xfId="0" applyBorder="1"/>
    <xf numFmtId="3" fontId="0" fillId="0" borderId="0" xfId="0" applyNumberFormat="1" applyBorder="1"/>
    <xf numFmtId="3" fontId="6" fillId="0" borderId="0" xfId="1" applyNumberFormat="1" applyFont="1" applyBorder="1"/>
    <xf numFmtId="9" fontId="0" fillId="0" borderId="0" xfId="1" applyNumberFormat="1" applyFont="1" applyFill="1" applyBorder="1"/>
    <xf numFmtId="9" fontId="0" fillId="0" borderId="0" xfId="0" applyNumberFormat="1" applyBorder="1"/>
    <xf numFmtId="9" fontId="0" fillId="0" borderId="3" xfId="1" applyNumberFormat="1" applyFont="1" applyFill="1" applyBorder="1"/>
    <xf numFmtId="0" fontId="9" fillId="3" borderId="0" xfId="0" applyNumberFormat="1" applyFont="1" applyFill="1" applyBorder="1" applyAlignment="1" applyProtection="1"/>
    <xf numFmtId="165" fontId="9" fillId="3" borderId="0" xfId="0" applyNumberFormat="1" applyFont="1" applyFill="1" applyBorder="1" applyAlignment="1" applyProtection="1">
      <alignment horizontal="center" vertical="center"/>
    </xf>
    <xf numFmtId="0" fontId="5" fillId="4" borderId="0" xfId="0" applyFont="1" applyFill="1" applyBorder="1"/>
    <xf numFmtId="165" fontId="9" fillId="4" borderId="0" xfId="0" applyNumberFormat="1" applyFont="1" applyFill="1" applyBorder="1" applyAlignment="1">
      <alignment horizontal="center" vertical="center"/>
    </xf>
    <xf numFmtId="0" fontId="2" fillId="2" borderId="0" xfId="0" applyFont="1" applyFill="1" applyBorder="1"/>
    <xf numFmtId="164" fontId="2" fillId="2" borderId="0" xfId="1" applyNumberFormat="1" applyFont="1" applyFill="1" applyBorder="1" applyAlignment="1">
      <alignment horizontal="center"/>
    </xf>
    <xf numFmtId="165" fontId="2" fillId="2" borderId="0" xfId="1" applyNumberFormat="1" applyFont="1" applyFill="1" applyBorder="1" applyAlignment="1">
      <alignment horizontal="right"/>
    </xf>
    <xf numFmtId="165" fontId="9" fillId="4" borderId="0" xfId="0" applyNumberFormat="1" applyFont="1" applyFill="1" applyBorder="1" applyAlignment="1">
      <alignment horizontal="right"/>
    </xf>
    <xf numFmtId="1" fontId="2" fillId="2" borderId="2" xfId="0" applyNumberFormat="1" applyFont="1" applyFill="1" applyBorder="1"/>
    <xf numFmtId="1" fontId="2" fillId="2" borderId="0" xfId="0" applyNumberFormat="1" applyFont="1" applyFill="1" applyBorder="1"/>
    <xf numFmtId="3" fontId="2" fillId="2" borderId="0" xfId="1" applyNumberFormat="1" applyFont="1" applyFill="1" applyBorder="1"/>
    <xf numFmtId="3" fontId="2" fillId="2" borderId="0" xfId="0" applyNumberFormat="1" applyFont="1" applyFill="1" applyBorder="1"/>
    <xf numFmtId="0" fontId="2" fillId="2" borderId="2" xfId="0" applyFont="1" applyFill="1" applyBorder="1"/>
    <xf numFmtId="0" fontId="2" fillId="2" borderId="0" xfId="0" applyFont="1" applyFill="1" applyBorder="1" applyAlignment="1">
      <alignment horizontal="center"/>
    </xf>
    <xf numFmtId="9" fontId="2" fillId="2" borderId="0" xfId="1" applyNumberFormat="1" applyFont="1" applyFill="1" applyBorder="1"/>
    <xf numFmtId="9" fontId="2" fillId="2" borderId="0" xfId="0" applyNumberFormat="1" applyFont="1" applyFill="1" applyBorder="1"/>
    <xf numFmtId="0" fontId="10" fillId="0" borderId="0" xfId="2" applyNumberFormat="1" applyFont="1" applyAlignment="1"/>
    <xf numFmtId="0" fontId="11" fillId="0" borderId="0" xfId="2" applyNumberFormat="1" applyFont="1" applyAlignment="1"/>
    <xf numFmtId="0" fontId="12" fillId="0" borderId="0" xfId="0" applyFont="1"/>
    <xf numFmtId="0" fontId="1" fillId="0" borderId="0" xfId="0" applyFont="1" applyAlignment="1">
      <alignment vertical="center"/>
    </xf>
    <xf numFmtId="0" fontId="0" fillId="0" borderId="0" xfId="0" applyAlignment="1">
      <alignment vertical="center"/>
    </xf>
    <xf numFmtId="0" fontId="9" fillId="3" borderId="0" xfId="0" applyNumberFormat="1" applyFont="1" applyFill="1" applyBorder="1" applyAlignment="1" applyProtection="1">
      <alignment vertical="center"/>
    </xf>
    <xf numFmtId="3" fontId="9" fillId="3" borderId="0" xfId="0" applyNumberFormat="1" applyFont="1" applyFill="1" applyBorder="1" applyAlignment="1" applyProtection="1">
      <alignment vertical="center"/>
    </xf>
    <xf numFmtId="0" fontId="13" fillId="3" borderId="0" xfId="0" applyNumberFormat="1" applyFont="1" applyFill="1" applyBorder="1" applyAlignment="1" applyProtection="1">
      <alignment vertical="center"/>
    </xf>
    <xf numFmtId="3" fontId="9" fillId="3" borderId="0" xfId="0" applyNumberFormat="1" applyFont="1" applyFill="1" applyBorder="1" applyAlignment="1" applyProtection="1">
      <alignment horizontal="center" vertical="center"/>
    </xf>
    <xf numFmtId="9" fontId="9" fillId="3" borderId="0" xfId="0" applyNumberFormat="1" applyFont="1" applyFill="1" applyBorder="1" applyAlignment="1" applyProtection="1">
      <alignment vertical="center"/>
    </xf>
    <xf numFmtId="0" fontId="14"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9" fontId="2" fillId="2" borderId="2" xfId="0" applyNumberFormat="1" applyFont="1" applyFill="1" applyBorder="1"/>
    <xf numFmtId="9" fontId="2" fillId="2" borderId="0" xfId="0" applyNumberFormat="1" applyFont="1" applyFill="1" applyBorder="1" applyAlignment="1">
      <alignment horizontal="center"/>
    </xf>
    <xf numFmtId="0" fontId="15" fillId="0" borderId="0" xfId="2" applyNumberFormat="1" applyFont="1" applyAlignment="1">
      <alignment horizontal="left"/>
    </xf>
    <xf numFmtId="43" fontId="0" fillId="0" borderId="0" xfId="1" applyFont="1" applyBorder="1"/>
    <xf numFmtId="165" fontId="0" fillId="0" borderId="0" xfId="1" applyNumberFormat="1" applyFont="1" applyBorder="1" applyAlignment="1">
      <alignment horizontal="right"/>
    </xf>
    <xf numFmtId="43" fontId="2" fillId="2" borderId="0" xfId="0" applyNumberFormat="1" applyFont="1" applyFill="1" applyBorder="1"/>
    <xf numFmtId="43" fontId="2" fillId="2" borderId="0" xfId="1" applyNumberFormat="1" applyFont="1" applyFill="1" applyBorder="1"/>
    <xf numFmtId="165" fontId="0" fillId="0" borderId="1" xfId="0" applyNumberFormat="1" applyFont="1" applyBorder="1" applyAlignment="1">
      <alignment horizontal="right"/>
    </xf>
    <xf numFmtId="43" fontId="2" fillId="2" borderId="0" xfId="0" applyNumberFormat="1" applyFont="1" applyFill="1" applyBorder="1" applyAlignment="1">
      <alignment horizontal="left" vertical="center"/>
    </xf>
    <xf numFmtId="0" fontId="2" fillId="0" borderId="0" xfId="0" applyFont="1" applyFill="1" applyBorder="1"/>
    <xf numFmtId="43" fontId="2" fillId="0" borderId="0" xfId="0" applyNumberFormat="1" applyFont="1" applyFill="1" applyBorder="1"/>
    <xf numFmtId="43" fontId="2" fillId="0" borderId="0" xfId="1" applyNumberFormat="1" applyFont="1" applyFill="1" applyBorder="1"/>
    <xf numFmtId="165" fontId="2" fillId="0" borderId="0" xfId="1" applyNumberFormat="1" applyFont="1" applyFill="1" applyBorder="1" applyAlignment="1">
      <alignment horizontal="right"/>
    </xf>
    <xf numFmtId="43" fontId="2" fillId="2" borderId="0" xfId="1" applyFont="1" applyFill="1" applyBorder="1"/>
    <xf numFmtId="165" fontId="0" fillId="0" borderId="0" xfId="0" applyNumberFormat="1" applyFont="1" applyAlignment="1">
      <alignment horizontal="right"/>
    </xf>
    <xf numFmtId="9" fontId="0" fillId="0" borderId="0" xfId="1" applyNumberFormat="1" applyFont="1" applyBorder="1" applyAlignment="1">
      <alignment horizontal="right"/>
    </xf>
    <xf numFmtId="9" fontId="9" fillId="4" borderId="0" xfId="0" applyNumberFormat="1" applyFont="1" applyFill="1" applyBorder="1" applyAlignment="1">
      <alignment horizontal="right"/>
    </xf>
    <xf numFmtId="9" fontId="0" fillId="0" borderId="0" xfId="0" applyNumberFormat="1" applyBorder="1" applyAlignment="1">
      <alignment horizontal="right"/>
    </xf>
    <xf numFmtId="9" fontId="2" fillId="2" borderId="0" xfId="1" applyNumberFormat="1" applyFont="1" applyFill="1" applyBorder="1" applyAlignment="1">
      <alignment horizontal="right"/>
    </xf>
    <xf numFmtId="9" fontId="2" fillId="2" borderId="0" xfId="0" applyNumberFormat="1" applyFont="1" applyFill="1" applyBorder="1" applyAlignment="1">
      <alignment horizontal="right"/>
    </xf>
    <xf numFmtId="9" fontId="9" fillId="3" borderId="0" xfId="0" applyNumberFormat="1" applyFont="1" applyFill="1" applyBorder="1" applyAlignment="1" applyProtection="1">
      <alignment horizontal="right" vertical="center"/>
    </xf>
    <xf numFmtId="43" fontId="0" fillId="0" borderId="0" xfId="1" applyFont="1" applyFill="1" applyBorder="1"/>
    <xf numFmtId="3" fontId="0" fillId="0" borderId="0" xfId="1" applyNumberFormat="1" applyFont="1" applyFill="1" applyBorder="1"/>
    <xf numFmtId="3" fontId="0" fillId="0" borderId="0" xfId="0" applyNumberFormat="1" applyFill="1" applyBorder="1"/>
    <xf numFmtId="43" fontId="6" fillId="0" borderId="0" xfId="1" applyFont="1" applyBorder="1"/>
    <xf numFmtId="0" fontId="0" fillId="0" borderId="0" xfId="1" applyNumberFormat="1" applyFont="1" applyBorder="1" applyAlignment="1">
      <alignment horizontal="right"/>
    </xf>
    <xf numFmtId="0" fontId="0" fillId="0" borderId="0" xfId="0" applyFill="1" applyAlignment="1">
      <alignment horizontal="center" wrapText="1"/>
    </xf>
  </cellXfs>
  <cellStyles count="6">
    <cellStyle name="Comma" xfId="1" builtinId="3"/>
    <cellStyle name="Comma 2" xfId="2"/>
    <cellStyle name="Data" xfId="3"/>
    <cellStyle name="Normal" xfId="0" builtinId="0"/>
    <cellStyle name="Normal 2 2" xfId="4"/>
    <cellStyle name="Source Text"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800" b="0" i="0" baseline="0">
                <a:effectLst/>
              </a:rPr>
              <a:t>Carleton College GHG Inventory</a:t>
            </a:r>
            <a:endParaRPr lang="en-US">
              <a:effectLst/>
            </a:endParaRPr>
          </a:p>
          <a:p>
            <a:pPr>
              <a:defRPr/>
            </a:pPr>
            <a:r>
              <a:rPr lang="en-US" sz="1800" b="0" i="0" baseline="0">
                <a:effectLst/>
              </a:rPr>
              <a:t>Total Gross Emissions by Source (FY2017)</a:t>
            </a:r>
            <a:endParaRPr lang="en-US">
              <a:effectLst/>
            </a:endParaRPr>
          </a:p>
        </c:rich>
      </c:tx>
      <c:overlay val="0"/>
    </c:title>
    <c:autoTitleDeleted val="0"/>
    <c:plotArea>
      <c:layout>
        <c:manualLayout>
          <c:layoutTarget val="inner"/>
          <c:xMode val="edge"/>
          <c:yMode val="edge"/>
          <c:x val="0.12532735133887565"/>
          <c:y val="0.15827804024496939"/>
          <c:w val="0.8385389560469767"/>
          <c:h val="0.58293648293963252"/>
        </c:manualLayout>
      </c:layout>
      <c:barChart>
        <c:barDir val="col"/>
        <c:grouping val="stacked"/>
        <c:varyColors val="0"/>
        <c:ser>
          <c:idx val="0"/>
          <c:order val="0"/>
          <c:tx>
            <c:strRef>
              <c:f>'Source Summary'!$C$7</c:f>
              <c:strCache>
                <c:ptCount val="1"/>
                <c:pt idx="0">
                  <c:v>Stationary</c:v>
                </c:pt>
              </c:strCache>
            </c:strRef>
          </c:tx>
          <c:spPr>
            <a:solidFill>
              <a:schemeClr val="tx2"/>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Summary'!$E$7:$N$7</c:f>
              <c:numCache>
                <c:formatCode>#,##0</c:formatCode>
                <c:ptCount val="10"/>
                <c:pt idx="0">
                  <c:v>8482.3928044050008</c:v>
                </c:pt>
                <c:pt idx="1">
                  <c:v>8535.6416191740009</c:v>
                </c:pt>
                <c:pt idx="2">
                  <c:v>7803.6715668089</c:v>
                </c:pt>
                <c:pt idx="3">
                  <c:v>7909.3921987161002</c:v>
                </c:pt>
                <c:pt idx="4">
                  <c:v>6877.1373603161001</c:v>
                </c:pt>
                <c:pt idx="5">
                  <c:v>8376.2686560016009</c:v>
                </c:pt>
                <c:pt idx="6">
                  <c:v>9604.1909401769008</c:v>
                </c:pt>
                <c:pt idx="7">
                  <c:v>7844.7398648265998</c:v>
                </c:pt>
                <c:pt idx="8">
                  <c:v>7288.8229685689003</c:v>
                </c:pt>
                <c:pt idx="9">
                  <c:v>7869.8043552693998</c:v>
                </c:pt>
              </c:numCache>
            </c:numRef>
          </c:val>
          <c:extLst>
            <c:ext xmlns:c16="http://schemas.microsoft.com/office/drawing/2014/chart" uri="{C3380CC4-5D6E-409C-BE32-E72D297353CC}">
              <c16:uniqueId val="{00000000-CD5C-4D47-A63E-64589294D5F5}"/>
            </c:ext>
          </c:extLst>
        </c:ser>
        <c:ser>
          <c:idx val="1"/>
          <c:order val="1"/>
          <c:tx>
            <c:strRef>
              <c:f>'Source Summary'!$C$8</c:f>
              <c:strCache>
                <c:ptCount val="1"/>
                <c:pt idx="0">
                  <c:v>Vehicle Fleet</c:v>
                </c:pt>
              </c:strCache>
            </c:strRef>
          </c:tx>
          <c:spPr>
            <a:solidFill>
              <a:srgbClr val="A8CDD7"/>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Summary'!$E$8:$N$8</c:f>
              <c:numCache>
                <c:formatCode>#,##0</c:formatCode>
                <c:ptCount val="10"/>
                <c:pt idx="0">
                  <c:v>138.07946845783999</c:v>
                </c:pt>
                <c:pt idx="1">
                  <c:v>127.87629056225001</c:v>
                </c:pt>
                <c:pt idx="2">
                  <c:v>113.56155741678</c:v>
                </c:pt>
                <c:pt idx="3">
                  <c:v>113.61437132074001</c:v>
                </c:pt>
                <c:pt idx="4">
                  <c:v>114.44653677292</c:v>
                </c:pt>
                <c:pt idx="5">
                  <c:v>121.33262131418</c:v>
                </c:pt>
                <c:pt idx="6">
                  <c:v>131.5045749329</c:v>
                </c:pt>
                <c:pt idx="7">
                  <c:v>135.51189022103</c:v>
                </c:pt>
                <c:pt idx="8">
                  <c:v>226.22912964813</c:v>
                </c:pt>
                <c:pt idx="9">
                  <c:v>236.08178757185999</c:v>
                </c:pt>
              </c:numCache>
            </c:numRef>
          </c:val>
          <c:extLst>
            <c:ext xmlns:c16="http://schemas.microsoft.com/office/drawing/2014/chart" uri="{C3380CC4-5D6E-409C-BE32-E72D297353CC}">
              <c16:uniqueId val="{00000001-CD5C-4D47-A63E-64589294D5F5}"/>
            </c:ext>
          </c:extLst>
        </c:ser>
        <c:ser>
          <c:idx val="2"/>
          <c:order val="2"/>
          <c:tx>
            <c:strRef>
              <c:f>'Source Summary'!$C$9</c:f>
              <c:strCache>
                <c:ptCount val="1"/>
                <c:pt idx="0">
                  <c:v>Refrigerants and Chemicals</c:v>
                </c:pt>
              </c:strCache>
            </c:strRef>
          </c:tx>
          <c:spPr>
            <a:solidFill>
              <a:srgbClr val="CEC597"/>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Summary'!$E$9:$N$9</c:f>
              <c:numCache>
                <c:formatCode>_(* #,##0_);_(* \(#,##0\);_(* "-"??_);_(@_)</c:formatCode>
                <c:ptCount val="10"/>
                <c:pt idx="0">
                  <c:v>0</c:v>
                </c:pt>
                <c:pt idx="1">
                  <c:v>0</c:v>
                </c:pt>
                <c:pt idx="2">
                  <c:v>0</c:v>
                </c:pt>
                <c:pt idx="3">
                  <c:v>0</c:v>
                </c:pt>
                <c:pt idx="4">
                  <c:v>0</c:v>
                </c:pt>
                <c:pt idx="5">
                  <c:v>0</c:v>
                </c:pt>
                <c:pt idx="6" formatCode="#,##0">
                  <c:v>32.250417507000002</c:v>
                </c:pt>
                <c:pt idx="7" formatCode="#,##0">
                  <c:v>44.089178363999999</c:v>
                </c:pt>
                <c:pt idx="8" formatCode="#,##0">
                  <c:v>48.2849077865</c:v>
                </c:pt>
                <c:pt idx="9" formatCode="#,##0">
                  <c:v>509.9693656673</c:v>
                </c:pt>
              </c:numCache>
            </c:numRef>
          </c:val>
          <c:extLst>
            <c:ext xmlns:c16="http://schemas.microsoft.com/office/drawing/2014/chart" uri="{C3380CC4-5D6E-409C-BE32-E72D297353CC}">
              <c16:uniqueId val="{00000002-CD5C-4D47-A63E-64589294D5F5}"/>
            </c:ext>
          </c:extLst>
        </c:ser>
        <c:ser>
          <c:idx val="3"/>
          <c:order val="3"/>
          <c:tx>
            <c:strRef>
              <c:f>'Source Summary'!$C$10</c:f>
              <c:strCache>
                <c:ptCount val="1"/>
                <c:pt idx="0">
                  <c:v>Agriculture</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Summary'!$E$10:$N$10</c:f>
              <c:numCache>
                <c:formatCode>#,##0</c:formatCode>
                <c:ptCount val="10"/>
                <c:pt idx="0">
                  <c:v>16.469353037280001</c:v>
                </c:pt>
                <c:pt idx="1">
                  <c:v>16.469353037280001</c:v>
                </c:pt>
                <c:pt idx="2">
                  <c:v>16.469353037280001</c:v>
                </c:pt>
                <c:pt idx="3">
                  <c:v>16.469353037280001</c:v>
                </c:pt>
                <c:pt idx="4">
                  <c:v>16.469353037280001</c:v>
                </c:pt>
                <c:pt idx="5">
                  <c:v>32.568914864760004</c:v>
                </c:pt>
                <c:pt idx="6">
                  <c:v>10.536138331008001</c:v>
                </c:pt>
                <c:pt idx="7">
                  <c:v>33.353253187968001</c:v>
                </c:pt>
                <c:pt idx="8">
                  <c:v>28.100687109500001</c:v>
                </c:pt>
                <c:pt idx="9">
                  <c:v>16.366246722768</c:v>
                </c:pt>
              </c:numCache>
            </c:numRef>
          </c:val>
          <c:extLst>
            <c:ext xmlns:c16="http://schemas.microsoft.com/office/drawing/2014/chart" uri="{C3380CC4-5D6E-409C-BE32-E72D297353CC}">
              <c16:uniqueId val="{00000003-CD5C-4D47-A63E-64589294D5F5}"/>
            </c:ext>
          </c:extLst>
        </c:ser>
        <c:ser>
          <c:idx val="4"/>
          <c:order val="4"/>
          <c:tx>
            <c:strRef>
              <c:f>'Source Summary'!$C$13</c:f>
              <c:strCache>
                <c:ptCount val="1"/>
                <c:pt idx="0">
                  <c:v>Purchased Electricity</c:v>
                </c:pt>
              </c:strCache>
            </c:strRef>
          </c:tx>
          <c:spPr>
            <a:solidFill>
              <a:schemeClr val="tx2">
                <a:lumMod val="60000"/>
                <a:lumOff val="40000"/>
              </a:schemeClr>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Summary'!$E$13:$N$13</c:f>
              <c:numCache>
                <c:formatCode>#,##0</c:formatCode>
                <c:ptCount val="10"/>
                <c:pt idx="0">
                  <c:v>11232.972167847</c:v>
                </c:pt>
                <c:pt idx="1">
                  <c:v>11117.445286284999</c:v>
                </c:pt>
                <c:pt idx="2">
                  <c:v>11173.032895263999</c:v>
                </c:pt>
                <c:pt idx="3">
                  <c:v>11255.398626586</c:v>
                </c:pt>
                <c:pt idx="4">
                  <c:v>8583.6088876692993</c:v>
                </c:pt>
                <c:pt idx="5">
                  <c:v>8557.9957969406005</c:v>
                </c:pt>
                <c:pt idx="6">
                  <c:v>7516.6157203154999</c:v>
                </c:pt>
                <c:pt idx="7">
                  <c:v>7524.1414872491996</c:v>
                </c:pt>
                <c:pt idx="8">
                  <c:v>7778.7556052109003</c:v>
                </c:pt>
                <c:pt idx="9">
                  <c:v>8261.1366369016996</c:v>
                </c:pt>
              </c:numCache>
            </c:numRef>
          </c:val>
          <c:extLst>
            <c:ext xmlns:c16="http://schemas.microsoft.com/office/drawing/2014/chart" uri="{C3380CC4-5D6E-409C-BE32-E72D297353CC}">
              <c16:uniqueId val="{00000004-CD5C-4D47-A63E-64589294D5F5}"/>
            </c:ext>
          </c:extLst>
        </c:ser>
        <c:ser>
          <c:idx val="5"/>
          <c:order val="5"/>
          <c:tx>
            <c:strRef>
              <c:f>'Source Summary'!$C$14</c:f>
              <c:strCache>
                <c:ptCount val="1"/>
                <c:pt idx="0">
                  <c:v>Purchased Steam</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Summary'!$E$14:$N$14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CD5C-4D47-A63E-64589294D5F5}"/>
            </c:ext>
          </c:extLst>
        </c:ser>
        <c:ser>
          <c:idx val="6"/>
          <c:order val="6"/>
          <c:tx>
            <c:strRef>
              <c:f>'Source Summary'!$C$15</c:f>
              <c:strCache>
                <c:ptCount val="1"/>
                <c:pt idx="0">
                  <c:v>Purchased Chilled Water</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Summary'!$E$15:$N$15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CD5C-4D47-A63E-64589294D5F5}"/>
            </c:ext>
          </c:extLst>
        </c:ser>
        <c:ser>
          <c:idx val="7"/>
          <c:order val="7"/>
          <c:tx>
            <c:strRef>
              <c:f>'Source Summary'!$C$18</c:f>
              <c:strCache>
                <c:ptCount val="1"/>
                <c:pt idx="0">
                  <c:v>Employee Commuting</c:v>
                </c:pt>
              </c:strCache>
            </c:strRef>
          </c:tx>
          <c:spPr>
            <a:solidFill>
              <a:srgbClr val="C0BEAF"/>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Summary'!$E$18:$N$18</c:f>
              <c:numCache>
                <c:formatCode>_(* #,##0_);_(* \(#,##0\);_(* "-"??_);_(@_)</c:formatCode>
                <c:ptCount val="10"/>
                <c:pt idx="0">
                  <c:v>1033.10479371053</c:v>
                </c:pt>
                <c:pt idx="1">
                  <c:v>1002.81750017045</c:v>
                </c:pt>
                <c:pt idx="2">
                  <c:v>1016.07398305573</c:v>
                </c:pt>
                <c:pt idx="3">
                  <c:v>1042.3723148890999</c:v>
                </c:pt>
                <c:pt idx="4">
                  <c:v>1025.0113781843199</c:v>
                </c:pt>
                <c:pt idx="5">
                  <c:v>1027.8785882270399</c:v>
                </c:pt>
                <c:pt idx="6" formatCode="#,##0">
                  <c:v>971.80937216043003</c:v>
                </c:pt>
                <c:pt idx="7" formatCode="#,##0">
                  <c:v>1029.2806999730801</c:v>
                </c:pt>
                <c:pt idx="8" formatCode="#,##0">
                  <c:v>882.45907802365002</c:v>
                </c:pt>
                <c:pt idx="9" formatCode="#,##0">
                  <c:v>997.09822521943011</c:v>
                </c:pt>
              </c:numCache>
            </c:numRef>
          </c:val>
          <c:extLst>
            <c:ext xmlns:c16="http://schemas.microsoft.com/office/drawing/2014/chart" uri="{C3380CC4-5D6E-409C-BE32-E72D297353CC}">
              <c16:uniqueId val="{00000007-CD5C-4D47-A63E-64589294D5F5}"/>
            </c:ext>
          </c:extLst>
        </c:ser>
        <c:ser>
          <c:idx val="8"/>
          <c:order val="8"/>
          <c:tx>
            <c:strRef>
              <c:f>'Source Summary'!$C$19</c:f>
              <c:strCache>
                <c:ptCount val="1"/>
                <c:pt idx="0">
                  <c:v>Student Commuting</c:v>
                </c:pt>
              </c:strCache>
            </c:strRef>
          </c:tx>
          <c:spPr>
            <a:solidFill>
              <a:srgbClr val="E8B7B7"/>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Summary'!$E$18:$N$18</c:f>
              <c:numCache>
                <c:formatCode>_(* #,##0_);_(* \(#,##0\);_(* "-"??_);_(@_)</c:formatCode>
                <c:ptCount val="10"/>
                <c:pt idx="0">
                  <c:v>1033.10479371053</c:v>
                </c:pt>
                <c:pt idx="1">
                  <c:v>1002.81750017045</c:v>
                </c:pt>
                <c:pt idx="2">
                  <c:v>1016.07398305573</c:v>
                </c:pt>
                <c:pt idx="3">
                  <c:v>1042.3723148890999</c:v>
                </c:pt>
                <c:pt idx="4">
                  <c:v>1025.0113781843199</c:v>
                </c:pt>
                <c:pt idx="5">
                  <c:v>1027.8785882270399</c:v>
                </c:pt>
                <c:pt idx="6" formatCode="#,##0">
                  <c:v>971.80937216043003</c:v>
                </c:pt>
                <c:pt idx="7" formatCode="#,##0">
                  <c:v>1029.2806999730801</c:v>
                </c:pt>
                <c:pt idx="8" formatCode="#,##0">
                  <c:v>882.45907802365002</c:v>
                </c:pt>
                <c:pt idx="9" formatCode="#,##0">
                  <c:v>997.09822521943011</c:v>
                </c:pt>
              </c:numCache>
            </c:numRef>
          </c:val>
          <c:extLst>
            <c:ext xmlns:c16="http://schemas.microsoft.com/office/drawing/2014/chart" uri="{C3380CC4-5D6E-409C-BE32-E72D297353CC}">
              <c16:uniqueId val="{00000008-CD5C-4D47-A63E-64589294D5F5}"/>
            </c:ext>
          </c:extLst>
        </c:ser>
        <c:ser>
          <c:idx val="9"/>
          <c:order val="9"/>
          <c:tx>
            <c:strRef>
              <c:f>'Source Summary'!$C$20</c:f>
              <c:strCache>
                <c:ptCount val="1"/>
                <c:pt idx="0">
                  <c:v>Directly Financed Air Travel</c:v>
                </c:pt>
              </c:strCache>
            </c:strRef>
          </c:tx>
          <c:spPr>
            <a:solidFill>
              <a:schemeClr val="accent3">
                <a:lumMod val="75000"/>
              </a:schemeClr>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Summary'!$E$20:$N$20</c:f>
              <c:numCache>
                <c:formatCode>_(* #,##0_);_(* \(#,##0\);_(* "-"??_);_(@_)</c:formatCode>
                <c:ptCount val="10"/>
                <c:pt idx="0">
                  <c:v>2334.7384258553002</c:v>
                </c:pt>
                <c:pt idx="1">
                  <c:v>2206.2724966160999</c:v>
                </c:pt>
                <c:pt idx="2">
                  <c:v>2294.9472336908998</c:v>
                </c:pt>
                <c:pt idx="3">
                  <c:v>1933.0013374427999</c:v>
                </c:pt>
                <c:pt idx="4">
                  <c:v>1933.0013374427999</c:v>
                </c:pt>
                <c:pt idx="5">
                  <c:v>1460.2756013134001</c:v>
                </c:pt>
                <c:pt idx="6" formatCode="#,##0">
                  <c:v>2096.3655192034998</c:v>
                </c:pt>
                <c:pt idx="7" formatCode="#,##0">
                  <c:v>1809.6377174311001</c:v>
                </c:pt>
                <c:pt idx="8" formatCode="#,##0">
                  <c:v>1985.3258063006999</c:v>
                </c:pt>
                <c:pt idx="9" formatCode="#,##0">
                  <c:v>2026.4533109627</c:v>
                </c:pt>
              </c:numCache>
            </c:numRef>
          </c:val>
          <c:extLst>
            <c:ext xmlns:c16="http://schemas.microsoft.com/office/drawing/2014/chart" uri="{C3380CC4-5D6E-409C-BE32-E72D297353CC}">
              <c16:uniqueId val="{00000009-CD5C-4D47-A63E-64589294D5F5}"/>
            </c:ext>
          </c:extLst>
        </c:ser>
        <c:ser>
          <c:idx val="10"/>
          <c:order val="10"/>
          <c:tx>
            <c:strRef>
              <c:f>'Source Summary'!$C$21</c:f>
              <c:strCache>
                <c:ptCount val="1"/>
                <c:pt idx="0">
                  <c:v>Other Directly Financed Travel</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Summary'!$E$21:$N$21</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CD5C-4D47-A63E-64589294D5F5}"/>
            </c:ext>
          </c:extLst>
        </c:ser>
        <c:ser>
          <c:idx val="11"/>
          <c:order val="11"/>
          <c:tx>
            <c:strRef>
              <c:f>'Source Summary'!$C$22</c:f>
              <c:strCache>
                <c:ptCount val="1"/>
                <c:pt idx="0">
                  <c:v>Study Abroad Air Travel</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Summary'!$E$22:$N$22</c:f>
              <c:numCache>
                <c:formatCode>_(* #,##0_);_(* \(#,##0\);_(* "-"??_);_(@_)</c:formatCode>
                <c:ptCount val="10"/>
                <c:pt idx="0">
                  <c:v>2015.6821546724</c:v>
                </c:pt>
                <c:pt idx="1">
                  <c:v>1937.2854753455999</c:v>
                </c:pt>
                <c:pt idx="2">
                  <c:v>1676.2197143820999</c:v>
                </c:pt>
                <c:pt idx="3">
                  <c:v>1760.7279379839999</c:v>
                </c:pt>
                <c:pt idx="4">
                  <c:v>1800.6045007923001</c:v>
                </c:pt>
                <c:pt idx="5">
                  <c:v>1845.5115061259</c:v>
                </c:pt>
                <c:pt idx="6" formatCode="#,##0">
                  <c:v>1544.6157855050001</c:v>
                </c:pt>
                <c:pt idx="7" formatCode="#,##0">
                  <c:v>1943.148289791</c:v>
                </c:pt>
                <c:pt idx="8" formatCode="#,##0">
                  <c:v>1711.4097835022001</c:v>
                </c:pt>
                <c:pt idx="9" formatCode="#,##0">
                  <c:v>1977.9130717339001</c:v>
                </c:pt>
              </c:numCache>
            </c:numRef>
          </c:val>
          <c:extLst>
            <c:ext xmlns:c16="http://schemas.microsoft.com/office/drawing/2014/chart" uri="{C3380CC4-5D6E-409C-BE32-E72D297353CC}">
              <c16:uniqueId val="{0000000B-CD5C-4D47-A63E-64589294D5F5}"/>
            </c:ext>
          </c:extLst>
        </c:ser>
        <c:ser>
          <c:idx val="12"/>
          <c:order val="12"/>
          <c:tx>
            <c:strRef>
              <c:f>'Source Summary'!$C$23</c:f>
              <c:strCache>
                <c:ptCount val="1"/>
                <c:pt idx="0">
                  <c:v>Solid Waste</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Summary'!$E$23:$N$23</c:f>
              <c:numCache>
                <c:formatCode>_(* #,##0_);_(* \(#,##0\);_(* "-"??_);_(@_)</c:formatCode>
                <c:ptCount val="10"/>
                <c:pt idx="0">
                  <c:v>798.2</c:v>
                </c:pt>
                <c:pt idx="1">
                  <c:v>798.2</c:v>
                </c:pt>
                <c:pt idx="2">
                  <c:v>798.2</c:v>
                </c:pt>
                <c:pt idx="3">
                  <c:v>798.2</c:v>
                </c:pt>
                <c:pt idx="4">
                  <c:v>798.2</c:v>
                </c:pt>
                <c:pt idx="5">
                  <c:v>511.15499999999997</c:v>
                </c:pt>
                <c:pt idx="6" formatCode="#,##0">
                  <c:v>723.56830000000002</c:v>
                </c:pt>
                <c:pt idx="7" formatCode="#,##0">
                  <c:v>727.28300000000002</c:v>
                </c:pt>
                <c:pt idx="8" formatCode="#,##0">
                  <c:v>854.995</c:v>
                </c:pt>
                <c:pt idx="9" formatCode="#,##0">
                  <c:v>855.4248</c:v>
                </c:pt>
              </c:numCache>
            </c:numRef>
          </c:val>
          <c:extLst>
            <c:ext xmlns:c16="http://schemas.microsoft.com/office/drawing/2014/chart" uri="{C3380CC4-5D6E-409C-BE32-E72D297353CC}">
              <c16:uniqueId val="{0000000C-CD5C-4D47-A63E-64589294D5F5}"/>
            </c:ext>
          </c:extLst>
        </c:ser>
        <c:ser>
          <c:idx val="13"/>
          <c:order val="13"/>
          <c:tx>
            <c:strRef>
              <c:f>'Source Summary'!$C$24</c:f>
              <c:strCache>
                <c:ptCount val="1"/>
                <c:pt idx="0">
                  <c:v>Wastewater</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Summary'!$E$24:$N$24</c:f>
              <c:numCache>
                <c:formatCode>_(* #,##0_);_(* \(#,##0\);_(* "-"??_);_(@_)</c:formatCode>
                <c:ptCount val="10"/>
                <c:pt idx="0">
                  <c:v>19.092167500117998</c:v>
                </c:pt>
                <c:pt idx="1">
                  <c:v>18.159156437471999</c:v>
                </c:pt>
                <c:pt idx="2">
                  <c:v>13.095033701897</c:v>
                </c:pt>
                <c:pt idx="3">
                  <c:v>16.153779474749001</c:v>
                </c:pt>
                <c:pt idx="4">
                  <c:v>15.012819754042001</c:v>
                </c:pt>
                <c:pt idx="5">
                  <c:v>14.242331559204001</c:v>
                </c:pt>
                <c:pt idx="6">
                  <c:v>13.636189436983001</c:v>
                </c:pt>
                <c:pt idx="7">
                  <c:v>13.470464218882</c:v>
                </c:pt>
                <c:pt idx="8">
                  <c:v>13.72441605066</c:v>
                </c:pt>
                <c:pt idx="9">
                  <c:v>14.915491235489</c:v>
                </c:pt>
              </c:numCache>
            </c:numRef>
          </c:val>
          <c:extLst>
            <c:ext xmlns:c16="http://schemas.microsoft.com/office/drawing/2014/chart" uri="{C3380CC4-5D6E-409C-BE32-E72D297353CC}">
              <c16:uniqueId val="{0000000D-CD5C-4D47-A63E-64589294D5F5}"/>
            </c:ext>
          </c:extLst>
        </c:ser>
        <c:ser>
          <c:idx val="14"/>
          <c:order val="14"/>
          <c:tx>
            <c:strRef>
              <c:f>'Source Summary'!$C$25</c:f>
              <c:strCache>
                <c:ptCount val="1"/>
                <c:pt idx="0">
                  <c:v>Paper</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Summary'!$E$25:$N$25</c:f>
              <c:numCache>
                <c:formatCode>_(* #,##0_);_(* \(#,##0\);_(* "-"??_);_(@_)</c:formatCode>
                <c:ptCount val="10"/>
                <c:pt idx="0">
                  <c:v>128.99625374528</c:v>
                </c:pt>
                <c:pt idx="1">
                  <c:v>122.34705556623</c:v>
                </c:pt>
                <c:pt idx="2">
                  <c:v>121.33500749609</c:v>
                </c:pt>
                <c:pt idx="3">
                  <c:v>129.93080282349001</c:v>
                </c:pt>
                <c:pt idx="4">
                  <c:v>120.47098960373</c:v>
                </c:pt>
                <c:pt idx="5">
                  <c:v>99.036612272780005</c:v>
                </c:pt>
                <c:pt idx="6" formatCode="#,##0">
                  <c:v>87.485777948410004</c:v>
                </c:pt>
                <c:pt idx="7" formatCode="#,##0">
                  <c:v>34.1899628416</c:v>
                </c:pt>
                <c:pt idx="8" formatCode="#,##0">
                  <c:v>85.215959536400007</c:v>
                </c:pt>
                <c:pt idx="9" formatCode="#,##0">
                  <c:v>79.427837397499999</c:v>
                </c:pt>
              </c:numCache>
            </c:numRef>
          </c:val>
          <c:extLst>
            <c:ext xmlns:c16="http://schemas.microsoft.com/office/drawing/2014/chart" uri="{C3380CC4-5D6E-409C-BE32-E72D297353CC}">
              <c16:uniqueId val="{0000000E-CD5C-4D47-A63E-64589294D5F5}"/>
            </c:ext>
          </c:extLst>
        </c:ser>
        <c:ser>
          <c:idx val="15"/>
          <c:order val="15"/>
          <c:tx>
            <c:strRef>
              <c:f>'Source Summary'!$C$26</c:f>
              <c:strCache>
                <c:ptCount val="1"/>
                <c:pt idx="0">
                  <c:v>Scope 2 T&amp;D Losses</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Summary'!$E$26:$N$26</c:f>
              <c:numCache>
                <c:formatCode>_(* #,##0_);_(* \(#,##0\);_(* "-"??_);_(@_)</c:formatCode>
                <c:ptCount val="10"/>
                <c:pt idx="0">
                  <c:v>1110.9532913255</c:v>
                </c:pt>
                <c:pt idx="1">
                  <c:v>1099.5275557865</c:v>
                </c:pt>
                <c:pt idx="2">
                  <c:v>690.58096267033</c:v>
                </c:pt>
                <c:pt idx="3">
                  <c:v>695.67181012067999</c:v>
                </c:pt>
                <c:pt idx="4">
                  <c:v>866.61594271799004</c:v>
                </c:pt>
                <c:pt idx="5">
                  <c:v>864.03000094709</c:v>
                </c:pt>
                <c:pt idx="6" formatCode="#,##0">
                  <c:v>393.11354445930999</c:v>
                </c:pt>
                <c:pt idx="7" formatCode="#,##0">
                  <c:v>393.50713660558</c:v>
                </c:pt>
                <c:pt idx="8" formatCode="#,##0">
                  <c:v>406.82327010311002</c:v>
                </c:pt>
                <c:pt idx="9" formatCode="#,##0">
                  <c:v>432.05144781017998</c:v>
                </c:pt>
              </c:numCache>
            </c:numRef>
          </c:val>
          <c:extLst>
            <c:ext xmlns:c16="http://schemas.microsoft.com/office/drawing/2014/chart" uri="{C3380CC4-5D6E-409C-BE32-E72D297353CC}">
              <c16:uniqueId val="{0000000F-CD5C-4D47-A63E-64589294D5F5}"/>
            </c:ext>
          </c:extLst>
        </c:ser>
        <c:dLbls>
          <c:showLegendKey val="0"/>
          <c:showVal val="0"/>
          <c:showCatName val="0"/>
          <c:showSerName val="0"/>
          <c:showPercent val="0"/>
          <c:showBubbleSize val="0"/>
        </c:dLbls>
        <c:gapWidth val="30"/>
        <c:overlap val="100"/>
        <c:axId val="476581936"/>
        <c:axId val="476582328"/>
      </c:barChart>
      <c:catAx>
        <c:axId val="476581936"/>
        <c:scaling>
          <c:orientation val="minMax"/>
        </c:scaling>
        <c:delete val="0"/>
        <c:axPos val="b"/>
        <c:numFmt formatCode="General" sourceLinked="0"/>
        <c:majorTickMark val="out"/>
        <c:minorTickMark val="none"/>
        <c:tickLblPos val="nextTo"/>
        <c:crossAx val="476582328"/>
        <c:crosses val="autoZero"/>
        <c:auto val="1"/>
        <c:lblAlgn val="ctr"/>
        <c:lblOffset val="100"/>
        <c:noMultiLvlLbl val="0"/>
      </c:catAx>
      <c:valAx>
        <c:axId val="476582328"/>
        <c:scaling>
          <c:orientation val="minMax"/>
          <c:min val="0"/>
        </c:scaling>
        <c:delete val="0"/>
        <c:axPos val="l"/>
        <c:majorGridlines/>
        <c:title>
          <c:tx>
            <c:rich>
              <a:bodyPr rot="-5400000" vert="horz"/>
              <a:lstStyle/>
              <a:p>
                <a:pPr>
                  <a:defRPr sz="2000"/>
                </a:pPr>
                <a:r>
                  <a:rPr lang="en-US" sz="2000"/>
                  <a:t>MTCDE</a:t>
                </a:r>
              </a:p>
            </c:rich>
          </c:tx>
          <c:layout>
            <c:manualLayout>
              <c:xMode val="edge"/>
              <c:yMode val="edge"/>
              <c:x val="1.5400545520045288E-2"/>
              <c:y val="0.3613357830271216"/>
            </c:manualLayout>
          </c:layout>
          <c:overlay val="0"/>
        </c:title>
        <c:numFmt formatCode="#,##0" sourceLinked="1"/>
        <c:majorTickMark val="out"/>
        <c:minorTickMark val="none"/>
        <c:tickLblPos val="nextTo"/>
        <c:txPr>
          <a:bodyPr/>
          <a:lstStyle/>
          <a:p>
            <a:pPr>
              <a:defRPr sz="1400"/>
            </a:pPr>
            <a:endParaRPr lang="en-US"/>
          </a:p>
        </c:txPr>
        <c:crossAx val="476581936"/>
        <c:crosses val="autoZero"/>
        <c:crossBetween val="between"/>
      </c:valAx>
    </c:plotArea>
    <c:legend>
      <c:legendPos val="b"/>
      <c:layout>
        <c:manualLayout>
          <c:xMode val="edge"/>
          <c:yMode val="edge"/>
          <c:x val="5.485749575420721E-2"/>
          <c:y val="0.80324531933508314"/>
          <c:w val="0.90188626421697249"/>
          <c:h val="0.19675459317585303"/>
        </c:manualLayout>
      </c:layout>
      <c:overlay val="0"/>
      <c:txPr>
        <a:bodyPr/>
        <a:lstStyle/>
        <a:p>
          <a:pPr>
            <a:defRPr sz="1200"/>
          </a:pPr>
          <a:endParaRPr lang="en-US"/>
        </a:p>
      </c:txPr>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b="0"/>
              <a:t>Carleton College GHG Inventory</a:t>
            </a:r>
          </a:p>
          <a:p>
            <a:pPr>
              <a:defRPr/>
            </a:pPr>
            <a:r>
              <a:rPr lang="en-US" b="0"/>
              <a:t>Total Net Emissions (</a:t>
            </a:r>
            <a:r>
              <a:rPr lang="en-US" sz="1800" b="0" i="0" u="none" strike="noStrike" baseline="0">
                <a:effectLst/>
              </a:rPr>
              <a:t>FY 2017)</a:t>
            </a:r>
            <a:endParaRPr lang="en-US" b="0"/>
          </a:p>
        </c:rich>
      </c:tx>
      <c:layout>
        <c:manualLayout>
          <c:xMode val="edge"/>
          <c:yMode val="edge"/>
          <c:x val="0.35407976678191982"/>
          <c:y val="2.5662149374185365E-2"/>
        </c:manualLayout>
      </c:layout>
      <c:overlay val="0"/>
    </c:title>
    <c:autoTitleDeleted val="0"/>
    <c:plotArea>
      <c:layout>
        <c:manualLayout>
          <c:layoutTarget val="inner"/>
          <c:xMode val="edge"/>
          <c:yMode val="edge"/>
          <c:x val="0.12532735133887565"/>
          <c:y val="0.16048886746299568"/>
          <c:w val="0.8385389560469767"/>
          <c:h val="0.70016997875265596"/>
        </c:manualLayout>
      </c:layout>
      <c:barChart>
        <c:barDir val="col"/>
        <c:grouping val="stacked"/>
        <c:varyColors val="0"/>
        <c:ser>
          <c:idx val="3"/>
          <c:order val="0"/>
          <c:tx>
            <c:strRef>
              <c:f>'Source Summary'!$B$33</c:f>
              <c:strCache>
                <c:ptCount val="1"/>
                <c:pt idx="0">
                  <c:v>Total Net GHG Emissions (MTCDE)</c:v>
                </c:pt>
              </c:strCache>
            </c:strRef>
          </c:tx>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Summary'!$E$33:$N$33</c:f>
              <c:numCache>
                <c:formatCode>#,##0</c:formatCode>
                <c:ptCount val="10"/>
                <c:pt idx="0">
                  <c:v>26583.140880556246</c:v>
                </c:pt>
                <c:pt idx="1">
                  <c:v>26254.501788980881</c:v>
                </c:pt>
                <c:pt idx="2">
                  <c:v>24989.647307524003</c:v>
                </c:pt>
                <c:pt idx="3">
                  <c:v>24943.392532394937</c:v>
                </c:pt>
                <c:pt idx="4">
                  <c:v>21423.03910629078</c:v>
                </c:pt>
                <c:pt idx="5">
                  <c:v>22134.235629566556</c:v>
                </c:pt>
                <c:pt idx="6">
                  <c:v>22371.322279976943</c:v>
                </c:pt>
                <c:pt idx="7">
                  <c:v>20801.962944710038</c:v>
                </c:pt>
                <c:pt idx="8">
                  <c:v>20572.616611840655</c:v>
                </c:pt>
                <c:pt idx="9">
                  <c:v>22554.782576492227</c:v>
                </c:pt>
              </c:numCache>
            </c:numRef>
          </c:val>
          <c:extLst>
            <c:ext xmlns:c16="http://schemas.microsoft.com/office/drawing/2014/chart" uri="{C3380CC4-5D6E-409C-BE32-E72D297353CC}">
              <c16:uniqueId val="{00000002-8D86-4A5F-96D0-9199FCBF58CF}"/>
            </c:ext>
          </c:extLst>
        </c:ser>
        <c:dLbls>
          <c:showLegendKey val="0"/>
          <c:showVal val="0"/>
          <c:showCatName val="0"/>
          <c:showSerName val="0"/>
          <c:showPercent val="0"/>
          <c:showBubbleSize val="0"/>
        </c:dLbls>
        <c:gapWidth val="30"/>
        <c:overlap val="100"/>
        <c:axId val="476583112"/>
        <c:axId val="476583504"/>
      </c:barChart>
      <c:catAx>
        <c:axId val="476583112"/>
        <c:scaling>
          <c:orientation val="minMax"/>
        </c:scaling>
        <c:delete val="0"/>
        <c:axPos val="b"/>
        <c:numFmt formatCode="General" sourceLinked="0"/>
        <c:majorTickMark val="out"/>
        <c:minorTickMark val="none"/>
        <c:tickLblPos val="nextTo"/>
        <c:crossAx val="476583504"/>
        <c:crosses val="autoZero"/>
        <c:auto val="1"/>
        <c:lblAlgn val="ctr"/>
        <c:lblOffset val="100"/>
        <c:noMultiLvlLbl val="0"/>
      </c:catAx>
      <c:valAx>
        <c:axId val="476583504"/>
        <c:scaling>
          <c:orientation val="minMax"/>
          <c:min val="0"/>
        </c:scaling>
        <c:delete val="0"/>
        <c:axPos val="l"/>
        <c:majorGridlines/>
        <c:title>
          <c:tx>
            <c:rich>
              <a:bodyPr rot="-5400000" vert="horz"/>
              <a:lstStyle/>
              <a:p>
                <a:pPr>
                  <a:defRPr sz="2000"/>
                </a:pPr>
                <a:r>
                  <a:rPr lang="en-US" sz="2000"/>
                  <a:t>MTCDE</a:t>
                </a:r>
              </a:p>
            </c:rich>
          </c:tx>
          <c:layout>
            <c:manualLayout>
              <c:xMode val="edge"/>
              <c:yMode val="edge"/>
              <c:x val="1.4865134478116434E-2"/>
              <c:y val="0.39716339029049941"/>
            </c:manualLayout>
          </c:layout>
          <c:overlay val="0"/>
        </c:title>
        <c:numFmt formatCode="#,##0" sourceLinked="1"/>
        <c:majorTickMark val="out"/>
        <c:minorTickMark val="none"/>
        <c:tickLblPos val="nextTo"/>
        <c:txPr>
          <a:bodyPr/>
          <a:lstStyle/>
          <a:p>
            <a:pPr>
              <a:defRPr sz="1600"/>
            </a:pPr>
            <a:endParaRPr lang="en-US"/>
          </a:p>
        </c:txPr>
        <c:crossAx val="476583112"/>
        <c:crosses val="autoZero"/>
        <c:crossBetween val="between"/>
      </c:valAx>
    </c:plotArea>
    <c:legend>
      <c:legendPos val="b"/>
      <c:layout>
        <c:manualLayout>
          <c:xMode val="edge"/>
          <c:yMode val="edge"/>
          <c:x val="0.29487656293885772"/>
          <c:y val="0.89757191065402542"/>
          <c:w val="0.27445092264230331"/>
          <c:h val="7.4680166835581194E-2"/>
        </c:manualLayout>
      </c:layout>
      <c:overlay val="0"/>
      <c:txPr>
        <a:bodyPr/>
        <a:lstStyle/>
        <a:p>
          <a:pPr>
            <a:defRPr sz="2000"/>
          </a:pPr>
          <a:endParaRPr lang="en-US"/>
        </a:p>
      </c:txPr>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800" b="0" i="0" baseline="0">
                <a:effectLst/>
              </a:rPr>
              <a:t>Carleton College GHG Inventory</a:t>
            </a:r>
            <a:endParaRPr lang="en-US">
              <a:effectLst/>
            </a:endParaRPr>
          </a:p>
          <a:p>
            <a:pPr>
              <a:defRPr/>
            </a:pPr>
            <a:r>
              <a:rPr lang="en-US" sz="1800" b="0" i="0" baseline="0">
                <a:effectLst/>
              </a:rPr>
              <a:t>Total Gross Emissions by Scope (FY2017)</a:t>
            </a:r>
            <a:endParaRPr lang="en-US">
              <a:effectLst/>
            </a:endParaRPr>
          </a:p>
        </c:rich>
      </c:tx>
      <c:layout>
        <c:manualLayout>
          <c:xMode val="edge"/>
          <c:yMode val="edge"/>
          <c:x val="0.34027952258180116"/>
          <c:y val="3.1009973753280833E-2"/>
        </c:manualLayout>
      </c:layout>
      <c:overlay val="0"/>
    </c:title>
    <c:autoTitleDeleted val="0"/>
    <c:plotArea>
      <c:layout>
        <c:manualLayout>
          <c:layoutTarget val="inner"/>
          <c:xMode val="edge"/>
          <c:yMode val="edge"/>
          <c:x val="0.12532735133887565"/>
          <c:y val="0.15827804024496939"/>
          <c:w val="0.8385389560469767"/>
          <c:h val="0.58293648293963252"/>
        </c:manualLayout>
      </c:layout>
      <c:barChart>
        <c:barDir val="col"/>
        <c:grouping val="stacked"/>
        <c:varyColors val="0"/>
        <c:ser>
          <c:idx val="0"/>
          <c:order val="0"/>
          <c:tx>
            <c:strRef>
              <c:f>'Source Summary'!$C$11</c:f>
              <c:strCache>
                <c:ptCount val="1"/>
                <c:pt idx="0">
                  <c:v>Total Scope 1</c:v>
                </c:pt>
              </c:strCache>
            </c:strRef>
          </c:tx>
          <c:spPr>
            <a:solidFill>
              <a:schemeClr val="tx2"/>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Summary'!$E$11:$N$11</c:f>
              <c:numCache>
                <c:formatCode>_(* #,##0_);_(* \(#,##0\);_(* "-"??_);_(@_)</c:formatCode>
                <c:ptCount val="10"/>
                <c:pt idx="0">
                  <c:v>8636.9416259001209</c:v>
                </c:pt>
                <c:pt idx="1">
                  <c:v>8679.9872627735313</c:v>
                </c:pt>
                <c:pt idx="2">
                  <c:v>7933.7024772629593</c:v>
                </c:pt>
                <c:pt idx="3">
                  <c:v>8039.4759230741201</c:v>
                </c:pt>
                <c:pt idx="4">
                  <c:v>7008.0532501262996</c:v>
                </c:pt>
                <c:pt idx="5">
                  <c:v>8530.1701921805416</c:v>
                </c:pt>
                <c:pt idx="6">
                  <c:v>9778.4820709478099</c:v>
                </c:pt>
                <c:pt idx="7">
                  <c:v>8057.6941865995977</c:v>
                </c:pt>
                <c:pt idx="8">
                  <c:v>7591.43769311303</c:v>
                </c:pt>
                <c:pt idx="9">
                  <c:v>8632.2217552313286</c:v>
                </c:pt>
              </c:numCache>
            </c:numRef>
          </c:val>
          <c:extLst>
            <c:ext xmlns:c16="http://schemas.microsoft.com/office/drawing/2014/chart" uri="{C3380CC4-5D6E-409C-BE32-E72D297353CC}">
              <c16:uniqueId val="{00000000-2E22-4B54-B8EB-FFF931710BBE}"/>
            </c:ext>
          </c:extLst>
        </c:ser>
        <c:ser>
          <c:idx val="4"/>
          <c:order val="1"/>
          <c:tx>
            <c:strRef>
              <c:f>'Source Summary'!$C$16</c:f>
              <c:strCache>
                <c:ptCount val="1"/>
                <c:pt idx="0">
                  <c:v>Total Scope 2</c:v>
                </c:pt>
              </c:strCache>
            </c:strRef>
          </c:tx>
          <c:spPr>
            <a:solidFill>
              <a:schemeClr val="tx2">
                <a:lumMod val="60000"/>
                <a:lumOff val="40000"/>
              </a:schemeClr>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Summary'!$E$16:$N$16</c:f>
              <c:numCache>
                <c:formatCode>#,##0</c:formatCode>
                <c:ptCount val="10"/>
                <c:pt idx="0">
                  <c:v>11232.972167847</c:v>
                </c:pt>
                <c:pt idx="1">
                  <c:v>11117.445286284999</c:v>
                </c:pt>
                <c:pt idx="2">
                  <c:v>11173.032895263999</c:v>
                </c:pt>
                <c:pt idx="3">
                  <c:v>11255.398626586</c:v>
                </c:pt>
                <c:pt idx="4">
                  <c:v>8583.6088876692993</c:v>
                </c:pt>
                <c:pt idx="5">
                  <c:v>8557.9957969406005</c:v>
                </c:pt>
                <c:pt idx="6">
                  <c:v>7516.6157203154999</c:v>
                </c:pt>
                <c:pt idx="7">
                  <c:v>7524.1414872491996</c:v>
                </c:pt>
                <c:pt idx="8">
                  <c:v>7778.7556052109003</c:v>
                </c:pt>
                <c:pt idx="9">
                  <c:v>8261.1366369016996</c:v>
                </c:pt>
              </c:numCache>
            </c:numRef>
          </c:val>
          <c:extLst>
            <c:ext xmlns:c16="http://schemas.microsoft.com/office/drawing/2014/chart" uri="{C3380CC4-5D6E-409C-BE32-E72D297353CC}">
              <c16:uniqueId val="{00000001-2E22-4B54-B8EB-FFF931710BBE}"/>
            </c:ext>
          </c:extLst>
        </c:ser>
        <c:ser>
          <c:idx val="7"/>
          <c:order val="2"/>
          <c:tx>
            <c:strRef>
              <c:f>'Source Summary'!$C$27</c:f>
              <c:strCache>
                <c:ptCount val="1"/>
                <c:pt idx="0">
                  <c:v>Total Scope 3</c:v>
                </c:pt>
              </c:strCache>
            </c:strRef>
          </c:tx>
          <c:spPr>
            <a:solidFill>
              <a:schemeClr val="accent5">
                <a:lumMod val="60000"/>
                <a:lumOff val="40000"/>
              </a:schemeClr>
            </a:solidFill>
          </c:spPr>
          <c:invertIfNegative val="0"/>
          <c:cat>
            <c:strRef>
              <c:f>'Source Summary'!$E$5:$N$5</c:f>
              <c:strCache>
                <c:ptCount val="10"/>
                <c:pt idx="0">
                  <c:v>FY2008</c:v>
                </c:pt>
                <c:pt idx="1">
                  <c:v>FY2009</c:v>
                </c:pt>
                <c:pt idx="2">
                  <c:v>FY2010</c:v>
                </c:pt>
                <c:pt idx="3">
                  <c:v>FY2011</c:v>
                </c:pt>
                <c:pt idx="4">
                  <c:v>FY2012</c:v>
                </c:pt>
                <c:pt idx="5">
                  <c:v>FY2013</c:v>
                </c:pt>
                <c:pt idx="6">
                  <c:v>FY2014</c:v>
                </c:pt>
                <c:pt idx="7">
                  <c:v>FY2015</c:v>
                </c:pt>
                <c:pt idx="8">
                  <c:v>FY2016</c:v>
                </c:pt>
                <c:pt idx="9">
                  <c:v>FY2017</c:v>
                </c:pt>
              </c:strCache>
            </c:strRef>
          </c:cat>
          <c:val>
            <c:numRef>
              <c:f>'Source Summary'!$E$27:$N$27</c:f>
              <c:numCache>
                <c:formatCode>#,##0</c:formatCode>
                <c:ptCount val="10"/>
                <c:pt idx="0">
                  <c:v>7440.7670868091282</c:v>
                </c:pt>
                <c:pt idx="1">
                  <c:v>7184.6092399223508</c:v>
                </c:pt>
                <c:pt idx="2">
                  <c:v>6610.4519349970469</c:v>
                </c:pt>
                <c:pt idx="3">
                  <c:v>6376.0579827348183</c:v>
                </c:pt>
                <c:pt idx="4">
                  <c:v>6558.9169684951821</c:v>
                </c:pt>
                <c:pt idx="5">
                  <c:v>5822.1296404454142</c:v>
                </c:pt>
                <c:pt idx="6">
                  <c:v>5830.5944887136329</c:v>
                </c:pt>
                <c:pt idx="7">
                  <c:v>5950.5172708612427</c:v>
                </c:pt>
                <c:pt idx="8">
                  <c:v>5939.9533135167203</c:v>
                </c:pt>
                <c:pt idx="9">
                  <c:v>6383.2841843591996</c:v>
                </c:pt>
              </c:numCache>
            </c:numRef>
          </c:val>
          <c:extLst>
            <c:ext xmlns:c16="http://schemas.microsoft.com/office/drawing/2014/chart" uri="{C3380CC4-5D6E-409C-BE32-E72D297353CC}">
              <c16:uniqueId val="{00000002-2E22-4B54-B8EB-FFF931710BBE}"/>
            </c:ext>
          </c:extLst>
        </c:ser>
        <c:dLbls>
          <c:showLegendKey val="0"/>
          <c:showVal val="0"/>
          <c:showCatName val="0"/>
          <c:showSerName val="0"/>
          <c:showPercent val="0"/>
          <c:showBubbleSize val="0"/>
        </c:dLbls>
        <c:gapWidth val="30"/>
        <c:overlap val="100"/>
        <c:axId val="476584288"/>
        <c:axId val="476584680"/>
      </c:barChart>
      <c:catAx>
        <c:axId val="476584288"/>
        <c:scaling>
          <c:orientation val="minMax"/>
        </c:scaling>
        <c:delete val="0"/>
        <c:axPos val="b"/>
        <c:numFmt formatCode="General" sourceLinked="0"/>
        <c:majorTickMark val="out"/>
        <c:minorTickMark val="none"/>
        <c:tickLblPos val="nextTo"/>
        <c:crossAx val="476584680"/>
        <c:crosses val="autoZero"/>
        <c:auto val="1"/>
        <c:lblAlgn val="ctr"/>
        <c:lblOffset val="100"/>
        <c:noMultiLvlLbl val="0"/>
      </c:catAx>
      <c:valAx>
        <c:axId val="476584680"/>
        <c:scaling>
          <c:orientation val="minMax"/>
          <c:min val="0"/>
        </c:scaling>
        <c:delete val="0"/>
        <c:axPos val="l"/>
        <c:majorGridlines/>
        <c:title>
          <c:tx>
            <c:rich>
              <a:bodyPr rot="-5400000" vert="horz"/>
              <a:lstStyle/>
              <a:p>
                <a:pPr>
                  <a:defRPr sz="2000"/>
                </a:pPr>
                <a:r>
                  <a:rPr lang="en-US" sz="2000"/>
                  <a:t>MTCDE</a:t>
                </a:r>
              </a:p>
            </c:rich>
          </c:tx>
          <c:layout>
            <c:manualLayout>
              <c:xMode val="edge"/>
              <c:yMode val="edge"/>
              <c:x val="1.8014924605012608E-2"/>
              <c:y val="0.37244689413823273"/>
            </c:manualLayout>
          </c:layout>
          <c:overlay val="0"/>
        </c:title>
        <c:numFmt formatCode="_(* #,##0_);_(* \(#,##0\);_(* &quot;-&quot;??_);_(@_)" sourceLinked="1"/>
        <c:majorTickMark val="out"/>
        <c:minorTickMark val="none"/>
        <c:tickLblPos val="nextTo"/>
        <c:txPr>
          <a:bodyPr/>
          <a:lstStyle/>
          <a:p>
            <a:pPr>
              <a:defRPr sz="1400"/>
            </a:pPr>
            <a:endParaRPr lang="en-US"/>
          </a:p>
        </c:txPr>
        <c:crossAx val="476584288"/>
        <c:crosses val="autoZero"/>
        <c:crossBetween val="between"/>
      </c:valAx>
    </c:plotArea>
    <c:legend>
      <c:legendPos val="b"/>
      <c:layout>
        <c:manualLayout>
          <c:xMode val="edge"/>
          <c:yMode val="edge"/>
          <c:x val="0.20910586176727911"/>
          <c:y val="0.81657882764654421"/>
          <c:w val="0.59601919229122913"/>
          <c:h val="6.7046194225721778E-2"/>
        </c:manualLayout>
      </c:layout>
      <c:overlay val="0"/>
      <c:txPr>
        <a:bodyPr/>
        <a:lstStyle/>
        <a:p>
          <a:pPr>
            <a:defRPr sz="2000"/>
          </a:pPr>
          <a:endParaRPr lang="en-US"/>
        </a:p>
      </c:txPr>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406400</xdr:colOff>
      <xdr:row>38</xdr:row>
      <xdr:rowOff>12700</xdr:rowOff>
    </xdr:from>
    <xdr:to>
      <xdr:col>24</xdr:col>
      <xdr:colOff>88900</xdr:colOff>
      <xdr:row>68</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330200</xdr:colOff>
      <xdr:row>38</xdr:row>
      <xdr:rowOff>12700</xdr:rowOff>
    </xdr:from>
    <xdr:to>
      <xdr:col>45</xdr:col>
      <xdr:colOff>546100</xdr:colOff>
      <xdr:row>65</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25400</xdr:rowOff>
    </xdr:from>
    <xdr:to>
      <xdr:col>11</xdr:col>
      <xdr:colOff>165100</xdr:colOff>
      <xdr:row>68</xdr:row>
      <xdr:rowOff>25400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rleton%20College\Go%20Green\FY12\Qualified\Carleton%20FY12%20GG%20Summar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rleton%20College\Go%20Green\FY12\Qualified\Copy%20of%20Carleton%20Carbon%20Calculator_v6.8-2012_JC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ollection Notes"/>
      <sheetName val="Institutional Data"/>
      <sheetName val="Questionnaire"/>
      <sheetName val="Scope 1 Utilities"/>
      <sheetName val="Other Scope 1 Sources"/>
      <sheetName val="Scope 2"/>
      <sheetName val="Commuting"/>
      <sheetName val="Other Scope 3 Sources"/>
      <sheetName val="Offsets"/>
      <sheetName val="Costs"/>
      <sheetName val="Source Summary"/>
      <sheetName val="Scope Summary"/>
      <sheetName val="Benchmarks"/>
      <sheetName val="Scope 1 Conversion"/>
      <sheetName val="Attributes"/>
    </sheetNames>
    <sheetDataSet>
      <sheetData sheetId="0">
        <row r="2">
          <cell r="A2" t="str">
            <v>Go-Green Measurement, Benchmarking and Analysis Summary</v>
          </cell>
        </row>
      </sheetData>
      <sheetData sheetId="1">
        <row r="8">
          <cell r="D8" t="str">
            <v>Carleton College</v>
          </cell>
        </row>
      </sheetData>
      <sheetData sheetId="2"/>
      <sheetData sheetId="3"/>
      <sheetData sheetId="4"/>
      <sheetData sheetId="5"/>
      <sheetData sheetId="6"/>
      <sheetData sheetId="7"/>
      <sheetData sheetId="8"/>
      <sheetData sheetId="9"/>
      <sheetData sheetId="10">
        <row r="6">
          <cell r="M6" t="str">
            <v>FY2003</v>
          </cell>
        </row>
      </sheetData>
      <sheetData sheetId="11"/>
      <sheetData sheetId="12"/>
      <sheetData sheetId="13"/>
      <sheetData sheetId="14">
        <row r="3">
          <cell r="A3" t="str">
            <v>Plug</v>
          </cell>
          <cell r="B3" t="str">
            <v>Associate’s College</v>
          </cell>
          <cell r="C3" t="str">
            <v>Public</v>
          </cell>
          <cell r="D3" t="str">
            <v>Large City</v>
          </cell>
          <cell r="E3" t="str">
            <v>Alabama</v>
          </cell>
        </row>
        <row r="4">
          <cell r="A4" t="str">
            <v>Calc</v>
          </cell>
          <cell r="B4" t="str">
            <v>Assoc/Pub-R-S: Associate’s—Public Rural-serving Small</v>
          </cell>
          <cell r="C4" t="str">
            <v>Private Non-Profit</v>
          </cell>
          <cell r="D4" t="str">
            <v>Mid-size City</v>
          </cell>
          <cell r="E4" t="str">
            <v>Alaska</v>
          </cell>
        </row>
        <row r="5">
          <cell r="A5" t="str">
            <v>SELECT HERE</v>
          </cell>
          <cell r="B5" t="str">
            <v>Assoc/Pub-R-M: Associate’s—Public Rural-serving Medium</v>
          </cell>
          <cell r="C5" t="str">
            <v>Private for Profit</v>
          </cell>
          <cell r="D5" t="str">
            <v>Urban Fringe of a Large City</v>
          </cell>
          <cell r="E5" t="str">
            <v>Arizona</v>
          </cell>
        </row>
        <row r="6">
          <cell r="B6" t="str">
            <v>Assoc/Pub-R-L: Associate’s—Public Rural-serving Large</v>
          </cell>
          <cell r="D6" t="str">
            <v>Urban Fringe of a Mid-Size  City</v>
          </cell>
          <cell r="E6" t="str">
            <v>Arkansas</v>
          </cell>
        </row>
        <row r="7">
          <cell r="B7" t="str">
            <v>Assoc/Pub-S-SC: Associate’s—Public Suburban-serving Single Campus</v>
          </cell>
          <cell r="D7" t="str">
            <v>Large Town</v>
          </cell>
          <cell r="E7" t="str">
            <v>California</v>
          </cell>
        </row>
        <row r="8">
          <cell r="B8" t="str">
            <v>Assoc/Pub-S-MC: Associate’s—Public Suburban-serving Multicampus</v>
          </cell>
          <cell r="D8" t="str">
            <v>Small Town</v>
          </cell>
          <cell r="E8" t="str">
            <v>Colorado</v>
          </cell>
        </row>
        <row r="9">
          <cell r="B9" t="str">
            <v>Assoc/Pub-U-SC: Associate’s—Public Urban-serving Single Campus</v>
          </cell>
          <cell r="D9" t="str">
            <v>Rural</v>
          </cell>
          <cell r="E9" t="str">
            <v>Connecticut</v>
          </cell>
        </row>
        <row r="10">
          <cell r="B10" t="str">
            <v>Assoc/Pub-U-MC: Associate’s—Public Urban-serving Multicampus</v>
          </cell>
          <cell r="E10" t="str">
            <v>Delaware</v>
          </cell>
        </row>
        <row r="11">
          <cell r="B11" t="str">
            <v>Assoc/Pub-Spec: Associate’s—Public Special Use</v>
          </cell>
          <cell r="E11" t="str">
            <v>District of Columbia</v>
          </cell>
        </row>
        <row r="12">
          <cell r="B12" t="str">
            <v>Assoc/PrivNFP: Associate’s—Private Not-for-profit</v>
          </cell>
          <cell r="E12" t="str">
            <v>Florida</v>
          </cell>
        </row>
        <row r="13">
          <cell r="B13" t="str">
            <v>Assoc/PrivFP: Associate’s—Private For-profit</v>
          </cell>
          <cell r="E13" t="str">
            <v>Georgia</v>
          </cell>
        </row>
        <row r="14">
          <cell r="B14" t="str">
            <v>Assoc/Pub2in4: Associate’s—Public 2-year Colleges under Universities</v>
          </cell>
          <cell r="E14" t="str">
            <v>Hawaii</v>
          </cell>
        </row>
        <row r="15">
          <cell r="B15" t="str">
            <v>Assoc/Pub4: Associate’s—Public 4-year, Primarily Associate’s</v>
          </cell>
          <cell r="E15" t="str">
            <v>Idaho</v>
          </cell>
        </row>
        <row r="16">
          <cell r="B16" t="str">
            <v>Assoc/PrivNFP4: Associate’s—Private Not-for-profit 4-year, Primarily Associate’s</v>
          </cell>
          <cell r="E16" t="str">
            <v>Illinois</v>
          </cell>
        </row>
        <row r="17">
          <cell r="B17" t="str">
            <v>Assoc/PrivFP4: Associate’s—Private For-profit 4-year, Primarily Associate’s</v>
          </cell>
          <cell r="E17" t="str">
            <v>Indiana</v>
          </cell>
        </row>
        <row r="18">
          <cell r="B18" t="str">
            <v>Baccalaureate College</v>
          </cell>
          <cell r="E18" t="str">
            <v>Iowa</v>
          </cell>
        </row>
        <row r="19">
          <cell r="B19" t="str">
            <v>Bac/A&amp;S: Baccalaureate Colleges—Arts &amp; Sciences</v>
          </cell>
          <cell r="E19" t="str">
            <v>Kansas</v>
          </cell>
        </row>
        <row r="20">
          <cell r="B20" t="str">
            <v>Bac/Diverse: Baccalaureate Colleges—Diverse Fields</v>
          </cell>
          <cell r="E20" t="str">
            <v>Kentucky</v>
          </cell>
        </row>
        <row r="21">
          <cell r="B21" t="str">
            <v>Bac/Assoc: Baccalaureate/Associate’s Colleges</v>
          </cell>
          <cell r="E21" t="str">
            <v>Louisiana</v>
          </cell>
        </row>
        <row r="22">
          <cell r="B22" t="str">
            <v>Doctorate-granting University</v>
          </cell>
          <cell r="E22" t="str">
            <v>Maine</v>
          </cell>
        </row>
        <row r="23">
          <cell r="B23" t="str">
            <v>RU/VH: Research Universities (very high research activity)</v>
          </cell>
          <cell r="E23" t="str">
            <v>Maryland</v>
          </cell>
        </row>
        <row r="24">
          <cell r="B24" t="str">
            <v>RU/H: Research Universities (high research activity)</v>
          </cell>
          <cell r="E24" t="str">
            <v>Massachusetts</v>
          </cell>
        </row>
        <row r="25">
          <cell r="B25" t="str">
            <v>DRU: Doctoral/Research Universities</v>
          </cell>
          <cell r="E25" t="str">
            <v>Michigan</v>
          </cell>
        </row>
        <row r="26">
          <cell r="B26" t="str">
            <v>Master’s College or University</v>
          </cell>
          <cell r="E26" t="str">
            <v>Minnesota</v>
          </cell>
        </row>
        <row r="27">
          <cell r="B27" t="str">
            <v>Master’s/L: Master’s Colleges and Universities (larger programs)</v>
          </cell>
          <cell r="E27" t="str">
            <v>Mississippi</v>
          </cell>
        </row>
        <row r="28">
          <cell r="B28" t="str">
            <v>Master’s/M: Master’s Colleges and Universities (medium programs)</v>
          </cell>
          <cell r="E28" t="str">
            <v>Missouri</v>
          </cell>
        </row>
        <row r="29">
          <cell r="B29" t="str">
            <v>Master’s/S: Master’s Colleges and Universities (smaller programs)</v>
          </cell>
          <cell r="E29" t="str">
            <v>Montana</v>
          </cell>
        </row>
        <row r="30">
          <cell r="B30" t="str">
            <v>Special Focus Institution</v>
          </cell>
          <cell r="E30" t="str">
            <v>Nebraska</v>
          </cell>
        </row>
        <row r="31">
          <cell r="B31" t="str">
            <v>Spec/Faith: Theological seminaries, Bible colleges, and other faith-related institutions</v>
          </cell>
          <cell r="E31" t="str">
            <v>New Hampshire</v>
          </cell>
        </row>
        <row r="32">
          <cell r="B32" t="str">
            <v>Spec/Medical: Medical schools and medical centers</v>
          </cell>
          <cell r="E32" t="str">
            <v>New Jersey</v>
          </cell>
        </row>
        <row r="33">
          <cell r="B33" t="str">
            <v>Spec/Health: Other health profession schools</v>
          </cell>
          <cell r="E33" t="str">
            <v>New Mexico</v>
          </cell>
        </row>
        <row r="34">
          <cell r="B34" t="str">
            <v>Spec/Engg: Schools of engineering</v>
          </cell>
          <cell r="E34" t="str">
            <v>New York</v>
          </cell>
        </row>
        <row r="35">
          <cell r="B35" t="str">
            <v>Spec/Tech: Other technology-related schools</v>
          </cell>
          <cell r="E35" t="str">
            <v>North Carolina</v>
          </cell>
        </row>
        <row r="36">
          <cell r="B36" t="str">
            <v>Spec/Bus: Schools of business and management</v>
          </cell>
          <cell r="E36" t="str">
            <v>North Dakota</v>
          </cell>
        </row>
        <row r="37">
          <cell r="B37" t="str">
            <v>Spec/Arts: Schools of art, music, and design</v>
          </cell>
          <cell r="E37" t="str">
            <v>Ohio</v>
          </cell>
        </row>
        <row r="38">
          <cell r="B38" t="str">
            <v>Spec/Law: Schools of law</v>
          </cell>
          <cell r="E38" t="str">
            <v>Oklahoma</v>
          </cell>
        </row>
        <row r="39">
          <cell r="B39" t="str">
            <v>Spec/Other: Other special-focus institutions</v>
          </cell>
          <cell r="E39" t="str">
            <v>Oregon</v>
          </cell>
        </row>
        <row r="40">
          <cell r="B40" t="str">
            <v>Tribal College</v>
          </cell>
          <cell r="E40" t="str">
            <v>Pennsylvania</v>
          </cell>
        </row>
        <row r="41">
          <cell r="B41" t="str">
            <v>Tribal: Tribal Colleges</v>
          </cell>
          <cell r="E41" t="str">
            <v>Puerto Rico</v>
          </cell>
        </row>
        <row r="42">
          <cell r="E42" t="str">
            <v>Rhode Island</v>
          </cell>
        </row>
        <row r="43">
          <cell r="E43" t="str">
            <v>South Carolina</v>
          </cell>
        </row>
        <row r="44">
          <cell r="E44" t="str">
            <v>South Dakota</v>
          </cell>
        </row>
        <row r="45">
          <cell r="E45" t="str">
            <v>Tennessee</v>
          </cell>
        </row>
        <row r="46">
          <cell r="E46" t="str">
            <v>Texas</v>
          </cell>
        </row>
        <row r="47">
          <cell r="E47" t="str">
            <v>Utah</v>
          </cell>
        </row>
        <row r="48">
          <cell r="E48" t="str">
            <v>Vermont</v>
          </cell>
        </row>
        <row r="49">
          <cell r="E49" t="str">
            <v>Virginia</v>
          </cell>
        </row>
        <row r="50">
          <cell r="E50" t="str">
            <v>Washington</v>
          </cell>
        </row>
        <row r="51">
          <cell r="E51" t="str">
            <v>West Virginia</v>
          </cell>
        </row>
        <row r="52">
          <cell r="E52" t="str">
            <v>Wisconsin</v>
          </cell>
        </row>
        <row r="53">
          <cell r="E53"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Agreement"/>
      <sheetName val="Introduction"/>
      <sheetName val="Spreadsheet_Map"/>
      <sheetName val="Input"/>
      <sheetName val="Input_Commuter"/>
      <sheetName val="S_eCO2_Sum"/>
      <sheetName val="EF_ElectricMap"/>
      <sheetName val="Input_InflAdj"/>
      <sheetName val="CustFuelMix"/>
      <sheetName val="S_CO2"/>
      <sheetName val="S_CH4"/>
      <sheetName val="S_N2O"/>
      <sheetName val="S_Energy"/>
      <sheetName val="S_CO2_Sum"/>
      <sheetName val="S_CH4_Sum"/>
      <sheetName val="S_N2O_Sum"/>
      <sheetName val="S_Energy_Sum"/>
      <sheetName val="S_Annual"/>
      <sheetName val="S_Demo"/>
      <sheetName val="ACUPCC_Reporting"/>
      <sheetName val="GraphControl"/>
      <sheetName val="Linear Projection"/>
      <sheetName val="Normalization"/>
      <sheetName val="Customized trends"/>
      <sheetName val="Detailed Projection"/>
      <sheetName val="Project_Input"/>
      <sheetName val="P_Cost_Ass"/>
      <sheetName val="Project_EF"/>
      <sheetName val="P_Emissions_Calc"/>
      <sheetName val="P_Source_Increases"/>
      <sheetName val="P_Source_Reductions"/>
      <sheetName val="P_Cash_Flow"/>
      <sheetName val="P_Sum"/>
      <sheetName val="P_Exec_Sum"/>
      <sheetName val="PG_EmissionsReductions"/>
      <sheetName val="PG_CapitalCost"/>
      <sheetName val="PG_AnnualCost"/>
      <sheetName val="PG_PaybackTime"/>
      <sheetName val="PG_IRR"/>
      <sheetName val="PG_NPV"/>
      <sheetName val="PG_CostPerReduction"/>
      <sheetName val="PG_eCO2_Wedges"/>
      <sheetName val="PG_vs_BAU"/>
      <sheetName val="EF_Map"/>
      <sheetName val="EF_CO2"/>
      <sheetName val="EF_CH4"/>
      <sheetName val="EF_N2O"/>
      <sheetName val="EF_Energy"/>
      <sheetName val="EF_eCO2"/>
      <sheetName val="EF_Stationary"/>
      <sheetName val="EF_Transportation"/>
      <sheetName val="EF_Agriculture"/>
      <sheetName val="EF_Animals"/>
      <sheetName val="EF_Refrigerants"/>
      <sheetName val="EF_Electric"/>
      <sheetName val="EF_ElectricCO2"/>
      <sheetName val="EF_ElectricCH4N2O"/>
      <sheetName val="EF_ElectricEnergy"/>
      <sheetName val="EF_ElectricLoss"/>
      <sheetName val="CustFuelMixConversion"/>
      <sheetName val="EF_ElectricGenEff"/>
      <sheetName val="EF_Steam"/>
      <sheetName val="EF_Water"/>
      <sheetName val="EF_SolidWaste"/>
      <sheetName val="EF_Wastewater"/>
      <sheetName val="EF_Paper"/>
      <sheetName val="EF_Offset"/>
      <sheetName val="EF_GWP"/>
      <sheetName val="EF_HeatingValues"/>
      <sheetName val="EF_CarbonContent"/>
      <sheetName val="EF_CH4N2O"/>
      <sheetName val="EF_Constants"/>
      <sheetName val="S_Graph_Sum"/>
      <sheetName val="G_TotalEmissions"/>
      <sheetName val="G_ScopeEmissions"/>
      <sheetName val="G_TotalCO2"/>
      <sheetName val="G_TotalCH4"/>
      <sheetName val="G_TotalN2O"/>
      <sheetName val="G_TotalEnergy"/>
      <sheetName val="G_Offset"/>
      <sheetName val="G_Demo_Emissions"/>
      <sheetName val="G_Operating$"/>
      <sheetName val="G_Research$"/>
      <sheetName val="G_Energy$"/>
      <sheetName val="G_Student"/>
      <sheetName val="G_Community"/>
      <sheetName val="G_BuildingSpace"/>
      <sheetName val="G_ResearchSpace"/>
      <sheetName val="G_HDD"/>
      <sheetName val="G_CDD"/>
      <sheetName val="G_Demo_Energy"/>
      <sheetName val="G_R_Operating$"/>
      <sheetName val="G_R_Research$"/>
      <sheetName val="G_R_Energy$"/>
      <sheetName val="G_R_Student"/>
      <sheetName val="G_R_Community"/>
      <sheetName val="G_R_BuildingSpace"/>
      <sheetName val="G_R_ResearchSpace"/>
      <sheetName val="G_R_HDD"/>
      <sheetName val="G_R_CDD"/>
      <sheetName val="G_NRG$_All"/>
      <sheetName val="Reference"/>
      <sheetName val="Troubleshooting_Guide"/>
      <sheetName val="Glossary"/>
      <sheetName val="Info"/>
      <sheetName val="DegreeD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8">
          <cell r="C8">
            <v>25</v>
          </cell>
        </row>
        <row r="9">
          <cell r="C9">
            <v>298</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S51"/>
  <sheetViews>
    <sheetView tabSelected="1" zoomScale="75" zoomScaleNormal="75" workbookViewId="0">
      <selection activeCell="N2" sqref="N2"/>
    </sheetView>
  </sheetViews>
  <sheetFormatPr defaultRowHeight="15" x14ac:dyDescent="0.25"/>
  <cols>
    <col min="1" max="1" width="2.140625" style="4" customWidth="1"/>
    <col min="2" max="2" width="4.42578125" customWidth="1"/>
    <col min="3" max="3" width="41.85546875" customWidth="1"/>
    <col min="5" max="15" width="12.85546875" customWidth="1"/>
    <col min="16" max="16" width="4.85546875" customWidth="1"/>
    <col min="17" max="17" width="12.85546875" customWidth="1"/>
    <col min="18" max="18" width="28.85546875" bestFit="1" customWidth="1"/>
    <col min="19" max="24" width="12.85546875" customWidth="1"/>
    <col min="25" max="25" width="11.42578125" customWidth="1"/>
    <col min="26" max="26" width="12.5703125" customWidth="1"/>
    <col min="27" max="29" width="13.140625" customWidth="1"/>
    <col min="30" max="30" width="4.7109375" customWidth="1"/>
    <col min="31" max="31" width="21.7109375" customWidth="1"/>
    <col min="32" max="32" width="22.28515625" customWidth="1"/>
    <col min="33" max="34" width="12.7109375" customWidth="1"/>
    <col min="35" max="35" width="12.7109375" style="1" customWidth="1"/>
    <col min="36" max="43" width="9.140625" customWidth="1"/>
    <col min="44" max="44" width="13.5703125" customWidth="1"/>
    <col min="45" max="47" width="9.140625" customWidth="1"/>
    <col min="48" max="51" width="10.5703125" customWidth="1"/>
    <col min="52" max="53" width="10.5703125" bestFit="1" customWidth="1"/>
    <col min="54" max="56" width="10.140625" bestFit="1" customWidth="1"/>
  </cols>
  <sheetData>
    <row r="1" spans="1:45" ht="78.75" customHeight="1" x14ac:dyDescent="0.45">
      <c r="A1" s="41" t="s">
        <v>38</v>
      </c>
      <c r="J1" s="79" t="s">
        <v>64</v>
      </c>
      <c r="K1" s="79"/>
      <c r="L1" s="79"/>
      <c r="M1" s="79"/>
      <c r="N1" s="79"/>
      <c r="O1" s="79"/>
      <c r="AN1" t="s">
        <v>60</v>
      </c>
      <c r="AS1" t="s">
        <v>57</v>
      </c>
    </row>
    <row r="2" spans="1:45" ht="28.5" x14ac:dyDescent="0.45">
      <c r="A2" s="42" t="s">
        <v>39</v>
      </c>
      <c r="AN2" t="s">
        <v>61</v>
      </c>
    </row>
    <row r="3" spans="1:45" ht="15.75" x14ac:dyDescent="0.25">
      <c r="A3" s="2"/>
      <c r="AN3" t="s">
        <v>62</v>
      </c>
    </row>
    <row r="4" spans="1:45" ht="26.25" x14ac:dyDescent="0.4">
      <c r="B4" s="55" t="s">
        <v>42</v>
      </c>
      <c r="Q4" s="55" t="s">
        <v>43</v>
      </c>
      <c r="R4" s="43"/>
      <c r="AE4" s="55" t="s">
        <v>56</v>
      </c>
    </row>
    <row r="5" spans="1:45" ht="21" x14ac:dyDescent="0.35">
      <c r="A5" s="3"/>
      <c r="B5" s="51" t="s">
        <v>0</v>
      </c>
      <c r="C5" s="25"/>
      <c r="D5" s="25"/>
      <c r="E5" s="25" t="s">
        <v>1</v>
      </c>
      <c r="F5" s="25" t="s">
        <v>2</v>
      </c>
      <c r="G5" s="25" t="s">
        <v>3</v>
      </c>
      <c r="H5" s="25" t="s">
        <v>4</v>
      </c>
      <c r="I5" s="25" t="s">
        <v>5</v>
      </c>
      <c r="J5" s="25" t="s">
        <v>37</v>
      </c>
      <c r="K5" s="25" t="s">
        <v>40</v>
      </c>
      <c r="L5" s="26" t="s">
        <v>41</v>
      </c>
      <c r="M5" s="26" t="s">
        <v>58</v>
      </c>
      <c r="N5" s="26" t="s">
        <v>59</v>
      </c>
      <c r="O5" s="26" t="s">
        <v>49</v>
      </c>
      <c r="Q5" s="51" t="s">
        <v>6</v>
      </c>
      <c r="R5" s="25"/>
      <c r="S5" s="25"/>
      <c r="T5" s="25" t="s">
        <v>1</v>
      </c>
      <c r="U5" s="25" t="s">
        <v>2</v>
      </c>
      <c r="V5" s="25" t="s">
        <v>3</v>
      </c>
      <c r="W5" s="25" t="s">
        <v>4</v>
      </c>
      <c r="X5" s="25" t="s">
        <v>5</v>
      </c>
      <c r="Y5" s="25" t="s">
        <v>37</v>
      </c>
      <c r="Z5" s="25" t="s">
        <v>40</v>
      </c>
      <c r="AA5" s="26" t="s">
        <v>41</v>
      </c>
      <c r="AB5" s="26" t="s">
        <v>58</v>
      </c>
      <c r="AC5" s="26" t="s">
        <v>59</v>
      </c>
      <c r="AE5" s="51" t="s">
        <v>48</v>
      </c>
      <c r="AF5" s="25"/>
      <c r="AG5" s="25"/>
      <c r="AH5" s="25" t="s">
        <v>1</v>
      </c>
      <c r="AI5" s="25" t="s">
        <v>2</v>
      </c>
      <c r="AJ5" s="25" t="s">
        <v>3</v>
      </c>
      <c r="AK5" s="25" t="s">
        <v>4</v>
      </c>
      <c r="AL5" s="25" t="s">
        <v>5</v>
      </c>
      <c r="AM5" s="25" t="s">
        <v>37</v>
      </c>
      <c r="AN5" s="25" t="s">
        <v>40</v>
      </c>
      <c r="AO5" s="26" t="s">
        <v>41</v>
      </c>
      <c r="AP5" s="26" t="s">
        <v>58</v>
      </c>
      <c r="AQ5" s="26" t="s">
        <v>59</v>
      </c>
      <c r="AR5" s="26" t="s">
        <v>49</v>
      </c>
    </row>
    <row r="6" spans="1:45" ht="18" customHeight="1" x14ac:dyDescent="0.25">
      <c r="B6" s="27" t="s">
        <v>7</v>
      </c>
      <c r="C6" s="27"/>
      <c r="D6" s="27"/>
      <c r="E6" s="27"/>
      <c r="F6" s="27"/>
      <c r="G6" s="27"/>
      <c r="H6" s="27"/>
      <c r="I6" s="27"/>
      <c r="J6" s="27"/>
      <c r="K6" s="27"/>
      <c r="L6" s="28"/>
      <c r="M6" s="28"/>
      <c r="N6" s="28"/>
      <c r="O6" s="28" t="s">
        <v>63</v>
      </c>
      <c r="Q6" s="27" t="s">
        <v>7</v>
      </c>
      <c r="R6" s="27"/>
      <c r="S6" s="27"/>
      <c r="T6" s="27"/>
      <c r="U6" s="27"/>
      <c r="V6" s="27"/>
      <c r="W6" s="27"/>
      <c r="X6" s="27"/>
      <c r="Y6" s="27"/>
      <c r="Z6" s="27"/>
      <c r="AA6" s="28"/>
      <c r="AB6" s="28"/>
      <c r="AC6" s="28"/>
      <c r="AE6" s="27" t="s">
        <v>50</v>
      </c>
      <c r="AF6" s="27"/>
      <c r="AG6" s="27"/>
      <c r="AH6" s="27"/>
      <c r="AI6" s="27"/>
      <c r="AJ6" s="27"/>
      <c r="AK6" s="27"/>
      <c r="AL6" s="27"/>
      <c r="AM6" s="27"/>
      <c r="AN6" s="27"/>
      <c r="AO6" s="27"/>
      <c r="AP6" s="27"/>
      <c r="AQ6" s="27"/>
      <c r="AR6" s="28" t="s">
        <v>63</v>
      </c>
    </row>
    <row r="7" spans="1:45" ht="18" customHeight="1" x14ac:dyDescent="0.25">
      <c r="B7" s="5"/>
      <c r="C7" s="6" t="s">
        <v>8</v>
      </c>
      <c r="D7" s="6" t="s">
        <v>9</v>
      </c>
      <c r="E7" s="21">
        <v>8482.3928044050008</v>
      </c>
      <c r="F7" s="21">
        <v>8535.6416191740009</v>
      </c>
      <c r="G7" s="21">
        <v>7803.6715668089</v>
      </c>
      <c r="H7" s="21">
        <v>7909.3921987161002</v>
      </c>
      <c r="I7" s="21">
        <v>6877.1373603161001</v>
      </c>
      <c r="J7" s="21">
        <v>8376.2686560016009</v>
      </c>
      <c r="K7" s="20">
        <v>9604.1909401769008</v>
      </c>
      <c r="L7" s="20">
        <v>7844.7398648265998</v>
      </c>
      <c r="M7" s="20">
        <v>7288.8229685689003</v>
      </c>
      <c r="N7" s="20">
        <v>7869.8043552693998</v>
      </c>
      <c r="O7" s="68">
        <f>(E7-N7)/E7</f>
        <v>7.2218825897508193E-2</v>
      </c>
      <c r="P7" s="8"/>
      <c r="Q7" s="5"/>
      <c r="R7" s="6" t="s">
        <v>8</v>
      </c>
      <c r="S7" s="10" t="s">
        <v>10</v>
      </c>
      <c r="T7" s="11">
        <v>0.31058884403149439</v>
      </c>
      <c r="U7" s="11">
        <v>0.31634528201864426</v>
      </c>
      <c r="V7" s="11">
        <v>0.30344187618549567</v>
      </c>
      <c r="W7" s="11">
        <v>0.30810692945162765</v>
      </c>
      <c r="X7" s="11">
        <v>0.31047212478354519</v>
      </c>
      <c r="Y7" s="11">
        <v>0.3656115482504611</v>
      </c>
      <c r="Z7" s="23">
        <v>0.41530393226292972</v>
      </c>
      <c r="AA7" s="23">
        <v>0.36432339210536008</v>
      </c>
      <c r="AB7" s="23">
        <v>0.34203532717691293</v>
      </c>
      <c r="AC7" s="23">
        <v>0.33809877560337454</v>
      </c>
      <c r="AE7" s="12"/>
      <c r="AF7" s="6" t="s">
        <v>7</v>
      </c>
      <c r="AG7" s="6" t="s">
        <v>9</v>
      </c>
      <c r="AH7" s="74">
        <v>4.3235076994198849</v>
      </c>
      <c r="AI7" s="74">
        <v>4.3647197688774559</v>
      </c>
      <c r="AJ7" s="74">
        <v>3.9661968161568137</v>
      </c>
      <c r="AK7" s="74">
        <v>4.0117145324721157</v>
      </c>
      <c r="AL7" s="74">
        <v>3.4918053064904333</v>
      </c>
      <c r="AM7" s="74">
        <v>4.1753158062557718</v>
      </c>
      <c r="AN7" s="74">
        <v>4.8122451136554183</v>
      </c>
      <c r="AO7" s="74">
        <v>3.9337871273669762</v>
      </c>
      <c r="AP7" s="74">
        <v>3.7906583177023823</v>
      </c>
      <c r="AQ7" s="74">
        <v>4.1243295533833386</v>
      </c>
      <c r="AR7" s="57">
        <f>-(AH7-AQ7)/AH7</f>
        <v>-4.6068646081807919E-2</v>
      </c>
    </row>
    <row r="8" spans="1:45" ht="18" customHeight="1" x14ac:dyDescent="0.25">
      <c r="B8" s="5"/>
      <c r="C8" s="6" t="s">
        <v>11</v>
      </c>
      <c r="D8" s="6" t="s">
        <v>9</v>
      </c>
      <c r="E8" s="21">
        <v>138.07946845783999</v>
      </c>
      <c r="F8" s="21">
        <v>127.87629056225001</v>
      </c>
      <c r="G8" s="21">
        <v>113.56155741678</v>
      </c>
      <c r="H8" s="21">
        <v>113.61437132074001</v>
      </c>
      <c r="I8" s="21">
        <v>114.44653677292</v>
      </c>
      <c r="J8" s="21">
        <v>121.33262131418</v>
      </c>
      <c r="K8" s="20">
        <v>131.5045749329</v>
      </c>
      <c r="L8" s="20">
        <v>135.51189022103</v>
      </c>
      <c r="M8" s="20">
        <v>226.22912964813</v>
      </c>
      <c r="N8" s="20">
        <v>236.08178757185999</v>
      </c>
      <c r="O8" s="68">
        <f t="shared" ref="O8:O10" si="0">(E8-N8)/E8</f>
        <v>-0.70975301548139424</v>
      </c>
      <c r="Q8" s="5"/>
      <c r="R8" s="6" t="s">
        <v>11</v>
      </c>
      <c r="S8" s="10" t="s">
        <v>10</v>
      </c>
      <c r="T8" s="11">
        <v>5.055877920500519E-3</v>
      </c>
      <c r="U8" s="11">
        <v>4.7393111152349131E-3</v>
      </c>
      <c r="V8" s="11">
        <v>4.4157845124671016E-3</v>
      </c>
      <c r="W8" s="11">
        <v>4.4257983685386786E-3</v>
      </c>
      <c r="X8" s="11">
        <v>5.1667514525801763E-3</v>
      </c>
      <c r="Y8" s="11">
        <v>5.2959867160158299E-3</v>
      </c>
      <c r="Z8" s="23">
        <v>5.6865140874836169E-3</v>
      </c>
      <c r="AA8" s="23">
        <v>6.2934083687459664E-3</v>
      </c>
      <c r="AB8" s="23">
        <v>1.0616028775814676E-2</v>
      </c>
      <c r="AC8" s="23">
        <v>1.0142432990326793E-2</v>
      </c>
      <c r="AE8" s="12"/>
      <c r="AF8" s="6" t="s">
        <v>15</v>
      </c>
      <c r="AG8" s="6" t="s">
        <v>9</v>
      </c>
      <c r="AH8" s="74">
        <v>5.6230369219375564</v>
      </c>
      <c r="AI8" s="74">
        <v>5.5903922150407048</v>
      </c>
      <c r="AJ8" s="74">
        <v>5.5855948244859599</v>
      </c>
      <c r="AK8" s="74">
        <v>5.6164663805319366</v>
      </c>
      <c r="AL8" s="74">
        <v>4.2768355195163421</v>
      </c>
      <c r="AM8" s="74">
        <v>4.1889357792171316</v>
      </c>
      <c r="AN8" s="74">
        <v>3.6991219096040844</v>
      </c>
      <c r="AO8" s="74">
        <v>3.6733053205534265</v>
      </c>
      <c r="AP8" s="74">
        <v>3.8841924057437822</v>
      </c>
      <c r="AQ8" s="74">
        <v>3.947031360201481</v>
      </c>
      <c r="AR8" s="57">
        <f t="shared" ref="AR8:AR9" si="1">-(AH8-AQ8)/AH8</f>
        <v>-0.29806056495865341</v>
      </c>
    </row>
    <row r="9" spans="1:45" ht="18" customHeight="1" x14ac:dyDescent="0.25">
      <c r="B9" s="5"/>
      <c r="C9" s="6" t="s">
        <v>12</v>
      </c>
      <c r="D9" s="6" t="s">
        <v>9</v>
      </c>
      <c r="E9" s="7">
        <v>0</v>
      </c>
      <c r="F9" s="7">
        <v>0</v>
      </c>
      <c r="G9" s="7">
        <v>0</v>
      </c>
      <c r="H9" s="7">
        <v>0</v>
      </c>
      <c r="I9" s="7">
        <v>0</v>
      </c>
      <c r="J9" s="7">
        <v>0</v>
      </c>
      <c r="K9" s="20">
        <v>32.250417507000002</v>
      </c>
      <c r="L9" s="20">
        <v>44.089178363999999</v>
      </c>
      <c r="M9" s="20">
        <v>48.2849077865</v>
      </c>
      <c r="N9" s="20">
        <v>509.9693656673</v>
      </c>
      <c r="O9" s="78" t="e">
        <f>(E9-N9)/E9</f>
        <v>#DIV/0!</v>
      </c>
      <c r="Q9" s="5"/>
      <c r="R9" s="6" t="s">
        <v>12</v>
      </c>
      <c r="S9" s="10" t="s">
        <v>10</v>
      </c>
      <c r="T9" s="11">
        <v>0</v>
      </c>
      <c r="U9" s="11">
        <v>0</v>
      </c>
      <c r="V9" s="11">
        <v>0</v>
      </c>
      <c r="W9" s="11">
        <v>0</v>
      </c>
      <c r="X9" s="11">
        <v>0</v>
      </c>
      <c r="Y9" s="11">
        <v>0</v>
      </c>
      <c r="Z9" s="23">
        <v>1.3945709004752076E-3</v>
      </c>
      <c r="AA9" s="23">
        <v>2.0475782872968191E-3</v>
      </c>
      <c r="AB9" s="23">
        <v>2.265817718948552E-3</v>
      </c>
      <c r="AC9" s="23">
        <v>2.1909060294732247E-2</v>
      </c>
      <c r="AE9" s="12"/>
      <c r="AF9" s="6" t="s">
        <v>20</v>
      </c>
      <c r="AG9" s="6" t="s">
        <v>9</v>
      </c>
      <c r="AH9" s="74">
        <v>3.7247228455195942</v>
      </c>
      <c r="AI9" s="74">
        <v>3.6127709674920174</v>
      </c>
      <c r="AJ9" s="74">
        <v>3.3046806951838184</v>
      </c>
      <c r="AK9" s="74">
        <v>3.1816656600473143</v>
      </c>
      <c r="AL9" s="74">
        <v>3.2680204128027812</v>
      </c>
      <c r="AM9" s="74">
        <v>2.8497942439771973</v>
      </c>
      <c r="AN9" s="74">
        <v>2.8693870515322994</v>
      </c>
      <c r="AO9" s="74">
        <v>2.9050579110110397</v>
      </c>
      <c r="AP9" s="74">
        <v>2.9660170240312782</v>
      </c>
      <c r="AQ9" s="74">
        <v>3.049825219474056</v>
      </c>
      <c r="AR9" s="57">
        <f t="shared" si="1"/>
        <v>-0.18119405229233659</v>
      </c>
    </row>
    <row r="10" spans="1:45" ht="18" customHeight="1" x14ac:dyDescent="0.25">
      <c r="B10" s="5"/>
      <c r="C10" s="12" t="s">
        <v>13</v>
      </c>
      <c r="D10" s="6" t="s">
        <v>9</v>
      </c>
      <c r="E10" s="21">
        <v>16.469353037280001</v>
      </c>
      <c r="F10" s="21">
        <v>16.469353037280001</v>
      </c>
      <c r="G10" s="21">
        <v>16.469353037280001</v>
      </c>
      <c r="H10" s="21">
        <v>16.469353037280001</v>
      </c>
      <c r="I10" s="21">
        <v>16.469353037280001</v>
      </c>
      <c r="J10" s="21">
        <v>32.568914864760004</v>
      </c>
      <c r="K10" s="20">
        <v>10.536138331008001</v>
      </c>
      <c r="L10" s="20">
        <v>33.353253187968001</v>
      </c>
      <c r="M10" s="20">
        <v>28.100687109500001</v>
      </c>
      <c r="N10" s="20">
        <v>16.366246722768</v>
      </c>
      <c r="O10" s="68">
        <f t="shared" si="0"/>
        <v>6.2604957388799377E-3</v>
      </c>
      <c r="Q10" s="5"/>
      <c r="R10" s="6" t="s">
        <v>13</v>
      </c>
      <c r="S10" s="10" t="s">
        <v>10</v>
      </c>
      <c r="T10" s="11">
        <v>6.030370721736676E-4</v>
      </c>
      <c r="U10" s="11">
        <v>6.1038201504846359E-4</v>
      </c>
      <c r="V10" s="11">
        <v>6.4040257748022118E-4</v>
      </c>
      <c r="W10" s="11">
        <v>6.415564770191663E-4</v>
      </c>
      <c r="X10" s="11">
        <v>7.4351794407951581E-4</v>
      </c>
      <c r="Y10" s="11">
        <v>1.4215842253352965E-3</v>
      </c>
      <c r="Z10" s="23">
        <v>4.556031535596696E-4</v>
      </c>
      <c r="AA10" s="23">
        <v>1.5489832102237608E-3</v>
      </c>
      <c r="AB10" s="23">
        <v>1.3186529225418979E-3</v>
      </c>
      <c r="AC10" s="23">
        <v>7.0311887416687655E-4</v>
      </c>
      <c r="AE10" s="29"/>
      <c r="AF10" s="29" t="s">
        <v>51</v>
      </c>
      <c r="AG10" s="58" t="s">
        <v>9</v>
      </c>
      <c r="AH10" s="59">
        <v>13.671267466877035</v>
      </c>
      <c r="AI10" s="59">
        <v>13.56788295141018</v>
      </c>
      <c r="AJ10" s="59">
        <v>12.856472335826592</v>
      </c>
      <c r="AK10" s="59">
        <v>12.809846573051367</v>
      </c>
      <c r="AL10" s="59">
        <v>11.036661238809558</v>
      </c>
      <c r="AM10" s="59">
        <v>11.2140458294501</v>
      </c>
      <c r="AN10" s="59">
        <v>11.380754074791803</v>
      </c>
      <c r="AO10" s="59">
        <v>10.512150358931443</v>
      </c>
      <c r="AP10" s="59">
        <v>10.640867747477444</v>
      </c>
      <c r="AQ10" s="59">
        <v>11.121186133058874</v>
      </c>
      <c r="AR10" s="31">
        <f>-(AH10-AQ10)/AH10</f>
        <v>-0.18652852341573586</v>
      </c>
    </row>
    <row r="11" spans="1:45" ht="18" customHeight="1" x14ac:dyDescent="0.25">
      <c r="B11" s="29"/>
      <c r="C11" s="29" t="s">
        <v>14</v>
      </c>
      <c r="D11" s="29" t="s">
        <v>9</v>
      </c>
      <c r="E11" s="30">
        <v>8636.9416259001209</v>
      </c>
      <c r="F11" s="30">
        <v>8679.9872627735313</v>
      </c>
      <c r="G11" s="30">
        <v>7933.7024772629593</v>
      </c>
      <c r="H11" s="30">
        <v>8039.4759230741201</v>
      </c>
      <c r="I11" s="30">
        <v>7008.0532501262996</v>
      </c>
      <c r="J11" s="30">
        <v>8530.1701921805416</v>
      </c>
      <c r="K11" s="30">
        <v>9778.4820709478099</v>
      </c>
      <c r="L11" s="30">
        <v>8057.6941865995977</v>
      </c>
      <c r="M11" s="30">
        <v>7591.43769311303</v>
      </c>
      <c r="N11" s="30">
        <v>8632.2217552313286</v>
      </c>
      <c r="O11" s="71">
        <f>(E11-N11)/E11</f>
        <v>5.464747677162156E-4</v>
      </c>
      <c r="Q11" s="37"/>
      <c r="R11" s="29" t="s">
        <v>7</v>
      </c>
      <c r="S11" s="38" t="s">
        <v>10</v>
      </c>
      <c r="T11" s="39">
        <v>0.31624775902416863</v>
      </c>
      <c r="U11" s="39">
        <v>0.32169497514892764</v>
      </c>
      <c r="V11" s="39">
        <v>0.30849806327544299</v>
      </c>
      <c r="W11" s="39">
        <v>0.31317428429718547</v>
      </c>
      <c r="X11" s="39">
        <v>0.31638239418020486</v>
      </c>
      <c r="Y11" s="39">
        <v>0.37232911919181222</v>
      </c>
      <c r="Z11" s="40">
        <v>0.42284062040444825</v>
      </c>
      <c r="AA11" s="40">
        <v>0.37421336197162663</v>
      </c>
      <c r="AB11" s="40">
        <v>0.35623582659421804</v>
      </c>
      <c r="AC11" s="40">
        <v>0.37085338776260052</v>
      </c>
      <c r="AE11" s="27" t="s">
        <v>52</v>
      </c>
      <c r="AF11" s="27"/>
      <c r="AG11" s="27"/>
      <c r="AH11" s="27"/>
      <c r="AI11" s="27"/>
      <c r="AJ11" s="27"/>
      <c r="AK11" s="27"/>
      <c r="AL11" s="27"/>
      <c r="AM11" s="27"/>
      <c r="AN11" s="27"/>
      <c r="AO11" s="27"/>
      <c r="AP11" s="27"/>
      <c r="AQ11" s="27"/>
      <c r="AR11" s="32"/>
    </row>
    <row r="12" spans="1:45" ht="18" customHeight="1" x14ac:dyDescent="0.25">
      <c r="B12" s="27" t="s">
        <v>15</v>
      </c>
      <c r="C12" s="27"/>
      <c r="D12" s="27"/>
      <c r="E12" s="27"/>
      <c r="F12" s="27"/>
      <c r="G12" s="27"/>
      <c r="H12" s="27"/>
      <c r="I12" s="27"/>
      <c r="J12" s="27"/>
      <c r="K12" s="27"/>
      <c r="L12" s="32"/>
      <c r="M12" s="32"/>
      <c r="N12" s="32"/>
      <c r="O12" s="69"/>
      <c r="Q12" s="27" t="s">
        <v>15</v>
      </c>
      <c r="R12" s="27"/>
      <c r="S12" s="27"/>
      <c r="T12" s="27"/>
      <c r="U12" s="27"/>
      <c r="V12" s="27"/>
      <c r="W12" s="27"/>
      <c r="X12" s="27"/>
      <c r="Y12" s="27"/>
      <c r="Z12" s="27"/>
      <c r="AA12" s="32"/>
      <c r="AB12" s="32"/>
      <c r="AC12" s="32"/>
      <c r="AE12" s="12"/>
      <c r="AF12" s="12" t="s">
        <v>31</v>
      </c>
      <c r="AG12" s="6" t="s">
        <v>9</v>
      </c>
      <c r="AH12" s="74">
        <v>-0.36419428634359025</v>
      </c>
      <c r="AI12" s="74">
        <v>-0.3658424977497523</v>
      </c>
      <c r="AJ12" s="74">
        <v>-0.36370998785200442</v>
      </c>
      <c r="AK12" s="74">
        <v>-0.36304391217564869</v>
      </c>
      <c r="AL12" s="74">
        <v>-0.3625012456402591</v>
      </c>
      <c r="AM12" s="74">
        <v>-0.37986294664708758</v>
      </c>
      <c r="AN12" s="74">
        <v>-0.3712450787401575</v>
      </c>
      <c r="AO12" s="74">
        <v>-0.35657828572544464</v>
      </c>
      <c r="AP12" s="74">
        <v>-0.36827335507098019</v>
      </c>
      <c r="AQ12" s="74">
        <v>-0.34489249880554229</v>
      </c>
      <c r="AR12" s="57">
        <f>-(AH12-AQ12)/AH12</f>
        <v>-5.2998600642070896E-2</v>
      </c>
    </row>
    <row r="13" spans="1:45" ht="18" customHeight="1" x14ac:dyDescent="0.25">
      <c r="B13" s="5"/>
      <c r="C13" s="12" t="s">
        <v>16</v>
      </c>
      <c r="D13" s="6" t="s">
        <v>9</v>
      </c>
      <c r="E13" s="75">
        <v>11232.972167847</v>
      </c>
      <c r="F13" s="75">
        <v>11117.445286284999</v>
      </c>
      <c r="G13" s="75">
        <v>11173.032895263999</v>
      </c>
      <c r="H13" s="75">
        <v>11255.398626586</v>
      </c>
      <c r="I13" s="75">
        <v>8583.6088876692993</v>
      </c>
      <c r="J13" s="75">
        <v>8557.9957969406005</v>
      </c>
      <c r="K13" s="76">
        <v>7516.6157203154999</v>
      </c>
      <c r="L13" s="20">
        <v>7524.1414872491996</v>
      </c>
      <c r="M13" s="20">
        <v>7778.7556052109003</v>
      </c>
      <c r="N13" s="20">
        <v>8261.1366369016996</v>
      </c>
      <c r="O13" s="70">
        <f>(E13-N13)/E13</f>
        <v>0.26456359782069194</v>
      </c>
      <c r="Q13" s="5"/>
      <c r="R13" s="12" t="s">
        <v>16</v>
      </c>
      <c r="S13" s="10" t="s">
        <v>10</v>
      </c>
      <c r="T13" s="11">
        <v>0.41130326325347233</v>
      </c>
      <c r="U13" s="11">
        <v>0.4120312826298127</v>
      </c>
      <c r="V13" s="11">
        <v>0.43445781071070461</v>
      </c>
      <c r="W13" s="11">
        <v>0.43844915304040738</v>
      </c>
      <c r="X13" s="11">
        <v>0.38751171454616951</v>
      </c>
      <c r="Y13" s="11">
        <v>0.37354366505407294</v>
      </c>
      <c r="Z13" s="23">
        <v>0.3250331116281287</v>
      </c>
      <c r="AA13" s="23">
        <v>0.34943424467216405</v>
      </c>
      <c r="AB13" s="23">
        <v>0.36502590746554298</v>
      </c>
      <c r="AC13" s="23">
        <v>0.35491100616224036</v>
      </c>
      <c r="AE13" s="29"/>
      <c r="AF13" s="29" t="s">
        <v>53</v>
      </c>
      <c r="AG13" s="29" t="s">
        <v>9</v>
      </c>
      <c r="AH13" s="59">
        <v>13.307073180533445</v>
      </c>
      <c r="AI13" s="59">
        <v>13.202040453660427</v>
      </c>
      <c r="AJ13" s="59">
        <v>12.492762347974587</v>
      </c>
      <c r="AK13" s="59">
        <v>12.446802660875719</v>
      </c>
      <c r="AL13" s="59">
        <v>10.674159993169299</v>
      </c>
      <c r="AM13" s="59">
        <v>10.834182882803013</v>
      </c>
      <c r="AN13" s="59">
        <v>11.009508996051645</v>
      </c>
      <c r="AO13" s="59">
        <v>10.155572073205999</v>
      </c>
      <c r="AP13" s="59">
        <v>10.272594392406463</v>
      </c>
      <c r="AQ13" s="59">
        <v>10.776293634253332</v>
      </c>
      <c r="AR13" s="31">
        <f>-(AH13-AQ13)/AH13</f>
        <v>-0.1901830336352491</v>
      </c>
    </row>
    <row r="14" spans="1:45" ht="18" customHeight="1" x14ac:dyDescent="0.25">
      <c r="B14" s="5"/>
      <c r="C14" s="12" t="s">
        <v>17</v>
      </c>
      <c r="D14" s="6" t="s">
        <v>9</v>
      </c>
      <c r="E14" s="7">
        <v>0</v>
      </c>
      <c r="F14" s="7">
        <v>0</v>
      </c>
      <c r="G14" s="7">
        <v>0</v>
      </c>
      <c r="H14" s="7">
        <v>0</v>
      </c>
      <c r="I14" s="7">
        <v>0</v>
      </c>
      <c r="J14" s="7">
        <v>0</v>
      </c>
      <c r="K14" s="18">
        <v>0</v>
      </c>
      <c r="L14" s="18">
        <v>0</v>
      </c>
      <c r="M14" s="18">
        <v>0</v>
      </c>
      <c r="N14" s="18">
        <v>0</v>
      </c>
      <c r="O14" s="70" t="e">
        <f t="shared" ref="O14:O15" si="2">(E14-M14)/E14</f>
        <v>#DIV/0!</v>
      </c>
      <c r="Q14" s="5"/>
      <c r="R14" s="12" t="s">
        <v>17</v>
      </c>
      <c r="S14" s="10" t="s">
        <v>10</v>
      </c>
      <c r="T14" s="11">
        <v>0</v>
      </c>
      <c r="U14" s="11">
        <v>0</v>
      </c>
      <c r="V14" s="11">
        <v>0</v>
      </c>
      <c r="W14" s="11">
        <v>0</v>
      </c>
      <c r="X14" s="11">
        <v>0</v>
      </c>
      <c r="Y14" s="11">
        <v>0</v>
      </c>
      <c r="Z14" s="23">
        <v>0</v>
      </c>
      <c r="AA14" s="23">
        <v>0</v>
      </c>
      <c r="AB14" s="23">
        <v>0</v>
      </c>
      <c r="AC14" s="23">
        <v>0</v>
      </c>
      <c r="AE14" s="29"/>
      <c r="AF14" s="29"/>
      <c r="AG14" s="29"/>
      <c r="AH14" s="59"/>
      <c r="AI14" s="59"/>
      <c r="AJ14" s="59"/>
      <c r="AK14" s="59"/>
      <c r="AL14" s="59"/>
      <c r="AM14" s="59"/>
      <c r="AN14" s="59"/>
      <c r="AO14" s="59"/>
      <c r="AP14" s="59"/>
      <c r="AQ14" s="59"/>
      <c r="AR14" s="31"/>
    </row>
    <row r="15" spans="1:45" ht="18" customHeight="1" x14ac:dyDescent="0.25">
      <c r="B15" s="5"/>
      <c r="C15" s="12" t="s">
        <v>18</v>
      </c>
      <c r="D15" s="6" t="s">
        <v>9</v>
      </c>
      <c r="E15" s="7">
        <v>0</v>
      </c>
      <c r="F15" s="7">
        <v>0</v>
      </c>
      <c r="G15" s="7">
        <v>0</v>
      </c>
      <c r="H15" s="7">
        <v>0</v>
      </c>
      <c r="I15" s="7">
        <v>0</v>
      </c>
      <c r="J15" s="7">
        <v>0</v>
      </c>
      <c r="K15" s="18">
        <v>0</v>
      </c>
      <c r="L15" s="18">
        <v>0</v>
      </c>
      <c r="M15" s="18">
        <v>0</v>
      </c>
      <c r="N15" s="18">
        <v>0</v>
      </c>
      <c r="O15" s="70" t="e">
        <f t="shared" si="2"/>
        <v>#DIV/0!</v>
      </c>
      <c r="Q15" s="5"/>
      <c r="R15" s="12" t="s">
        <v>18</v>
      </c>
      <c r="S15" s="10" t="s">
        <v>10</v>
      </c>
      <c r="T15" s="22">
        <v>0</v>
      </c>
      <c r="U15" s="22">
        <v>0</v>
      </c>
      <c r="V15" s="22">
        <v>0</v>
      </c>
      <c r="W15" s="22">
        <v>0</v>
      </c>
      <c r="X15" s="22">
        <v>0</v>
      </c>
      <c r="Y15" s="22">
        <v>0</v>
      </c>
      <c r="Z15" s="22">
        <v>0</v>
      </c>
      <c r="AA15" s="22">
        <v>0</v>
      </c>
      <c r="AB15" s="24">
        <v>0</v>
      </c>
      <c r="AC15" s="24">
        <v>0</v>
      </c>
      <c r="AE15" s="19"/>
      <c r="AF15" s="19"/>
      <c r="AG15" s="19"/>
      <c r="AH15" s="19"/>
      <c r="AI15" s="19"/>
      <c r="AJ15" s="19"/>
      <c r="AK15" s="19"/>
      <c r="AL15" s="19"/>
      <c r="AM15" s="19"/>
      <c r="AN15" s="19"/>
      <c r="AO15" s="19"/>
      <c r="AP15" s="19"/>
      <c r="AQ15" s="19"/>
      <c r="AR15" s="60"/>
    </row>
    <row r="16" spans="1:45" ht="18" customHeight="1" x14ac:dyDescent="0.35">
      <c r="B16" s="33"/>
      <c r="C16" s="34" t="s">
        <v>19</v>
      </c>
      <c r="D16" s="34" t="s">
        <v>9</v>
      </c>
      <c r="E16" s="35">
        <v>11232.972167847</v>
      </c>
      <c r="F16" s="35">
        <v>11117.445286284999</v>
      </c>
      <c r="G16" s="35">
        <v>11173.032895263999</v>
      </c>
      <c r="H16" s="35">
        <v>11255.398626586</v>
      </c>
      <c r="I16" s="35">
        <v>8583.6088876692993</v>
      </c>
      <c r="J16" s="35">
        <v>8557.9957969406005</v>
      </c>
      <c r="K16" s="36">
        <v>7516.6157203154999</v>
      </c>
      <c r="L16" s="36">
        <v>7524.1414872491996</v>
      </c>
      <c r="M16" s="36">
        <v>7778.7556052109003</v>
      </c>
      <c r="N16" s="36">
        <v>8261.1366369016996</v>
      </c>
      <c r="O16" s="72">
        <f>(E16-N16)/E16</f>
        <v>0.26456359782069194</v>
      </c>
      <c r="Q16" s="37"/>
      <c r="R16" s="29" t="s">
        <v>15</v>
      </c>
      <c r="S16" s="38" t="s">
        <v>10</v>
      </c>
      <c r="T16" s="39">
        <v>0.41130326325347233</v>
      </c>
      <c r="U16" s="39">
        <v>0.4120312826298127</v>
      </c>
      <c r="V16" s="39">
        <v>0.43445781071070461</v>
      </c>
      <c r="W16" s="39">
        <v>0.43844915304040738</v>
      </c>
      <c r="X16" s="39">
        <v>0.38751171454616951</v>
      </c>
      <c r="Y16" s="39">
        <v>0.37354366505407294</v>
      </c>
      <c r="Z16" s="40">
        <v>0.3250331116281287</v>
      </c>
      <c r="AA16" s="40">
        <v>0.34943424467216405</v>
      </c>
      <c r="AB16" s="40">
        <v>0.36502590746554298</v>
      </c>
      <c r="AC16" s="40">
        <v>0.35491100616224036</v>
      </c>
      <c r="AE16" s="51" t="s">
        <v>54</v>
      </c>
      <c r="AF16" s="25"/>
      <c r="AG16" s="25"/>
      <c r="AH16" s="25" t="s">
        <v>1</v>
      </c>
      <c r="AI16" s="25" t="s">
        <v>2</v>
      </c>
      <c r="AJ16" s="25" t="s">
        <v>3</v>
      </c>
      <c r="AK16" s="25" t="s">
        <v>4</v>
      </c>
      <c r="AL16" s="25" t="s">
        <v>5</v>
      </c>
      <c r="AM16" s="25" t="s">
        <v>37</v>
      </c>
      <c r="AN16" s="25" t="s">
        <v>40</v>
      </c>
      <c r="AO16" s="26" t="s">
        <v>41</v>
      </c>
      <c r="AP16" s="26" t="s">
        <v>58</v>
      </c>
      <c r="AQ16" s="26" t="s">
        <v>59</v>
      </c>
      <c r="AR16" s="26" t="s">
        <v>49</v>
      </c>
      <c r="AS16" s="6"/>
    </row>
    <row r="17" spans="1:45" ht="18" customHeight="1" x14ac:dyDescent="0.25">
      <c r="B17" s="27" t="s">
        <v>20</v>
      </c>
      <c r="C17" s="27"/>
      <c r="D17" s="27"/>
      <c r="E17" s="27"/>
      <c r="F17" s="27"/>
      <c r="G17" s="27"/>
      <c r="H17" s="27"/>
      <c r="I17" s="27"/>
      <c r="J17" s="27"/>
      <c r="K17" s="27"/>
      <c r="L17" s="32"/>
      <c r="M17" s="32"/>
      <c r="N17" s="32"/>
      <c r="O17" s="69"/>
      <c r="Q17" s="27" t="s">
        <v>20</v>
      </c>
      <c r="R17" s="27"/>
      <c r="S17" s="27"/>
      <c r="T17" s="27"/>
      <c r="U17" s="27"/>
      <c r="V17" s="27"/>
      <c r="W17" s="27"/>
      <c r="X17" s="27"/>
      <c r="Y17" s="27"/>
      <c r="Z17" s="27"/>
      <c r="AA17" s="32"/>
      <c r="AB17" s="32"/>
      <c r="AC17" s="32"/>
      <c r="AE17" s="27" t="s">
        <v>50</v>
      </c>
      <c r="AF17" s="27"/>
      <c r="AG17" s="27"/>
      <c r="AH17" s="27"/>
      <c r="AI17" s="27"/>
      <c r="AJ17" s="27"/>
      <c r="AK17" s="27"/>
      <c r="AL17" s="27"/>
      <c r="AM17" s="27"/>
      <c r="AN17" s="27"/>
      <c r="AO17" s="27"/>
      <c r="AP17" s="27"/>
      <c r="AQ17" s="27"/>
      <c r="AR17" s="28" t="s">
        <v>63</v>
      </c>
    </row>
    <row r="18" spans="1:45" ht="18" customHeight="1" x14ac:dyDescent="0.25">
      <c r="B18" s="5"/>
      <c r="C18" s="12" t="s">
        <v>21</v>
      </c>
      <c r="D18" s="6" t="s">
        <v>9</v>
      </c>
      <c r="E18" s="18">
        <v>1033.10479371053</v>
      </c>
      <c r="F18" s="18">
        <v>1002.81750017045</v>
      </c>
      <c r="G18" s="18">
        <v>1016.07398305573</v>
      </c>
      <c r="H18" s="18">
        <v>1042.3723148890999</v>
      </c>
      <c r="I18" s="18">
        <v>1025.0113781843199</v>
      </c>
      <c r="J18" s="18">
        <v>1027.8785882270399</v>
      </c>
      <c r="K18" s="76">
        <v>971.80937216043003</v>
      </c>
      <c r="L18" s="76">
        <v>1029.2806999730801</v>
      </c>
      <c r="M18" s="76">
        <v>882.45907802365002</v>
      </c>
      <c r="N18" s="76">
        <v>997.09822521943011</v>
      </c>
      <c r="O18" s="70">
        <f>(E18-N18)/E18</f>
        <v>3.4852774578440979E-2</v>
      </c>
      <c r="Q18" s="5"/>
      <c r="R18" s="12" t="s">
        <v>21</v>
      </c>
      <c r="S18" s="10" t="s">
        <v>10</v>
      </c>
      <c r="T18" s="11">
        <v>3.7827866622177318E-2</v>
      </c>
      <c r="U18" s="11">
        <v>3.7166108777579157E-2</v>
      </c>
      <c r="V18" s="11">
        <v>3.9509529984970794E-2</v>
      </c>
      <c r="W18" s="11">
        <v>4.0605159690778603E-2</v>
      </c>
      <c r="X18" s="11">
        <v>4.6274698881042617E-2</v>
      </c>
      <c r="Y18" s="11">
        <v>4.4865356818029264E-2</v>
      </c>
      <c r="Z18" s="23">
        <v>4.202293104980289E-2</v>
      </c>
      <c r="AA18" s="23">
        <v>4.7801589664447183E-2</v>
      </c>
      <c r="AB18" s="23">
        <v>4.1410277183795877E-2</v>
      </c>
      <c r="AC18" s="23">
        <v>4.2836857675789944E-2</v>
      </c>
      <c r="AE18" s="12"/>
      <c r="AF18" s="6" t="s">
        <v>7</v>
      </c>
      <c r="AG18" s="6" t="s">
        <v>9</v>
      </c>
      <c r="AH18" s="74">
        <v>3.2461528960375094</v>
      </c>
      <c r="AI18" s="74">
        <v>3.2895311891117611</v>
      </c>
      <c r="AJ18" s="74">
        <v>2.9806451709268975</v>
      </c>
      <c r="AK18" s="74">
        <v>3.0008121843432947</v>
      </c>
      <c r="AL18" s="74">
        <v>2.6129952461321029</v>
      </c>
      <c r="AM18" s="74">
        <v>3.1569837868913919</v>
      </c>
      <c r="AN18" s="74">
        <v>3.6568743720822026</v>
      </c>
      <c r="AO18" s="74">
        <v>2.970217148365212</v>
      </c>
      <c r="AP18" s="74">
        <v>2.9348303777107363</v>
      </c>
      <c r="AQ18" s="74">
        <v>3.1527471713774027</v>
      </c>
      <c r="AR18" s="57">
        <f>-(AH18-AQ18)/AH18</f>
        <v>-2.8774283791168493E-2</v>
      </c>
    </row>
    <row r="19" spans="1:45" ht="18" customHeight="1" x14ac:dyDescent="0.25">
      <c r="B19" s="5"/>
      <c r="C19" s="12" t="s">
        <v>22</v>
      </c>
      <c r="D19" s="6" t="s">
        <v>9</v>
      </c>
      <c r="E19" s="18">
        <v>0</v>
      </c>
      <c r="F19" s="18">
        <v>0</v>
      </c>
      <c r="G19" s="18">
        <v>0</v>
      </c>
      <c r="H19" s="18">
        <v>0</v>
      </c>
      <c r="I19" s="18">
        <v>0</v>
      </c>
      <c r="J19" s="18">
        <v>0</v>
      </c>
      <c r="K19" s="18">
        <v>0</v>
      </c>
      <c r="L19" s="18">
        <v>0</v>
      </c>
      <c r="M19" s="18">
        <v>0</v>
      </c>
      <c r="N19" s="18">
        <v>0</v>
      </c>
      <c r="O19" s="70" t="e">
        <f t="shared" ref="O19:O26" si="3">(E19-N19)/E19</f>
        <v>#DIV/0!</v>
      </c>
      <c r="Q19" s="5"/>
      <c r="R19" s="12" t="s">
        <v>22</v>
      </c>
      <c r="S19" s="10" t="s">
        <v>10</v>
      </c>
      <c r="T19" s="11">
        <v>0</v>
      </c>
      <c r="U19" s="11">
        <v>0</v>
      </c>
      <c r="V19" s="11">
        <v>0</v>
      </c>
      <c r="W19" s="11">
        <v>0</v>
      </c>
      <c r="X19" s="11">
        <v>0</v>
      </c>
      <c r="Y19" s="11">
        <v>0</v>
      </c>
      <c r="Z19" s="22">
        <v>0</v>
      </c>
      <c r="AA19" s="22">
        <v>0</v>
      </c>
      <c r="AB19" s="22">
        <v>0</v>
      </c>
      <c r="AC19" s="22">
        <v>0</v>
      </c>
      <c r="AE19" s="12"/>
      <c r="AF19" s="6" t="s">
        <v>15</v>
      </c>
      <c r="AG19" s="6" t="s">
        <v>9</v>
      </c>
      <c r="AH19" s="74">
        <v>4.2218584671706747</v>
      </c>
      <c r="AI19" s="74">
        <v>4.2132761149689042</v>
      </c>
      <c r="AJ19" s="74">
        <v>4.1976424802061807</v>
      </c>
      <c r="AK19" s="74">
        <v>4.2011864531320224</v>
      </c>
      <c r="AL19" s="74">
        <v>3.2004507411145786</v>
      </c>
      <c r="AM19" s="74">
        <v>3.1672819381719468</v>
      </c>
      <c r="AN19" s="74">
        <v>2.8110006433491024</v>
      </c>
      <c r="AO19" s="74">
        <v>2.773539619972206</v>
      </c>
      <c r="AP19" s="74">
        <v>3.0072470029848803</v>
      </c>
      <c r="AQ19" s="74">
        <v>3.0172157183716943</v>
      </c>
      <c r="AR19" s="57">
        <f t="shared" ref="AR19:AR20" si="4">-(AH19-AQ19)/AH19</f>
        <v>-0.28533470701737784</v>
      </c>
    </row>
    <row r="20" spans="1:45" ht="18" customHeight="1" x14ac:dyDescent="0.25">
      <c r="B20" s="5"/>
      <c r="C20" s="12" t="s">
        <v>23</v>
      </c>
      <c r="D20" s="6" t="s">
        <v>9</v>
      </c>
      <c r="E20" s="18">
        <v>2334.7384258553002</v>
      </c>
      <c r="F20" s="18">
        <v>2206.2724966160999</v>
      </c>
      <c r="G20" s="18">
        <v>2294.9472336908998</v>
      </c>
      <c r="H20" s="18">
        <v>1933.0013374427999</v>
      </c>
      <c r="I20" s="18">
        <v>1933.0013374427999</v>
      </c>
      <c r="J20" s="18">
        <v>1460.2756013134001</v>
      </c>
      <c r="K20" s="76">
        <v>2096.3655192034998</v>
      </c>
      <c r="L20" s="76">
        <v>1809.6377174311001</v>
      </c>
      <c r="M20" s="76">
        <v>1985.3258063006999</v>
      </c>
      <c r="N20" s="76">
        <v>2026.4533109627</v>
      </c>
      <c r="O20" s="70">
        <f t="shared" si="3"/>
        <v>0.13204267830545688</v>
      </c>
      <c r="Q20" s="5"/>
      <c r="R20" s="12" t="s">
        <v>23</v>
      </c>
      <c r="S20" s="10" t="s">
        <v>10</v>
      </c>
      <c r="T20" s="11">
        <v>8.5488107603992766E-2</v>
      </c>
      <c r="U20" s="11">
        <v>8.1768181736235887E-2</v>
      </c>
      <c r="V20" s="11">
        <v>8.9237878398135462E-2</v>
      </c>
      <c r="W20" s="11">
        <v>7.5299225495742556E-2</v>
      </c>
      <c r="X20" s="11">
        <v>8.7266401847427372E-2</v>
      </c>
      <c r="Y20" s="11">
        <v>6.3738837111681004E-2</v>
      </c>
      <c r="Z20" s="23">
        <v>9.0650930308305136E-2</v>
      </c>
      <c r="AA20" s="23">
        <v>8.4042729657916135E-2</v>
      </c>
      <c r="AB20" s="23">
        <v>9.3163404384913259E-2</v>
      </c>
      <c r="AC20" s="23">
        <v>8.7059519185523571E-2</v>
      </c>
      <c r="AE20" s="12"/>
      <c r="AF20" s="6" t="s">
        <v>20</v>
      </c>
      <c r="AG20" s="6" t="s">
        <v>9</v>
      </c>
      <c r="AH20" s="74">
        <v>2.7965764588652964</v>
      </c>
      <c r="AI20" s="74">
        <v>2.7228146149091588</v>
      </c>
      <c r="AJ20" s="74">
        <v>2.4835077562034789</v>
      </c>
      <c r="AK20" s="74">
        <v>2.3799253416202526</v>
      </c>
      <c r="AL20" s="74">
        <v>2.4455320538759069</v>
      </c>
      <c r="AM20" s="74">
        <v>2.1547482014971924</v>
      </c>
      <c r="AN20" s="74">
        <v>2.1804766225555845</v>
      </c>
      <c r="AO20" s="74">
        <v>2.1934722304240379</v>
      </c>
      <c r="AP20" s="74">
        <v>2.2963707444384944</v>
      </c>
      <c r="AQ20" s="74">
        <v>2.3313674888090574</v>
      </c>
      <c r="AR20" s="57">
        <f t="shared" si="4"/>
        <v>-0.16634945509231536</v>
      </c>
    </row>
    <row r="21" spans="1:45" ht="18" customHeight="1" x14ac:dyDescent="0.25">
      <c r="B21" s="5"/>
      <c r="C21" s="12" t="s">
        <v>24</v>
      </c>
      <c r="D21" s="6" t="s">
        <v>9</v>
      </c>
      <c r="E21" s="18">
        <v>0</v>
      </c>
      <c r="F21" s="18">
        <v>0</v>
      </c>
      <c r="G21" s="18">
        <v>0</v>
      </c>
      <c r="H21" s="18">
        <v>0</v>
      </c>
      <c r="I21" s="18">
        <v>0</v>
      </c>
      <c r="J21" s="18">
        <v>0</v>
      </c>
      <c r="K21" s="18">
        <v>0</v>
      </c>
      <c r="L21" s="18">
        <v>0</v>
      </c>
      <c r="M21" s="18">
        <v>0</v>
      </c>
      <c r="N21" s="18">
        <v>0</v>
      </c>
      <c r="O21" s="70" t="e">
        <f t="shared" si="3"/>
        <v>#DIV/0!</v>
      </c>
      <c r="Q21" s="5"/>
      <c r="R21" s="12" t="s">
        <v>24</v>
      </c>
      <c r="S21" s="10" t="s">
        <v>10</v>
      </c>
      <c r="T21" s="11">
        <v>0</v>
      </c>
      <c r="U21" s="11">
        <v>0</v>
      </c>
      <c r="V21" s="11">
        <v>0</v>
      </c>
      <c r="W21" s="11">
        <v>0</v>
      </c>
      <c r="X21" s="11">
        <v>0</v>
      </c>
      <c r="Y21" s="11">
        <v>0</v>
      </c>
      <c r="Z21" s="22">
        <v>0</v>
      </c>
      <c r="AA21" s="22">
        <v>0</v>
      </c>
      <c r="AB21" s="22">
        <v>0</v>
      </c>
      <c r="AC21" s="22">
        <v>0</v>
      </c>
      <c r="AE21" s="29"/>
      <c r="AF21" s="29" t="s">
        <v>51</v>
      </c>
      <c r="AG21" s="61" t="s">
        <v>9</v>
      </c>
      <c r="AH21" s="59">
        <v>10.26458782207348</v>
      </c>
      <c r="AI21" s="59">
        <v>10.225621918989823</v>
      </c>
      <c r="AJ21" s="59">
        <v>9.6617954073365571</v>
      </c>
      <c r="AK21" s="59">
        <v>9.5819239790955688</v>
      </c>
      <c r="AL21" s="59">
        <v>8.2589780411225888</v>
      </c>
      <c r="AM21" s="59">
        <v>8.4790139265605315</v>
      </c>
      <c r="AN21" s="59">
        <v>8.6483516379868899</v>
      </c>
      <c r="AO21" s="59">
        <v>7.9372289987614559</v>
      </c>
      <c r="AP21" s="59">
        <v>8.2384481251341111</v>
      </c>
      <c r="AQ21" s="59">
        <v>8.5013303785581549</v>
      </c>
      <c r="AR21" s="31">
        <f>-(AH21-AQ21)/AH21</f>
        <v>-0.17178063786677616</v>
      </c>
    </row>
    <row r="22" spans="1:45" ht="18" customHeight="1" x14ac:dyDescent="0.25">
      <c r="B22" s="5"/>
      <c r="C22" s="12" t="s">
        <v>25</v>
      </c>
      <c r="D22" s="6" t="s">
        <v>9</v>
      </c>
      <c r="E22" s="18">
        <v>2015.6821546724</v>
      </c>
      <c r="F22" s="18">
        <v>1937.2854753455999</v>
      </c>
      <c r="G22" s="18">
        <v>1676.2197143820999</v>
      </c>
      <c r="H22" s="18">
        <v>1760.7279379839999</v>
      </c>
      <c r="I22" s="18">
        <v>1800.6045007923001</v>
      </c>
      <c r="J22" s="18">
        <v>1845.5115061259</v>
      </c>
      <c r="K22" s="75">
        <v>1544.6157855050001</v>
      </c>
      <c r="L22" s="75">
        <v>1943.148289791</v>
      </c>
      <c r="M22" s="75">
        <v>1711.4097835022001</v>
      </c>
      <c r="N22" s="75">
        <v>1977.9130717339001</v>
      </c>
      <c r="O22" s="70">
        <f t="shared" si="3"/>
        <v>1.8737618354635045E-2</v>
      </c>
      <c r="Q22" s="5"/>
      <c r="R22" s="12" t="s">
        <v>25</v>
      </c>
      <c r="S22" s="10" t="s">
        <v>10</v>
      </c>
      <c r="T22" s="11">
        <v>7.380563536617861E-2</v>
      </c>
      <c r="U22" s="11">
        <v>7.179906882127661E-2</v>
      </c>
      <c r="V22" s="11">
        <v>6.5178967448422831E-2</v>
      </c>
      <c r="W22" s="11">
        <v>6.8588390225484921E-2</v>
      </c>
      <c r="X22" s="11">
        <v>8.1289274296261038E-2</v>
      </c>
      <c r="Y22" s="11">
        <v>8.0553805850684931E-2</v>
      </c>
      <c r="Z22" s="23">
        <v>6.6792196609931728E-2</v>
      </c>
      <c r="AA22" s="23">
        <v>9.0243193337046945E-2</v>
      </c>
      <c r="AB22" s="23">
        <v>8.0309620326651426E-2</v>
      </c>
      <c r="AC22" s="23">
        <v>8.4974156613611157E-2</v>
      </c>
      <c r="AE22" s="27" t="s">
        <v>52</v>
      </c>
      <c r="AF22" s="27"/>
      <c r="AG22" s="27"/>
      <c r="AH22" s="27"/>
      <c r="AI22" s="27"/>
      <c r="AJ22" s="27"/>
      <c r="AK22" s="27"/>
      <c r="AL22" s="27"/>
      <c r="AM22" s="27"/>
      <c r="AN22" s="27"/>
      <c r="AO22" s="27"/>
      <c r="AP22" s="27"/>
      <c r="AQ22" s="27"/>
      <c r="AR22" s="32"/>
    </row>
    <row r="23" spans="1:45" ht="18" customHeight="1" x14ac:dyDescent="0.25">
      <c r="B23" s="5"/>
      <c r="C23" s="12" t="s">
        <v>26</v>
      </c>
      <c r="D23" s="6" t="s">
        <v>9</v>
      </c>
      <c r="E23" s="18">
        <v>798.2</v>
      </c>
      <c r="F23" s="18">
        <v>798.2</v>
      </c>
      <c r="G23" s="18">
        <v>798.2</v>
      </c>
      <c r="H23" s="18">
        <v>798.2</v>
      </c>
      <c r="I23" s="18">
        <v>798.2</v>
      </c>
      <c r="J23" s="18">
        <v>511.15499999999997</v>
      </c>
      <c r="K23" s="76">
        <v>723.56830000000002</v>
      </c>
      <c r="L23" s="76">
        <v>727.28300000000002</v>
      </c>
      <c r="M23" s="76">
        <v>854.995</v>
      </c>
      <c r="N23" s="76">
        <v>855.4248</v>
      </c>
      <c r="O23" s="70">
        <f t="shared" si="3"/>
        <v>-7.1692307692307639E-2</v>
      </c>
      <c r="Q23" s="5"/>
      <c r="R23" s="12" t="s">
        <v>26</v>
      </c>
      <c r="S23" s="10" t="s">
        <v>10</v>
      </c>
      <c r="T23" s="11">
        <v>2.9226660568842721E-2</v>
      </c>
      <c r="U23" s="11">
        <v>2.958263893601909E-2</v>
      </c>
      <c r="V23" s="11">
        <v>3.1037608835491622E-2</v>
      </c>
      <c r="W23" s="11">
        <v>3.1093533473812336E-2</v>
      </c>
      <c r="X23" s="11">
        <v>3.6035175250714355E-2</v>
      </c>
      <c r="Y23" s="11">
        <v>2.2311148152114463E-2</v>
      </c>
      <c r="Z23" s="23">
        <v>3.1288503333865236E-2</v>
      </c>
      <c r="AA23" s="23">
        <v>3.3776290118757102E-2</v>
      </c>
      <c r="AB23" s="23">
        <v>4.0121497781011761E-2</v>
      </c>
      <c r="AC23" s="23">
        <v>3.6750351653546412E-2</v>
      </c>
      <c r="AE23" s="12"/>
      <c r="AF23" s="12" t="s">
        <v>31</v>
      </c>
      <c r="AG23" s="6" t="s">
        <v>9</v>
      </c>
      <c r="AH23" s="74">
        <v>-0.27344240360510697</v>
      </c>
      <c r="AI23" s="74">
        <v>-0.27572223885518082</v>
      </c>
      <c r="AJ23" s="74">
        <v>-0.2733324817600517</v>
      </c>
      <c r="AK23" s="74">
        <v>-0.27156134522787501</v>
      </c>
      <c r="AL23" s="74">
        <v>-0.27126771066368383</v>
      </c>
      <c r="AM23" s="74">
        <v>-0.28721687638786081</v>
      </c>
      <c r="AN23" s="74">
        <v>-0.28211293941660431</v>
      </c>
      <c r="AO23" s="74">
        <v>-0.26923544785334874</v>
      </c>
      <c r="AP23" s="74">
        <v>-0.28512720988761608</v>
      </c>
      <c r="AQ23" s="74">
        <v>-0.26364499634769906</v>
      </c>
      <c r="AR23" s="57">
        <f>-(AH23-AQ23)/AH23</f>
        <v>-3.5829875426186195E-2</v>
      </c>
    </row>
    <row r="24" spans="1:45" ht="18" customHeight="1" x14ac:dyDescent="0.25">
      <c r="B24" s="5"/>
      <c r="C24" s="12" t="s">
        <v>27</v>
      </c>
      <c r="D24" s="6" t="s">
        <v>9</v>
      </c>
      <c r="E24" s="18">
        <v>19.092167500117998</v>
      </c>
      <c r="F24" s="18">
        <v>18.159156437471999</v>
      </c>
      <c r="G24" s="18">
        <v>13.095033701897</v>
      </c>
      <c r="H24" s="18">
        <v>16.153779474749001</v>
      </c>
      <c r="I24" s="18">
        <v>15.012819754042001</v>
      </c>
      <c r="J24" s="18">
        <v>14.242331559204001</v>
      </c>
      <c r="K24" s="18">
        <v>13.636189436983001</v>
      </c>
      <c r="L24" s="18">
        <v>13.470464218882</v>
      </c>
      <c r="M24" s="18">
        <v>13.72441605066</v>
      </c>
      <c r="N24" s="18">
        <v>14.915491235489</v>
      </c>
      <c r="O24" s="70">
        <f t="shared" si="3"/>
        <v>0.21876386034237258</v>
      </c>
      <c r="Q24" s="5"/>
      <c r="R24" s="12" t="s">
        <v>27</v>
      </c>
      <c r="S24" s="10" t="s">
        <v>10</v>
      </c>
      <c r="T24" s="11">
        <v>6.9907328871139966E-4</v>
      </c>
      <c r="U24" s="11">
        <v>6.7300898054675632E-4</v>
      </c>
      <c r="V24" s="11">
        <v>5.0919385332881344E-4</v>
      </c>
      <c r="W24" s="11">
        <v>6.2926344628751023E-4</v>
      </c>
      <c r="X24" s="11">
        <v>6.7776195294949864E-4</v>
      </c>
      <c r="Y24" s="11">
        <v>6.2165638494964513E-4</v>
      </c>
      <c r="Z24" s="22">
        <v>5.8965540455581107E-4</v>
      </c>
      <c r="AA24" s="22">
        <v>6.2559183631584296E-4</v>
      </c>
      <c r="AB24" s="22">
        <v>6.4403198629493427E-4</v>
      </c>
      <c r="AC24" s="22">
        <v>6.4079220989338886E-4</v>
      </c>
      <c r="AE24" s="29"/>
      <c r="AF24" s="29" t="s">
        <v>53</v>
      </c>
      <c r="AG24" s="58" t="s">
        <v>9</v>
      </c>
      <c r="AH24" s="59">
        <v>9.9911454184683723</v>
      </c>
      <c r="AI24" s="59">
        <v>9.9498996801346422</v>
      </c>
      <c r="AJ24" s="59">
        <v>9.3884629255765049</v>
      </c>
      <c r="AK24" s="59">
        <v>9.3103626338676939</v>
      </c>
      <c r="AL24" s="59">
        <v>7.9877103304589046</v>
      </c>
      <c r="AM24" s="59">
        <v>8.1917970501726707</v>
      </c>
      <c r="AN24" s="59">
        <v>8.3662386985702852</v>
      </c>
      <c r="AO24" s="59">
        <v>7.6679935509081076</v>
      </c>
      <c r="AP24" s="59">
        <v>7.9533209152464952</v>
      </c>
      <c r="AQ24" s="59">
        <v>8.2376853822104561</v>
      </c>
      <c r="AR24" s="31">
        <f>-(AH24-AQ24)/AH24</f>
        <v>-0.17550140277376916</v>
      </c>
    </row>
    <row r="25" spans="1:45" ht="18" customHeight="1" x14ac:dyDescent="0.25">
      <c r="B25" s="5"/>
      <c r="C25" s="12" t="s">
        <v>28</v>
      </c>
      <c r="D25" s="6" t="s">
        <v>9</v>
      </c>
      <c r="E25" s="18">
        <v>128.99625374528</v>
      </c>
      <c r="F25" s="18">
        <v>122.34705556623</v>
      </c>
      <c r="G25" s="18">
        <v>121.33500749609</v>
      </c>
      <c r="H25" s="18">
        <v>129.93080282349001</v>
      </c>
      <c r="I25" s="18">
        <v>120.47098960373</v>
      </c>
      <c r="J25" s="18">
        <v>99.036612272780005</v>
      </c>
      <c r="K25" s="76">
        <v>87.485777948410004</v>
      </c>
      <c r="L25" s="76">
        <v>34.1899628416</v>
      </c>
      <c r="M25" s="76">
        <v>85.215959536400007</v>
      </c>
      <c r="N25" s="76">
        <v>79.427837397499999</v>
      </c>
      <c r="O25" s="70">
        <f t="shared" si="3"/>
        <v>0.38426244878133697</v>
      </c>
      <c r="Q25" s="5"/>
      <c r="R25" s="12" t="s">
        <v>28</v>
      </c>
      <c r="S25" s="10" t="s">
        <v>10</v>
      </c>
      <c r="T25" s="11">
        <v>4.7232895550809381E-3</v>
      </c>
      <c r="U25" s="11">
        <v>4.5343883358817923E-3</v>
      </c>
      <c r="V25" s="11">
        <v>4.7180512411865265E-3</v>
      </c>
      <c r="W25" s="11">
        <v>5.061397853760332E-3</v>
      </c>
      <c r="X25" s="11">
        <v>5.4387286682503104E-3</v>
      </c>
      <c r="Y25" s="11">
        <v>4.3227994031194306E-3</v>
      </c>
      <c r="Z25" s="22">
        <v>3.7830555249651204E-3</v>
      </c>
      <c r="AA25" s="22">
        <v>1.5878414648594929E-3</v>
      </c>
      <c r="AB25" s="22">
        <v>3.9988443575067227E-3</v>
      </c>
      <c r="AC25" s="22">
        <v>3.4123408105994004E-3</v>
      </c>
      <c r="AE25" s="62"/>
      <c r="AF25" s="62"/>
      <c r="AG25" s="63"/>
      <c r="AH25" s="64"/>
      <c r="AI25" s="64"/>
      <c r="AJ25" s="64"/>
      <c r="AK25" s="64"/>
      <c r="AL25" s="64"/>
      <c r="AM25" s="64"/>
      <c r="AN25" s="64"/>
      <c r="AO25" s="64"/>
      <c r="AP25" s="64"/>
      <c r="AQ25" s="64"/>
      <c r="AR25" s="65"/>
    </row>
    <row r="26" spans="1:45" ht="18" customHeight="1" x14ac:dyDescent="0.25">
      <c r="B26" s="5"/>
      <c r="C26" s="12" t="s">
        <v>29</v>
      </c>
      <c r="D26" s="6" t="s">
        <v>9</v>
      </c>
      <c r="E26" s="18">
        <v>1110.9532913255</v>
      </c>
      <c r="F26" s="18">
        <v>1099.5275557865</v>
      </c>
      <c r="G26" s="18">
        <v>690.58096267033</v>
      </c>
      <c r="H26" s="18">
        <v>695.67181012067999</v>
      </c>
      <c r="I26" s="18">
        <v>866.61594271799004</v>
      </c>
      <c r="J26" s="18">
        <v>864.03000094709</v>
      </c>
      <c r="K26" s="76">
        <v>393.11354445930999</v>
      </c>
      <c r="L26" s="76">
        <v>393.50713660558</v>
      </c>
      <c r="M26" s="76">
        <v>406.82327010311002</v>
      </c>
      <c r="N26" s="76">
        <v>432.05144781017998</v>
      </c>
      <c r="O26" s="70">
        <f t="shared" si="3"/>
        <v>0.61109845824868925</v>
      </c>
      <c r="Q26" s="5"/>
      <c r="R26" s="12" t="s">
        <v>29</v>
      </c>
      <c r="S26" s="10" t="s">
        <v>10</v>
      </c>
      <c r="T26" s="11">
        <v>4.067834471737538E-2</v>
      </c>
      <c r="U26" s="11">
        <v>4.0750346633720388E-2</v>
      </c>
      <c r="V26" s="11">
        <v>2.6852896252316391E-2</v>
      </c>
      <c r="W26" s="11">
        <v>2.7099592476540944E-2</v>
      </c>
      <c r="X26" s="11">
        <v>3.9123850376980455E-2</v>
      </c>
      <c r="Y26" s="11">
        <v>3.7713612033536063E-2</v>
      </c>
      <c r="Z26" s="23">
        <v>1.6998995735997138E-2</v>
      </c>
      <c r="AA26" s="23">
        <v>1.827515727686671E-2</v>
      </c>
      <c r="AB26" s="23">
        <v>1.9090589920064883E-2</v>
      </c>
      <c r="AC26" s="23">
        <v>1.8561587926195229E-2</v>
      </c>
      <c r="AE26" s="62"/>
      <c r="AF26" s="62"/>
      <c r="AG26" s="63"/>
      <c r="AH26" s="64"/>
      <c r="AI26" s="64"/>
      <c r="AJ26" s="64"/>
      <c r="AK26" s="64"/>
      <c r="AL26" s="64"/>
      <c r="AM26" s="64"/>
      <c r="AN26" s="64"/>
      <c r="AO26" s="64"/>
      <c r="AP26" s="64"/>
      <c r="AQ26" s="64"/>
      <c r="AR26" s="65"/>
    </row>
    <row r="27" spans="1:45" ht="18" customHeight="1" x14ac:dyDescent="0.35">
      <c r="B27" s="33"/>
      <c r="C27" s="34" t="s">
        <v>30</v>
      </c>
      <c r="D27" s="34" t="s">
        <v>9</v>
      </c>
      <c r="E27" s="35">
        <v>7440.7670868091282</v>
      </c>
      <c r="F27" s="35">
        <v>7184.6092399223508</v>
      </c>
      <c r="G27" s="35">
        <v>6610.4519349970469</v>
      </c>
      <c r="H27" s="35">
        <v>6376.0579827348183</v>
      </c>
      <c r="I27" s="35">
        <v>6558.9169684951821</v>
      </c>
      <c r="J27" s="35">
        <v>5822.1296404454142</v>
      </c>
      <c r="K27" s="36">
        <v>5830.5944887136329</v>
      </c>
      <c r="L27" s="36">
        <v>5950.5172708612427</v>
      </c>
      <c r="M27" s="36">
        <v>5939.9533135167203</v>
      </c>
      <c r="N27" s="36">
        <v>6383.2841843591996</v>
      </c>
      <c r="O27" s="72">
        <f>(E27-N27)/E27</f>
        <v>0.14212014569366338</v>
      </c>
      <c r="Q27" s="53"/>
      <c r="R27" s="40" t="s">
        <v>20</v>
      </c>
      <c r="S27" s="54" t="s">
        <v>10</v>
      </c>
      <c r="T27" s="39">
        <v>0.2724489777223591</v>
      </c>
      <c r="U27" s="39">
        <v>0.26627374222125966</v>
      </c>
      <c r="V27" s="39">
        <v>0.25704412601385246</v>
      </c>
      <c r="W27" s="39">
        <v>0.24837656266240718</v>
      </c>
      <c r="X27" s="39">
        <v>0.29610589127362563</v>
      </c>
      <c r="Y27" s="39">
        <v>0.25412721575411484</v>
      </c>
      <c r="Z27" s="40">
        <v>0.25212626796742305</v>
      </c>
      <c r="AA27" s="40">
        <v>0.27635239335620942</v>
      </c>
      <c r="AB27" s="40">
        <v>0.27873826594023887</v>
      </c>
      <c r="AC27" s="40">
        <v>0.27423560607515912</v>
      </c>
      <c r="AE27" s="51" t="s">
        <v>55</v>
      </c>
      <c r="AF27" s="25"/>
      <c r="AG27" s="25"/>
      <c r="AH27" s="25" t="s">
        <v>1</v>
      </c>
      <c r="AI27" s="25" t="s">
        <v>2</v>
      </c>
      <c r="AJ27" s="25" t="s">
        <v>3</v>
      </c>
      <c r="AK27" s="25" t="s">
        <v>4</v>
      </c>
      <c r="AL27" s="25" t="s">
        <v>5</v>
      </c>
      <c r="AM27" s="25" t="s">
        <v>37</v>
      </c>
      <c r="AN27" s="25" t="s">
        <v>40</v>
      </c>
      <c r="AO27" s="26" t="s">
        <v>41</v>
      </c>
      <c r="AP27" s="26" t="s">
        <v>58</v>
      </c>
      <c r="AQ27" s="26" t="s">
        <v>59</v>
      </c>
      <c r="AR27" s="26" t="s">
        <v>49</v>
      </c>
    </row>
    <row r="28" spans="1:45" s="45" customFormat="1" ht="26.25" customHeight="1" x14ac:dyDescent="0.25">
      <c r="A28" s="44"/>
      <c r="B28" s="48" t="s">
        <v>45</v>
      </c>
      <c r="C28" s="46"/>
      <c r="D28" s="46"/>
      <c r="E28" s="47">
        <v>27310.680880556247</v>
      </c>
      <c r="F28" s="47">
        <v>26982.041788980881</v>
      </c>
      <c r="G28" s="47">
        <v>25717.187307524004</v>
      </c>
      <c r="H28" s="47">
        <v>25670.932532394938</v>
      </c>
      <c r="I28" s="47">
        <v>22150.579106290781</v>
      </c>
      <c r="J28" s="47">
        <v>22910.295629566557</v>
      </c>
      <c r="K28" s="47">
        <v>23125.692279976942</v>
      </c>
      <c r="L28" s="47">
        <v>21532.352944710037</v>
      </c>
      <c r="M28" s="47">
        <v>21310.146611840653</v>
      </c>
      <c r="N28" s="47">
        <v>23276.642576492228</v>
      </c>
      <c r="O28" s="73">
        <f>(E28-N28)/E28</f>
        <v>0.14770918095037461</v>
      </c>
      <c r="Q28" s="48" t="s">
        <v>44</v>
      </c>
      <c r="R28" s="46"/>
      <c r="S28" s="49"/>
      <c r="T28" s="50">
        <v>1.0000000000000002</v>
      </c>
      <c r="U28" s="50">
        <v>0.99999999999999978</v>
      </c>
      <c r="V28" s="50">
        <v>1</v>
      </c>
      <c r="W28" s="50">
        <v>1.0000000000000002</v>
      </c>
      <c r="X28" s="50">
        <v>1.0000015255555654</v>
      </c>
      <c r="Y28" s="50">
        <v>1.0000173968527466</v>
      </c>
      <c r="Z28" s="50">
        <v>1</v>
      </c>
      <c r="AA28" s="50">
        <v>1</v>
      </c>
      <c r="AB28" s="50">
        <v>1</v>
      </c>
      <c r="AC28" s="50">
        <v>1</v>
      </c>
      <c r="AE28" s="27" t="s">
        <v>50</v>
      </c>
      <c r="AF28" s="27"/>
      <c r="AG28" s="27"/>
      <c r="AH28" s="27"/>
      <c r="AI28" s="27"/>
      <c r="AJ28" s="27"/>
      <c r="AK28" s="27"/>
      <c r="AL28" s="27"/>
      <c r="AM28" s="27"/>
      <c r="AN28" s="27"/>
      <c r="AO28" s="27"/>
      <c r="AP28" s="27"/>
      <c r="AQ28" s="27"/>
      <c r="AR28" s="28" t="s">
        <v>63</v>
      </c>
      <c r="AS28"/>
    </row>
    <row r="29" spans="1:45" ht="18" customHeight="1" x14ac:dyDescent="0.25">
      <c r="A29" s="3"/>
      <c r="B29" s="27" t="s">
        <v>31</v>
      </c>
      <c r="C29" s="27"/>
      <c r="D29" s="27"/>
      <c r="E29" s="27"/>
      <c r="F29" s="27"/>
      <c r="G29" s="27"/>
      <c r="H29" s="27"/>
      <c r="I29" s="27"/>
      <c r="J29" s="27"/>
      <c r="K29" s="27"/>
      <c r="L29" s="27"/>
      <c r="M29" s="27"/>
      <c r="N29" s="27"/>
      <c r="O29" s="69"/>
      <c r="Q29" s="27" t="s">
        <v>32</v>
      </c>
      <c r="R29" s="27"/>
      <c r="S29" s="27"/>
      <c r="T29" s="27" t="s">
        <v>1</v>
      </c>
      <c r="U29" s="27" t="s">
        <v>2</v>
      </c>
      <c r="V29" s="27" t="s">
        <v>3</v>
      </c>
      <c r="W29" s="27" t="s">
        <v>4</v>
      </c>
      <c r="X29" s="27" t="s">
        <v>5</v>
      </c>
      <c r="Y29" s="27" t="s">
        <v>37</v>
      </c>
      <c r="Z29" s="27" t="s">
        <v>40</v>
      </c>
      <c r="AA29" s="32" t="s">
        <v>41</v>
      </c>
      <c r="AB29" s="32" t="s">
        <v>58</v>
      </c>
      <c r="AC29" s="32" t="s">
        <v>59</v>
      </c>
      <c r="AE29" s="12"/>
      <c r="AF29" s="6" t="s">
        <v>7</v>
      </c>
      <c r="AG29" s="56" t="s">
        <v>9</v>
      </c>
      <c r="AH29" s="74">
        <v>4.7562948922213764</v>
      </c>
      <c r="AI29" s="74">
        <v>4.7799997812505506</v>
      </c>
      <c r="AJ29" s="74">
        <v>4.1658037783813029</v>
      </c>
      <c r="AK29" s="74">
        <v>4.209570655010066</v>
      </c>
      <c r="AL29" s="74">
        <v>3.6949580393072954</v>
      </c>
      <c r="AM29" s="74">
        <v>4.4311421480899416</v>
      </c>
      <c r="AN29" s="74">
        <v>5.0721556485497299</v>
      </c>
      <c r="AO29" s="74">
        <v>4.1795729425401529</v>
      </c>
      <c r="AP29" s="74">
        <v>3.9377229815797343</v>
      </c>
      <c r="AQ29" s="74">
        <v>4.4775837412857831</v>
      </c>
      <c r="AR29" s="57">
        <f>-(AH29-AQ29)/AH29</f>
        <v>-5.8598374838239736E-2</v>
      </c>
    </row>
    <row r="30" spans="1:45" ht="18" customHeight="1" x14ac:dyDescent="0.25">
      <c r="B30" s="5"/>
      <c r="C30" s="6" t="s">
        <v>33</v>
      </c>
      <c r="D30" s="6" t="s">
        <v>9</v>
      </c>
      <c r="E30" s="21">
        <v>-727.54</v>
      </c>
      <c r="F30" s="21">
        <v>-727.54</v>
      </c>
      <c r="G30" s="21">
        <v>-727.54</v>
      </c>
      <c r="H30" s="21">
        <v>-727.54</v>
      </c>
      <c r="I30" s="21">
        <v>-727.54</v>
      </c>
      <c r="J30" s="21">
        <v>-776.06</v>
      </c>
      <c r="K30" s="20">
        <v>-754.37</v>
      </c>
      <c r="L30" s="20">
        <v>-730.39</v>
      </c>
      <c r="M30" s="20">
        <v>-737.53</v>
      </c>
      <c r="N30" s="20">
        <v>-721.86</v>
      </c>
      <c r="O30" s="70">
        <f>(E30-N30)/E30</f>
        <v>7.8071308794017517E-3</v>
      </c>
      <c r="Q30" s="5"/>
      <c r="R30" s="6" t="s">
        <v>33</v>
      </c>
      <c r="S30" s="10" t="s">
        <v>10</v>
      </c>
      <c r="T30" s="11">
        <v>-2.6639394425276661E-2</v>
      </c>
      <c r="U30" s="11">
        <v>-2.6963860099613289E-2</v>
      </c>
      <c r="V30" s="11">
        <v>-2.8290029982677992E-2</v>
      </c>
      <c r="W30" s="11">
        <v>-2.8341003938282917E-2</v>
      </c>
      <c r="X30" s="11">
        <v>-3.2845190931977845E-2</v>
      </c>
      <c r="Y30" s="11">
        <v>-3.3873853596130238E-2</v>
      </c>
      <c r="Z30" s="23">
        <v>-3.2620428866173265E-2</v>
      </c>
      <c r="AA30" s="23">
        <v>-3.3920584614020949E-2</v>
      </c>
      <c r="AB30" s="23">
        <v>-3.4609334859770642E-2</v>
      </c>
      <c r="AC30" s="23">
        <v>-3.1012204514796641E-2</v>
      </c>
      <c r="AE30" s="12"/>
      <c r="AF30" s="6" t="s">
        <v>15</v>
      </c>
      <c r="AG30" s="56" t="s">
        <v>9</v>
      </c>
      <c r="AH30" s="74">
        <v>6.1859082138728132</v>
      </c>
      <c r="AI30" s="74">
        <v>6.1222884812767457</v>
      </c>
      <c r="AJ30" s="74">
        <v>5.8667013017517089</v>
      </c>
      <c r="AK30" s="74">
        <v>5.8934682089078025</v>
      </c>
      <c r="AL30" s="74">
        <v>4.525661197735853</v>
      </c>
      <c r="AM30" s="74">
        <v>4.4455966322644089</v>
      </c>
      <c r="AN30" s="74">
        <v>3.8989123881556118</v>
      </c>
      <c r="AO30" s="74">
        <v>3.9028160473314917</v>
      </c>
      <c r="AP30" s="74">
        <v>4.0348858744529075</v>
      </c>
      <c r="AQ30" s="74">
        <v>4.2850997273690981</v>
      </c>
      <c r="AR30" s="57">
        <f t="shared" ref="AR30:AR31" si="5">-(AH30-AQ30)/AH30</f>
        <v>-0.3072804220148096</v>
      </c>
    </row>
    <row r="31" spans="1:45" ht="18" customHeight="1" x14ac:dyDescent="0.25">
      <c r="B31" s="5"/>
      <c r="C31" s="6" t="s">
        <v>34</v>
      </c>
      <c r="D31" s="6" t="s">
        <v>9</v>
      </c>
      <c r="E31" s="77">
        <v>0</v>
      </c>
      <c r="F31" s="77">
        <v>0</v>
      </c>
      <c r="G31" s="77">
        <v>0</v>
      </c>
      <c r="H31" s="77">
        <v>0</v>
      </c>
      <c r="I31" s="77">
        <v>0</v>
      </c>
      <c r="J31" s="77">
        <v>0</v>
      </c>
      <c r="K31" s="56">
        <v>0</v>
      </c>
      <c r="L31" s="56">
        <v>0</v>
      </c>
      <c r="M31" s="56">
        <v>0</v>
      </c>
      <c r="N31" s="56">
        <v>0</v>
      </c>
      <c r="O31" s="70" t="e">
        <f t="shared" ref="O31" si="6">(E31-L31)/E31</f>
        <v>#DIV/0!</v>
      </c>
      <c r="Q31" s="5"/>
      <c r="R31" s="6" t="s">
        <v>34</v>
      </c>
      <c r="S31" s="10" t="s">
        <v>10</v>
      </c>
      <c r="T31" s="11">
        <v>0</v>
      </c>
      <c r="U31" s="11">
        <v>0</v>
      </c>
      <c r="V31" s="11">
        <v>0</v>
      </c>
      <c r="W31" s="11">
        <v>0</v>
      </c>
      <c r="X31" s="11">
        <v>0</v>
      </c>
      <c r="Y31" s="11">
        <v>0</v>
      </c>
      <c r="Z31" s="23">
        <v>0</v>
      </c>
      <c r="AA31" s="23">
        <v>0</v>
      </c>
      <c r="AB31" s="23">
        <v>0</v>
      </c>
      <c r="AC31" s="23">
        <v>0</v>
      </c>
      <c r="AE31" s="12"/>
      <c r="AF31" s="6" t="s">
        <v>20</v>
      </c>
      <c r="AG31" s="56" t="s">
        <v>9</v>
      </c>
      <c r="AH31" s="74">
        <v>4.0975711104810069</v>
      </c>
      <c r="AI31" s="74">
        <v>3.9565070265121594</v>
      </c>
      <c r="AJ31" s="74">
        <v>3.4709955063904725</v>
      </c>
      <c r="AK31" s="74">
        <v>3.3385841111518575</v>
      </c>
      <c r="AL31" s="74">
        <v>3.4581533725437295</v>
      </c>
      <c r="AM31" s="74">
        <v>3.0244043741437436</v>
      </c>
      <c r="AN31" s="74">
        <v>3.0243633475788796</v>
      </c>
      <c r="AO31" s="74">
        <v>3.0865679937035559</v>
      </c>
      <c r="AP31" s="74">
        <v>3.0810884074521017</v>
      </c>
      <c r="AQ31" s="74">
        <v>3.311046714314569</v>
      </c>
      <c r="AR31" s="57">
        <f t="shared" si="5"/>
        <v>-0.19194893144248792</v>
      </c>
      <c r="AS31" s="8"/>
    </row>
    <row r="32" spans="1:45" ht="18" customHeight="1" x14ac:dyDescent="0.25">
      <c r="B32" s="33"/>
      <c r="C32" s="34" t="s">
        <v>35</v>
      </c>
      <c r="D32" s="34" t="s">
        <v>9</v>
      </c>
      <c r="E32" s="35">
        <v>-727.54</v>
      </c>
      <c r="F32" s="35">
        <v>-727.54</v>
      </c>
      <c r="G32" s="35">
        <v>-727.54</v>
      </c>
      <c r="H32" s="35">
        <v>-727.54</v>
      </c>
      <c r="I32" s="35">
        <v>-727.54</v>
      </c>
      <c r="J32" s="35">
        <v>-776.06</v>
      </c>
      <c r="K32" s="36">
        <v>-754.37</v>
      </c>
      <c r="L32" s="36">
        <v>-730.39</v>
      </c>
      <c r="M32" s="36">
        <v>-737.53</v>
      </c>
      <c r="N32" s="36">
        <v>-721.86</v>
      </c>
      <c r="O32" s="72">
        <f>(E32-N32)/E32</f>
        <v>7.8071308794017517E-3</v>
      </c>
      <c r="Q32" s="37"/>
      <c r="R32" s="29" t="s">
        <v>36</v>
      </c>
      <c r="S32" s="38" t="s">
        <v>10</v>
      </c>
      <c r="T32" s="39">
        <v>-2.6639394425276661E-2</v>
      </c>
      <c r="U32" s="39">
        <v>-2.6963860099613289E-2</v>
      </c>
      <c r="V32" s="39">
        <v>-2.8290029982677992E-2</v>
      </c>
      <c r="W32" s="39">
        <v>-2.8341003938282917E-2</v>
      </c>
      <c r="X32" s="39">
        <v>-3.2845190931977845E-2</v>
      </c>
      <c r="Y32" s="39">
        <v>-3.3873853596130238E-2</v>
      </c>
      <c r="Z32" s="40">
        <v>-3.2620428866173265E-2</v>
      </c>
      <c r="AA32" s="40">
        <v>-3.3920584614020949E-2</v>
      </c>
      <c r="AB32" s="40">
        <v>-3.4609334859770642E-2</v>
      </c>
      <c r="AC32" s="40">
        <v>-3.1012204514796641E-2</v>
      </c>
      <c r="AE32" s="29"/>
      <c r="AF32" s="29" t="s">
        <v>51</v>
      </c>
      <c r="AG32" s="66" t="s">
        <v>9</v>
      </c>
      <c r="AH32" s="66">
        <v>15.039774216575196</v>
      </c>
      <c r="AI32" s="66">
        <v>14.858795289039456</v>
      </c>
      <c r="AJ32" s="66">
        <v>13.503500586523485</v>
      </c>
      <c r="AK32" s="66">
        <v>13.441622975069727</v>
      </c>
      <c r="AL32" s="66">
        <v>11.678772609586879</v>
      </c>
      <c r="AM32" s="66">
        <v>11.901143154498095</v>
      </c>
      <c r="AN32" s="66">
        <v>11.99543138428422</v>
      </c>
      <c r="AO32" s="66">
        <v>11.1689569835752</v>
      </c>
      <c r="AP32" s="66">
        <v>11.053697263484743</v>
      </c>
      <c r="AQ32" s="66">
        <v>12.073730182969451</v>
      </c>
      <c r="AR32" s="31">
        <f>-(AH32-AQ32)/AH32</f>
        <v>-0.19721333518005185</v>
      </c>
    </row>
    <row r="33" spans="1:44" ht="27" customHeight="1" x14ac:dyDescent="0.25">
      <c r="B33" s="48" t="s">
        <v>46</v>
      </c>
      <c r="C33" s="46"/>
      <c r="D33" s="46" t="s">
        <v>9</v>
      </c>
      <c r="E33" s="47">
        <v>26583.140880556246</v>
      </c>
      <c r="F33" s="47">
        <v>26254.501788980881</v>
      </c>
      <c r="G33" s="47">
        <v>24989.647307524003</v>
      </c>
      <c r="H33" s="47">
        <v>24943.392532394937</v>
      </c>
      <c r="I33" s="47">
        <v>21423.03910629078</v>
      </c>
      <c r="J33" s="47">
        <v>22134.235629566556</v>
      </c>
      <c r="K33" s="47">
        <v>22371.322279976943</v>
      </c>
      <c r="L33" s="47">
        <v>20801.962944710038</v>
      </c>
      <c r="M33" s="47">
        <v>20572.616611840655</v>
      </c>
      <c r="N33" s="47">
        <v>22554.782576492227</v>
      </c>
      <c r="O33" s="73">
        <f>(E33-N33)/E33</f>
        <v>0.1515380865701422</v>
      </c>
      <c r="P33" s="17"/>
      <c r="Q33" s="48" t="s">
        <v>47</v>
      </c>
      <c r="R33" s="46"/>
      <c r="S33" s="52" t="s">
        <v>10</v>
      </c>
      <c r="T33" s="50">
        <f>T28+T30</f>
        <v>0.97336060557472359</v>
      </c>
      <c r="U33" s="50">
        <f t="shared" ref="U33:AC33" si="7">U28+U30</f>
        <v>0.97303613990038651</v>
      </c>
      <c r="V33" s="50">
        <f t="shared" si="7"/>
        <v>0.97170997001732196</v>
      </c>
      <c r="W33" s="50">
        <f t="shared" si="7"/>
        <v>0.97165899606171735</v>
      </c>
      <c r="X33" s="50">
        <f t="shared" si="7"/>
        <v>0.96715633462358763</v>
      </c>
      <c r="Y33" s="50">
        <f t="shared" si="7"/>
        <v>0.96614354325661633</v>
      </c>
      <c r="Z33" s="50">
        <f t="shared" si="7"/>
        <v>0.96737957113382678</v>
      </c>
      <c r="AA33" s="50">
        <f t="shared" si="7"/>
        <v>0.96607941538597908</v>
      </c>
      <c r="AB33" s="50">
        <f t="shared" si="7"/>
        <v>0.96539066514022931</v>
      </c>
      <c r="AC33" s="50">
        <f t="shared" si="7"/>
        <v>0.96898779548520331</v>
      </c>
      <c r="AE33" s="27" t="s">
        <v>52</v>
      </c>
      <c r="AF33" s="27"/>
      <c r="AG33" s="27"/>
      <c r="AH33" s="27"/>
      <c r="AI33" s="27"/>
      <c r="AJ33" s="27"/>
      <c r="AK33" s="27"/>
      <c r="AL33" s="27"/>
      <c r="AM33" s="27"/>
      <c r="AN33" s="27"/>
      <c r="AO33" s="27"/>
      <c r="AP33" s="27"/>
      <c r="AQ33" s="27"/>
      <c r="AR33" s="32"/>
    </row>
    <row r="34" spans="1:44" ht="18" customHeight="1" x14ac:dyDescent="0.25">
      <c r="A34"/>
      <c r="AE34" s="12"/>
      <c r="AF34" s="12" t="s">
        <v>31</v>
      </c>
      <c r="AG34" s="56" t="s">
        <v>9</v>
      </c>
      <c r="AH34" s="74">
        <v>-0.40065047742245291</v>
      </c>
      <c r="AI34" s="74">
        <v>-0.40065047742245291</v>
      </c>
      <c r="AJ34" s="74">
        <v>-0.38201443646385924</v>
      </c>
      <c r="AK34" s="74">
        <v>-0.38094908967336522</v>
      </c>
      <c r="AL34" s="74">
        <v>-0.38359151621303422</v>
      </c>
      <c r="AM34" s="74">
        <v>-0.40313758084205603</v>
      </c>
      <c r="AN34" s="74">
        <v>-0.39129611619010568</v>
      </c>
      <c r="AO34" s="74">
        <v>-0.37885755041172275</v>
      </c>
      <c r="AP34" s="74">
        <v>-0.38256111003047394</v>
      </c>
      <c r="AQ34" s="74">
        <v>-0.37443298969072164</v>
      </c>
      <c r="AR34" s="57">
        <f>-(AH34-AQ34)/AH34</f>
        <v>-6.5437305604623283E-2</v>
      </c>
    </row>
    <row r="35" spans="1:44" ht="18" customHeight="1" x14ac:dyDescent="0.25">
      <c r="A35"/>
      <c r="AE35" s="29"/>
      <c r="AF35" s="29" t="s">
        <v>53</v>
      </c>
      <c r="AG35" s="66" t="s">
        <v>9</v>
      </c>
      <c r="AH35" s="59">
        <v>14.639123739152744</v>
      </c>
      <c r="AI35" s="59">
        <v>14.458144811617004</v>
      </c>
      <c r="AJ35" s="59">
        <v>13.121486150059626</v>
      </c>
      <c r="AK35" s="59">
        <v>13.060673885396362</v>
      </c>
      <c r="AL35" s="59">
        <v>11.295181093373845</v>
      </c>
      <c r="AM35" s="59">
        <v>11.498005573656039</v>
      </c>
      <c r="AN35" s="59">
        <v>11.604135268094115</v>
      </c>
      <c r="AO35" s="59">
        <v>10.790099433163476</v>
      </c>
      <c r="AP35" s="59">
        <v>10.671136153454269</v>
      </c>
      <c r="AQ35" s="59">
        <v>11.69929719327873</v>
      </c>
      <c r="AR35" s="31">
        <f>-(AH35-AQ35)/AH35</f>
        <v>-0.20081984401917216</v>
      </c>
    </row>
    <row r="36" spans="1:44" ht="18" customHeight="1" x14ac:dyDescent="0.25">
      <c r="A36"/>
      <c r="AI36"/>
      <c r="AL36" s="6"/>
      <c r="AM36" s="6"/>
      <c r="AR36" s="67"/>
    </row>
    <row r="37" spans="1:44" ht="18" customHeight="1" x14ac:dyDescent="0.25">
      <c r="A37"/>
    </row>
    <row r="38" spans="1:44" ht="18" customHeight="1" x14ac:dyDescent="0.25">
      <c r="A38"/>
    </row>
    <row r="39" spans="1:44" x14ac:dyDescent="0.25">
      <c r="E39" s="9"/>
      <c r="F39" s="9"/>
      <c r="G39" s="9"/>
      <c r="H39" s="9"/>
      <c r="I39" s="9"/>
      <c r="J39" s="9"/>
      <c r="T39" s="16"/>
      <c r="U39" s="16"/>
      <c r="V39" s="16"/>
      <c r="W39" s="16"/>
      <c r="X39" s="16"/>
      <c r="Y39" s="16"/>
      <c r="Z39" s="13"/>
      <c r="AA39" s="13"/>
      <c r="AB39" s="13"/>
      <c r="AC39" s="13"/>
      <c r="AD39" s="13"/>
    </row>
    <row r="40" spans="1:44" x14ac:dyDescent="0.25">
      <c r="R40" s="14"/>
      <c r="S40" s="14"/>
      <c r="T40" s="14"/>
      <c r="U40" s="14"/>
      <c r="V40" s="14"/>
      <c r="W40" s="15"/>
      <c r="X40" s="15"/>
      <c r="Y40" s="15"/>
      <c r="Z40" s="13"/>
      <c r="AA40" s="13"/>
      <c r="AB40" s="13"/>
      <c r="AC40" s="13"/>
      <c r="AD40" s="13"/>
    </row>
    <row r="41" spans="1:44" x14ac:dyDescent="0.25">
      <c r="E41" s="9"/>
      <c r="R41" s="14"/>
      <c r="S41" s="14"/>
      <c r="T41" s="14"/>
      <c r="U41" s="14"/>
      <c r="V41" s="14"/>
      <c r="W41" s="14"/>
      <c r="X41" s="14"/>
      <c r="Y41" s="14"/>
    </row>
    <row r="42" spans="1:44" x14ac:dyDescent="0.25">
      <c r="R42" s="14"/>
      <c r="S42" s="14"/>
      <c r="T42" s="14"/>
      <c r="U42" s="14"/>
      <c r="V42" s="14"/>
      <c r="W42" s="14"/>
      <c r="X42" s="14"/>
      <c r="Y42" s="14"/>
      <c r="Z42" s="14"/>
      <c r="AA42" s="14"/>
      <c r="AB42" s="14"/>
      <c r="AC42" s="14"/>
      <c r="AD42" s="14"/>
    </row>
    <row r="43" spans="1:44" x14ac:dyDescent="0.25">
      <c r="R43" s="14"/>
      <c r="S43" s="14"/>
      <c r="T43" s="14"/>
      <c r="U43" s="14"/>
      <c r="V43" s="14"/>
      <c r="W43" s="14"/>
      <c r="X43" s="14"/>
      <c r="Y43" s="14"/>
    </row>
    <row r="44" spans="1:44" x14ac:dyDescent="0.25">
      <c r="R44" s="14"/>
      <c r="S44" s="14"/>
      <c r="T44" s="14"/>
      <c r="U44" s="14"/>
      <c r="V44" s="14"/>
      <c r="W44" s="14"/>
      <c r="X44" s="14"/>
      <c r="Y44" s="14"/>
    </row>
    <row r="45" spans="1:44" x14ac:dyDescent="0.25">
      <c r="R45" s="14"/>
      <c r="S45" s="14"/>
      <c r="T45" s="14"/>
      <c r="U45" s="14"/>
      <c r="V45" s="14"/>
      <c r="W45" s="14"/>
      <c r="X45" s="14"/>
      <c r="Y45" s="14"/>
    </row>
    <row r="46" spans="1:44" x14ac:dyDescent="0.25">
      <c r="R46" s="14"/>
      <c r="S46" s="14"/>
      <c r="T46" s="14"/>
      <c r="U46" s="14"/>
      <c r="V46" s="14"/>
      <c r="W46" s="14"/>
      <c r="X46" s="14"/>
      <c r="Y46" s="14"/>
    </row>
    <row r="47" spans="1:44" x14ac:dyDescent="0.25">
      <c r="R47" s="14"/>
      <c r="S47" s="14"/>
      <c r="T47" s="14"/>
      <c r="U47" s="14"/>
      <c r="V47" s="14"/>
      <c r="W47" s="14"/>
      <c r="X47" s="14"/>
      <c r="Y47" s="14"/>
    </row>
    <row r="48" spans="1:44" x14ac:dyDescent="0.25">
      <c r="R48" s="14"/>
      <c r="S48" s="14"/>
      <c r="T48" s="14"/>
      <c r="U48" s="14"/>
      <c r="V48" s="14"/>
      <c r="W48" s="14"/>
      <c r="X48" s="14"/>
      <c r="Y48" s="14"/>
    </row>
    <row r="49" spans="18:25" x14ac:dyDescent="0.25">
      <c r="R49" s="14"/>
      <c r="S49" s="14"/>
      <c r="T49" s="14"/>
      <c r="U49" s="14"/>
      <c r="V49" s="14"/>
      <c r="W49" s="14"/>
      <c r="X49" s="14"/>
      <c r="Y49" s="14"/>
    </row>
    <row r="50" spans="18:25" x14ac:dyDescent="0.25">
      <c r="R50" s="14"/>
      <c r="S50" s="14"/>
      <c r="T50" s="14"/>
      <c r="U50" s="14"/>
      <c r="V50" s="14"/>
      <c r="W50" s="14"/>
      <c r="X50" s="14"/>
      <c r="Y50" s="14"/>
    </row>
    <row r="51" spans="18:25" x14ac:dyDescent="0.25">
      <c r="R51" s="14"/>
      <c r="S51" s="14"/>
      <c r="T51" s="14"/>
      <c r="U51" s="14"/>
      <c r="V51" s="14"/>
      <c r="W51" s="14"/>
      <c r="X51" s="14"/>
      <c r="Y51" s="14"/>
    </row>
  </sheetData>
  <mergeCells count="1">
    <mergeCell ref="J1:O1"/>
  </mergeCells>
  <pageMargins left="0.25" right="0.25" top="0.75" bottom="0.75" header="0.3" footer="0.3"/>
  <pageSetup paperSize="17" scale="67" orientation="landscape" r:id="rId1"/>
  <headerFooter>
    <oddHeader>&amp;L&amp;G&amp;R&amp;G</oddHeader>
    <oddFooter>&amp;L&amp;12Greenhouse gas emission calculations are based on the Clean Air - Cool Planet 
&amp;"-,Italic"Campus Carbon Calculator&amp;"-,Regular".  For more information on this tool, please visit 
www.cleanair-coolplanet.org.&amp;R&amp;D
&amp;A</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Summary</vt:lpstr>
      <vt:lpstr>'Source Summary'!Print_Area</vt:lpstr>
    </vt:vector>
  </TitlesOfParts>
  <Company>Sightlines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Bugay</dc:creator>
  <cp:lastModifiedBy>Tiffany Smith</cp:lastModifiedBy>
  <cp:lastPrinted>2014-10-09T17:58:48Z</cp:lastPrinted>
  <dcterms:created xsi:type="dcterms:W3CDTF">2013-09-30T17:14:08Z</dcterms:created>
  <dcterms:modified xsi:type="dcterms:W3CDTF">2018-03-06T23:35:38Z</dcterms:modified>
</cp:coreProperties>
</file>