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PO\Dept\Sustainability\Student Groups\Green Campus\Katie's Green Campus files\Green Campus\GWA\"/>
    </mc:Choice>
  </mc:AlternateContent>
  <bookViews>
    <workbookView xWindow="0" yWindow="0" windowWidth="20055" windowHeight="7290" firstSheet="1" activeTab="1"/>
  </bookViews>
  <sheets>
    <sheet name="Introduction &amp; Overview" sheetId="1" r:id="rId1"/>
    <sheet name="Summary of Points" sheetId="2" r:id="rId2"/>
    <sheet name="User Information" sheetId="3" r:id="rId3"/>
    <sheet name="Energy" sheetId="4" r:id="rId4"/>
    <sheet name="Water Conservation" sheetId="5" r:id="rId5"/>
    <sheet name="Recycling &amp; Waste Management" sheetId="6" r:id="rId6"/>
    <sheet name="Purchasing" sheetId="7" r:id="rId7"/>
    <sheet name="Transportation" sheetId="8" r:id="rId8"/>
    <sheet name="Community Involvement" sheetId="9" r:id="rId9"/>
    <sheet name="Creative &amp; Innovation Options" sheetId="10" r:id="rId10"/>
    <sheet name="Tool Request Form" sheetId="11" r:id="rId11"/>
    <sheet name="STOP" sheetId="12" r:id="rId12"/>
    <sheet name="Calculator" sheetId="13" r:id="rId13"/>
    <sheet name="Energy Answers" sheetId="14" r:id="rId14"/>
    <sheet name="Water answers" sheetId="15" r:id="rId15"/>
    <sheet name="R &amp; WM answers" sheetId="16" r:id="rId16"/>
    <sheet name="Purchasing answers" sheetId="17" r:id="rId17"/>
    <sheet name="Transportation answers" sheetId="18" r:id="rId18"/>
    <sheet name="Community Involvement answers" sheetId="19" r:id="rId19"/>
  </sheets>
  <calcPr calcId="162913"/>
</workbook>
</file>

<file path=xl/calcChain.xml><?xml version="1.0" encoding="utf-8"?>
<calcChain xmlns="http://schemas.openxmlformats.org/spreadsheetml/2006/main">
  <c r="E34" i="13" l="1"/>
  <c r="C34" i="13" s="1"/>
  <c r="F34" i="13" s="1"/>
  <c r="B34" i="13"/>
  <c r="G30" i="13"/>
  <c r="I30" i="13" s="1"/>
  <c r="F26" i="13"/>
  <c r="E26" i="13"/>
  <c r="C26" i="13"/>
  <c r="B26" i="13"/>
  <c r="G26" i="13" s="1"/>
  <c r="J25" i="13"/>
  <c r="I25" i="13"/>
  <c r="F25" i="13"/>
  <c r="E25" i="13"/>
  <c r="C25" i="13"/>
  <c r="G25" i="13" s="1"/>
  <c r="B25" i="13"/>
  <c r="C24" i="13"/>
  <c r="E24" i="13" s="1"/>
  <c r="B24" i="13"/>
  <c r="J24" i="13" s="1"/>
  <c r="F23" i="13"/>
  <c r="C23" i="13"/>
  <c r="E23" i="13" s="1"/>
  <c r="F19" i="13"/>
  <c r="D19" i="13"/>
  <c r="H19" i="13" s="1"/>
  <c r="J19" i="13" s="1"/>
  <c r="C19" i="13"/>
  <c r="G19" i="13" s="1"/>
  <c r="B19" i="13"/>
  <c r="D18" i="13"/>
  <c r="H18" i="13" s="1"/>
  <c r="C18" i="13"/>
  <c r="E18" i="13" s="1"/>
  <c r="I18" i="13" s="1"/>
  <c r="B18" i="13"/>
  <c r="P14" i="13"/>
  <c r="C14" i="13"/>
  <c r="B14" i="13"/>
  <c r="G14" i="13" s="1"/>
  <c r="P13" i="13"/>
  <c r="C13" i="13"/>
  <c r="F14" i="13" s="1"/>
  <c r="B13" i="13"/>
  <c r="G13" i="13" s="1"/>
  <c r="B12" i="13"/>
  <c r="G12" i="13" s="1"/>
  <c r="J12" i="13" s="1"/>
  <c r="F11" i="13"/>
  <c r="C11" i="13"/>
  <c r="E11" i="13" s="1"/>
  <c r="B11" i="13"/>
  <c r="G11" i="13" s="1"/>
  <c r="F10" i="13"/>
  <c r="E10" i="13"/>
  <c r="C10" i="13"/>
  <c r="B10" i="13"/>
  <c r="G10" i="13" s="1"/>
  <c r="E9" i="13"/>
  <c r="C9" i="13"/>
  <c r="F9" i="13" s="1"/>
  <c r="B9" i="13"/>
  <c r="G9" i="13" s="1"/>
  <c r="C8" i="13"/>
  <c r="F8" i="13" s="1"/>
  <c r="B8" i="13"/>
  <c r="P7" i="13"/>
  <c r="I7" i="13"/>
  <c r="G7" i="13"/>
  <c r="J7" i="13" s="1"/>
  <c r="B7" i="13"/>
  <c r="I6" i="13"/>
  <c r="G6" i="13"/>
  <c r="J6" i="13" s="1"/>
  <c r="B6" i="13"/>
  <c r="E10" i="9"/>
  <c r="F14" i="2" s="1"/>
  <c r="D9" i="9"/>
  <c r="D8" i="9"/>
  <c r="D7" i="9"/>
  <c r="D6" i="9"/>
  <c r="D10" i="9" s="1"/>
  <c r="D5" i="9"/>
  <c r="E9" i="8"/>
  <c r="D8" i="8"/>
  <c r="D7" i="8"/>
  <c r="D6" i="8"/>
  <c r="D5" i="8"/>
  <c r="D9" i="8" s="1"/>
  <c r="E10" i="7"/>
  <c r="E11" i="7" s="1"/>
  <c r="F10" i="2" s="1"/>
  <c r="D10" i="7"/>
  <c r="D9" i="7"/>
  <c r="D8" i="7"/>
  <c r="D11" i="7" s="1"/>
  <c r="D7" i="7"/>
  <c r="D6" i="7"/>
  <c r="D5" i="7"/>
  <c r="E15" i="6"/>
  <c r="E14" i="6"/>
  <c r="D14" i="6"/>
  <c r="D13" i="6"/>
  <c r="D12" i="6"/>
  <c r="D11" i="6"/>
  <c r="D10" i="6"/>
  <c r="D9" i="6"/>
  <c r="D8" i="6"/>
  <c r="D7" i="6"/>
  <c r="D6" i="6"/>
  <c r="D5" i="6"/>
  <c r="D15" i="6" s="1"/>
  <c r="E11" i="5"/>
  <c r="D11" i="5"/>
  <c r="E10" i="5"/>
  <c r="D10" i="5"/>
  <c r="E9" i="5"/>
  <c r="D9" i="5"/>
  <c r="D8" i="5"/>
  <c r="E7" i="5"/>
  <c r="E12" i="5" s="1"/>
  <c r="F6" i="2" s="1"/>
  <c r="D7" i="5"/>
  <c r="D6" i="5"/>
  <c r="F5" i="5"/>
  <c r="D5" i="5"/>
  <c r="D17" i="4"/>
  <c r="D16" i="4"/>
  <c r="D15" i="4"/>
  <c r="D14" i="4"/>
  <c r="D13" i="4"/>
  <c r="D12" i="4"/>
  <c r="D11" i="4"/>
  <c r="E10" i="4"/>
  <c r="E18" i="4" s="1"/>
  <c r="F4" i="2" s="1"/>
  <c r="D10" i="4"/>
  <c r="D9" i="4"/>
  <c r="D8" i="4"/>
  <c r="D7" i="4"/>
  <c r="D6" i="4"/>
  <c r="D18" i="4" s="1"/>
  <c r="D5" i="4"/>
  <c r="F16" i="2"/>
  <c r="D16" i="2"/>
  <c r="F12" i="2"/>
  <c r="F8" i="2"/>
  <c r="B22" i="1"/>
  <c r="B21" i="1"/>
  <c r="D12" i="5" l="1"/>
  <c r="D14" i="2"/>
  <c r="H14" i="2" s="1"/>
  <c r="D11" i="9"/>
  <c r="J11" i="13"/>
  <c r="I11" i="13"/>
  <c r="J14" i="13"/>
  <c r="I14" i="13"/>
  <c r="J26" i="13"/>
  <c r="I26" i="13"/>
  <c r="D19" i="4"/>
  <c r="D4" i="2"/>
  <c r="D12" i="7"/>
  <c r="D10" i="2"/>
  <c r="H10" i="2" s="1"/>
  <c r="D10" i="8"/>
  <c r="D12" i="2"/>
  <c r="H12" i="2" s="1"/>
  <c r="J9" i="13"/>
  <c r="I9" i="13"/>
  <c r="J13" i="13"/>
  <c r="I13" i="13"/>
  <c r="H38" i="13"/>
  <c r="K6" i="2" s="1"/>
  <c r="G34" i="13"/>
  <c r="I10" i="13"/>
  <c r="J10" i="13"/>
  <c r="F17" i="2"/>
  <c r="D13" i="5"/>
  <c r="D6" i="2"/>
  <c r="H6" i="2" s="1"/>
  <c r="D16" i="6"/>
  <c r="D8" i="2"/>
  <c r="H8" i="2" s="1"/>
  <c r="G8" i="13"/>
  <c r="F18" i="13"/>
  <c r="E19" i="13"/>
  <c r="I19" i="13" s="1"/>
  <c r="F24" i="13"/>
  <c r="J30" i="13"/>
  <c r="G18" i="13"/>
  <c r="J18" i="13" s="1"/>
  <c r="G24" i="13"/>
  <c r="I24" i="13" s="1"/>
  <c r="E8" i="13"/>
  <c r="I12" i="13"/>
  <c r="E13" i="13"/>
  <c r="E14" i="13"/>
  <c r="B23" i="13"/>
  <c r="F13" i="13"/>
  <c r="J34" i="13" l="1"/>
  <c r="I34" i="13"/>
  <c r="G38" i="13"/>
  <c r="J6" i="2" s="1"/>
  <c r="J8" i="13"/>
  <c r="I8" i="13"/>
  <c r="D17" i="2"/>
  <c r="H17" i="2" s="1"/>
  <c r="I17" i="2" s="1"/>
  <c r="H4" i="2"/>
  <c r="G23" i="13"/>
  <c r="I23" i="13" s="1"/>
  <c r="J23" i="13"/>
  <c r="I38" i="13" l="1"/>
  <c r="L6" i="2" s="1"/>
  <c r="J38" i="13"/>
  <c r="M6" i="2" s="1"/>
</calcChain>
</file>

<file path=xl/comments1.xml><?xml version="1.0" encoding="utf-8"?>
<comments xmlns="http://schemas.openxmlformats.org/spreadsheetml/2006/main">
  <authors>
    <author/>
  </authors>
  <commentList>
    <comment ref="G6" authorId="0" shapeId="0">
      <text>
        <r>
          <rPr>
            <sz val="10"/>
            <color rgb="FF000000"/>
            <rFont val="Arial"/>
          </rPr>
          <t>======
ID#AAAADrd4Sn4
Megan Moore    (2019-09-19 15:24:51)
Multiply the 600kWh/day*260days/yr to get kWh/yr</t>
        </r>
      </text>
    </comment>
    <comment ref="R6" authorId="0" shapeId="0">
      <text>
        <r>
          <rPr>
            <sz val="10"/>
            <color rgb="FF000000"/>
            <rFont val="Arial"/>
          </rPr>
          <t>======
ID#AAAADrd4Sng
Megan Moore    (2019-09-19 15:24:50)
https://www.eia.gov/tools/faqs/faq.php?id=45&amp;t=8</t>
        </r>
      </text>
    </comment>
    <comment ref="G7" authorId="0" shapeId="0">
      <text>
        <r>
          <rPr>
            <sz val="10"/>
            <color rgb="FF000000"/>
            <rFont val="Arial"/>
          </rPr>
          <t>======
ID#AAAADrd4Sm8
Megan Moore    (2019-09-19 15:24:50)
Multiply the 600kWh/day*260days/yr to get kWh/yr</t>
        </r>
      </text>
    </comment>
    <comment ref="O7" authorId="0" shapeId="0">
      <text>
        <r>
          <rPr>
            <sz val="10"/>
            <color rgb="FF000000"/>
            <rFont val="Arial"/>
          </rPr>
          <t>======
ID#AAAADrd4Smw
Megan Moore    (2019-09-19 15:24:50)
https://www.epa.gov/watersense/understanding-your-water-bill</t>
        </r>
      </text>
    </comment>
    <comment ref="R7" authorId="0" shapeId="0">
      <text>
        <r>
          <rPr>
            <sz val="10"/>
            <color rgb="FF000000"/>
            <rFont val="Arial"/>
          </rPr>
          <t>======
ID#AAAADrd4SpA
Megan Moore    (2019-09-19 15:24:51)
https://www.metric-conversions.org/volume/cubic-feet-to-us-liquid-gallons.htm</t>
        </r>
      </text>
    </comment>
    <comment ref="C8" authorId="0" shapeId="0">
      <text>
        <r>
          <rPr>
            <sz val="10"/>
            <color rgb="FF000000"/>
            <rFont val="Arial"/>
          </rPr>
          <t>======
ID#AAAADrd4Snw
Megan Moore    (2019-09-19 15:24:51)
Printers: 175 watts
Copiers: 920 watts
Fax machines: 20 watts
obtained from the websites listen in cell M8
Assume these are working 8 hrs/day (using this amount of wattage) 260 days/year (days per year office staff and faculty are on campus according to the 2017-2018 Green and Gold Calendar referenceing pay period days located at the bottom of each month)</t>
        </r>
      </text>
    </comment>
    <comment ref="O8" authorId="0" shapeId="0">
      <text>
        <r>
          <rPr>
            <sz val="10"/>
            <color rgb="FF000000"/>
            <rFont val="Arial"/>
          </rPr>
          <t>======
ID#AAAADrd4SmY
Megan Moore    (2019-09-19 15:24:50)
number obtained from https://www.epa.gov/energy/greenhouse-gases-equivalencies-calculator-calculations-and-references
Then converted tons to pounds (converted the 7.44x10^-4 tons CO2/kWh to 1.488 pounds CO2/kWh)</t>
        </r>
      </text>
    </comment>
    <comment ref="R8" authorId="0" shapeId="0">
      <text>
        <r>
          <rPr>
            <sz val="10"/>
            <color rgb="FF000000"/>
            <rFont val="Arial"/>
          </rPr>
          <t>======
ID#AAAADrd4SnY
Megan Moore    (2019-09-19 15:24:50)
https://www.rapidtables.com/convert/power/kW_to_Watt.html</t>
        </r>
      </text>
    </comment>
    <comment ref="C9" authorId="0" shapeId="0">
      <text>
        <r>
          <rPr>
            <sz val="10"/>
            <color rgb="FF000000"/>
            <rFont val="Arial"/>
          </rPr>
          <t>======
ID#AAAADrd4SoE
Megan Moore    (2019-09-19 15:24:51)
122.5 is %30 less wattage than the wattage of a regular printer
644 is %30 less wattage than the wattage of a regular copier
14 is %30 less wattage than the wattage of a regular fax machine
These numbers are coming from the wattage of regular office equipment (used in cell C8) then subtractivg %30 of those wattages because Energy Star certified office equipment is required to be at least %30 more efficient than regular office equipment (see link in cell M9)</t>
        </r>
      </text>
    </comment>
    <comment ref="O9" authorId="0" shapeId="0">
      <text>
        <r>
          <rPr>
            <sz val="10"/>
            <color rgb="FF000000"/>
            <rFont val="Arial"/>
          </rPr>
          <t>======
ID#AAAADrd4Sn8
Megan Moore    (2019-09-19 15:24:51)
https://www.epa.gov/energy/greenhouse-gases-equivalencies-calculator-calculations-and-references
0.0053 metric tons CO2/therm from the above link, then converted to pounds with 
https://www.rapidtables.com/convert/weight/ton-to-pound.html</t>
        </r>
      </text>
    </comment>
    <comment ref="R9" authorId="0" shapeId="0">
      <text>
        <r>
          <rPr>
            <sz val="10"/>
            <color rgb="FF000000"/>
            <rFont val="Arial"/>
          </rPr>
          <t>======
ID#AAAADrd4SoI
Megan Moore    (2019-09-19 15:24:51)
http://www.unitconversion.org/energy/therms-to-kilowatt-hours-conversion.html</t>
        </r>
      </text>
    </comment>
    <comment ref="C10" authorId="0" shapeId="0">
      <text>
        <r>
          <rPr>
            <sz val="10"/>
            <color rgb="FF000000"/>
            <rFont val="Arial"/>
          </rPr>
          <t>======
ID#AAAADrd4SnU
Megan Moore    (2019-09-19 15:24:50)
Portable heater: 1500 watts
Wattage obtained from link in cell M10.
The wattage is divided by 1000 to get kWh. This quantity is multiplied by 0.33 hrs/day and 160 days/year. 0.33 hrs/day is an average estimation of how long a personal heater would be on over the course of 1 day. In the winter, heaters may be on for longer and in the summer, heaters probably aren't used at all. This is an average approximation. Heaters will be used on more days out of the year than fans because of Humboldt's cool climate. Here, it is estimated that heaters will be on 160 out of the 260 working days of the year. Assuming that 260 days staff and faculty will be on campus (obtained from the 2017-2018 Green and Gold calendar).</t>
        </r>
      </text>
    </comment>
    <comment ref="O10" authorId="0" shapeId="0">
      <text>
        <r>
          <rPr>
            <sz val="10"/>
            <color rgb="FF000000"/>
            <rFont val="Arial"/>
          </rPr>
          <t>======
ID#AAAADrd4Sno
Megan Moore    (2019-09-19 15:24:50)
http://pacinst.org/publication/bottled-water-and-energy-a-fact-sheet/
http://www.unitconversion.org/energy/megajoules-to-kilowatt-hours-conversion.html
https://www.google.com/search?q=convert+liters+to+ounces&amp;rlz=1C1CHWA_enUS647US649&amp;oq=convert+liters+to+ounces&amp;aqs=chrome..69i57j6j0l4.12954j0j7&amp;sourceid=chrome&amp;ie=UTF-8
3.4MJ/1LH2O * 1 L H2O/33.814oz * 0.278 kWh/MJ * 16.9oz/1 bottle</t>
        </r>
      </text>
    </comment>
    <comment ref="R10" authorId="0" shapeId="0">
      <text>
        <r>
          <rPr>
            <sz val="10"/>
            <color rgb="FF000000"/>
            <rFont val="Arial"/>
          </rPr>
          <t>======
ID#AAAADrd4Sos
Megan Moore    (2019-09-19 15:24:51)
https://www.engineeringtoolbox.com/water-gallons-pounds-d_1710.html</t>
        </r>
      </text>
    </comment>
    <comment ref="C11" authorId="0" shapeId="0">
      <text>
        <r>
          <rPr>
            <sz val="10"/>
            <color rgb="FF000000"/>
            <rFont val="Arial"/>
          </rPr>
          <t>======
ID#AAAADrd4Smg
Megan Moore    (2019-09-19 15:24:50)
Portable fan: 60 watts
Wattage obtained from link in cell M10.
The wattage is divided by 1000 to get kWh. This quantity is multiplied by 0.167 hrs/day and 100 days/year. 0.167 hrs/day is an average estimation of how long a personal fan would be on over the course of 1 day. In the winter, fans may never be turned on and in the summer, fans may be turned on for longer. This is an average approximation. Fans will be used on less days out of the year than heaters because of Humboldt's cool climate. Here, it is estimated that fans will be on 100 out of the 260 working days of the year. Assuming that 260 days staff and faculty will be on campus (obtained from the 2017-2018 Green and Gold calendar).</t>
        </r>
      </text>
    </comment>
    <comment ref="O11" authorId="0" shapeId="0">
      <text>
        <r>
          <rPr>
            <sz val="10"/>
            <color rgb="FF000000"/>
            <rFont val="Arial"/>
          </rPr>
          <t>======
ID#AAAADrd4Sog
Megan Moore    (2019-09-19 15:24:51)
http://www.allianceforwaterefficiency.org/water-energy-intro.aspx 
table 1-2 in first link
I took the median of each range, added it up, the converted kWh/mil gal to kWh/gal. I got 0.01985kWh/gal (calculations in notebook)</t>
        </r>
      </text>
    </comment>
    <comment ref="R11" authorId="0" shapeId="0">
      <text>
        <r>
          <rPr>
            <sz val="10"/>
            <color rgb="FF000000"/>
            <rFont val="Arial"/>
          </rPr>
          <t>======
ID#AAAADrd4SoM
Megan Moore    (2019-09-19 15:24:51)
https://www.eia.gov/tools/faqs/faq.php?id=45&amp;t=8</t>
        </r>
      </text>
    </comment>
    <comment ref="A12" authorId="0" shapeId="0">
      <text>
        <r>
          <rPr>
            <sz val="10"/>
            <color rgb="FF000000"/>
            <rFont val="Arial"/>
          </rPr>
          <t>======
ID#AAAADrd4SoQ
Megan Moore    (2019-09-19 15:24:51)
Assuming that all Energy Star certified computers are already set to this default mode (in which case, the above calculation in cell H7 accounts for this power saving mode being turned on already when calculating kWh/yr).</t>
        </r>
      </text>
    </comment>
    <comment ref="G12" authorId="0" shapeId="0">
      <text>
        <r>
          <rPr>
            <sz val="10"/>
            <color rgb="FF000000"/>
            <rFont val="Arial"/>
          </rPr>
          <t>======
ID#AAAADrd4Smc
Megan Moore    (2019-09-19 15:24:50)
The reference to cell P15-3 here is saying that by having these power saving settings turned on, you will save 3 watts *see link in cell M11*</t>
        </r>
      </text>
    </comment>
    <comment ref="O12" authorId="0" shapeId="0">
      <text>
        <r>
          <rPr>
            <sz val="10"/>
            <color rgb="FF000000"/>
            <rFont val="Arial"/>
          </rPr>
          <t>======
ID#AAAADrd4Soc
Megan Moore    (2019-09-19 15:24:51)
https://www.epa.gov/greenvehicles/greenhouse-gas-emissions-typical-passenger-vehicle
Then converted grams to tons to get the number shown</t>
        </r>
      </text>
    </comment>
    <comment ref="R12" authorId="0" shapeId="0">
      <text>
        <r>
          <rPr>
            <sz val="10"/>
            <color rgb="FF000000"/>
            <rFont val="Arial"/>
          </rPr>
          <t>======
ID#AAAADrd4Soo
Megan Moore    (2019-09-19 15:24:51)
https://www.metric-conversions.org/weight/metric-tons-to-kilograms.htm</t>
        </r>
      </text>
    </comment>
    <comment ref="B13" authorId="0" shapeId="0">
      <text>
        <r>
          <rPr>
            <sz val="10"/>
            <color rgb="FF000000"/>
            <rFont val="Arial"/>
          </rPr>
          <t>======
ID#AAAADrd4Sow
mcm781    (2019-09-19 15:24:51)
Assuming that every person in the office has 1 power strip</t>
        </r>
      </text>
    </comment>
    <comment ref="C13" authorId="0" shapeId="0">
      <text>
        <r>
          <rPr>
            <sz val="10"/>
            <color rgb="FF000000"/>
            <rFont val="Arial"/>
          </rPr>
          <t>======
ID#AAAADrd4SoA
Megan Moore    (2019-09-19 15:24:51)
The website sited in cell M12 assumes 12.5 cents per kWh, but in CA it is 14 cents per kWh.
Chose #2 because it is the most like an office, $20.04/12.5 cents=1.6kWh
multiplied by 15hrs (5pm-8am the next day, which is when the power strip should be off) then by 260 working days per year</t>
        </r>
      </text>
    </comment>
    <comment ref="P13" authorId="0" shapeId="0">
      <text>
        <r>
          <rPr>
            <sz val="10"/>
            <color rgb="FF000000"/>
            <rFont val="Arial"/>
          </rPr>
          <t>======
ID#AAAADrd4So0
Megan Moore    (2019-09-19 15:24:51)
(10000sheets of paper/365 days/person in an office)*(260days/yr)*(# of people in office)*(1ton/200000sheets)*(11134kWh-3500/1ton paper)=kWh/yr
11134-3500 takes into account the energy saved from using recycled paper
see links in cell M29</t>
        </r>
      </text>
    </comment>
    <comment ref="R13" authorId="0" shapeId="0">
      <text>
        <r>
          <rPr>
            <sz val="10"/>
            <color rgb="FF000000"/>
            <rFont val="Arial"/>
          </rPr>
          <t>======
ID#AAAADrd4So4
Megan Moore    (2019-09-19 15:24:51)
https://www.rapidtables.com/convert/weight/kg-to-pound.html</t>
        </r>
      </text>
    </comment>
    <comment ref="C14" authorId="0" shapeId="0">
      <text>
        <r>
          <rPr>
            <sz val="10"/>
            <color rgb="FF000000"/>
            <rFont val="Arial"/>
          </rPr>
          <t>======
ID#AAAADrd4Sok
jmt941    (2019-09-19 15:24:51)
The website sited in cell M12 assumes 12.5 cents per kWh, but in CA it is 14 cents per kWh.
Chose #2 because it is the most like an office, $20.04/12.5 cents=1.6kWh
multiplied by 15hrs (5pm-8am the next day, which is when the power strip should be off) then by 260 working days per year</t>
        </r>
      </text>
    </comment>
    <comment ref="P14" authorId="0" shapeId="0">
      <text>
        <r>
          <rPr>
            <sz val="10"/>
            <color rgb="FF000000"/>
            <rFont val="Arial"/>
          </rPr>
          <t>======
ID#AAAADrd4Smk
Megan Moore    (2019-09-19 15:24:50)
(10000sheets of paper/365 days/person in an office)*(260days/yr)*(# of people in office)*(1ton/200000sheets)*(11134kWh/1ton paper)=kWh/yr
11134 is the energy usage of 1 ton of paper
see links in cell M29</t>
        </r>
      </text>
    </comment>
    <comment ref="R14" authorId="0" shapeId="0">
      <text>
        <r>
          <rPr>
            <sz val="10"/>
            <color rgb="FF000000"/>
            <rFont val="Arial"/>
          </rPr>
          <t>======
ID#AAAADrd4SnI
Megan Moore    (2019-09-19 15:24:50)
(60min/hr)*(24 hrs/day)*(365days/yr)=525600min/yr</t>
        </r>
      </text>
    </comment>
    <comment ref="R15" authorId="0" shapeId="0">
      <text>
        <r>
          <rPr>
            <sz val="10"/>
            <color rgb="FF000000"/>
            <rFont val="Arial"/>
          </rPr>
          <t>======
ID#AAAADrd4Sm4
Megan Moore    (2019-09-19 15:24:50)
https://www.google.com/search?q=g+to+lbs&amp;rlz=1C1CHWA_enUS647US649&amp;oq=g+to+lbs&amp;aqs=chrome..69i57j6j0l3j69i64.2537j0j7&amp;sourceid=chrome&amp;ie=UTF-8</t>
        </r>
      </text>
    </comment>
    <comment ref="P16" authorId="0" shapeId="0">
      <text>
        <r>
          <rPr>
            <sz val="10"/>
            <color rgb="FF000000"/>
            <rFont val="Arial"/>
          </rPr>
          <t>======
ID#AAAADrd4Snc
Megan Moore    (2019-09-19 15:24:50)
This cell is a calculated number (but only shows the value because it is referenced in different calculations). 
600kWh*0.525=315kWh
Energy star computers use 30%-65% less energy than regular computers. The median of this is 52.5%. This percentage multiplied by the kWh of a regular computer gives the average kWh of an energy star computer.
See link in cell M7 for the 30%-65% less estimate</t>
        </r>
      </text>
    </comment>
    <comment ref="P17" authorId="0" shapeId="0">
      <text>
        <r>
          <rPr>
            <sz val="10"/>
            <color rgb="FF000000"/>
            <rFont val="Arial"/>
          </rPr>
          <t>======
ID#AAAADrd4SoU
Megan Moore    (2019-09-19 15:24:51)
https://www.reuters.com/article/us-autos-emissions/u-s-vehicle-fuel-economy-rises-to-record-24-7-mpg-epa-idUSKBN1F02BX</t>
        </r>
      </text>
    </comment>
    <comment ref="D18" authorId="0" shapeId="0">
      <text>
        <r>
          <rPr>
            <sz val="10"/>
            <color rgb="FF000000"/>
            <rFont val="Arial"/>
          </rPr>
          <t>======
ID#AAAADrd4So8
Megan Moore    (2019-09-19 15:24:51)
Assuming each person in the office flushes a toilet twice per day
(2*#of people in office)*(1.6gallons of water/flush)*(260days/yr)
see link in M17</t>
        </r>
      </text>
    </comment>
    <comment ref="P18" authorId="0" shapeId="0">
      <text>
        <r>
          <rPr>
            <sz val="10"/>
            <color rgb="FF000000"/>
            <rFont val="Arial"/>
          </rPr>
          <t>======
ID#AAAADrd4SnQ
Megan Moore    (2019-09-19 15:24:50)
The average commute distance (one way) in CA is 16 miles, which takes most people in CA and average of an hour to drive (16 miles/60 min). We know that the average one way commute time in Humboldt county is 16.9 minutes (x miles/ 16.9minutes). If you set these ratios equal to each other (16 miles/60 min)=(x miles/16.9 min) and solve for x, you find that, in Humboldt county, it is an average of 4.5 miles to get to work.
This link will give you the average commute distance and time in all of CA: https://itstillruns.com/far-americans-drive-work-average-7446397.html
This link will give you the average commute time in Humboldt county: 
https://datausa.io/profile/geo/humboldt-county-ca/#intro</t>
        </r>
      </text>
    </comment>
    <comment ref="D19" authorId="0" shapeId="0">
      <text>
        <r>
          <rPr>
            <sz val="10"/>
            <color rgb="FF000000"/>
            <rFont val="Arial"/>
          </rPr>
          <t>======
ID#AAAADrd4Sm0
Megan Moore    (2019-09-19 15:24:50)
Assuming each person in the office flushes a toilet twice per day
(2*#of people in office)*(1.28gallons of water/flush)*(260days/yr)
see link in M17</t>
        </r>
      </text>
    </comment>
    <comment ref="J19" authorId="0" shapeId="0">
      <text>
        <r>
          <rPr>
            <sz val="10"/>
            <color rgb="FF000000"/>
            <rFont val="Arial"/>
          </rPr>
          <t>======
ID#AAAADrd4Snk
Megan Moore    (2019-09-19 15:24:50)
(total H2O gal/yr)*(1 ft^3/3.844 gal)*(1 CCF/100 ft^3)*($7/CCF)=$/yr
HSU is charged $7/CCF according to Andrea Alstone (HSU staff member, email: andrea.alstone@humboldt.edu)</t>
        </r>
      </text>
    </comment>
    <comment ref="C23" authorId="0" shapeId="0">
      <text>
        <r>
          <rPr>
            <sz val="10"/>
            <color rgb="FF000000"/>
            <rFont val="Arial"/>
          </rPr>
          <t>======
ID#AAAADrd4Sns
Megan Moore    (2019-09-19 15:24:50)
divide each kWh in half because the office is using half as much paper if the default on the printers is set to 2-sided printing</t>
        </r>
      </text>
    </comment>
    <comment ref="J23" authorId="0" shapeId="0">
      <text>
        <r>
          <rPr>
            <sz val="10"/>
            <color rgb="FF000000"/>
            <rFont val="Arial"/>
          </rPr>
          <t>======
ID#AAAADrd4Sn0
Megan Moore    (2019-09-19 15:24:51)
(pieces of paper/person yr)*(people/office)*($/paper)=$/yr
7123.3 is the amount of printer paper each person in the office uses in 260 days (see calculations in cells P13 and P14 for further explanation).
27/500 represents $27 for 500 pieces of paper (see link in cell M22 for reference)
divided by 2 because the office will be using half as much paper if the default printing is set to 2-sided</t>
        </r>
      </text>
    </comment>
    <comment ref="C24" authorId="0" shapeId="0">
      <text>
        <r>
          <rPr>
            <sz val="10"/>
            <color rgb="FF000000"/>
            <rFont val="Arial"/>
          </rPr>
          <t>======
ID#AAAADrd4SnE
Megan Moore    (2019-09-19 15:24:50)
This cell is the same as cell C22, except each kWh is not divided in half because, by only printing one-sided, you are using twice as much paper than you would be using if the default on the printers was set to double sided printing</t>
        </r>
      </text>
    </comment>
    <comment ref="J24" authorId="0" shapeId="0">
      <text>
        <r>
          <rPr>
            <sz val="10"/>
            <color rgb="FF000000"/>
            <rFont val="Arial"/>
          </rPr>
          <t>======
ID#AAAADrd4SpE
Megan Moore    (2019-09-19 15:24:51)
(pieces of paper/person yr)*(people/office)*($/paper)=$/yr
7123.3 is the amount of printer paper each person in the office uses in 260 days (see calculations in cells P13 and P14 for further explanation).
27/500 represents $27 for 500 pieces of paper (see link in cell M22 for reference)</t>
        </r>
      </text>
    </comment>
    <comment ref="E25" authorId="0" shapeId="0">
      <text>
        <r>
          <rPr>
            <sz val="10"/>
            <color rgb="FF000000"/>
            <rFont val="Arial"/>
          </rPr>
          <t>======
ID#AAAADrd4SoY
Megan Moore    (2019-09-19 15:24:51)
(892g CO2/$ of paper towel)*($15.50/roll)*(1 roll/350sheets)*(2sheets/person-day)*(260 days/yr)
See links in cell M24 for 892g/$ of paper towel, $15.50/roll and 1 roll/350sheets
Assume each person uses the bathroom at work each day, therefore would use 2 paper towels each day</t>
        </r>
      </text>
    </comment>
    <comment ref="F25" authorId="0" shapeId="0">
      <text>
        <r>
          <rPr>
            <sz val="10"/>
            <color rgb="FF000000"/>
            <rFont val="Arial"/>
          </rPr>
          <t>======
ID#AAAADrd4Sms
Megan Moore    (2019-09-19 15:24:50)
(1roll/350sheets)*(2sheets/person-day)*(260days/yr)*($15.50/roll)
See links in cell M24 for sources of 1roll/350sheets
Assume each person uses the bathroom twice per day(therefore would use 2 paper towels per day)
Assume a 260 working days per year</t>
        </r>
      </text>
    </comment>
    <comment ref="J25" authorId="0" shapeId="0">
      <text>
        <r>
          <rPr>
            <sz val="10"/>
            <color rgb="FF000000"/>
            <rFont val="Arial"/>
          </rPr>
          <t>======
ID#AAAADrd4SnA
Megan Moore    (2019-09-19 15:24:50)
(1 roll/350 sheets)*(2 sheets/person-day)*(260 days/yr)*(# of people in office)*($15.50/roll)=total$/yr
See link in cell M24 for assumed price of paper towel</t>
        </r>
      </text>
    </comment>
    <comment ref="C26" authorId="0" shapeId="0">
      <text>
        <r>
          <rPr>
            <sz val="10"/>
            <color rgb="FF000000"/>
            <rFont val="Arial"/>
          </rPr>
          <t>======
ID#AAAADrd4Smo
Megan Moore    (2019-09-19 15:24:50)
(0.018kWh/30 sec of drying)*(30 sec of drying/person)*(260days/yr)*(2 usages/day)
See link in call M25 for kWh/30 sec
Assume 260 working days/yr
Assume each person uses the bathroom twice at work (therefore drying their hands twice)</t>
        </r>
      </text>
    </comment>
    <comment ref="E34" authorId="0" shapeId="0">
      <text>
        <r>
          <rPr>
            <sz val="10"/>
            <color rgb="FF000000"/>
            <rFont val="Arial"/>
          </rPr>
          <t>======
ID#AAAADrd4SnM
Megan Moore    (2019-09-19 15:24:50)
(1 commute/16.9 minutes*2)*(60miin/hr)*(24hrs/day)*(260days/yr)*(tons CO2/gallon of gas)*(1000kg/ton)*(2.2lb/kg)*(1 gallon of gas/24.7 miles)*(4.5*2miles/commute)=lb CO2/year
In this calculation, the amount of time per commute (16.9 minutes) is multiplied by 2 because we are analyzing round trip (to and from work) times.
The miles per commute (4.5 miles/commute) is multiplied by 2 because we are analyzing round trip (to and from work) distance.</t>
        </r>
      </text>
    </comment>
  </commentList>
</comments>
</file>

<file path=xl/sharedStrings.xml><?xml version="1.0" encoding="utf-8"?>
<sst xmlns="http://schemas.openxmlformats.org/spreadsheetml/2006/main" count="613" uniqueCount="409">
  <si>
    <t>Green Campus' Green Workplace Assessment and Certification Program</t>
  </si>
  <si>
    <t>Green Office Practices</t>
  </si>
  <si>
    <r>
      <rPr>
        <sz val="14"/>
        <color rgb="FF000000"/>
        <rFont val="Arial"/>
      </rPr>
      <t>Points</t>
    </r>
    <r>
      <rPr>
        <b/>
        <sz val="14"/>
        <color rgb="FF000000"/>
        <rFont val="Arial"/>
      </rPr>
      <t xml:space="preserve"> </t>
    </r>
    <r>
      <rPr>
        <sz val="14"/>
        <color rgb="FF000000"/>
        <rFont val="Arial"/>
      </rPr>
      <t>Earned</t>
    </r>
  </si>
  <si>
    <t>Your Workplace Details</t>
  </si>
  <si>
    <r>
      <rPr>
        <sz val="14"/>
        <color rgb="FF000000"/>
        <rFont val="Arial"/>
      </rPr>
      <t>Potential</t>
    </r>
    <r>
      <rPr>
        <b/>
        <sz val="14"/>
        <color rgb="FF000000"/>
        <rFont val="Arial"/>
      </rPr>
      <t xml:space="preserve"> </t>
    </r>
    <r>
      <rPr>
        <sz val="14"/>
        <color rgb="FF000000"/>
        <rFont val="Arial"/>
      </rPr>
      <t>Points</t>
    </r>
  </si>
  <si>
    <t>Percentage earned</t>
  </si>
  <si>
    <t>Energy</t>
  </si>
  <si>
    <t xml:space="preserve">The GWA program is designed to raise awareness about energy efficiency and sustainable practices that can be implemented in offices on the HSU campus. This program aims to create a balance between the workplace and natural environment through appliance upgrades and new behaviors. We seek to motivate the HSU campus community to initiate innovative solutions that reduce our energy consumption.                                                                                                                                                                                   </t>
  </si>
  <si>
    <t>Total Office-Wide Usages:</t>
  </si>
  <si>
    <r>
      <t xml:space="preserve">This </t>
    </r>
    <r>
      <rPr>
        <b/>
        <sz val="14"/>
        <color rgb="FF000000"/>
        <rFont val="Applegothic"/>
      </rPr>
      <t>checklist</t>
    </r>
    <r>
      <rPr>
        <sz val="14"/>
        <color rgb="FF000000"/>
        <rFont val="Applegothic"/>
      </rPr>
      <t xml:space="preserve"> will walk you through the seven areas that we will be assessing in your office. We will look at </t>
    </r>
    <r>
      <rPr>
        <u/>
        <sz val="14"/>
        <color rgb="FF000000"/>
        <rFont val="Applegothic"/>
      </rPr>
      <t>energy, water conservation, recycling &amp; waste management, purchasing, transportation, community involvement, and creativity &amp; innovation</t>
    </r>
    <r>
      <rPr>
        <sz val="14"/>
        <color rgb="FF000000"/>
        <rFont val="Applegothic"/>
      </rPr>
      <t>.The information you provide by completing this checklist will help us calculate the potential level of certification your office will receive.</t>
    </r>
  </si>
  <si>
    <t>Sustainability Champion Information</t>
  </si>
  <si>
    <r>
      <rPr>
        <b/>
        <sz val="14"/>
        <color rgb="FFFF0000"/>
        <rFont val="AppleGothic"/>
      </rPr>
      <t>Directions for using this checklist</t>
    </r>
    <r>
      <rPr>
        <b/>
        <sz val="14"/>
        <color rgb="FF000000"/>
        <rFont val="Applegothic"/>
      </rPr>
      <t>:</t>
    </r>
    <r>
      <rPr>
        <sz val="14"/>
        <color rgb="FF000000"/>
        <rFont val="Applegothic"/>
      </rPr>
      <t xml:space="preserve"> Begin by filling out the tab called “User Information", answer the questions for the tabs following, but please don't go past the tab called “</t>
    </r>
    <r>
      <rPr>
        <b/>
        <sz val="14"/>
        <color rgb="FF000000"/>
        <rFont val="Applegothic"/>
      </rPr>
      <t>STOP."</t>
    </r>
    <r>
      <rPr>
        <sz val="14"/>
        <color rgb="FF000000"/>
        <rFont val="Applegothic"/>
      </rPr>
      <t xml:space="preserve"> Under each section you will find different colored cells.</t>
    </r>
    <r>
      <rPr>
        <sz val="14"/>
        <color rgb="FF6DFF09"/>
        <rFont val="AppleGothic"/>
      </rPr>
      <t xml:space="preserve"> </t>
    </r>
    <r>
      <rPr>
        <b/>
        <sz val="16"/>
        <color rgb="FF2BA117"/>
        <rFont val="AppleGothic"/>
      </rPr>
      <t>Green highlighted cells</t>
    </r>
    <r>
      <rPr>
        <sz val="14"/>
        <color rgb="FF000000"/>
        <rFont val="Applegothic"/>
      </rPr>
      <t xml:space="preserve"> </t>
    </r>
    <r>
      <rPr>
        <b/>
        <sz val="14"/>
        <color rgb="FF000000"/>
        <rFont val="Applegothic"/>
      </rPr>
      <t>must be answered</t>
    </r>
    <r>
      <rPr>
        <sz val="14"/>
        <color rgb="FF000000"/>
        <rFont val="Applegothic"/>
      </rPr>
      <t xml:space="preserve"> as best as possible in order for your office to become certified. All other non-colored cells are bonus points that will help your office achieve a higher Certification level. Green Campus is available to help your workplace implement our recommendations when applicable or address any other questions that you may have regarding sustainable practices during our visit to your office or any time thereafter. </t>
    </r>
  </si>
  <si>
    <t>Name</t>
  </si>
  <si>
    <t>Total kWh/yr</t>
  </si>
  <si>
    <t>Total gals H2O/yr</t>
  </si>
  <si>
    <t>Total lbs CO2/yr</t>
  </si>
  <si>
    <t>Total $/yr</t>
  </si>
  <si>
    <t>Water Conservation</t>
  </si>
  <si>
    <t xml:space="preserve">Each category assessed is weighted based on GWA's measurement of office sustainability. The calculator totals the scores in a given category and sums each category for a final certification level. </t>
  </si>
  <si>
    <t>Email</t>
  </si>
  <si>
    <t>Recycling &amp; Waste Management</t>
  </si>
  <si>
    <t>Office/Department Address</t>
  </si>
  <si>
    <t>Date</t>
  </si>
  <si>
    <t>Certification Levels</t>
  </si>
  <si>
    <t>Purchasing</t>
  </si>
  <si>
    <t>Number of Workplace Members</t>
  </si>
  <si>
    <t>Number of Printers</t>
  </si>
  <si>
    <t>Points</t>
  </si>
  <si>
    <t>Number of Copiers</t>
  </si>
  <si>
    <t>Number of Fax Machines</t>
  </si>
  <si>
    <t>Number of Desktop Computers</t>
  </si>
  <si>
    <t xml:space="preserve">Number of Toilets the Office Uses </t>
  </si>
  <si>
    <t>Number of High Efficiency Hand Dryers</t>
  </si>
  <si>
    <t>Number of Paper Towel Dispensers</t>
  </si>
  <si>
    <t>Transportation</t>
  </si>
  <si>
    <t>Number of Personal Heaters</t>
  </si>
  <si>
    <t>Number of Personal Fans</t>
  </si>
  <si>
    <t>Community Involvement</t>
  </si>
  <si>
    <t>Green Workplace Certified - Keep Trying</t>
  </si>
  <si>
    <t>Level of Certification</t>
  </si>
  <si>
    <t xml:space="preserve">25% ≥ Points </t>
  </si>
  <si>
    <t>Green Workplace Certified - Green</t>
  </si>
  <si>
    <t>51% ≥ Points ≥ 25%</t>
  </si>
  <si>
    <t>Creative &amp; Innovation Options</t>
  </si>
  <si>
    <t>Green Workplace Certified - Silver</t>
  </si>
  <si>
    <t>64% ≥ Points ≥ 51%</t>
  </si>
  <si>
    <t>Total Points</t>
  </si>
  <si>
    <t>(extra innovation points not included in potential)</t>
  </si>
  <si>
    <t>Green Workplace Certified - Gold</t>
  </si>
  <si>
    <r>
      <t xml:space="preserve">77% </t>
    </r>
    <r>
      <rPr>
        <b/>
        <sz val="10"/>
        <color rgb="FF000000"/>
        <rFont val="Calibri"/>
      </rPr>
      <t>≥</t>
    </r>
    <r>
      <rPr>
        <b/>
        <sz val="10"/>
        <color rgb="FF000000"/>
        <rFont val="Applegothic"/>
      </rPr>
      <t xml:space="preserve"> Points ≥ 64%</t>
    </r>
  </si>
  <si>
    <t>Green Workplace Certified- Platinum</t>
  </si>
  <si>
    <t xml:space="preserve"> Points ≥ 77%</t>
  </si>
  <si>
    <t>Certification submissions will be evaluated by HSU's Green Campus Program. For best results, Green Campus would like to do a pre and post-audit with the department. Green Campus hopes to return within 6 months to conduct this post-audit, in which we can determine if this survey helped your office implement lasting change. Stay tuned for future communication on how/when we plan to conduct this post-audit phase. After the each audit, a certification will be awarded based on the final tally of earned points. Your workplace will be acknowledged and recognized for your commitment to sustainability with a framed certificate.</t>
  </si>
  <si>
    <r>
      <t>Please contact Jenny Turk</t>
    </r>
    <r>
      <rPr>
        <b/>
        <sz val="13"/>
        <color rgb="FFFF0000"/>
        <rFont val="Applegothic"/>
      </rPr>
      <t xml:space="preserve"> at greenworkplace@humboldt.edu</t>
    </r>
    <r>
      <rPr>
        <b/>
        <sz val="13"/>
        <color rgb="FF000000"/>
        <rFont val="Applegothic"/>
      </rPr>
      <t xml:space="preserve"> for further questions.                                                                              </t>
    </r>
  </si>
  <si>
    <t xml:space="preserve">                      Several assessment measures and recommendations will be based upon CSU Executive Order 987 (EO 987) and the CSU Sustainability Policy. EO 987 addresses energy conservation, sustainable building practices, and physical plant management for the CSU system. The CSU Sustainability Policy aims not only to reduce the university’s impact on the
environment and educate our students, faculty and staff on sustainable practices, but also to
incorporate sustainability principles and climate science in our educational offerings.</t>
  </si>
  <si>
    <t>***Cells highlighted green must be answered as best as possible in order for your office to receive a score for the question and for the office to become certified.***</t>
  </si>
  <si>
    <t>Green Energy Practice</t>
  </si>
  <si>
    <t>Select appropriate answer from dropdown in each cell</t>
  </si>
  <si>
    <t>Points Earned</t>
  </si>
  <si>
    <t>Potential Points</t>
  </si>
  <si>
    <t>Recommendations:</t>
  </si>
  <si>
    <t>KEY</t>
  </si>
  <si>
    <t>1. What percentage of your office uses a personal desk lamp?</t>
  </si>
  <si>
    <t>Less than 25% of the office</t>
  </si>
  <si>
    <t>We recommend the office parts with personal desk lamps.</t>
  </si>
  <si>
    <t xml:space="preserve">1. Please read each question.  </t>
  </si>
  <si>
    <t>2. What percentage of your office computers are set to energy or power saving modes?</t>
  </si>
  <si>
    <t>Approximately 74% to 50% of the office</t>
  </si>
  <si>
    <t xml:space="preserve">PC: Go into settings, Select Power and Sleep settings, select additional power settings, select Power saver. Mac: Go to the System Preferences, choose Energy Saver, then please set the computer to go to sleep after 20min or less. </t>
  </si>
  <si>
    <t>2. Then in column C, click into the cell, which is to the right of the question.</t>
  </si>
  <si>
    <t>3. What percentage of your office copiers, printers, and fax machines are set to switch to sleep mode after 20 minutes?</t>
  </si>
  <si>
    <t>After a specified period has passed, or the [Energy Saver] key is pressed, the machine enters Sleep Mode in order to conserve energy. Specify the time to elapse before Sleep Mode. You can specify this setting only if [Sleep Mode] is set to [Enable] in [Administrator Tools] in [System Settings].</t>
  </si>
  <si>
    <t>3. Click on the arrow in the bottom right corner to open up a dropdown menu.</t>
  </si>
  <si>
    <t>4. Are copiers and printers set to turn off after workplace hours?</t>
  </si>
  <si>
    <t>Green Campus asks that a workplace member or the sustainability champion volunteers to turn off copiers and printers at the end of day.</t>
  </si>
  <si>
    <t>4. Then choose an answer that best fits your office/department.</t>
  </si>
  <si>
    <t>5. Have all personal heaters, fans, microwaves, or decorative lighting been removed?</t>
  </si>
  <si>
    <t>We recommend the office removes personal heaters, fans, microwaves, or decorative lighting etc.</t>
  </si>
  <si>
    <t>6. Are your office thermostats set to be within the CSU policy range? (see note in column F for details)</t>
  </si>
  <si>
    <t>CSU OPERATIONS AND MAINTENANCE PROVISIONS 9170.02: "Purchased energy resources on CSU facilities will not be used to heat above 68F or cool below 78F." Link:  http://calstate.edu/cpdc/SUAM/SUAM9170.pdf</t>
  </si>
  <si>
    <t>7. Does the office keep windows and doors closed while the heating or cooling system is on?</t>
  </si>
  <si>
    <t>Please keep windows and doors closed while the cooling or heating system is on to conserve energy.</t>
  </si>
  <si>
    <t>8. Are power strips used properly? (example: turned off at the end of the day or during lunch hours)</t>
  </si>
  <si>
    <t>We would like office members to utilize power strips so their appliances can be turned off when they are on break or leaving for the day to save energy.</t>
  </si>
  <si>
    <t>9. Does the workplace utilize a shared printer to avoid personal or desk-side printers?</t>
  </si>
  <si>
    <t>Green Water Practice</t>
  </si>
  <si>
    <t xml:space="preserve">We recommend the workplace shares a printer instead of people using their personal ones to reduce energy and manufacturing materials. </t>
  </si>
  <si>
    <t>10. What percentage of computers in the offiice are Energy Star Certified? (see note in column F for details)</t>
  </si>
  <si>
    <t>1. Has everyone in the office pledged to  "Take Back the Tap"?</t>
  </si>
  <si>
    <t>We would like the office to only use and buy Energy Star Certified appliances to save energy and  protect the environment through energy-efficient products and practices. Link to Energy Star products to check if your appliance is cetified or not, if it does not still have a sticker on it:  https://www.energystar.gov/products</t>
  </si>
  <si>
    <t>11. Is there signage to remind coworkers to be energy conscious throughout the day? (signage to turn off lights at the end of days, copier, printers, power strips)</t>
  </si>
  <si>
    <t>2. Does the office use single use water bottles instead of reusable water bottles?</t>
  </si>
  <si>
    <t>Green Campus encourages signage around the office to remind people to turn off lights or their computers</t>
  </si>
  <si>
    <t>Less than 25% of the office uses single use water bottles</t>
  </si>
  <si>
    <t>12. Does the office have a water cooler, equipped with both cold and/or hot water spigots?</t>
  </si>
  <si>
    <t>Using single use water bottles requires energy for production and transportation as well as water for production. We ask that office members use a reuseable water bottle</t>
  </si>
  <si>
    <t xml:space="preserve">Water coolers are generally plugged in 24/7 and use energy to offer people hot or colder water. </t>
  </si>
  <si>
    <t>3. Has Facilities Management installed low flow devices on appropriate plumbing fixtures?</t>
  </si>
  <si>
    <t xml:space="preserve">13. What percentage of team members utilize a personal fridge at their desk-side? </t>
  </si>
  <si>
    <t>Installing low flow devices on plumbing fixtures will save the office water.</t>
  </si>
  <si>
    <t>Personal fridges increase the office's energy usage and requires more natural materials to be extracted for production. Green Campus would like offices to share a fridge</t>
  </si>
  <si>
    <t>4. Does the office have signage reminding staff to turn off the water when washing hands or doing dishes?</t>
  </si>
  <si>
    <t>Totals</t>
  </si>
  <si>
    <t>Green Campus recommends signage be used around the workplace to remind people to save water.</t>
  </si>
  <si>
    <t>Percentage of total</t>
  </si>
  <si>
    <t>5. Are water urns from WRRAP or other mechanisms put in place to minimize single-use water bottles during workplace events?</t>
  </si>
  <si>
    <t>If you have questions or would like to reserve water urns, please contact WRRAP's Take Back The Tap Director @ wrrap@humboldt.edu</t>
  </si>
  <si>
    <t>6. If leaks are identified, is Facilities Management notified immediately?</t>
  </si>
  <si>
    <t>Leaks in the kitchens or bathrooms can lead to a large amount of water being wasted. To submit a service request to Facilities Management, access their request form online at https://aim.humboldt.edu/HSU_CSR/. You may also call the customer service Facilities Management line to report issues and get further direction at 707-826-3646</t>
  </si>
  <si>
    <t>Green Recycling Practice</t>
  </si>
  <si>
    <t>7. Has Facilities Management installed toilet tank water displacement devices?</t>
  </si>
  <si>
    <t>1. Are there recycling bins available next to every trash bin?</t>
  </si>
  <si>
    <t>Installed toilet tank water displacement devices will save the office water. This is because when more water is disaplaced, the toilet uses less water to complete each flush.</t>
  </si>
  <si>
    <t xml:space="preserve">WRRAP and Green Campus would really like the office to recycle recyclable items so there is less landfill impact. </t>
  </si>
  <si>
    <t xml:space="preserve">2. Do people in the office dispose of electronic waste (re: batteries, discs, printer cartridges, and CFL light bulbs) at appropriate disposal sites on campus? </t>
  </si>
  <si>
    <t>Proper places to dispose of electronic waste on campus are located at the 2nd floor of the Jolly Giant Commons, inside the main exit of the Library, inside the UC Lounge, outside the College Creek mail room, inside main entrance to Natural Resources building, inside main entrance to Founders Hall, or outside the main entrance to BSS Forum. Most electronic waste contains heavy metals, such as mercury, and is bad for landfills.</t>
  </si>
  <si>
    <t>3. Are there labeled compost bins/buckets available in the office?</t>
  </si>
  <si>
    <t xml:space="preserve">Compost buckets help reduce the amount of waste that goes into landfills and at HSU, we are able to make compost on site. </t>
  </si>
  <si>
    <t>4. Do printers and copiers have the default setting to 2-sided printing?</t>
  </si>
  <si>
    <t xml:space="preserve">This setting helps reduce paper waste and allows paper to be used more efficiently. </t>
  </si>
  <si>
    <t>5. Do printers and copiers have a single-sided paper collection box next to them?</t>
  </si>
  <si>
    <t xml:space="preserve">Having a single-sided paper collection box allows people to reusee single-sided paper instead of it being directly thrown away. </t>
  </si>
  <si>
    <t>6. Do people in the office utilize electronic communication to minimize hard-copy paper waste?</t>
  </si>
  <si>
    <t>By doing this, the office will reduce its paper waste, which is more environmentally friendly.</t>
  </si>
  <si>
    <t>7. Has Facilities Management installed high efficiency hand driers to replace paper towels?</t>
  </si>
  <si>
    <t>Using high efficient hand driers over paper towles to dry your hands will reduce the office's waste output.</t>
  </si>
  <si>
    <t>8. Does the office reuse office supplies? (re: paper clips, envelopes, binder clips, and tape dispensers)</t>
  </si>
  <si>
    <t>By reusing office supplies, the office will have less waste and save more money.</t>
  </si>
  <si>
    <t>9. Does the office offer reusable dishware, such as plates, silverware, and mugs in the kitcken/common areas?</t>
  </si>
  <si>
    <t xml:space="preserve">When an office has reusable dishware, people will less likely use single use dishware. This saves paper and energy from the production of single use dishware. </t>
  </si>
  <si>
    <t>10. Are workplace parties and events zero waste? (This means there are no plastic cups, plates or utensils utilized. Also, napkins are composted instead of being thrown in the trash.)</t>
  </si>
  <si>
    <t>Zero-waste utensils and dishware can be requested from HSU dining services. They will deliver, pick up and then clean all utensils and dishware. Email catering@humboldt.edu for more information!</t>
  </si>
  <si>
    <t>Green Purchasing Practice</t>
  </si>
  <si>
    <t>1. Are new purchases of workplace equipment and appliances Energy Star Certified?</t>
  </si>
  <si>
    <t>Energy Star Certified products are more energy efficient which will save money in the long run.</t>
  </si>
  <si>
    <t>2. Will the workplace make new purchases from local/California businesses whenever possible?</t>
  </si>
  <si>
    <t>By doing this, we are supporting our local/state's economy.</t>
  </si>
  <si>
    <t>3. Does the workplace use 100% recycled paper? (see note in column F for details)</t>
  </si>
  <si>
    <t>As of 2005, EM:P05-05 requires HSU offices to use 100% recycled paper. Link:  https://policy.humboldt.edu/emp05-05-required-use-100-percent-recycled-paper</t>
  </si>
  <si>
    <t>4. Does the workplace use rechargeable batteries instead of disposable ones?</t>
  </si>
  <si>
    <t>Rechargeable batteries save money in the long run and disposable batteries are not as environmentally friendly.</t>
  </si>
  <si>
    <t>5. Are purchases made in bulk for commonly used items? (re: pens, staples, post-it notes)</t>
  </si>
  <si>
    <t>This will save the office money and reduces the amount of energy put into individual packaging.</t>
  </si>
  <si>
    <t>6. Are coffee, tea, and food that are purchased for the office qualified as local, organic, and/or fair trade?</t>
  </si>
  <si>
    <t xml:space="preserve">Although fair trade, organic, and local products can be more pricey, frair trade is important to purchase because they can insure fair prices, living wages and community benefits for farmers, workers and their families in developing countries. Also, organic products contain less pesticides and local products help stimulate our economy. </t>
  </si>
  <si>
    <t>Green Transportation Practice</t>
  </si>
  <si>
    <t>Green Community Practice</t>
  </si>
  <si>
    <t>1. Is signage posted throughout the office about transportation options other than single occupant driving? (i.e. bus schedules, information on Zagster, Zipcar, Zimride etc.)</t>
  </si>
  <si>
    <t>1. Has the majority of the workplace signed up to receive the Green Campus newsletter?</t>
  </si>
  <si>
    <t>Signage can help influence office members to consider alternative transportation.</t>
  </si>
  <si>
    <t xml:space="preserve">Green Campus' newsletter is another way office members can learn about what's happening on campus or sustainability tips. </t>
  </si>
  <si>
    <t>2. What percentage of the office gets to work via human powered transportation (i.e. walks, bikes, etc.)?</t>
  </si>
  <si>
    <t>2. Does the department ensure that newly hired team members receive and review HSU's Virtual Green Office program?</t>
  </si>
  <si>
    <t xml:space="preserve">Link to the program: http://www2.humboldt.edu/greenroom/office/. Has helpful tips on how to make your office more sustainable. </t>
  </si>
  <si>
    <t>3. Do staff members attend sustainability seminars, events, or go listen to key-note speakers?</t>
  </si>
  <si>
    <t>Carpooling is a great way to reduce energy usage, save money, and get to know your peers. Also, walking or biking to work will reduce your carbon footprint and increase our air quality.</t>
  </si>
  <si>
    <t>3. Does the workplace utilize video and teleconferencing as preference for off-campus meetings, when appropriate?</t>
  </si>
  <si>
    <t xml:space="preserve">These kind of events help give you sustainability ideas and updates you on many sustainability topics. </t>
  </si>
  <si>
    <t xml:space="preserve">4. Does the office's Sustainability Champion frequently visit The Green Scene, HSU's sustainability website, and report back pertinent information to workplace members? </t>
  </si>
  <si>
    <t>By doing this, office members will reduse their energy usage by not havng to drive to off-campus meetings.</t>
  </si>
  <si>
    <t>4. What percentage of your office carpools or takes the bus?</t>
  </si>
  <si>
    <t>It is important for the Sustainability Champion to update office members about campus sustainability resources. Link: https://facilitymgmt.humboldt.edu/sustainability</t>
  </si>
  <si>
    <t>5. Does the Sustainability Champion update workplace members of sustainable practices when relevant? (re: via email, passing by, staff meetings)</t>
  </si>
  <si>
    <t xml:space="preserve">It is important the Sustainability Champion passes their knowledge on sustainability practices because it is best not to assume everyone in the office knows. </t>
  </si>
  <si>
    <t>23.6 MPG is the U.S. average MPG for vehicles as of 2013 and will help reduce the office's carbon footprint. Green Campus would like office members to switch to cars with atleast this gas mileage.  https://www.washingtonpost.com/news/wonk/wp/2013/12/13/cars-in-the-u-s-are-more-fuel-efficient-than-ever-heres-how-it-happened/</t>
  </si>
  <si>
    <t>Creative &amp; Innovative Options</t>
  </si>
  <si>
    <t>Green Campus encourages your workplace to engage and implement sustainable practices that are not addressed by this checklist. These practices are creative ways to conserve energy and water, minimize the workplace's waste stream, and thus reduce HSU's overall carbon footprint on the environment.</t>
  </si>
  <si>
    <t>Please describe any innovative workplace practices that occurs in your workplace. Include a short summary of the action and explain how the Sustainability Champion will ensure this practice remains in effect and followed by workplace members. A simple example could be having live plants in the workplace.</t>
  </si>
  <si>
    <t xml:space="preserve">Each practice is worth up to 2 points, giving a grand total of 10 points for this category. </t>
  </si>
  <si>
    <t xml:space="preserve">Creative and Innovative Practice #1: </t>
  </si>
  <si>
    <t xml:space="preserve">Creative and Innovative Practice #2: </t>
  </si>
  <si>
    <t>Creative and Innovative Practice #3:</t>
  </si>
  <si>
    <t>Creative and Innovative Practice #4:</t>
  </si>
  <si>
    <t>Creative and Innovative Practice #5:</t>
  </si>
  <si>
    <t>Awarded Points:</t>
  </si>
  <si>
    <t>Office Tools Request Form</t>
  </si>
  <si>
    <t>STOP! The survey ends here. Thank you so much for your time.</t>
  </si>
  <si>
    <t>Please insert a description and quantity of energy efficient tools that would be useful for your workplace. Green Campus will do our best to provide you with support to help make your office a "greener", more sustainable place to work! All tools and information will be free of charge. Green Campus cannot gaurantee that we will be able to provide any or all of the tools requested.</t>
  </si>
  <si>
    <t xml:space="preserve">Number of Items </t>
  </si>
  <si>
    <t xml:space="preserve">Description if Necessary </t>
  </si>
  <si>
    <t xml:space="preserve">Smart Power Strips </t>
  </si>
  <si>
    <t xml:space="preserve">LED Light Bulbs </t>
  </si>
  <si>
    <t xml:space="preserve">Bus Schedules </t>
  </si>
  <si>
    <t>Signage for the Kitchen (Reminder signs to turn off the water while washing dishes)</t>
  </si>
  <si>
    <t>Signage for Computers (Reminders to turn them off at the end of the day)</t>
  </si>
  <si>
    <t>Signage for light switches               (Reminders to turn them off when leaving a room)</t>
  </si>
  <si>
    <t xml:space="preserve">Refurbished Office Supplies </t>
  </si>
  <si>
    <t>GWA Checklist Metrics Calculator</t>
  </si>
  <si>
    <t xml:space="preserve">Recycling Bins </t>
  </si>
  <si>
    <t xml:space="preserve">Compost Bins  </t>
  </si>
  <si>
    <t xml:space="preserve">We offer an informative presentation with a potluck to inform the department about sustainability practices that could improve their office. If you would like us to schedule a presentation with your office please indicate that here.  </t>
  </si>
  <si>
    <t xml:space="preserve">Sustainability Bulletin Board </t>
  </si>
  <si>
    <t xml:space="preserve">Sustainability Mascot (plant) </t>
  </si>
  <si>
    <t>STOP! DO NOT TYPE ANYTHING INTO THIS CALCULATOR!</t>
  </si>
  <si>
    <t>Factor Ratio</t>
  </si>
  <si>
    <t>Usage from One Person in Office</t>
  </si>
  <si>
    <t>Office-Wide Use &amp; Impact</t>
  </si>
  <si>
    <t>Explanation of how to use citation or link</t>
  </si>
  <si>
    <t>Citation/Link</t>
  </si>
  <si>
    <t>kWh/yr</t>
  </si>
  <si>
    <t>H20 gal/yr</t>
  </si>
  <si>
    <t>CO2/yr (lbs)</t>
  </si>
  <si>
    <t>$/yr</t>
  </si>
  <si>
    <t>Total H20 gals/yr</t>
  </si>
  <si>
    <t>Total CO2/yr (lbs.)</t>
  </si>
  <si>
    <t>Total Energy Cost/yr ($)</t>
  </si>
  <si>
    <t>Assumptions</t>
  </si>
  <si>
    <t>Conversions</t>
  </si>
  <si>
    <t>Energy usage from regular computers (non-energy STAR cert)</t>
  </si>
  <si>
    <t>https://www.energuide.be/en/questions-answers/how-much-power-does-a-computer-use-and-how-much-co2-does-that-represent/54/</t>
  </si>
  <si>
    <t>Utility cost per kWh ($)</t>
  </si>
  <si>
    <t>1 CCF =</t>
  </si>
  <si>
    <t>cubic feet</t>
  </si>
  <si>
    <t>Energy usage from Energy Star computers</t>
  </si>
  <si>
    <t>The multiplier(P16) in cell G7 represents the average kWh used for an Energy Star Certified Computer (assuming that average computers use 600 kWh/day)</t>
  </si>
  <si>
    <t>https://www.energy.gov/energysaver/appliances-and-electronics/energy-efficient-computers-home-office-equipment-and</t>
  </si>
  <si>
    <t>Utility cost per gallon H2O ($)</t>
  </si>
  <si>
    <t>1 cubic foot =</t>
  </si>
  <si>
    <t>gallons</t>
  </si>
  <si>
    <t>Energy usage from regular copiers, printers and fax machines (non-energy STAR cert)</t>
  </si>
  <si>
    <t xml:space="preserve">The first link is used to obtain the wattage of a computer printer (175 watts). This value is then converted to kilowatt hours using the equation that is also found using the first link ( [wattage*hours used per day]/1000=kilowatt hours).  The second link is used to obtain the wattage for copiers and fax machines. For fax machines, 20 watts was used for the calculation in cell C8 because, according to this second link, fax machines can use between 10 and 30 watts (depending on their type). The median of this range (20 watts)was chosen for this calculation. For copiers, 920 watts was used for the calculation in cell C8 because copiers can use between 240 and 1,600 watts depending if they are actively copying or on stand-by mode. The median of this range (920 watts) was chosen for this calculation to cover the full range of copier energy consumption. </t>
  </si>
  <si>
    <t>http://ase.org/resources/day-life           https://www.tafesa.edu.au/docs/greening-tafesa/building_office_equipment.pdf</t>
  </si>
  <si>
    <t>Pounds CO2 emitted per kwh</t>
  </si>
  <si>
    <t>1 kilowatt=</t>
  </si>
  <si>
    <t>watts</t>
  </si>
  <si>
    <t>Energy usage from Energy Star certified copiers, printers and fax machines</t>
  </si>
  <si>
    <t>Information used from this link is that Energy Star office equipment must be %30 more efficient than regular office equipment to be able to get the Energy Star certified label. This information was used to calculate the value in cell C9. 122.5 is %30 less wattage than the wattage of a regular printer, 644 is %30 less wattage than the wattage of a regular copier, 14 is %30 less wattage than the wattage of a regular fax machine. These numbers are coming from the wattage of regular office equipment (used in cell C8) then subtracting %30 of those wattages because Energy Star certified office equipment is required to be at least %30 more efficient than regular office equipment (see link in cell M9)</t>
  </si>
  <si>
    <t>https://www.energystar.gov/products/office_equipment/imaging_equipment *Information used from this site is that Energy Star office equipment is %30 more efficient than regular office equipment ot be able to get the Energy Star certified label*</t>
  </si>
  <si>
    <t>Pounds CO2 emitted per therm</t>
  </si>
  <si>
    <t>1 therm=</t>
  </si>
  <si>
    <t>kwh</t>
  </si>
  <si>
    <t>Remove, and if necessary properly dispose of, personal heaters.</t>
  </si>
  <si>
    <t>Question 1:</t>
  </si>
  <si>
    <t>More than 75% of the office</t>
  </si>
  <si>
    <t>Question 2:</t>
  </si>
  <si>
    <t>Question 3:</t>
  </si>
  <si>
    <t>More than 75% of the office copiers, printers, and fax machines</t>
  </si>
  <si>
    <t>Question 4:</t>
  </si>
  <si>
    <t>More than 75% of the office copiers and printers are set to turn off after workplace hours</t>
  </si>
  <si>
    <t>Question 5:</t>
  </si>
  <si>
    <t>All have been removed</t>
  </si>
  <si>
    <t>Question 6:</t>
  </si>
  <si>
    <t>Yes, the office thermostats are set within the CSU policy range</t>
  </si>
  <si>
    <t>Question 7:</t>
  </si>
  <si>
    <t>Always</t>
  </si>
  <si>
    <t>Question 8:</t>
  </si>
  <si>
    <t>Question 9:</t>
  </si>
  <si>
    <t>More than 75% of the office does</t>
  </si>
  <si>
    <t>Question 10:</t>
  </si>
  <si>
    <t>More than 75% of the office computers are</t>
  </si>
  <si>
    <t>Question 11:</t>
  </si>
  <si>
    <t>More than 75% of the office has signage</t>
  </si>
  <si>
    <t>Question 12:</t>
  </si>
  <si>
    <t>Yes- The office has a water cooler</t>
  </si>
  <si>
    <t>Question 13:</t>
  </si>
  <si>
    <t xml:space="preserve"> All</t>
  </si>
  <si>
    <t>Approximately 74% to 50% of the office copiers, printers, and fax machines</t>
  </si>
  <si>
    <t>Approximately 74% to 50% of the office copiers and printers are set to turn off after workplace hours</t>
  </si>
  <si>
    <t>Most have been removed</t>
  </si>
  <si>
    <t>No, the office thermostats are not set within the CSU policy range</t>
  </si>
  <si>
    <t>Most of the time</t>
  </si>
  <si>
    <t>Approximately 74% to 50% of the office does</t>
  </si>
  <si>
    <t>Approximately 74% to 50% of the office computers are</t>
  </si>
  <si>
    <t>Approximately 74% to 50% of the office has signage</t>
  </si>
  <si>
    <t>No- The office doesn't have a water cooler</t>
  </si>
  <si>
    <t>Most</t>
  </si>
  <si>
    <t>Approximately 49% to 25% of the office</t>
  </si>
  <si>
    <t>Approximately 49% to 25% of the office copiers, printers, and fax machines</t>
  </si>
  <si>
    <t>Approximately 49% to 25% of the office copiers and printers are set to turn off after workplace hours</t>
  </si>
  <si>
    <t>Some have been removed</t>
  </si>
  <si>
    <t>Does not apply</t>
  </si>
  <si>
    <t>Sometimes</t>
  </si>
  <si>
    <t>Approximately 49% to 25% of the office does</t>
  </si>
  <si>
    <t>Approximately 49% to 25% of the office computers are</t>
  </si>
  <si>
    <t>Embedded energy in one plastic water bottle (kWh/bottle)</t>
  </si>
  <si>
    <t>Approximately 49% to 25% of the office has signage</t>
  </si>
  <si>
    <t>Some</t>
  </si>
  <si>
    <t>Less than 25% of the office copiers, printers, and fax machines</t>
  </si>
  <si>
    <t>Less than 25% of the office copiers and printers are set to turn off after workplace hours</t>
  </si>
  <si>
    <t>None have been removed</t>
  </si>
  <si>
    <t>Never</t>
  </si>
  <si>
    <t>1 gallon water=</t>
  </si>
  <si>
    <t>Less than 25% of the office does</t>
  </si>
  <si>
    <t>Less than 25% of the office computers are</t>
  </si>
  <si>
    <t>pounds</t>
  </si>
  <si>
    <t>Less than 25% of the office has signage</t>
  </si>
  <si>
    <t>None</t>
  </si>
  <si>
    <t>Remove, and if necessary properly dispose of, personal fans.</t>
  </si>
  <si>
    <t>More than 75% of the office uses single use water bottles</t>
  </si>
  <si>
    <t>Yes, low flow devices have been installed</t>
  </si>
  <si>
    <t>More than 75% of the office has signage around sinks</t>
  </si>
  <si>
    <t>Yes, we utilize water urns from WRRAP or other mechanisms for almost every event</t>
  </si>
  <si>
    <t>Yes, Facilities Management is notified right away</t>
  </si>
  <si>
    <t>Yes, toilet tank water displacement devices have been installed</t>
  </si>
  <si>
    <t>Approximately 74% to 50% of the office uses single use water bottles</t>
  </si>
  <si>
    <t>No, but we would like for low flow devices to be installed</t>
  </si>
  <si>
    <t>Approximately 74% to 50% of the office has signage around sinks</t>
  </si>
  <si>
    <t>Sometimes we do</t>
  </si>
  <si>
    <t>I don't know</t>
  </si>
  <si>
    <t>No, but we would like for toilet tank water displacement devices to be installed</t>
  </si>
  <si>
    <t>Approximately 49% to 25% of the office uses single use water bottles</t>
  </si>
  <si>
    <t>Approximately 49% to 25% of the office has signage around sinks</t>
  </si>
  <si>
    <t>Rarely are water urns or other mechanisms utilized</t>
  </si>
  <si>
    <t>No, Facilities Management is not notified</t>
  </si>
  <si>
    <t>Less than 25% of the office has signage around sinks</t>
  </si>
  <si>
    <t>No, we do not</t>
  </si>
  <si>
    <t>Workplace does not have events in our office</t>
  </si>
  <si>
    <t xml:space="preserve">The first link is used to obtain the wattage of a space heater (1500 watts). The second link is used to obtain the wattage of a personal fan. This link says that the wattage of a personal fan is between 45W and 75W. The number used in the calculation in cell C10 is 60W. This wattage was obtained by taking the mean of 45W and 70W. </t>
  </si>
  <si>
    <t>https://www.central.coop/content/kens-weekly-e-tip-what-best-electric-space-heater     https://www.canstarblue.com.au/electricity/portable-fans-running-costs/</t>
  </si>
  <si>
    <t>Embedded energy of water (kwh/gal)</t>
  </si>
  <si>
    <t>BTU</t>
  </si>
  <si>
    <t>Energy-saving power settings are the default on all REGULAR workplace computers (non-Energy Star cert)</t>
  </si>
  <si>
    <t xml:space="preserve">http://ase.org/resources/day-life </t>
  </si>
  <si>
    <t>metric tons CO2/gallon of gasoline</t>
  </si>
  <si>
    <t>1 metric ton=</t>
  </si>
  <si>
    <t>kg</t>
  </si>
  <si>
    <t>Energy usage due to phantom loads</t>
  </si>
  <si>
    <t xml:space="preserve">The information in this link is helpful in calculating the kWh/year of a phantom load. Case 2 was chosen because these appliances are most like an office. The link assumes that 12.5 cents is spent per kWh, but in California the actual amount of money per kWh is 14 cents. Given this, the amount of money spent due to the phantom load needs to be recalculated. Case 2 says that the cost of a phantom load is $20.04, but this is assuming being charged 12.5 cents per kWh. If you divide $20.04 by 12.5 cents, you get 1.6. This number represents the amount of kWh that a phantom load uses (1.6 kWh). This is then multiplied by the amount of hours that a power strip should be turned off. Power strips should be used during non-working hours, which would be 5pm-8am the next day. This is a total of 15 hours. 1.6 kWh times 15 hours gives the amount of kWh used if the power strip is not turned off (24 kWh). Assuming that the power strip isn`t used properly (it stays on for those 15 hours per day when it could be turned off) every day (even when HSU is closed and on the weekends), 24 kWh is multiplied by 365 days per year. This final number is the kWh that the phantom load is using. If power strips were used correctly, this is how much energy the office would be saving. </t>
  </si>
  <si>
    <t>https://www.nopecinfo.org/how-much-are-phantom-loads-really-costing-you/     https://www.flagstaff.az.gov/DocumentCenter/View/42613</t>
  </si>
  <si>
    <t>Calculation for using recycled paper</t>
  </si>
  <si>
    <t>1 kg=</t>
  </si>
  <si>
    <t>lbs</t>
  </si>
  <si>
    <t>Energy savings due to proper use of power strips</t>
  </si>
  <si>
    <t>Calculation for using non-recycled paper</t>
  </si>
  <si>
    <t>1 year=</t>
  </si>
  <si>
    <t>min</t>
  </si>
  <si>
    <t>Average kWh from a regular computer</t>
  </si>
  <si>
    <t>1 g</t>
  </si>
  <si>
    <t>Office-Wide Usage &amp; Impact</t>
  </si>
  <si>
    <t>Average kWh from an energy star cert computer</t>
  </si>
  <si>
    <t>Water</t>
  </si>
  <si>
    <t>Total Water Cost/yr ($)</t>
  </si>
  <si>
    <t>Average mpg of cars in CA</t>
  </si>
  <si>
    <t>Water usage from regular (non-low flow) office toilets</t>
  </si>
  <si>
    <t>To get the number of times a person goes to the bathroom a day, take 6 times in a 24 hour period and divide it by 24 hours (will give a decimal number), this yeilds the number of times a person goes to the bathroom per hour, multiply this by 8 hour work day, the final number is 2, each person in the office will go, on average, to the bathroom twice in an 8 hour work day. The link gives the assumption that each person uses the bathroom (on average) 6 times per day.</t>
  </si>
  <si>
    <t>https://www.epa.gov/watersense/residential-toilets    https://www.bladderandbowel.org/bladder/bladder-conditions-and-symptoms/frequency/    day.</t>
  </si>
  <si>
    <t>Average miles per commute (to and from work) in Humboldt County</t>
  </si>
  <si>
    <t>Yes, we have at least one compost bucket</t>
  </si>
  <si>
    <t>More than 75% of the office printers and copiers do</t>
  </si>
  <si>
    <t xml:space="preserve"> Everyone in the office does this</t>
  </si>
  <si>
    <t>Water usage from low flow toilets</t>
  </si>
  <si>
    <t>Yes, high efficiency hand driers have been installed</t>
  </si>
  <si>
    <t>More than 75% of the time</t>
  </si>
  <si>
    <t>No, there is no compost bucket</t>
  </si>
  <si>
    <t>Approximately 74% to 50% of the office printers and copiers do</t>
  </si>
  <si>
    <t>Most people in the office do this</t>
  </si>
  <si>
    <t>No, but we would like for high efficiency hand driers to be installed</t>
  </si>
  <si>
    <t>Approximately 74% to 50% of the time</t>
  </si>
  <si>
    <t>Approximately 49% to 25% of the office printers and copiers do</t>
  </si>
  <si>
    <t>Some people in the office do this</t>
  </si>
  <si>
    <t>Approximately 49% to 25% of the time</t>
  </si>
  <si>
    <t>Less than 25% of the office printers and copiers do</t>
  </si>
  <si>
    <t>No one in our office does this</t>
  </si>
  <si>
    <t>Less than 25% of the time</t>
  </si>
  <si>
    <t>Does not apply because we do not hold workplace events in our office</t>
  </si>
  <si>
    <t>Total Material Cost/yr ($)</t>
  </si>
  <si>
    <t xml:space="preserve">Printing default is to 2-sided printing </t>
  </si>
  <si>
    <t>Used to get the cost of 500 pieces of printer paper</t>
  </si>
  <si>
    <t>https://www.officedepot.com/a/products/358955/Office-Depot-Brand-Multiuse-Paper-Letter/?cm_mmc=PLA-_-Google-_-Copy_Printer_Paper-_-358955&amp;gclid=Cj0KCQjwttbWBRDyARIsAN8zhbLmU9OPzIhoEeGr7zk5fKCFzX_fih3uu8ca0c9McqqQk9W-a6HgAvwaAoAxEALw_wcB</t>
  </si>
  <si>
    <t>More than 75% of office purchases will be</t>
  </si>
  <si>
    <t>Workplace will always make local/CA purchases</t>
  </si>
  <si>
    <t>Yes, the workplace uses 100% recycled paper</t>
  </si>
  <si>
    <t>More than 75% of purchases are made in bulk</t>
  </si>
  <si>
    <t xml:space="preserve">Printing default is to 1-sided printing </t>
  </si>
  <si>
    <t>Approximately 74% to 50% of office purchases will be</t>
  </si>
  <si>
    <t>Workplace will often make local/CA purchases</t>
  </si>
  <si>
    <t>No, the workplace doesn't</t>
  </si>
  <si>
    <t>Approximately 74% to 50% of purchases are made in bulk</t>
  </si>
  <si>
    <t>Approximately 49% to 25% of office purchases will be</t>
  </si>
  <si>
    <t>Workplace will sometimes make local/CA purchases</t>
  </si>
  <si>
    <t>Approximately 49% to 25% of purchases are made in bulk</t>
  </si>
  <si>
    <t>Less than 25% of office purchases will be</t>
  </si>
  <si>
    <t>Workplace will never make local/CA purchases</t>
  </si>
  <si>
    <t>Less than 25% of purchases are made in bulk</t>
  </si>
  <si>
    <t>Does not apply because we do not buy food for the office</t>
  </si>
  <si>
    <t>Office uses paper towels in the bathroom</t>
  </si>
  <si>
    <t>https://alumni.stanford.edu/get/page/magazine/article/?article_id=29076   https://www.uline.com/Product/Detail/S-7217/Towels-and-Dispensers/Uline-Kraft-Paper-Roll-Towels-8-x-350?pricode=WA9082&amp;gadtype=pla&amp;id=S-7217&amp;gclid=Cj0KCQjw2KHWBRC2ARIsAJD_r3ewK09iWoVIvrIWX2Cqctz6kt9N4v2TudkywHAjhR4sJqzWXbdA9j0aAuWrEALw_wcB&amp;gclsrc=aw.ds                  https://www.webstaurantstore.com/lavex-janitorial-natural-brown-kraft-roll-towel-350-feet-roll-case/5001RT350N.html</t>
  </si>
  <si>
    <t>Install high efficiency hand dryers.</t>
  </si>
  <si>
    <t>&lt;-- Note that this is not a material cost, it is the electricity cost to run the hand dryer</t>
  </si>
  <si>
    <t>https://www.greenschoolsalliance.org/blogs/16/394</t>
  </si>
  <si>
    <t>Total Cost of Paper/yr ($)</t>
  </si>
  <si>
    <t>Use 100% recycled paper</t>
  </si>
  <si>
    <t>NA</t>
  </si>
  <si>
    <t xml:space="preserve">Cell P13 is calculated under these assumptions: Each person in a typical office prints 10,000 pieces of paper per year, there are 260 working days per office at HSU, 1 ton equals 200,000 sheets of paper and there are is 11134 kWh of energy embedded in 1 ton of paper. The link in cell M29 tells us that a person typically prints 10,000 pieces of paper per year, 1 ton equals 200,000 sheets of paper and there are 11134 kWh of energy embedded in 1 ton of paper. These numbers are multiplied and divided to come out to the correct units of kWh per year. Cell P14 is calculated under all the same assumptions and is calculated in the same way as P13 is except that the embedded energy of using recycled paper is 3,500 kWh less than that of using 11134 kWh. The part of the calculation in P14 where the embedded kWh is incorporated into the calculation is (11134 kWh - 3500 kWh) to account for the energy savings of using recycled paper versus non-recycled paper. </t>
  </si>
  <si>
    <t xml:space="preserve">https://www.americanbar.org/content/dam/aba/migrated/environ/climatechallenge/wastewise_FAQ_011908.authcheckdam.pdf   http://www.ct.gov/deep/cwp/view.asp?a=2714&amp;q=440320  http://cua6.urban.csuohio.edu/~sanda/syl/envpol/materials/GREEN%20FACTS.pdf  </t>
  </si>
  <si>
    <t>Total Transportation Cost/yr ($)</t>
  </si>
  <si>
    <t xml:space="preserve">Your workplace encourages and supports human powered transportation. </t>
  </si>
  <si>
    <t>Follow the link in cell M33 to find that the average commute time in Humboldt county is 16.9 minutes</t>
  </si>
  <si>
    <t>https://datausa.io/profile/geo/humboldt-county-ca/#intro</t>
  </si>
  <si>
    <t>Total gallons H2O/yr</t>
  </si>
  <si>
    <t>Yes, signage is posted throughout the office about alternative transportation options</t>
  </si>
  <si>
    <t>More than 75% of the office uses alternative transportation</t>
  </si>
  <si>
    <t>More than 75% of the office uses vehicle transportation that is not a single occupent in a vehicle.</t>
  </si>
  <si>
    <t>No, signage is not posted throughout the office about alternative transportation options</t>
  </si>
  <si>
    <t>Approximately 74% to 50% of the office uses alternative transportation</t>
  </si>
  <si>
    <t>Approximately 74% to 50% of the office uses vehicle transportation that is not a single occupent in a vehicle.</t>
  </si>
  <si>
    <t>Approximately 49% to 25% of the office uses alternative transportation</t>
  </si>
  <si>
    <t>Approximately 49% to 25% of the office uses vehicle transportation that is not a single occupent in a vehicle.</t>
  </si>
  <si>
    <t>Less than 25% of the office uses alternative transportation</t>
  </si>
  <si>
    <t>Less than 25% of the office uses vehicle transportation that is not a single occupent in a vehicle.</t>
  </si>
  <si>
    <t>More than 75% of the office has</t>
  </si>
  <si>
    <t>Yes, the department does</t>
  </si>
  <si>
    <t>All</t>
  </si>
  <si>
    <t>Often</t>
  </si>
  <si>
    <t>Approximately 74% to 50% of the office has</t>
  </si>
  <si>
    <t>No, it doesn't</t>
  </si>
  <si>
    <t>Approximately 49% to 25% of the office has</t>
  </si>
  <si>
    <t>Rarely</t>
  </si>
  <si>
    <t>Less than 25% of the office has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</si>
</sst>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164" formatCode="&quot;$&quot;#,##0.00"/>
    <numFmt numFmtId="165" formatCode="#,##0.000000"/>
    <numFmt numFmtId="166" formatCode="0.0"/>
    <numFmt numFmtId="167" formatCode="_([$$-409]* #,##0.00_);_([$$-409]* \(#,##0.00\);_([$$-409]* &quot;-&quot;??_);_(@_)"/>
  </numFmts>
  <fonts count="55">
    <font>
      <sz val="10"/>
      <color rgb="FF000000"/>
      <name val="Arial"/>
    </font>
    <font>
      <sz val="14"/>
      <color rgb="FF000000"/>
      <name val="Arial"/>
    </font>
    <font>
      <sz val="10"/>
      <name val="Arial"/>
    </font>
    <font>
      <b/>
      <sz val="14"/>
      <color rgb="FF000000"/>
      <name val="Arial"/>
    </font>
    <font>
      <sz val="16"/>
      <color rgb="FF000000"/>
      <name val="Applegothic"/>
    </font>
    <font>
      <b/>
      <sz val="18"/>
      <color rgb="FF2BA117"/>
      <name val="Applegothic"/>
    </font>
    <font>
      <sz val="11"/>
      <color rgb="FF000000"/>
      <name val="Arial"/>
    </font>
    <font>
      <b/>
      <sz val="18"/>
      <color rgb="FF2BA117"/>
      <name val="Arial"/>
    </font>
    <font>
      <sz val="10"/>
      <color theme="1"/>
      <name val="Arial"/>
    </font>
    <font>
      <sz val="14"/>
      <color rgb="FF000000"/>
      <name val="Applegothic"/>
    </font>
    <font>
      <sz val="12"/>
      <color rgb="FF000000"/>
      <name val="Arial"/>
    </font>
    <font>
      <sz val="12"/>
      <color rgb="FF000000"/>
      <name val="Applegothic"/>
    </font>
    <font>
      <b/>
      <sz val="14"/>
      <color rgb="FF000000"/>
      <name val="Applegothic"/>
    </font>
    <font>
      <b/>
      <sz val="10"/>
      <color rgb="FF000000"/>
      <name val="Arial"/>
    </font>
    <font>
      <u/>
      <sz val="10"/>
      <color rgb="FF0563C1"/>
      <name val="Arial"/>
    </font>
    <font>
      <b/>
      <sz val="13"/>
      <color rgb="FF000000"/>
      <name val="Applegothic"/>
    </font>
    <font>
      <b/>
      <sz val="10"/>
      <color rgb="FF000000"/>
      <name val="Applegothic"/>
    </font>
    <font>
      <sz val="10"/>
      <color rgb="FF000000"/>
      <name val="Applegothic"/>
    </font>
    <font>
      <sz val="8"/>
      <color rgb="FF000000"/>
      <name val="Arial"/>
    </font>
    <font>
      <u/>
      <sz val="10"/>
      <color rgb="FF0563C1"/>
      <name val="Arial"/>
    </font>
    <font>
      <u/>
      <sz val="10"/>
      <color rgb="FF0563C1"/>
      <name val="Arial"/>
    </font>
    <font>
      <sz val="24"/>
      <color rgb="FF000000"/>
      <name val="Applegothic"/>
    </font>
    <font>
      <b/>
      <sz val="12"/>
      <color rgb="FFFF0000"/>
      <name val="Applegothic"/>
    </font>
    <font>
      <b/>
      <i/>
      <sz val="14"/>
      <color rgb="FF000000"/>
      <name val="Applegothic"/>
    </font>
    <font>
      <u/>
      <sz val="12"/>
      <color rgb="FF000000"/>
      <name val="Applegothic"/>
    </font>
    <font>
      <i/>
      <sz val="12"/>
      <color rgb="FF000000"/>
      <name val="Applegothic"/>
    </font>
    <font>
      <sz val="12"/>
      <color rgb="FFFF0000"/>
      <name val="Applegothic"/>
    </font>
    <font>
      <u/>
      <sz val="10"/>
      <color rgb="FF0563C1"/>
      <name val="Arial"/>
    </font>
    <font>
      <b/>
      <sz val="12"/>
      <color rgb="FF000000"/>
      <name val="Applegothic"/>
    </font>
    <font>
      <sz val="10"/>
      <color theme="1"/>
      <name val="Applegothic"/>
    </font>
    <font>
      <u/>
      <sz val="12"/>
      <color rgb="FF000000"/>
      <name val="Applegothic"/>
    </font>
    <font>
      <sz val="12"/>
      <color theme="1"/>
      <name val="Applegothic"/>
    </font>
    <font>
      <sz val="24"/>
      <color theme="1"/>
      <name val="Applegothic"/>
    </font>
    <font>
      <sz val="16"/>
      <color theme="1"/>
      <name val="Applegothic"/>
    </font>
    <font>
      <b/>
      <sz val="20"/>
      <color theme="1"/>
      <name val="Applegothic"/>
    </font>
    <font>
      <b/>
      <sz val="20"/>
      <color rgb="FF000000"/>
      <name val="Arial"/>
    </font>
    <font>
      <b/>
      <sz val="14"/>
      <color theme="1"/>
      <name val="Applegothic"/>
    </font>
    <font>
      <sz val="18"/>
      <color rgb="FF000000"/>
      <name val="Arial"/>
    </font>
    <font>
      <sz val="16"/>
      <color rgb="FF000000"/>
      <name val="Arial"/>
    </font>
    <font>
      <sz val="24"/>
      <color rgb="FF000000"/>
      <name val="Arial"/>
    </font>
    <font>
      <b/>
      <sz val="11"/>
      <color rgb="FF000000"/>
      <name val="Arial"/>
    </font>
    <font>
      <b/>
      <sz val="12"/>
      <color rgb="FF000000"/>
      <name val="Arial"/>
    </font>
    <font>
      <sz val="10"/>
      <color rgb="FFFFFFFF"/>
      <name val="Arial"/>
    </font>
    <font>
      <u/>
      <sz val="10"/>
      <color rgb="FF0563C1"/>
      <name val="Arial"/>
    </font>
    <font>
      <u/>
      <sz val="10"/>
      <color rgb="FF0563C1"/>
      <name val="Arial"/>
    </font>
    <font>
      <u/>
      <sz val="10"/>
      <color rgb="FF0563C1"/>
      <name val="Arial"/>
    </font>
    <font>
      <sz val="10"/>
      <color rgb="FF222222"/>
      <name val="Arial"/>
    </font>
    <font>
      <sz val="10"/>
      <color rgb="FF000000"/>
      <name val="Verdana"/>
    </font>
    <font>
      <sz val="10"/>
      <color rgb="FF666666"/>
      <name val="Arial"/>
    </font>
    <font>
      <u/>
      <sz val="14"/>
      <color rgb="FF000000"/>
      <name val="Applegothic"/>
    </font>
    <font>
      <b/>
      <sz val="14"/>
      <color rgb="FFFF0000"/>
      <name val="AppleGothic"/>
    </font>
    <font>
      <sz val="14"/>
      <color rgb="FF6DFF09"/>
      <name val="AppleGothic"/>
    </font>
    <font>
      <b/>
      <sz val="16"/>
      <color rgb="FF2BA117"/>
      <name val="AppleGothic"/>
    </font>
    <font>
      <b/>
      <sz val="10"/>
      <color rgb="FF000000"/>
      <name val="Calibri"/>
    </font>
    <font>
      <b/>
      <sz val="13"/>
      <color rgb="FFFF0000"/>
      <name val="Applegothic"/>
    </font>
  </fonts>
  <fills count="20">
    <fill>
      <patternFill patternType="none"/>
    </fill>
    <fill>
      <patternFill patternType="gray125"/>
    </fill>
    <fill>
      <patternFill patternType="solid">
        <fgColor rgb="FFB4DCBA"/>
        <bgColor rgb="FFB4DCBA"/>
      </patternFill>
    </fill>
    <fill>
      <patternFill patternType="solid">
        <fgColor rgb="FFFFFAF0"/>
        <bgColor rgb="FFFFFAF0"/>
      </patternFill>
    </fill>
    <fill>
      <patternFill patternType="solid">
        <fgColor rgb="FFCCCCCC"/>
        <bgColor rgb="FFCCCCCC"/>
      </patternFill>
    </fill>
    <fill>
      <patternFill patternType="solid">
        <fgColor rgb="FFFFFFFF"/>
        <bgColor rgb="FFFFFFFF"/>
      </patternFill>
    </fill>
    <fill>
      <patternFill patternType="solid">
        <fgColor rgb="FFC5E0B3"/>
        <bgColor rgb="FFC5E0B3"/>
      </patternFill>
    </fill>
    <fill>
      <patternFill patternType="solid">
        <fgColor rgb="FF9ACD32"/>
        <bgColor rgb="FF9ACD32"/>
      </patternFill>
    </fill>
    <fill>
      <patternFill patternType="solid">
        <fgColor rgb="FFE5E5E5"/>
        <bgColor rgb="FFE5E5E5"/>
      </patternFill>
    </fill>
    <fill>
      <patternFill patternType="solid">
        <fgColor rgb="FFFFD700"/>
        <bgColor rgb="FFFFD700"/>
      </patternFill>
    </fill>
    <fill>
      <patternFill patternType="solid">
        <fgColor rgb="FF40E0D0"/>
        <bgColor rgb="FF40E0D0"/>
      </patternFill>
    </fill>
    <fill>
      <patternFill patternType="solid">
        <fgColor rgb="FFD8D8D8"/>
        <bgColor rgb="FFD8D8D8"/>
      </patternFill>
    </fill>
    <fill>
      <patternFill patternType="solid">
        <fgColor rgb="FFBDD6EE"/>
        <bgColor rgb="FFBDD6EE"/>
      </patternFill>
    </fill>
    <fill>
      <patternFill patternType="solid">
        <fgColor rgb="FFF4B083"/>
        <bgColor rgb="FFF4B083"/>
      </patternFill>
    </fill>
    <fill>
      <patternFill patternType="solid">
        <fgColor rgb="FFFF0000"/>
        <bgColor rgb="FFFF0000"/>
      </patternFill>
    </fill>
    <fill>
      <patternFill patternType="solid">
        <fgColor rgb="FFFFE598"/>
        <bgColor rgb="FFFFE598"/>
      </patternFill>
    </fill>
    <fill>
      <patternFill patternType="solid">
        <fgColor rgb="FFA8D08D"/>
        <bgColor rgb="FFA8D08D"/>
      </patternFill>
    </fill>
    <fill>
      <patternFill patternType="solid">
        <fgColor rgb="FF339966"/>
        <bgColor rgb="FF339966"/>
      </patternFill>
    </fill>
    <fill>
      <patternFill patternType="solid">
        <fgColor rgb="FFFFFF00"/>
        <bgColor rgb="FFFFFF00"/>
      </patternFill>
    </fill>
    <fill>
      <patternFill patternType="solid">
        <fgColor rgb="FF666666"/>
        <bgColor rgb="FF666666"/>
      </patternFill>
    </fill>
  </fills>
  <borders count="8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right/>
      <top style="medium">
        <color rgb="FF000000"/>
      </top>
      <bottom style="medium">
        <color rgb="FF000000"/>
      </bottom>
      <diagonal/>
    </border>
    <border>
      <left/>
      <right/>
      <top/>
      <bottom style="thin">
        <color rgb="FF000000"/>
      </bottom>
      <diagonal/>
    </border>
    <border>
      <left/>
      <right style="medium">
        <color rgb="FF000000"/>
      </right>
      <top style="medium">
        <color rgb="FF000000"/>
      </top>
      <bottom style="medium">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diagonal/>
    </border>
    <border>
      <left/>
      <right style="medium">
        <color rgb="FF000000"/>
      </right>
      <top/>
      <bottom/>
      <diagonal/>
    </border>
    <border>
      <left/>
      <right style="thin">
        <color rgb="FF000000"/>
      </right>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rgb="FF000000"/>
      </left>
      <right/>
      <top style="thin">
        <color rgb="FF000000"/>
      </top>
      <bottom/>
      <diagonal/>
    </border>
    <border>
      <left/>
      <right/>
      <top style="thin">
        <color rgb="FF000000"/>
      </top>
      <bottom/>
      <diagonal/>
    </border>
    <border>
      <left/>
      <right/>
      <top style="thin">
        <color rgb="FF000000"/>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bottom/>
      <diagonal/>
    </border>
    <border>
      <left/>
      <right/>
      <top/>
      <bottom/>
      <diagonal/>
    </border>
    <border>
      <left/>
      <right style="medium">
        <color rgb="FF000000"/>
      </right>
      <top/>
      <bottom/>
      <diagonal/>
    </border>
    <border>
      <left/>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diagonal/>
    </border>
    <border>
      <left/>
      <right style="thin">
        <color rgb="FF000000"/>
      </right>
      <top/>
      <bottom/>
      <diagonal/>
    </border>
    <border>
      <left style="medium">
        <color rgb="FF000000"/>
      </left>
      <right style="medium">
        <color rgb="FF000000"/>
      </right>
      <top style="thin">
        <color rgb="FF000000"/>
      </top>
      <bottom style="medium">
        <color rgb="FF000000"/>
      </bottom>
      <diagonal/>
    </border>
    <border>
      <left style="thin">
        <color rgb="FF000000"/>
      </left>
      <right style="thin">
        <color rgb="FF000000"/>
      </right>
      <top style="thin">
        <color rgb="FF000000"/>
      </top>
      <bottom/>
      <diagonal/>
    </border>
    <border>
      <left style="thin">
        <color rgb="FF000000"/>
      </left>
      <right/>
      <top/>
      <bottom/>
      <diagonal/>
    </border>
    <border>
      <left/>
      <right/>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right/>
      <top style="thin">
        <color rgb="FF000000"/>
      </top>
      <bottom/>
      <diagonal/>
    </border>
    <border>
      <left/>
      <right/>
      <top/>
      <bottom style="thin">
        <color rgb="FF000000"/>
      </bottom>
      <diagonal/>
    </border>
    <border>
      <left style="thin">
        <color rgb="FF000000"/>
      </left>
      <right/>
      <top/>
      <bottom/>
      <diagonal/>
    </border>
    <border>
      <left/>
      <right style="thin">
        <color rgb="FF000000"/>
      </right>
      <top style="thin">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bottom/>
      <diagonal/>
    </border>
    <border>
      <left/>
      <right style="medium">
        <color rgb="FF000000"/>
      </right>
      <top/>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double">
        <color rgb="FF000000"/>
      </left>
      <right/>
      <top style="thin">
        <color rgb="FF000000"/>
      </top>
      <bottom style="thin">
        <color rgb="FF000000"/>
      </bottom>
      <diagonal/>
    </border>
    <border>
      <left style="thin">
        <color rgb="FF000000"/>
      </left>
      <right/>
      <top style="thin">
        <color rgb="FF000000"/>
      </top>
      <bottom/>
      <diagonal/>
    </border>
    <border>
      <left style="double">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bottom style="thin">
        <color rgb="FF000000"/>
      </bottom>
      <diagonal/>
    </border>
    <border>
      <left/>
      <right style="double">
        <color rgb="FF000000"/>
      </right>
      <top style="thin">
        <color rgb="FF000000"/>
      </top>
      <bottom/>
      <diagonal/>
    </border>
    <border>
      <left style="thin">
        <color rgb="FF000000"/>
      </left>
      <right style="thin">
        <color rgb="FF000000"/>
      </right>
      <top/>
      <bottom/>
      <diagonal/>
    </border>
    <border>
      <left/>
      <right style="double">
        <color rgb="FF000000"/>
      </right>
      <top/>
      <bottom style="thin">
        <color rgb="FF000000"/>
      </bottom>
      <diagonal/>
    </border>
    <border>
      <left style="thin">
        <color rgb="FF000000"/>
      </left>
      <right style="double">
        <color rgb="FF000000"/>
      </right>
      <top style="thin">
        <color rgb="FF000000"/>
      </top>
      <bottom/>
      <diagonal/>
    </border>
    <border>
      <left style="thin">
        <color rgb="FF000000"/>
      </left>
      <right style="double">
        <color rgb="FF000000"/>
      </right>
      <top style="thin">
        <color rgb="FF000000"/>
      </top>
      <bottom style="thin">
        <color rgb="FF000000"/>
      </bottom>
      <diagonal/>
    </border>
    <border>
      <left style="thin">
        <color rgb="FF000000"/>
      </left>
      <right style="double">
        <color rgb="FF000000"/>
      </right>
      <top/>
      <bottom style="thin">
        <color rgb="FF000000"/>
      </bottom>
      <diagonal/>
    </border>
    <border>
      <left/>
      <right style="thin">
        <color rgb="FF000000"/>
      </right>
      <top/>
      <bottom/>
      <diagonal/>
    </border>
    <border>
      <left style="double">
        <color rgb="FF000000"/>
      </left>
      <right style="thin">
        <color rgb="FF000000"/>
      </right>
      <top style="thin">
        <color rgb="FF000000"/>
      </top>
      <bottom/>
      <diagonal/>
    </border>
  </borders>
  <cellStyleXfs count="1">
    <xf numFmtId="0" fontId="0" fillId="0" borderId="0"/>
  </cellStyleXfs>
  <cellXfs count="278">
    <xf numFmtId="0" fontId="0" fillId="0" borderId="0" xfId="0" applyFont="1" applyAlignment="1">
      <alignment wrapText="1"/>
    </xf>
    <xf numFmtId="0" fontId="0" fillId="0" borderId="0" xfId="0" applyFont="1" applyAlignment="1">
      <alignment wrapText="1"/>
    </xf>
    <xf numFmtId="0" fontId="0" fillId="0" borderId="0" xfId="0" applyFont="1" applyAlignment="1">
      <alignment horizontal="center" wrapText="1"/>
    </xf>
    <xf numFmtId="0" fontId="3"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10" xfId="0" applyFont="1" applyFill="1" applyBorder="1" applyAlignment="1">
      <alignment horizontal="center" wrapText="1"/>
    </xf>
    <xf numFmtId="0" fontId="8" fillId="0" borderId="0" xfId="0" applyFont="1" applyAlignment="1">
      <alignment wrapText="1"/>
    </xf>
    <xf numFmtId="9" fontId="6" fillId="3" borderId="4" xfId="0" applyNumberFormat="1" applyFont="1" applyFill="1" applyBorder="1" applyAlignment="1">
      <alignment horizontal="center" vertical="center" wrapText="1"/>
    </xf>
    <xf numFmtId="0" fontId="11" fillId="0" borderId="0" xfId="0" applyFont="1" applyAlignment="1">
      <alignment wrapText="1"/>
    </xf>
    <xf numFmtId="0" fontId="6" fillId="5" borderId="13" xfId="0" applyFont="1" applyFill="1" applyBorder="1" applyAlignment="1">
      <alignment horizontal="center" wrapText="1"/>
    </xf>
    <xf numFmtId="0" fontId="6" fillId="5" borderId="3" xfId="0" applyFont="1" applyFill="1" applyBorder="1" applyAlignment="1">
      <alignment horizontal="center" wrapText="1"/>
    </xf>
    <xf numFmtId="0" fontId="0" fillId="0" borderId="0" xfId="0" applyFont="1" applyAlignment="1">
      <alignment vertical="center" wrapText="1"/>
    </xf>
    <xf numFmtId="9" fontId="6" fillId="5" borderId="4" xfId="0" applyNumberFormat="1" applyFont="1" applyFill="1" applyBorder="1" applyAlignment="1">
      <alignment horizontal="center" wrapText="1"/>
    </xf>
    <xf numFmtId="0" fontId="12" fillId="5" borderId="14" xfId="0" applyFont="1" applyFill="1" applyBorder="1" applyAlignment="1">
      <alignment horizontal="left" vertical="center" wrapText="1"/>
    </xf>
    <xf numFmtId="4" fontId="13" fillId="0" borderId="4" xfId="0" applyNumberFormat="1" applyFont="1" applyBorder="1" applyAlignment="1">
      <alignment horizontal="center" vertical="center" wrapText="1"/>
    </xf>
    <xf numFmtId="0" fontId="8" fillId="5" borderId="14" xfId="0" applyFont="1" applyFill="1" applyBorder="1" applyAlignment="1">
      <alignment wrapText="1"/>
    </xf>
    <xf numFmtId="0" fontId="6" fillId="3" borderId="3" xfId="0" applyFont="1" applyFill="1" applyBorder="1" applyAlignment="1">
      <alignment horizontal="center" vertical="center" wrapText="1"/>
    </xf>
    <xf numFmtId="0" fontId="6" fillId="3" borderId="3" xfId="0" applyFont="1" applyFill="1" applyBorder="1" applyAlignment="1">
      <alignment horizontal="center" wrapText="1"/>
    </xf>
    <xf numFmtId="4" fontId="0" fillId="6" borderId="4" xfId="0" applyNumberFormat="1" applyFont="1" applyFill="1" applyBorder="1" applyAlignment="1">
      <alignment horizontal="center" vertical="center" wrapText="1"/>
    </xf>
    <xf numFmtId="0" fontId="11" fillId="3" borderId="4" xfId="0" applyFont="1" applyFill="1" applyBorder="1" applyAlignment="1">
      <alignment vertical="center" wrapText="1"/>
    </xf>
    <xf numFmtId="164" fontId="0" fillId="6" borderId="4" xfId="0" applyNumberFormat="1" applyFont="1" applyFill="1" applyBorder="1" applyAlignment="1">
      <alignment horizontal="center" vertical="center" wrapText="1"/>
    </xf>
    <xf numFmtId="0" fontId="11" fillId="3" borderId="4" xfId="0" applyFont="1" applyFill="1" applyBorder="1" applyAlignment="1">
      <alignment horizontal="center" vertical="center" wrapText="1"/>
    </xf>
    <xf numFmtId="44" fontId="0" fillId="0" borderId="0" xfId="0" applyNumberFormat="1" applyFont="1" applyAlignment="1">
      <alignment wrapText="1"/>
    </xf>
    <xf numFmtId="0" fontId="14" fillId="3" borderId="4" xfId="0" applyFont="1" applyFill="1" applyBorder="1" applyAlignment="1">
      <alignment horizontal="center" vertical="center" wrapText="1"/>
    </xf>
    <xf numFmtId="0" fontId="9" fillId="3" borderId="18" xfId="0" applyFont="1" applyFill="1" applyBorder="1" applyAlignment="1">
      <alignment vertical="center" wrapText="1"/>
    </xf>
    <xf numFmtId="14" fontId="11" fillId="3" borderId="4" xfId="0" applyNumberFormat="1" applyFont="1" applyFill="1" applyBorder="1" applyAlignment="1">
      <alignment horizontal="center" vertical="center" wrapText="1"/>
    </xf>
    <xf numFmtId="0" fontId="11" fillId="3" borderId="4" xfId="0" applyFont="1" applyFill="1" applyBorder="1" applyAlignment="1">
      <alignment horizontal="left" vertical="center" wrapText="1"/>
    </xf>
    <xf numFmtId="4" fontId="0" fillId="0" borderId="0" xfId="0" applyNumberFormat="1" applyFont="1" applyAlignment="1">
      <alignment wrapText="1"/>
    </xf>
    <xf numFmtId="164" fontId="0" fillId="0" borderId="0" xfId="0" applyNumberFormat="1" applyFont="1" applyAlignment="1">
      <alignment wrapText="1"/>
    </xf>
    <xf numFmtId="0" fontId="16" fillId="5" borderId="20" xfId="0" applyFont="1" applyFill="1" applyBorder="1" applyAlignment="1">
      <alignment horizontal="center" vertical="center" wrapText="1"/>
    </xf>
    <xf numFmtId="0" fontId="17" fillId="3" borderId="21" xfId="0" applyFont="1" applyFill="1" applyBorder="1" applyAlignment="1">
      <alignment vertical="center" wrapText="1"/>
    </xf>
    <xf numFmtId="0" fontId="17" fillId="3" borderId="14" xfId="0" applyFont="1" applyFill="1" applyBorder="1" applyAlignment="1">
      <alignment vertical="center" wrapText="1"/>
    </xf>
    <xf numFmtId="0" fontId="17" fillId="3" borderId="22" xfId="0" applyFont="1" applyFill="1" applyBorder="1" applyAlignment="1">
      <alignment vertical="center" wrapText="1"/>
    </xf>
    <xf numFmtId="0" fontId="16" fillId="5" borderId="23" xfId="0" applyFont="1" applyFill="1" applyBorder="1" applyAlignment="1">
      <alignment horizontal="center" vertical="center" wrapText="1"/>
    </xf>
    <xf numFmtId="0" fontId="16" fillId="7" borderId="23" xfId="0" applyFont="1" applyFill="1" applyBorder="1" applyAlignment="1">
      <alignment horizontal="center" vertical="center" wrapText="1"/>
    </xf>
    <xf numFmtId="0" fontId="6" fillId="3" borderId="28" xfId="0" applyFont="1" applyFill="1" applyBorder="1" applyAlignment="1">
      <alignment horizontal="center" vertical="center" wrapText="1"/>
    </xf>
    <xf numFmtId="0" fontId="16" fillId="8" borderId="23"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16" fillId="9" borderId="23" xfId="0" applyFont="1" applyFill="1" applyBorder="1" applyAlignment="1">
      <alignment horizontal="center" vertical="center" wrapText="1"/>
    </xf>
    <xf numFmtId="9" fontId="6" fillId="2" borderId="4" xfId="0" applyNumberFormat="1" applyFont="1" applyFill="1" applyBorder="1" applyAlignment="1">
      <alignment horizontal="center" vertical="center" wrapText="1"/>
    </xf>
    <xf numFmtId="0" fontId="16" fillId="10" borderId="20" xfId="0" applyFont="1" applyFill="1" applyBorder="1" applyAlignment="1">
      <alignment horizontal="center" vertical="center" wrapText="1"/>
    </xf>
    <xf numFmtId="0" fontId="6" fillId="3" borderId="30" xfId="0" applyFont="1" applyFill="1" applyBorder="1" applyAlignment="1">
      <alignment horizontal="center" vertical="center" wrapText="1"/>
    </xf>
    <xf numFmtId="0" fontId="17" fillId="0" borderId="12" xfId="0" applyFont="1" applyBorder="1" applyAlignment="1">
      <alignment horizontal="left" vertical="center" wrapText="1"/>
    </xf>
    <xf numFmtId="0" fontId="17" fillId="0" borderId="37" xfId="0" applyFont="1" applyBorder="1" applyAlignment="1">
      <alignment wrapText="1"/>
    </xf>
    <xf numFmtId="0" fontId="17" fillId="0" borderId="0" xfId="0" applyFont="1" applyAlignment="1">
      <alignment wrapText="1"/>
    </xf>
    <xf numFmtId="0" fontId="17" fillId="0" borderId="0" xfId="0" applyFont="1" applyAlignment="1">
      <alignment horizontal="center" vertical="center" wrapText="1"/>
    </xf>
    <xf numFmtId="0" fontId="0" fillId="0" borderId="0" xfId="0" applyFont="1" applyAlignment="1">
      <alignment horizontal="center" vertical="center" wrapText="1"/>
    </xf>
    <xf numFmtId="0" fontId="11" fillId="0" borderId="0" xfId="0" applyFont="1" applyAlignment="1">
      <alignment horizontal="center" vertical="center" wrapText="1"/>
    </xf>
    <xf numFmtId="0" fontId="9" fillId="11" borderId="20" xfId="0" applyFont="1" applyFill="1" applyBorder="1" applyAlignment="1">
      <alignment horizontal="center" vertical="center" wrapText="1"/>
    </xf>
    <xf numFmtId="0" fontId="9" fillId="11" borderId="23" xfId="0" applyFont="1" applyFill="1" applyBorder="1" applyAlignment="1">
      <alignment horizontal="center" vertical="center" wrapText="1"/>
    </xf>
    <xf numFmtId="0" fontId="9" fillId="11" borderId="41" xfId="0" applyFont="1" applyFill="1" applyBorder="1" applyAlignment="1">
      <alignment horizontal="center" vertical="center" wrapText="1"/>
    </xf>
    <xf numFmtId="0" fontId="23" fillId="11" borderId="4" xfId="0" applyFont="1" applyFill="1" applyBorder="1" applyAlignment="1">
      <alignment horizontal="center" vertical="center" wrapText="1"/>
    </xf>
    <xf numFmtId="0" fontId="24" fillId="11" borderId="42" xfId="0" applyFont="1" applyFill="1" applyBorder="1" applyAlignment="1">
      <alignment horizontal="center" vertical="center" wrapText="1"/>
    </xf>
    <xf numFmtId="0" fontId="11" fillId="0" borderId="4" xfId="0" applyFont="1" applyBorder="1" applyAlignment="1">
      <alignment vertical="center" wrapText="1"/>
    </xf>
    <xf numFmtId="0" fontId="10" fillId="6" borderId="30" xfId="0" applyFont="1" applyFill="1" applyBorder="1" applyAlignment="1">
      <alignment vertical="center" wrapText="1"/>
    </xf>
    <xf numFmtId="0" fontId="11" fillId="0" borderId="4" xfId="0" applyFont="1" applyBorder="1" applyAlignment="1">
      <alignment horizontal="center" vertical="center" wrapText="1"/>
    </xf>
    <xf numFmtId="0" fontId="11" fillId="0" borderId="1" xfId="0" applyFont="1" applyBorder="1" applyAlignment="1">
      <alignment horizontal="center" vertical="center" wrapText="1"/>
    </xf>
    <xf numFmtId="0" fontId="25" fillId="0" borderId="4" xfId="0" applyFont="1" applyBorder="1" applyAlignment="1">
      <alignment horizontal="center" vertical="center" wrapText="1"/>
    </xf>
    <xf numFmtId="0" fontId="11" fillId="12" borderId="42" xfId="0" applyFont="1" applyFill="1" applyBorder="1" applyAlignment="1">
      <alignment horizontal="left" vertical="center" wrapText="1"/>
    </xf>
    <xf numFmtId="0" fontId="10" fillId="6" borderId="30" xfId="0" applyFont="1" applyFill="1" applyBorder="1" applyAlignment="1">
      <alignment vertical="center" wrapText="1"/>
    </xf>
    <xf numFmtId="0" fontId="11" fillId="0" borderId="8" xfId="0" applyFont="1" applyBorder="1" applyAlignment="1">
      <alignment vertical="center" wrapText="1"/>
    </xf>
    <xf numFmtId="0" fontId="11" fillId="6" borderId="30" xfId="0" applyFont="1" applyFill="1" applyBorder="1" applyAlignment="1">
      <alignment vertical="center" wrapText="1"/>
    </xf>
    <xf numFmtId="0" fontId="11" fillId="0" borderId="0" xfId="0" applyFont="1" applyAlignment="1">
      <alignment vertical="center" wrapText="1"/>
    </xf>
    <xf numFmtId="0" fontId="11" fillId="0" borderId="43" xfId="0" applyFont="1" applyBorder="1" applyAlignment="1">
      <alignment vertical="center" wrapText="1"/>
    </xf>
    <xf numFmtId="0" fontId="25" fillId="0" borderId="43" xfId="0" applyFont="1" applyBorder="1" applyAlignment="1">
      <alignment horizontal="center" vertical="center" wrapText="1"/>
    </xf>
    <xf numFmtId="0" fontId="11" fillId="6" borderId="4" xfId="0" applyFont="1" applyFill="1" applyBorder="1" applyAlignment="1">
      <alignment vertical="center" wrapText="1"/>
    </xf>
    <xf numFmtId="0" fontId="26" fillId="0" borderId="0" xfId="0" applyFont="1" applyAlignment="1">
      <alignment horizontal="center" vertical="center" wrapText="1"/>
    </xf>
    <xf numFmtId="0" fontId="10" fillId="0" borderId="0" xfId="0" applyFont="1" applyAlignment="1">
      <alignment wrapText="1"/>
    </xf>
    <xf numFmtId="0" fontId="6" fillId="0" borderId="0" xfId="0" applyFont="1" applyAlignment="1">
      <alignment horizontal="center" vertical="center" wrapText="1"/>
    </xf>
    <xf numFmtId="0" fontId="6" fillId="0" borderId="0" xfId="0" applyFont="1" applyAlignment="1">
      <alignment wrapText="1"/>
    </xf>
    <xf numFmtId="0" fontId="10" fillId="0" borderId="44" xfId="0" applyFont="1" applyBorder="1" applyAlignment="1">
      <alignment horizontal="center" vertical="center" wrapText="1"/>
    </xf>
    <xf numFmtId="0" fontId="10" fillId="0" borderId="0" xfId="0" applyFont="1" applyAlignment="1">
      <alignment horizontal="center" vertical="center" wrapText="1"/>
    </xf>
    <xf numFmtId="0" fontId="27" fillId="0" borderId="4" xfId="0" applyFont="1" applyBorder="1" applyAlignment="1">
      <alignment horizontal="center" vertical="center" wrapText="1"/>
    </xf>
    <xf numFmtId="0" fontId="11" fillId="6" borderId="4" xfId="0" applyFont="1" applyFill="1" applyBorder="1" applyAlignment="1">
      <alignment horizontal="center" vertical="center" wrapText="1"/>
    </xf>
    <xf numFmtId="0" fontId="25" fillId="0" borderId="0" xfId="0" applyFont="1" applyAlignment="1">
      <alignment horizontal="center" vertical="center" wrapText="1"/>
    </xf>
    <xf numFmtId="0" fontId="11" fillId="0" borderId="38" xfId="0" applyFont="1" applyBorder="1" applyAlignment="1">
      <alignment horizontal="center" vertical="center" wrapText="1"/>
    </xf>
    <xf numFmtId="0" fontId="11" fillId="12" borderId="45" xfId="0" applyFont="1" applyFill="1" applyBorder="1" applyAlignment="1">
      <alignment horizontal="left" vertical="center" wrapText="1"/>
    </xf>
    <xf numFmtId="9" fontId="11" fillId="0" borderId="4" xfId="0" applyNumberFormat="1" applyFont="1" applyBorder="1" applyAlignment="1">
      <alignment horizontal="center" vertical="center" wrapText="1"/>
    </xf>
    <xf numFmtId="0" fontId="17" fillId="0" borderId="0" xfId="0" applyFont="1" applyAlignment="1">
      <alignment horizontal="left" vertical="center" wrapText="1"/>
    </xf>
    <xf numFmtId="0" fontId="29" fillId="0" borderId="0" xfId="0" applyFont="1" applyAlignment="1">
      <alignment wrapText="1"/>
    </xf>
    <xf numFmtId="0" fontId="0" fillId="0" borderId="0" xfId="0" applyFont="1" applyAlignment="1">
      <alignment horizontal="left" vertical="center" wrapText="1"/>
    </xf>
    <xf numFmtId="0" fontId="30" fillId="11" borderId="46" xfId="0" applyFont="1" applyFill="1" applyBorder="1" applyAlignment="1">
      <alignment horizontal="center" vertical="center" wrapText="1"/>
    </xf>
    <xf numFmtId="0" fontId="0" fillId="0" borderId="0" xfId="0" applyFont="1" applyAlignment="1">
      <alignment horizontal="left" wrapText="1"/>
    </xf>
    <xf numFmtId="0" fontId="11" fillId="0" borderId="39" xfId="0" applyFont="1" applyBorder="1" applyAlignment="1">
      <alignment horizontal="center" vertical="center" wrapText="1"/>
    </xf>
    <xf numFmtId="9" fontId="11" fillId="0" borderId="8" xfId="0" applyNumberFormat="1" applyFont="1" applyBorder="1" applyAlignment="1">
      <alignment horizontal="center" vertical="center" wrapText="1"/>
    </xf>
    <xf numFmtId="0" fontId="11" fillId="12" borderId="49" xfId="0" applyFont="1" applyFill="1" applyBorder="1" applyAlignment="1">
      <alignment horizontal="left" vertical="center" wrapText="1"/>
    </xf>
    <xf numFmtId="0" fontId="0" fillId="0" borderId="44" xfId="0" applyFont="1" applyBorder="1" applyAlignment="1">
      <alignment horizontal="center" vertical="center" wrapText="1"/>
    </xf>
    <xf numFmtId="0" fontId="29" fillId="0" borderId="39" xfId="0" applyFont="1" applyBorder="1" applyAlignment="1">
      <alignment wrapText="1"/>
    </xf>
    <xf numFmtId="0" fontId="17" fillId="0" borderId="39" xfId="0" applyFont="1" applyBorder="1" applyAlignment="1">
      <alignment wrapText="1"/>
    </xf>
    <xf numFmtId="0" fontId="6" fillId="0" borderId="0" xfId="0" applyFont="1" applyAlignment="1">
      <alignment vertical="center" wrapText="1"/>
    </xf>
    <xf numFmtId="0" fontId="11" fillId="12" borderId="50" xfId="0" applyFont="1" applyFill="1" applyBorder="1" applyAlignment="1">
      <alignment horizontal="left" vertical="center" wrapText="1"/>
    </xf>
    <xf numFmtId="0" fontId="6" fillId="0" borderId="39" xfId="0" applyFont="1" applyBorder="1" applyAlignment="1">
      <alignment vertical="center" wrapText="1"/>
    </xf>
    <xf numFmtId="0" fontId="31" fillId="0" borderId="39" xfId="0" applyFont="1" applyBorder="1" applyAlignment="1">
      <alignment horizontal="center" wrapText="1"/>
    </xf>
    <xf numFmtId="0" fontId="11" fillId="0" borderId="39" xfId="0" applyFont="1" applyBorder="1" applyAlignment="1">
      <alignment horizontal="center" wrapText="1"/>
    </xf>
    <xf numFmtId="0" fontId="11" fillId="0" borderId="0" xfId="0" applyFont="1" applyAlignment="1">
      <alignment horizontal="center" wrapText="1"/>
    </xf>
    <xf numFmtId="0" fontId="31" fillId="0" borderId="0" xfId="0" applyFont="1" applyAlignment="1">
      <alignment horizontal="center" wrapText="1"/>
    </xf>
    <xf numFmtId="0" fontId="0" fillId="0" borderId="44" xfId="0" applyFont="1" applyBorder="1" applyAlignment="1">
      <alignment wrapText="1"/>
    </xf>
    <xf numFmtId="0" fontId="29" fillId="0" borderId="0" xfId="0" applyFont="1" applyAlignment="1">
      <alignment horizontal="center" vertical="center" wrapText="1"/>
    </xf>
    <xf numFmtId="0" fontId="17" fillId="0" borderId="0" xfId="0" applyFont="1" applyAlignment="1">
      <alignment vertical="center" wrapText="1"/>
    </xf>
    <xf numFmtId="0" fontId="0" fillId="0" borderId="44" xfId="0" applyFont="1" applyBorder="1" applyAlignment="1">
      <alignment vertical="center" wrapText="1"/>
    </xf>
    <xf numFmtId="0" fontId="31" fillId="0" borderId="39" xfId="0" applyFont="1" applyBorder="1" applyAlignment="1">
      <alignment horizontal="center" vertical="center" wrapText="1"/>
    </xf>
    <xf numFmtId="0" fontId="31" fillId="0" borderId="0" xfId="0" applyFont="1" applyAlignment="1">
      <alignment horizontal="center" vertical="center" wrapText="1"/>
    </xf>
    <xf numFmtId="0" fontId="10" fillId="0" borderId="0" xfId="0" applyFont="1" applyAlignment="1">
      <alignment horizontal="center" wrapText="1"/>
    </xf>
    <xf numFmtId="0" fontId="31" fillId="0" borderId="0" xfId="0" applyFont="1" applyAlignment="1">
      <alignment wrapText="1"/>
    </xf>
    <xf numFmtId="0" fontId="8" fillId="0" borderId="0" xfId="0" applyFont="1" applyAlignment="1">
      <alignment horizontal="center" vertical="center" wrapText="1"/>
    </xf>
    <xf numFmtId="0" fontId="0" fillId="0" borderId="37" xfId="0" applyFont="1" applyBorder="1" applyAlignment="1">
      <alignment wrapText="1"/>
    </xf>
    <xf numFmtId="0" fontId="0" fillId="0" borderId="53" xfId="0" applyFont="1" applyBorder="1" applyAlignment="1">
      <alignment wrapText="1"/>
    </xf>
    <xf numFmtId="0" fontId="11" fillId="0" borderId="42" xfId="0" applyFont="1" applyBorder="1" applyAlignment="1">
      <alignment horizontal="center" vertical="center" wrapText="1"/>
    </xf>
    <xf numFmtId="0" fontId="0" fillId="0" borderId="39" xfId="0" applyFont="1" applyBorder="1" applyAlignment="1">
      <alignment wrapText="1"/>
    </xf>
    <xf numFmtId="0" fontId="37" fillId="15" borderId="63" xfId="0" applyFont="1" applyFill="1" applyBorder="1" applyAlignment="1">
      <alignment horizontal="center" wrapText="1"/>
    </xf>
    <xf numFmtId="0" fontId="37" fillId="15" borderId="64" xfId="0" applyFont="1" applyFill="1" applyBorder="1" applyAlignment="1">
      <alignment horizontal="center" wrapText="1"/>
    </xf>
    <xf numFmtId="0" fontId="37" fillId="16" borderId="65" xfId="0" applyFont="1" applyFill="1" applyBorder="1" applyAlignment="1">
      <alignment horizontal="center" vertical="center" wrapText="1"/>
    </xf>
    <xf numFmtId="0" fontId="38" fillId="0" borderId="66" xfId="0" applyFont="1" applyBorder="1" applyAlignment="1">
      <alignment wrapText="1"/>
    </xf>
    <xf numFmtId="0" fontId="10" fillId="0" borderId="67" xfId="0" applyFont="1" applyBorder="1" applyAlignment="1">
      <alignment wrapText="1"/>
    </xf>
    <xf numFmtId="0" fontId="38" fillId="0" borderId="8" xfId="0" applyFont="1" applyBorder="1" applyAlignment="1">
      <alignment wrapText="1"/>
    </xf>
    <xf numFmtId="0" fontId="10" fillId="0" borderId="4" xfId="0" applyFont="1" applyBorder="1" applyAlignment="1">
      <alignment wrapText="1"/>
    </xf>
    <xf numFmtId="0" fontId="0" fillId="0" borderId="39"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37" xfId="0" applyFont="1" applyBorder="1" applyAlignment="1">
      <alignment horizontal="center" vertical="center" wrapText="1"/>
    </xf>
    <xf numFmtId="0" fontId="0" fillId="0" borderId="0" xfId="0" applyFont="1" applyAlignment="1">
      <alignment horizontal="center" vertical="center"/>
    </xf>
    <xf numFmtId="0" fontId="0" fillId="0" borderId="66" xfId="0" applyFont="1" applyBorder="1" applyAlignment="1">
      <alignment horizontal="center" vertical="center" wrapText="1"/>
    </xf>
    <xf numFmtId="0" fontId="0" fillId="0" borderId="4" xfId="0" applyFont="1" applyBorder="1" applyAlignment="1">
      <alignment horizontal="center" vertical="center" wrapText="1"/>
    </xf>
    <xf numFmtId="0" fontId="40" fillId="0" borderId="0" xfId="0" applyFont="1" applyAlignment="1">
      <alignment horizontal="center" vertical="center"/>
    </xf>
    <xf numFmtId="0" fontId="41" fillId="0" borderId="0" xfId="0" applyFont="1" applyAlignment="1">
      <alignment horizontal="center" vertical="center"/>
    </xf>
    <xf numFmtId="0" fontId="3" fillId="17" borderId="4" xfId="0" applyFont="1" applyFill="1" applyBorder="1" applyAlignment="1">
      <alignment horizontal="center" vertical="center" wrapText="1"/>
    </xf>
    <xf numFmtId="0" fontId="0" fillId="17" borderId="4" xfId="0" applyFont="1" applyFill="1" applyBorder="1" applyAlignment="1">
      <alignment horizontal="center" vertical="center" wrapText="1"/>
    </xf>
    <xf numFmtId="0" fontId="42" fillId="17" borderId="46" xfId="0" applyFont="1" applyFill="1" applyBorder="1" applyAlignment="1">
      <alignment horizontal="center" vertical="center" wrapText="1"/>
    </xf>
    <xf numFmtId="0" fontId="42" fillId="17" borderId="69" xfId="0" applyFont="1" applyFill="1" applyBorder="1" applyAlignment="1">
      <alignment horizontal="center" vertical="center" wrapText="1"/>
    </xf>
    <xf numFmtId="0" fontId="42" fillId="17" borderId="70" xfId="0" applyFont="1" applyFill="1" applyBorder="1" applyAlignment="1">
      <alignment horizontal="center" vertical="center" wrapText="1"/>
    </xf>
    <xf numFmtId="0" fontId="42" fillId="17" borderId="71" xfId="0" applyFont="1" applyFill="1" applyBorder="1" applyAlignment="1">
      <alignment horizontal="center" vertical="center" wrapText="1"/>
    </xf>
    <xf numFmtId="0" fontId="42" fillId="17" borderId="20"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0" fillId="0" borderId="72" xfId="0" applyFont="1" applyBorder="1" applyAlignment="1">
      <alignment horizontal="center" vertical="center" wrapText="1"/>
    </xf>
    <xf numFmtId="4" fontId="0" fillId="0" borderId="8" xfId="0" applyNumberFormat="1" applyFont="1" applyBorder="1" applyAlignment="1">
      <alignment horizontal="center" vertical="center" wrapText="1"/>
    </xf>
    <xf numFmtId="4" fontId="0" fillId="0" borderId="66" xfId="0" applyNumberFormat="1" applyFont="1" applyBorder="1" applyAlignment="1">
      <alignment horizontal="center" vertical="center" wrapText="1"/>
    </xf>
    <xf numFmtId="164" fontId="0" fillId="0" borderId="67" xfId="0" applyNumberFormat="1" applyFont="1" applyBorder="1" applyAlignment="1">
      <alignment horizontal="center" vertical="center" wrapText="1"/>
    </xf>
    <xf numFmtId="0" fontId="43" fillId="0" borderId="0" xfId="0" applyFont="1" applyAlignment="1">
      <alignment horizontal="center" vertical="center"/>
    </xf>
    <xf numFmtId="0" fontId="44" fillId="0" borderId="0" xfId="0" applyFont="1" applyAlignment="1">
      <alignment horizontal="center" vertical="center" wrapText="1"/>
    </xf>
    <xf numFmtId="0" fontId="0" fillId="0" borderId="74" xfId="0" applyFont="1" applyBorder="1" applyAlignment="1">
      <alignment horizontal="center" vertical="center" wrapText="1"/>
    </xf>
    <xf numFmtId="0" fontId="0" fillId="0" borderId="67" xfId="0" applyFont="1" applyBorder="1" applyAlignment="1">
      <alignment horizontal="center" vertical="center" wrapText="1"/>
    </xf>
    <xf numFmtId="0" fontId="45" fillId="0" borderId="53" xfId="0" applyFont="1" applyBorder="1" applyAlignment="1">
      <alignment horizontal="center" vertical="center" wrapText="1"/>
    </xf>
    <xf numFmtId="0" fontId="46" fillId="5" borderId="14" xfId="0" applyFont="1" applyFill="1" applyBorder="1" applyAlignment="1">
      <alignment wrapText="1"/>
    </xf>
    <xf numFmtId="165" fontId="0" fillId="0" borderId="43" xfId="0" applyNumberFormat="1" applyFont="1" applyBorder="1" applyAlignment="1">
      <alignment horizontal="center" vertical="center" wrapText="1"/>
    </xf>
    <xf numFmtId="0" fontId="47" fillId="0" borderId="4" xfId="0" applyFont="1" applyBorder="1" applyAlignment="1">
      <alignment horizontal="center" vertical="center" wrapText="1"/>
    </xf>
    <xf numFmtId="4" fontId="0" fillId="0" borderId="72" xfId="0" applyNumberFormat="1" applyFont="1" applyBorder="1" applyAlignment="1">
      <alignment horizontal="center" vertical="center" wrapText="1"/>
    </xf>
    <xf numFmtId="4" fontId="0" fillId="0" borderId="37" xfId="0" applyNumberFormat="1" applyFont="1" applyBorder="1" applyAlignment="1">
      <alignment horizontal="center" vertical="center" wrapText="1"/>
    </xf>
    <xf numFmtId="0" fontId="0" fillId="0" borderId="76" xfId="0" applyFont="1" applyBorder="1" applyAlignment="1">
      <alignment horizontal="center" vertical="center" wrapText="1"/>
    </xf>
    <xf numFmtId="4" fontId="0" fillId="0" borderId="70" xfId="0" applyNumberFormat="1" applyFont="1" applyBorder="1" applyAlignment="1">
      <alignment horizontal="center" vertical="center" wrapText="1"/>
    </xf>
    <xf numFmtId="0" fontId="46" fillId="5" borderId="14" xfId="0" applyFont="1" applyFill="1" applyBorder="1" applyAlignment="1"/>
    <xf numFmtId="0" fontId="0" fillId="4" borderId="4" xfId="0" applyFont="1" applyFill="1" applyBorder="1" applyAlignment="1">
      <alignment horizontal="center" vertical="center" wrapText="1"/>
    </xf>
    <xf numFmtId="4" fontId="0" fillId="0" borderId="1" xfId="0" applyNumberFormat="1" applyFont="1" applyBorder="1" applyAlignment="1">
      <alignment horizontal="center" vertical="center" wrapText="1"/>
    </xf>
    <xf numFmtId="0" fontId="0" fillId="0" borderId="77" xfId="0" applyFont="1" applyBorder="1" applyAlignment="1">
      <alignment horizontal="center" vertical="center" wrapText="1"/>
    </xf>
    <xf numFmtId="164" fontId="0" fillId="0" borderId="4" xfId="0" applyNumberFormat="1" applyFont="1" applyBorder="1" applyAlignment="1">
      <alignment horizontal="center" vertical="center" wrapText="1"/>
    </xf>
    <xf numFmtId="0" fontId="13" fillId="0" borderId="0" xfId="0" applyFont="1" applyAlignment="1">
      <alignment horizontal="center" vertical="center" wrapText="1"/>
    </xf>
    <xf numFmtId="0" fontId="0" fillId="0" borderId="78" xfId="0" applyFont="1" applyBorder="1" applyAlignment="1">
      <alignment horizontal="center" vertical="center" wrapText="1"/>
    </xf>
    <xf numFmtId="4" fontId="0" fillId="0" borderId="12" xfId="0" applyNumberFormat="1" applyFont="1" applyBorder="1" applyAlignment="1">
      <alignment horizontal="center" vertical="center" wrapText="1"/>
    </xf>
    <xf numFmtId="0" fontId="0" fillId="0" borderId="0" xfId="0" applyFont="1" applyAlignment="1">
      <alignment vertical="top" wrapText="1"/>
    </xf>
    <xf numFmtId="0" fontId="0" fillId="0" borderId="43" xfId="0" applyFont="1" applyBorder="1" applyAlignment="1">
      <alignment horizontal="center" vertical="center" wrapText="1"/>
    </xf>
    <xf numFmtId="4" fontId="0" fillId="0" borderId="43" xfId="0" applyNumberFormat="1" applyFont="1" applyBorder="1" applyAlignment="1">
      <alignment horizontal="center" vertical="center" wrapText="1"/>
    </xf>
    <xf numFmtId="4" fontId="0" fillId="0" borderId="4" xfId="0" applyNumberFormat="1" applyFont="1" applyBorder="1" applyAlignment="1">
      <alignment horizontal="center" vertical="center" wrapText="1"/>
    </xf>
    <xf numFmtId="0" fontId="0" fillId="0" borderId="1" xfId="0" applyFont="1" applyBorder="1" applyAlignment="1">
      <alignment horizontal="center" vertical="center" wrapText="1"/>
    </xf>
    <xf numFmtId="4" fontId="0" fillId="0" borderId="40" xfId="0" applyNumberFormat="1" applyFont="1" applyBorder="1" applyAlignment="1">
      <alignment horizontal="center" vertical="center" wrapText="1"/>
    </xf>
    <xf numFmtId="164" fontId="0" fillId="0" borderId="43" xfId="0" applyNumberFormat="1" applyFont="1" applyBorder="1" applyAlignment="1">
      <alignment horizontal="center" vertical="center" wrapText="1"/>
    </xf>
    <xf numFmtId="166" fontId="0" fillId="0" borderId="4" xfId="0" applyNumberFormat="1" applyFont="1" applyBorder="1" applyAlignment="1">
      <alignment horizontal="center" vertical="center" wrapText="1"/>
    </xf>
    <xf numFmtId="0" fontId="0" fillId="4" borderId="13" xfId="0" applyFont="1" applyFill="1" applyBorder="1" applyAlignment="1">
      <alignment horizontal="center" vertical="center" wrapText="1"/>
    </xf>
    <xf numFmtId="0" fontId="0" fillId="0" borderId="8" xfId="0" applyFont="1" applyBorder="1" applyAlignment="1">
      <alignment horizontal="center" vertical="center" wrapText="1"/>
    </xf>
    <xf numFmtId="0" fontId="0" fillId="0" borderId="4" xfId="0" applyFont="1" applyBorder="1" applyAlignment="1">
      <alignment wrapText="1"/>
    </xf>
    <xf numFmtId="0" fontId="0" fillId="0" borderId="0" xfId="0" applyFont="1" applyAlignment="1"/>
    <xf numFmtId="164" fontId="0" fillId="0" borderId="1" xfId="0" applyNumberFormat="1" applyFont="1" applyBorder="1" applyAlignment="1">
      <alignment horizontal="center" vertical="center" wrapText="1"/>
    </xf>
    <xf numFmtId="164" fontId="0" fillId="0" borderId="77" xfId="0" applyNumberFormat="1" applyFont="1" applyBorder="1" applyAlignment="1">
      <alignment horizontal="center" vertical="center" wrapText="1"/>
    </xf>
    <xf numFmtId="0" fontId="0" fillId="0" borderId="53" xfId="0" applyFont="1" applyBorder="1" applyAlignment="1">
      <alignment horizontal="center" vertical="center"/>
    </xf>
    <xf numFmtId="4" fontId="0" fillId="0" borderId="38" xfId="0" applyNumberFormat="1" applyFont="1" applyBorder="1" applyAlignment="1">
      <alignment horizontal="center" vertical="center" wrapText="1"/>
    </xf>
    <xf numFmtId="4" fontId="48" fillId="19" borderId="3" xfId="0" applyNumberFormat="1" applyFont="1" applyFill="1" applyBorder="1" applyAlignment="1">
      <alignment vertical="center" wrapText="1"/>
    </xf>
    <xf numFmtId="4" fontId="0" fillId="19" borderId="4" xfId="0" applyNumberFormat="1" applyFont="1" applyFill="1" applyBorder="1" applyAlignment="1">
      <alignment vertical="center" wrapText="1"/>
    </xf>
    <xf numFmtId="4" fontId="0" fillId="0" borderId="80" xfId="0" applyNumberFormat="1" applyFont="1" applyBorder="1" applyAlignment="1">
      <alignment horizontal="center" vertical="center" wrapText="1"/>
    </xf>
    <xf numFmtId="4" fontId="0" fillId="19" borderId="46" xfId="0" applyNumberFormat="1" applyFont="1" applyFill="1" applyBorder="1" applyAlignment="1">
      <alignment vertical="center" wrapText="1"/>
    </xf>
    <xf numFmtId="4" fontId="0" fillId="0" borderId="39" xfId="0" applyNumberFormat="1" applyFont="1" applyBorder="1" applyAlignment="1">
      <alignment horizontal="center" vertical="center" wrapText="1"/>
    </xf>
    <xf numFmtId="4" fontId="0" fillId="0" borderId="0" xfId="0" applyNumberFormat="1" applyFont="1" applyAlignment="1">
      <alignment horizontal="center" vertical="center" wrapText="1"/>
    </xf>
    <xf numFmtId="0" fontId="0" fillId="0" borderId="39" xfId="0" applyFont="1" applyBorder="1" applyAlignment="1">
      <alignment vertical="center" wrapText="1"/>
    </xf>
    <xf numFmtId="164" fontId="0" fillId="0" borderId="0" xfId="0" applyNumberFormat="1" applyFont="1" applyAlignment="1">
      <alignment horizontal="center" vertical="center" wrapText="1"/>
    </xf>
    <xf numFmtId="4" fontId="41" fillId="0" borderId="4" xfId="0" applyNumberFormat="1" applyFont="1" applyBorder="1" applyAlignment="1">
      <alignment horizontal="center" vertical="center" wrapText="1"/>
    </xf>
    <xf numFmtId="4" fontId="10" fillId="6" borderId="4" xfId="0" applyNumberFormat="1" applyFont="1" applyFill="1" applyBorder="1" applyAlignment="1">
      <alignment horizontal="center" vertical="center" wrapText="1"/>
    </xf>
    <xf numFmtId="167" fontId="10" fillId="6" borderId="4" xfId="0" applyNumberFormat="1" applyFont="1" applyFill="1" applyBorder="1" applyAlignment="1">
      <alignment horizontal="center" vertical="center" wrapText="1"/>
    </xf>
    <xf numFmtId="0" fontId="0" fillId="0" borderId="0" xfId="0" applyFont="1" applyAlignment="1">
      <alignment horizontal="center" vertical="top" wrapText="1"/>
    </xf>
    <xf numFmtId="0" fontId="5" fillId="3" borderId="5" xfId="0" applyFont="1" applyFill="1" applyBorder="1" applyAlignment="1">
      <alignment horizontal="center" vertical="center" wrapText="1"/>
    </xf>
    <xf numFmtId="0" fontId="2" fillId="0" borderId="9" xfId="0" applyFont="1" applyBorder="1" applyAlignment="1">
      <alignment wrapText="1"/>
    </xf>
    <xf numFmtId="0" fontId="2" fillId="0" borderId="11" xfId="0" applyFont="1" applyBorder="1" applyAlignment="1">
      <alignment wrapText="1"/>
    </xf>
    <xf numFmtId="0" fontId="7" fillId="0" borderId="0" xfId="0" applyFont="1" applyAlignment="1">
      <alignment horizontal="center" wrapText="1"/>
    </xf>
    <xf numFmtId="0" fontId="0" fillId="0" borderId="0" xfId="0" applyFont="1" applyAlignment="1">
      <alignment wrapText="1"/>
    </xf>
    <xf numFmtId="0" fontId="9" fillId="3" borderId="5" xfId="0" applyFont="1" applyFill="1" applyBorder="1" applyAlignment="1">
      <alignment horizontal="left" vertical="center" wrapText="1"/>
    </xf>
    <xf numFmtId="0" fontId="8" fillId="0" borderId="0" xfId="0" applyFont="1" applyAlignment="1">
      <alignment horizontal="center" wrapText="1"/>
    </xf>
    <xf numFmtId="0" fontId="12" fillId="3" borderId="31" xfId="0" applyFont="1" applyFill="1" applyBorder="1" applyAlignment="1">
      <alignment horizontal="left" vertical="center" wrapText="1"/>
    </xf>
    <xf numFmtId="0" fontId="2" fillId="0" borderId="32" xfId="0" applyFont="1" applyBorder="1" applyAlignment="1">
      <alignment wrapText="1"/>
    </xf>
    <xf numFmtId="0" fontId="2" fillId="0" borderId="33" xfId="0" applyFont="1" applyBorder="1" applyAlignment="1">
      <alignment wrapText="1"/>
    </xf>
    <xf numFmtId="0" fontId="0" fillId="0" borderId="0" xfId="0" applyFont="1" applyAlignment="1">
      <alignment horizontal="center" wrapText="1"/>
    </xf>
    <xf numFmtId="0" fontId="15" fillId="3" borderId="15" xfId="0" applyFont="1" applyFill="1" applyBorder="1" applyAlignment="1">
      <alignment horizontal="center" vertical="center" wrapText="1"/>
    </xf>
    <xf numFmtId="0" fontId="2" fillId="0" borderId="16" xfId="0" applyFont="1" applyBorder="1" applyAlignment="1">
      <alignment wrapText="1"/>
    </xf>
    <xf numFmtId="0" fontId="2" fillId="0" borderId="17" xfId="0" applyFont="1" applyBorder="1" applyAlignment="1">
      <alignment wrapText="1"/>
    </xf>
    <xf numFmtId="0" fontId="15" fillId="3" borderId="34" xfId="0" applyFont="1" applyFill="1" applyBorder="1" applyAlignment="1">
      <alignment horizontal="center" vertical="center" wrapText="1"/>
    </xf>
    <xf numFmtId="0" fontId="2" fillId="0" borderId="35" xfId="0" applyFont="1" applyBorder="1" applyAlignment="1">
      <alignment wrapText="1"/>
    </xf>
    <xf numFmtId="0" fontId="2" fillId="0" borderId="36" xfId="0" applyFont="1" applyBorder="1" applyAlignment="1">
      <alignment wrapText="1"/>
    </xf>
    <xf numFmtId="0" fontId="19" fillId="3" borderId="34" xfId="0" applyFont="1" applyFill="1" applyBorder="1" applyAlignment="1">
      <alignment horizontal="center" vertical="center" wrapText="1"/>
    </xf>
    <xf numFmtId="0" fontId="20" fillId="3" borderId="31" xfId="0" applyFont="1" applyFill="1" applyBorder="1" applyAlignment="1">
      <alignment horizontal="center" vertical="center" wrapText="1"/>
    </xf>
    <xf numFmtId="0" fontId="9" fillId="3" borderId="15" xfId="0" applyFont="1" applyFill="1" applyBorder="1" applyAlignment="1">
      <alignment horizontal="left" vertical="center" wrapText="1"/>
    </xf>
    <xf numFmtId="0" fontId="15" fillId="5" borderId="6" xfId="0" applyFont="1" applyFill="1" applyBorder="1" applyAlignment="1">
      <alignment horizontal="center" vertical="center" wrapText="1"/>
    </xf>
    <xf numFmtId="0" fontId="2" fillId="0" borderId="19" xfId="0" applyFont="1" applyBorder="1" applyAlignment="1">
      <alignment wrapText="1"/>
    </xf>
    <xf numFmtId="0" fontId="16" fillId="5" borderId="1" xfId="0" applyFont="1" applyFill="1" applyBorder="1" applyAlignment="1">
      <alignment horizontal="center" vertical="center" wrapText="1"/>
    </xf>
    <xf numFmtId="0" fontId="2" fillId="0" borderId="8" xfId="0" applyFont="1" applyBorder="1" applyAlignment="1">
      <alignment wrapText="1"/>
    </xf>
    <xf numFmtId="0" fontId="16" fillId="7" borderId="1" xfId="0" applyFont="1" applyFill="1" applyBorder="1" applyAlignment="1">
      <alignment horizontal="left" vertical="center" wrapText="1"/>
    </xf>
    <xf numFmtId="0" fontId="16" fillId="8" borderId="1" xfId="0" applyFont="1" applyFill="1" applyBorder="1" applyAlignment="1">
      <alignment horizontal="left" vertical="center" wrapText="1"/>
    </xf>
    <xf numFmtId="0" fontId="16" fillId="9" borderId="1" xfId="0" applyFont="1" applyFill="1" applyBorder="1" applyAlignment="1">
      <alignment horizontal="left" vertical="center" wrapText="1"/>
    </xf>
    <xf numFmtId="0" fontId="16" fillId="10" borderId="1" xfId="0" applyFont="1" applyFill="1" applyBorder="1" applyAlignment="1">
      <alignment horizontal="left" vertical="center" wrapText="1"/>
    </xf>
    <xf numFmtId="0" fontId="6" fillId="3" borderId="1" xfId="0" applyFont="1" applyFill="1" applyBorder="1" applyAlignment="1">
      <alignment horizontal="center" wrapText="1"/>
    </xf>
    <xf numFmtId="0" fontId="2" fillId="0" borderId="2" xfId="0" applyFont="1" applyBorder="1" applyAlignment="1">
      <alignment wrapText="1"/>
    </xf>
    <xf numFmtId="0" fontId="10" fillId="2" borderId="24" xfId="0" applyFont="1" applyFill="1" applyBorder="1" applyAlignment="1">
      <alignment horizontal="center" vertical="center" wrapText="1"/>
    </xf>
    <xf numFmtId="0" fontId="2" fillId="0" borderId="25" xfId="0" applyFont="1" applyBorder="1" applyAlignment="1">
      <alignment wrapText="1"/>
    </xf>
    <xf numFmtId="0" fontId="2" fillId="0" borderId="29" xfId="0" applyFont="1" applyBorder="1" applyAlignment="1">
      <alignment wrapText="1"/>
    </xf>
    <xf numFmtId="0" fontId="6" fillId="3" borderId="26" xfId="0" applyFont="1" applyFill="1" applyBorder="1" applyAlignment="1">
      <alignment horizontal="center" wrapText="1"/>
    </xf>
    <xf numFmtId="0" fontId="2" fillId="0" borderId="27" xfId="0" applyFont="1" applyBorder="1" applyAlignment="1">
      <alignment wrapText="1"/>
    </xf>
    <xf numFmtId="0" fontId="1" fillId="2" borderId="1" xfId="0" applyFont="1" applyFill="1" applyBorder="1" applyAlignment="1">
      <alignment horizontal="center" vertical="center" wrapText="1"/>
    </xf>
    <xf numFmtId="0" fontId="6" fillId="3" borderId="6" xfId="0" applyFont="1" applyFill="1" applyBorder="1" applyAlignment="1">
      <alignment horizontal="center" wrapText="1"/>
    </xf>
    <xf numFmtId="0" fontId="2" fillId="0" borderId="7" xfId="0" applyFont="1" applyBorder="1" applyAlignment="1">
      <alignment wrapText="1"/>
    </xf>
    <xf numFmtId="0" fontId="10" fillId="4" borderId="1" xfId="0" applyFont="1" applyFill="1" applyBorder="1" applyAlignment="1">
      <alignment horizontal="center" vertical="center" wrapText="1"/>
    </xf>
    <xf numFmtId="0" fontId="2" fillId="0" borderId="12" xfId="0" applyFont="1" applyBorder="1" applyAlignment="1">
      <alignment wrapText="1"/>
    </xf>
    <xf numFmtId="0" fontId="4" fillId="2"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21" fillId="0" borderId="38" xfId="0" applyFont="1" applyBorder="1" applyAlignment="1">
      <alignment horizontal="center" vertical="center" wrapText="1"/>
    </xf>
    <xf numFmtId="0" fontId="2" fillId="0" borderId="39" xfId="0" applyFont="1" applyBorder="1" applyAlignment="1">
      <alignment wrapText="1"/>
    </xf>
    <xf numFmtId="0" fontId="2" fillId="0" borderId="40" xfId="0" applyFont="1" applyBorder="1" applyAlignment="1">
      <alignment wrapText="1"/>
    </xf>
    <xf numFmtId="0" fontId="22" fillId="0" borderId="5" xfId="0" applyFont="1" applyBorder="1" applyAlignment="1">
      <alignment horizontal="center" vertical="center" wrapText="1"/>
    </xf>
    <xf numFmtId="0" fontId="28" fillId="3" borderId="6" xfId="0" applyFont="1" applyFill="1" applyBorder="1" applyAlignment="1">
      <alignment horizontal="center" vertical="center" wrapText="1"/>
    </xf>
    <xf numFmtId="0" fontId="28" fillId="3" borderId="47" xfId="0" applyFont="1" applyFill="1" applyBorder="1" applyAlignment="1">
      <alignment horizontal="center" vertical="center" wrapText="1"/>
    </xf>
    <xf numFmtId="0" fontId="2" fillId="0" borderId="48" xfId="0" applyFont="1" applyBorder="1" applyAlignment="1">
      <alignment wrapText="1"/>
    </xf>
    <xf numFmtId="0" fontId="28" fillId="3" borderId="1" xfId="0" applyFont="1" applyFill="1" applyBorder="1" applyAlignment="1">
      <alignment horizontal="center" vertical="center" wrapText="1"/>
    </xf>
    <xf numFmtId="0" fontId="9" fillId="13" borderId="1" xfId="0" applyFont="1" applyFill="1" applyBorder="1" applyAlignment="1">
      <alignment horizontal="left" vertical="top" wrapText="1"/>
    </xf>
    <xf numFmtId="0" fontId="9" fillId="13" borderId="26" xfId="0" applyFont="1" applyFill="1" applyBorder="1" applyAlignment="1">
      <alignment horizontal="left" vertical="top" wrapText="1"/>
    </xf>
    <xf numFmtId="0" fontId="2" fillId="0" borderId="51" xfId="0" applyFont="1" applyBorder="1" applyAlignment="1">
      <alignment wrapText="1"/>
    </xf>
    <xf numFmtId="0" fontId="2" fillId="0" borderId="54" xfId="0" applyFont="1" applyBorder="1" applyAlignment="1">
      <alignment wrapText="1"/>
    </xf>
    <xf numFmtId="0" fontId="12" fillId="3" borderId="1" xfId="0" applyFont="1" applyFill="1" applyBorder="1" applyAlignment="1">
      <alignment horizontal="right" vertical="center" wrapText="1"/>
    </xf>
    <xf numFmtId="0" fontId="32" fillId="2" borderId="26" xfId="0" applyFont="1" applyFill="1" applyBorder="1" applyAlignment="1">
      <alignment horizontal="center" vertical="center" wrapText="1"/>
    </xf>
    <xf numFmtId="0" fontId="33" fillId="3" borderId="15" xfId="0" applyFont="1" applyFill="1" applyBorder="1" applyAlignment="1">
      <alignment horizontal="left" vertical="center" wrapText="1"/>
    </xf>
    <xf numFmtId="0" fontId="4" fillId="3" borderId="34" xfId="0" applyFont="1" applyFill="1" applyBorder="1" applyAlignment="1">
      <alignment horizontal="left" vertical="center" wrapText="1"/>
    </xf>
    <xf numFmtId="0" fontId="4" fillId="3" borderId="31" xfId="0" applyFont="1" applyFill="1" applyBorder="1" applyAlignment="1">
      <alignment horizontal="left" vertical="center" wrapText="1"/>
    </xf>
    <xf numFmtId="0" fontId="9" fillId="13" borderId="6" xfId="0" applyFont="1" applyFill="1" applyBorder="1" applyAlignment="1">
      <alignment vertical="top" wrapText="1"/>
    </xf>
    <xf numFmtId="0" fontId="2" fillId="0" borderId="52" xfId="0" applyFont="1" applyBorder="1" applyAlignment="1">
      <alignment wrapText="1"/>
    </xf>
    <xf numFmtId="0" fontId="34" fillId="3" borderId="55" xfId="0" applyFont="1" applyFill="1" applyBorder="1" applyAlignment="1">
      <alignment horizontal="center" vertical="center" wrapText="1"/>
    </xf>
    <xf numFmtId="0" fontId="2" fillId="0" borderId="56" xfId="0" applyFont="1" applyBorder="1" applyAlignment="1">
      <alignment wrapText="1"/>
    </xf>
    <xf numFmtId="0" fontId="2" fillId="0" borderId="57" xfId="0" applyFont="1" applyBorder="1" applyAlignment="1">
      <alignment wrapText="1"/>
    </xf>
    <xf numFmtId="0" fontId="2" fillId="0" borderId="58" xfId="0" applyFont="1" applyBorder="1" applyAlignment="1">
      <alignment wrapText="1"/>
    </xf>
    <xf numFmtId="0" fontId="2" fillId="0" borderId="59" xfId="0" applyFont="1" applyBorder="1" applyAlignment="1">
      <alignment wrapText="1"/>
    </xf>
    <xf numFmtId="0" fontId="2" fillId="0" borderId="60" xfId="0" applyFont="1" applyBorder="1" applyAlignment="1">
      <alignment wrapText="1"/>
    </xf>
    <xf numFmtId="0" fontId="36" fillId="3" borderId="5" xfId="0" applyFont="1" applyFill="1" applyBorder="1" applyAlignment="1">
      <alignment horizontal="center" vertical="center" wrapText="1"/>
    </xf>
    <xf numFmtId="0" fontId="35" fillId="14" borderId="55" xfId="0" applyFont="1" applyFill="1" applyBorder="1" applyAlignment="1">
      <alignment horizontal="center" vertical="center" wrapText="1"/>
    </xf>
    <xf numFmtId="0" fontId="2" fillId="0" borderId="61" xfId="0" applyFont="1" applyBorder="1" applyAlignment="1">
      <alignment wrapText="1"/>
    </xf>
    <xf numFmtId="0" fontId="2" fillId="0" borderId="62" xfId="0" applyFont="1" applyBorder="1" applyAlignment="1">
      <alignment wrapText="1"/>
    </xf>
    <xf numFmtId="0" fontId="39" fillId="17" borderId="1" xfId="0" applyFont="1" applyFill="1" applyBorder="1" applyAlignment="1">
      <alignment horizontal="center" vertical="center" wrapText="1"/>
    </xf>
    <xf numFmtId="0" fontId="3" fillId="14" borderId="1" xfId="0" applyFont="1" applyFill="1" applyBorder="1" applyAlignment="1">
      <alignment horizontal="center" vertical="center" wrapText="1"/>
    </xf>
    <xf numFmtId="0" fontId="0" fillId="4" borderId="1" xfId="0" applyFont="1" applyFill="1" applyBorder="1" applyAlignment="1">
      <alignment horizontal="center" vertical="center" wrapText="1"/>
    </xf>
    <xf numFmtId="0" fontId="0" fillId="0" borderId="0" xfId="0" applyFont="1" applyAlignment="1">
      <alignment horizontal="center" vertical="center" wrapText="1"/>
    </xf>
    <xf numFmtId="0" fontId="41" fillId="2" borderId="1" xfId="0" applyFont="1" applyFill="1" applyBorder="1" applyAlignment="1">
      <alignment horizontal="center" vertical="center" wrapText="1"/>
    </xf>
    <xf numFmtId="0" fontId="8" fillId="19" borderId="38" xfId="0" applyFont="1" applyFill="1" applyBorder="1" applyAlignment="1">
      <alignment horizontal="center" vertical="center" wrapText="1"/>
    </xf>
    <xf numFmtId="0" fontId="2" fillId="0" borderId="73" xfId="0" applyFont="1" applyBorder="1" applyAlignment="1">
      <alignment wrapText="1"/>
    </xf>
    <xf numFmtId="0" fontId="2" fillId="0" borderId="72" xfId="0" applyFont="1" applyBorder="1" applyAlignment="1">
      <alignment wrapText="1"/>
    </xf>
    <xf numFmtId="0" fontId="2" fillId="0" borderId="37" xfId="0" applyFont="1" applyBorder="1" applyAlignment="1">
      <alignment wrapText="1"/>
    </xf>
    <xf numFmtId="0" fontId="2" fillId="0" borderId="75" xfId="0" applyFont="1" applyBorder="1" applyAlignment="1">
      <alignment wrapText="1"/>
    </xf>
    <xf numFmtId="0" fontId="0" fillId="18" borderId="68" xfId="0" applyFont="1" applyFill="1" applyBorder="1" applyAlignment="1">
      <alignment horizontal="center" vertical="center" wrapText="1"/>
    </xf>
    <xf numFmtId="0" fontId="8" fillId="19" borderId="43" xfId="0" applyFont="1" applyFill="1" applyBorder="1" applyAlignment="1">
      <alignment horizontal="center" vertical="center" wrapText="1"/>
    </xf>
    <xf numFmtId="0" fontId="2" fillId="0" borderId="74" xfId="0" applyFont="1" applyBorder="1" applyAlignment="1">
      <alignment wrapText="1"/>
    </xf>
    <xf numFmtId="0" fontId="2" fillId="0" borderId="67" xfId="0" applyFont="1" applyBorder="1" applyAlignment="1">
      <alignment wrapText="1"/>
    </xf>
    <xf numFmtId="0" fontId="0" fillId="19" borderId="43" xfId="0" applyFont="1" applyFill="1" applyBorder="1" applyAlignment="1">
      <alignment horizontal="center" vertical="center" wrapText="1"/>
    </xf>
    <xf numFmtId="0" fontId="8" fillId="19" borderId="1" xfId="0" applyFont="1" applyFill="1" applyBorder="1" applyAlignment="1">
      <alignment horizontal="center" vertical="center" wrapText="1"/>
    </xf>
    <xf numFmtId="4" fontId="0" fillId="19" borderId="24" xfId="0" applyNumberFormat="1" applyFont="1" applyFill="1" applyBorder="1" applyAlignment="1">
      <alignment horizontal="center" vertical="center" wrapText="1"/>
    </xf>
    <xf numFmtId="0" fontId="2" fillId="0" borderId="79" xfId="0" applyFont="1" applyBorder="1" applyAlignment="1">
      <alignment wrapText="1"/>
    </xf>
    <xf numFmtId="4" fontId="48" fillId="19" borderId="43" xfId="0" applyNumberFormat="1" applyFont="1" applyFill="1" applyBorder="1" applyAlignment="1">
      <alignment horizontal="center" vertical="center" wrapText="1"/>
    </xf>
    <xf numFmtId="4" fontId="48" fillId="19" borderId="1"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0</xdr:colOff>
      <xdr:row>14</xdr:row>
      <xdr:rowOff>0</xdr:rowOff>
    </xdr:from>
    <xdr:ext cx="323850" cy="323850"/>
    <xdr:sp macro="" textlink="">
      <xdr:nvSpPr>
        <xdr:cNvPr id="3" name="Shape 3" descr="Image result for energy star certified"/>
        <xdr:cNvSpPr/>
      </xdr:nvSpPr>
      <xdr:spPr>
        <a:xfrm>
          <a:off x="5188838" y="3622838"/>
          <a:ext cx="314325" cy="3143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6</xdr:col>
      <xdr:colOff>152400</xdr:colOff>
      <xdr:row>13</xdr:row>
      <xdr:rowOff>76200</xdr:rowOff>
    </xdr:from>
    <xdr:ext cx="1638300" cy="1685925"/>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3.xml.rels><?xml version="1.0" encoding="UTF-8" standalone="yes"?>
<Relationships xmlns="http://schemas.openxmlformats.org/package/2006/relationships"><Relationship Id="rId8" Type="http://schemas.openxmlformats.org/officeDocument/2006/relationships/hyperlink" Target="https://www.epa.gov/watersense/residential-toilets" TargetMode="External"/><Relationship Id="rId13" Type="http://schemas.openxmlformats.org/officeDocument/2006/relationships/comments" Target="../comments1.xml"/><Relationship Id="rId3" Type="http://schemas.openxmlformats.org/officeDocument/2006/relationships/hyperlink" Target="http://ase.org/resources/day-life" TargetMode="External"/><Relationship Id="rId7" Type="http://schemas.openxmlformats.org/officeDocument/2006/relationships/hyperlink" Target="https://www.nopecinfo.org/how-much-are-phantom-loads-really-costing-you/" TargetMode="External"/><Relationship Id="rId12" Type="http://schemas.openxmlformats.org/officeDocument/2006/relationships/vmlDrawing" Target="../drawings/vmlDrawing1.vml"/><Relationship Id="rId2" Type="http://schemas.openxmlformats.org/officeDocument/2006/relationships/hyperlink" Target="https://www.energy.gov/energysaver/appliances-and-electronics/energy-efficient-computers-home-office-equipment-and" TargetMode="External"/><Relationship Id="rId1" Type="http://schemas.openxmlformats.org/officeDocument/2006/relationships/hyperlink" Target="https://www.energuide.be/en/questions-answers/how-much-power-does-a-computer-use-and-how-much-co2-does-that-represent/54/" TargetMode="External"/><Relationship Id="rId6" Type="http://schemas.openxmlformats.org/officeDocument/2006/relationships/hyperlink" Target="http://ase.org/resources/day-life" TargetMode="External"/><Relationship Id="rId11" Type="http://schemas.openxmlformats.org/officeDocument/2006/relationships/hyperlink" Target="https://datausa.io/profile/geo/humboldt-county-ca/" TargetMode="External"/><Relationship Id="rId5" Type="http://schemas.openxmlformats.org/officeDocument/2006/relationships/hyperlink" Target="http://www.consumerenergycenter.org/tips/winter.html" TargetMode="External"/><Relationship Id="rId10" Type="http://schemas.openxmlformats.org/officeDocument/2006/relationships/hyperlink" Target="https://www.greenschoolsalliance.org/blogs/16/394" TargetMode="External"/><Relationship Id="rId4" Type="http://schemas.openxmlformats.org/officeDocument/2006/relationships/hyperlink" Target="https://www.energystar.gov/products/office_equipment/imaging_equipment%20*Information%20used%20from%20this%20site%20is%20that%20Energy%20Star%20office%20equipment%20is%200%20more%20efficient%20than%20regular%20office%20equipment%20ot%20be%20able%20to%20get%20the%20Energy%20Star%20certified%20label*" TargetMode="External"/><Relationship Id="rId9" Type="http://schemas.openxmlformats.org/officeDocument/2006/relationships/hyperlink" Target="https://www.officedepot.com/a/products/358955/Office-Depot-Brand-Multiuse-Paper-Letter/?cm_mmc=PLA-_-Google-_-Copy_Printer_Paper-_-358955&amp;gclid=Cj0KCQjwttbWBRDyARIsAN8zhbLmU9OPzIhoEeGr7zk5fKCFzX_fih3uu8ca0c9McqqQk9W-a6HgAvwaAoAxEALw_wcB"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00"/>
  <sheetViews>
    <sheetView workbookViewId="0"/>
  </sheetViews>
  <sheetFormatPr defaultColWidth="14.42578125" defaultRowHeight="15" customHeight="1"/>
  <cols>
    <col min="1" max="1" width="4.28515625" customWidth="1"/>
    <col min="2" max="2" width="18.28515625" customWidth="1"/>
    <col min="3" max="3" width="23.28515625" customWidth="1"/>
    <col min="4" max="4" width="17.28515625" customWidth="1"/>
    <col min="5" max="5" width="22.7109375" customWidth="1"/>
    <col min="6" max="7" width="17.28515625" customWidth="1"/>
    <col min="8" max="8" width="52.7109375" customWidth="1"/>
    <col min="9" max="9" width="18.7109375" customWidth="1"/>
    <col min="10" max="10" width="23.42578125" customWidth="1"/>
    <col min="11" max="11" width="17.28515625" customWidth="1"/>
  </cols>
  <sheetData>
    <row r="1" spans="1:25" ht="15" customHeight="1">
      <c r="A1" s="1"/>
      <c r="B1" s="1"/>
      <c r="C1" s="1"/>
      <c r="D1" s="1"/>
      <c r="E1" s="1"/>
      <c r="F1" s="1"/>
      <c r="G1" s="1"/>
      <c r="H1" s="1"/>
      <c r="I1" s="1"/>
      <c r="J1" s="1"/>
      <c r="K1" s="1"/>
      <c r="L1" s="1"/>
      <c r="M1" s="1"/>
      <c r="N1" s="1"/>
      <c r="O1" s="1"/>
      <c r="P1" s="1"/>
      <c r="Q1" s="1"/>
      <c r="R1" s="1"/>
      <c r="S1" s="1"/>
      <c r="T1" s="1"/>
      <c r="U1" s="1"/>
      <c r="V1" s="1"/>
    </row>
    <row r="2" spans="1:25" ht="43.5" customHeight="1">
      <c r="A2" s="1"/>
      <c r="B2" s="187" t="s">
        <v>0</v>
      </c>
      <c r="C2" s="188"/>
      <c r="D2" s="188"/>
      <c r="E2" s="188"/>
      <c r="F2" s="188"/>
      <c r="G2" s="188"/>
      <c r="H2" s="189"/>
      <c r="I2" s="1"/>
      <c r="J2" s="1"/>
      <c r="K2" s="1"/>
    </row>
    <row r="3" spans="1:25" ht="23.25">
      <c r="A3" s="1"/>
      <c r="B3" s="190"/>
      <c r="C3" s="191"/>
      <c r="D3" s="191"/>
      <c r="E3" s="191"/>
      <c r="F3" s="191"/>
      <c r="G3" s="191"/>
      <c r="H3" s="191"/>
      <c r="I3" s="1"/>
      <c r="J3" s="1"/>
      <c r="K3" s="1"/>
      <c r="L3" s="1"/>
      <c r="M3" s="1"/>
      <c r="N3" s="1"/>
      <c r="O3" s="1"/>
      <c r="P3" s="1"/>
      <c r="Q3" s="1"/>
      <c r="R3" s="1"/>
      <c r="S3" s="1"/>
      <c r="T3" s="1"/>
      <c r="U3" s="1"/>
      <c r="V3" s="1"/>
    </row>
    <row r="4" spans="1:25" ht="75" customHeight="1">
      <c r="A4" s="1"/>
      <c r="B4" s="192" t="s">
        <v>7</v>
      </c>
      <c r="C4" s="188"/>
      <c r="D4" s="188"/>
      <c r="E4" s="188"/>
      <c r="F4" s="188"/>
      <c r="G4" s="188"/>
      <c r="H4" s="189"/>
      <c r="I4" s="1"/>
      <c r="J4" s="1"/>
      <c r="K4" s="1"/>
    </row>
    <row r="5" spans="1:25" ht="12.75">
      <c r="A5" s="1"/>
      <c r="B5" s="193"/>
      <c r="C5" s="191"/>
      <c r="D5" s="191"/>
      <c r="E5" s="191"/>
      <c r="F5" s="191"/>
      <c r="G5" s="191"/>
      <c r="H5" s="191"/>
      <c r="I5" s="1"/>
      <c r="J5" s="1"/>
      <c r="K5" s="1"/>
      <c r="L5" s="1"/>
      <c r="M5" s="1"/>
      <c r="N5" s="1"/>
      <c r="O5" s="1"/>
      <c r="P5" s="1"/>
      <c r="Q5" s="1"/>
      <c r="R5" s="1"/>
      <c r="S5" s="1"/>
      <c r="T5" s="1"/>
      <c r="U5" s="1"/>
      <c r="V5" s="1"/>
    </row>
    <row r="6" spans="1:25" ht="57.75" customHeight="1">
      <c r="A6" s="1"/>
      <c r="B6" s="192" t="s">
        <v>9</v>
      </c>
      <c r="C6" s="188"/>
      <c r="D6" s="188"/>
      <c r="E6" s="188"/>
      <c r="F6" s="188"/>
      <c r="G6" s="188"/>
      <c r="H6" s="189"/>
      <c r="I6" s="1"/>
      <c r="J6" s="1"/>
      <c r="K6" s="1"/>
    </row>
    <row r="7" spans="1:25" ht="12.75">
      <c r="A7" s="1"/>
      <c r="B7" s="193"/>
      <c r="C7" s="191"/>
      <c r="D7" s="191"/>
      <c r="E7" s="191"/>
      <c r="F7" s="191"/>
      <c r="G7" s="191"/>
      <c r="H7" s="191"/>
      <c r="I7" s="1"/>
      <c r="J7" s="1"/>
      <c r="K7" s="1"/>
      <c r="L7" s="1"/>
      <c r="M7" s="1"/>
      <c r="N7" s="1"/>
      <c r="O7" s="1"/>
      <c r="P7" s="1"/>
      <c r="Q7" s="1"/>
      <c r="R7" s="1"/>
      <c r="S7" s="1"/>
      <c r="T7" s="1"/>
      <c r="U7" s="1"/>
      <c r="V7" s="1"/>
    </row>
    <row r="8" spans="1:25" ht="114.75" customHeight="1">
      <c r="A8" s="1"/>
      <c r="B8" s="192" t="s">
        <v>11</v>
      </c>
      <c r="C8" s="188"/>
      <c r="D8" s="188"/>
      <c r="E8" s="188"/>
      <c r="F8" s="188"/>
      <c r="G8" s="188"/>
      <c r="H8" s="189"/>
      <c r="I8" s="1"/>
      <c r="J8" s="1"/>
      <c r="K8" s="12"/>
    </row>
    <row r="9" spans="1:25" ht="18">
      <c r="A9" s="1"/>
      <c r="B9" s="14"/>
      <c r="C9" s="16"/>
      <c r="D9" s="16"/>
      <c r="E9" s="16"/>
      <c r="F9" s="16"/>
      <c r="G9" s="16"/>
      <c r="H9" s="16"/>
      <c r="I9" s="1"/>
      <c r="J9" s="1"/>
      <c r="K9" s="12"/>
      <c r="L9" s="1"/>
      <c r="M9" s="1"/>
      <c r="N9" s="1"/>
      <c r="O9" s="1"/>
      <c r="P9" s="1"/>
      <c r="Q9" s="1"/>
      <c r="R9" s="1"/>
      <c r="S9" s="1"/>
      <c r="T9" s="1"/>
      <c r="U9" s="1"/>
      <c r="V9" s="1"/>
    </row>
    <row r="10" spans="1:25" ht="63.75" customHeight="1">
      <c r="A10" s="1"/>
      <c r="B10" s="206" t="s">
        <v>18</v>
      </c>
      <c r="C10" s="199"/>
      <c r="D10" s="199"/>
      <c r="E10" s="199"/>
      <c r="F10" s="199"/>
      <c r="G10" s="199"/>
      <c r="H10" s="200"/>
      <c r="I10" s="1"/>
      <c r="J10" s="1"/>
      <c r="K10" s="12"/>
      <c r="L10" s="1"/>
      <c r="M10" s="1"/>
      <c r="N10" s="1"/>
      <c r="O10" s="1"/>
      <c r="P10" s="1"/>
      <c r="Q10" s="1"/>
      <c r="R10" s="1"/>
      <c r="S10" s="1"/>
      <c r="T10" s="1"/>
      <c r="U10" s="1"/>
      <c r="V10" s="1"/>
    </row>
    <row r="11" spans="1:25" ht="21.75" customHeight="1">
      <c r="A11" s="1"/>
      <c r="B11" s="25"/>
      <c r="C11" s="207" t="s">
        <v>23</v>
      </c>
      <c r="D11" s="208"/>
      <c r="E11" s="30" t="s">
        <v>27</v>
      </c>
      <c r="F11" s="31"/>
      <c r="G11" s="32"/>
      <c r="H11" s="33"/>
      <c r="I11" s="1"/>
      <c r="J11" s="1"/>
      <c r="K11" s="12"/>
      <c r="L11" s="1"/>
      <c r="M11" s="1"/>
      <c r="N11" s="1"/>
      <c r="O11" s="1"/>
      <c r="P11" s="1"/>
      <c r="Q11" s="1"/>
      <c r="R11" s="1"/>
      <c r="S11" s="1"/>
      <c r="T11" s="1"/>
      <c r="U11" s="1"/>
      <c r="V11" s="1"/>
      <c r="W11" s="1"/>
      <c r="X11" s="1"/>
      <c r="Y11" s="1"/>
    </row>
    <row r="12" spans="1:25" ht="21.75" customHeight="1">
      <c r="A12" s="1"/>
      <c r="B12" s="25"/>
      <c r="C12" s="209" t="s">
        <v>38</v>
      </c>
      <c r="D12" s="210"/>
      <c r="E12" s="34" t="s">
        <v>40</v>
      </c>
      <c r="F12" s="31"/>
      <c r="G12" s="32"/>
      <c r="H12" s="33"/>
      <c r="I12" s="1"/>
      <c r="J12" s="1"/>
      <c r="K12" s="12"/>
      <c r="L12" s="1"/>
      <c r="M12" s="1"/>
      <c r="N12" s="1"/>
      <c r="O12" s="1"/>
      <c r="P12" s="1"/>
      <c r="Q12" s="1"/>
      <c r="R12" s="1"/>
      <c r="S12" s="1"/>
      <c r="T12" s="1"/>
      <c r="U12" s="1"/>
      <c r="V12" s="1"/>
      <c r="W12" s="1"/>
      <c r="X12" s="1"/>
      <c r="Y12" s="1"/>
    </row>
    <row r="13" spans="1:25" ht="21.75" customHeight="1">
      <c r="A13" s="1"/>
      <c r="B13" s="25"/>
      <c r="C13" s="211" t="s">
        <v>41</v>
      </c>
      <c r="D13" s="210"/>
      <c r="E13" s="35" t="s">
        <v>42</v>
      </c>
      <c r="F13" s="31"/>
      <c r="G13" s="32"/>
      <c r="H13" s="33"/>
      <c r="I13" s="1"/>
      <c r="J13" s="1"/>
      <c r="K13" s="1"/>
      <c r="L13" s="1"/>
      <c r="M13" s="1"/>
      <c r="N13" s="1"/>
      <c r="O13" s="1"/>
      <c r="P13" s="1"/>
      <c r="Q13" s="1"/>
      <c r="R13" s="1"/>
      <c r="S13" s="1"/>
      <c r="T13" s="1"/>
      <c r="U13" s="1"/>
      <c r="V13" s="1"/>
      <c r="W13" s="1"/>
      <c r="X13" s="1"/>
      <c r="Y13" s="1"/>
    </row>
    <row r="14" spans="1:25" ht="21.75" customHeight="1">
      <c r="A14" s="1"/>
      <c r="B14" s="25"/>
      <c r="C14" s="212" t="s">
        <v>44</v>
      </c>
      <c r="D14" s="210"/>
      <c r="E14" s="37" t="s">
        <v>45</v>
      </c>
      <c r="F14" s="31"/>
      <c r="G14" s="32"/>
      <c r="H14" s="33"/>
      <c r="I14" s="1"/>
      <c r="J14" s="1"/>
      <c r="K14" s="1"/>
      <c r="L14" s="1"/>
      <c r="M14" s="1"/>
      <c r="N14" s="1"/>
      <c r="O14" s="1"/>
      <c r="P14" s="1"/>
      <c r="Q14" s="1"/>
      <c r="R14" s="1"/>
      <c r="S14" s="1"/>
      <c r="T14" s="1"/>
      <c r="U14" s="1"/>
      <c r="V14" s="1"/>
      <c r="W14" s="1"/>
      <c r="X14" s="1"/>
      <c r="Y14" s="1"/>
    </row>
    <row r="15" spans="1:25" ht="18">
      <c r="A15" s="1"/>
      <c r="B15" s="25"/>
      <c r="C15" s="213" t="s">
        <v>48</v>
      </c>
      <c r="D15" s="210"/>
      <c r="E15" s="41" t="s">
        <v>49</v>
      </c>
      <c r="F15" s="31"/>
      <c r="G15" s="32"/>
      <c r="H15" s="33"/>
      <c r="I15" s="1"/>
      <c r="J15" s="1"/>
      <c r="K15" s="1"/>
      <c r="L15" s="1"/>
      <c r="M15" s="1"/>
      <c r="N15" s="1"/>
      <c r="O15" s="1"/>
      <c r="P15" s="1"/>
      <c r="Q15" s="1"/>
      <c r="R15" s="1"/>
      <c r="S15" s="1"/>
      <c r="T15" s="1"/>
      <c r="U15" s="1"/>
      <c r="V15" s="1"/>
      <c r="W15" s="1"/>
      <c r="X15" s="1"/>
      <c r="Y15" s="1"/>
    </row>
    <row r="16" spans="1:25" ht="21.75" customHeight="1">
      <c r="A16" s="1"/>
      <c r="B16" s="25"/>
      <c r="C16" s="214" t="s">
        <v>50</v>
      </c>
      <c r="D16" s="210"/>
      <c r="E16" s="43" t="s">
        <v>51</v>
      </c>
      <c r="F16" s="31"/>
      <c r="G16" s="32"/>
      <c r="H16" s="33"/>
      <c r="I16" s="1"/>
      <c r="J16" s="1"/>
      <c r="K16" s="1"/>
      <c r="L16" s="1"/>
      <c r="M16" s="1"/>
      <c r="N16" s="1"/>
      <c r="O16" s="1"/>
      <c r="P16" s="1"/>
      <c r="Q16" s="1"/>
      <c r="R16" s="1"/>
      <c r="S16" s="1"/>
      <c r="T16" s="1"/>
      <c r="U16" s="1"/>
      <c r="V16" s="1"/>
      <c r="W16" s="1"/>
      <c r="X16" s="1"/>
      <c r="Y16" s="1"/>
    </row>
    <row r="17" spans="1:25" ht="150.75" customHeight="1">
      <c r="A17" s="1"/>
      <c r="B17" s="194" t="s">
        <v>52</v>
      </c>
      <c r="C17" s="195"/>
      <c r="D17" s="195"/>
      <c r="E17" s="195"/>
      <c r="F17" s="195"/>
      <c r="G17" s="195"/>
      <c r="H17" s="196"/>
      <c r="I17" s="1"/>
      <c r="J17" s="1"/>
      <c r="K17" s="1"/>
      <c r="L17" s="1"/>
      <c r="M17" s="1"/>
      <c r="N17" s="1"/>
      <c r="O17" s="1"/>
      <c r="P17" s="1"/>
      <c r="Q17" s="1"/>
      <c r="R17" s="1"/>
      <c r="S17" s="1"/>
      <c r="T17" s="1"/>
      <c r="U17" s="1"/>
      <c r="V17" s="1"/>
      <c r="W17" s="1"/>
      <c r="X17" s="1"/>
      <c r="Y17" s="1"/>
    </row>
    <row r="18" spans="1:25" ht="18.75" customHeight="1">
      <c r="A18" s="1"/>
      <c r="B18" s="197"/>
      <c r="C18" s="191"/>
      <c r="D18" s="191"/>
      <c r="E18" s="191"/>
      <c r="F18" s="191"/>
      <c r="G18" s="191"/>
      <c r="H18" s="191"/>
      <c r="I18" s="1"/>
      <c r="J18" s="1"/>
      <c r="K18" s="1"/>
      <c r="L18" s="1"/>
      <c r="M18" s="1"/>
      <c r="N18" s="1"/>
      <c r="O18" s="1"/>
      <c r="P18" s="1"/>
      <c r="Q18" s="1"/>
      <c r="R18" s="1"/>
      <c r="S18" s="1"/>
      <c r="T18" s="1"/>
      <c r="U18" s="1"/>
      <c r="V18" s="1"/>
      <c r="W18" s="1"/>
      <c r="X18" s="1"/>
      <c r="Y18" s="1"/>
    </row>
    <row r="19" spans="1:25" ht="24" customHeight="1">
      <c r="A19" s="1"/>
      <c r="B19" s="198" t="s">
        <v>53</v>
      </c>
      <c r="C19" s="199"/>
      <c r="D19" s="199"/>
      <c r="E19" s="199"/>
      <c r="F19" s="199"/>
      <c r="G19" s="199"/>
      <c r="H19" s="200"/>
      <c r="I19" s="1"/>
      <c r="J19" s="1"/>
      <c r="K19" s="1"/>
      <c r="L19" s="1"/>
      <c r="M19" s="1"/>
      <c r="N19" s="1"/>
      <c r="O19" s="1"/>
      <c r="P19" s="1"/>
      <c r="Q19" s="1"/>
      <c r="R19" s="1"/>
      <c r="S19" s="1"/>
      <c r="T19" s="1"/>
      <c r="U19" s="1"/>
      <c r="V19" s="1"/>
      <c r="W19" s="1"/>
      <c r="X19" s="1"/>
      <c r="Y19" s="1"/>
    </row>
    <row r="20" spans="1:25" ht="107.25" customHeight="1">
      <c r="A20" s="1"/>
      <c r="B20" s="201" t="s">
        <v>54</v>
      </c>
      <c r="C20" s="202"/>
      <c r="D20" s="202"/>
      <c r="E20" s="202"/>
      <c r="F20" s="202"/>
      <c r="G20" s="202"/>
      <c r="H20" s="203"/>
      <c r="I20" s="1"/>
      <c r="J20" s="1"/>
      <c r="K20" s="1"/>
      <c r="L20" s="1"/>
      <c r="M20" s="1"/>
      <c r="N20" s="1"/>
      <c r="O20" s="1"/>
      <c r="P20" s="1"/>
      <c r="Q20" s="1"/>
      <c r="R20" s="1"/>
      <c r="S20" s="1"/>
      <c r="T20" s="1"/>
      <c r="U20" s="1"/>
      <c r="V20" s="1"/>
      <c r="W20" s="1"/>
      <c r="X20" s="1"/>
      <c r="Y20" s="1"/>
    </row>
    <row r="21" spans="1:25" ht="30.75" customHeight="1">
      <c r="A21" s="1"/>
      <c r="B21" s="204" t="str">
        <f>HYPERLINK("http://www.calstate.edu/cpdc/sustainability/policies-reports/")</f>
        <v>http://www.calstate.edu/cpdc/sustainability/policies-reports/</v>
      </c>
      <c r="C21" s="202"/>
      <c r="D21" s="202"/>
      <c r="E21" s="202"/>
      <c r="F21" s="202"/>
      <c r="G21" s="202"/>
      <c r="H21" s="203"/>
      <c r="I21" s="1"/>
      <c r="J21" s="1"/>
      <c r="K21" s="1"/>
      <c r="L21" s="1"/>
      <c r="M21" s="1"/>
      <c r="N21" s="1"/>
      <c r="O21" s="1"/>
      <c r="P21" s="1"/>
      <c r="Q21" s="1"/>
      <c r="R21" s="1"/>
      <c r="S21" s="1"/>
      <c r="T21" s="1"/>
      <c r="U21" s="1"/>
      <c r="V21" s="1"/>
      <c r="W21" s="1"/>
      <c r="X21" s="1"/>
      <c r="Y21" s="1"/>
    </row>
    <row r="22" spans="1:25" ht="33" customHeight="1">
      <c r="A22" s="1"/>
      <c r="B22" s="205" t="str">
        <f>HYPERLINK("http://www.calstate.edu/eo/eo-987.html")</f>
        <v>http://www.calstate.edu/eo/eo-987.html</v>
      </c>
      <c r="C22" s="195"/>
      <c r="D22" s="195"/>
      <c r="E22" s="195"/>
      <c r="F22" s="195"/>
      <c r="G22" s="195"/>
      <c r="H22" s="196"/>
      <c r="I22" s="1"/>
      <c r="J22" s="1"/>
      <c r="K22" s="1"/>
      <c r="L22" s="1"/>
      <c r="M22" s="1"/>
      <c r="N22" s="1"/>
      <c r="O22" s="1"/>
      <c r="P22" s="1"/>
      <c r="Q22" s="1"/>
      <c r="R22" s="1"/>
      <c r="S22" s="1"/>
      <c r="T22" s="1"/>
      <c r="U22" s="1"/>
      <c r="V22" s="1"/>
      <c r="W22" s="1"/>
      <c r="X22" s="1"/>
      <c r="Y22" s="1"/>
    </row>
    <row r="23" spans="1:25" ht="12.75" customHeight="1">
      <c r="A23" s="1"/>
      <c r="B23" s="1"/>
      <c r="C23" s="1"/>
      <c r="D23" s="1"/>
      <c r="E23" s="1"/>
      <c r="F23" s="1"/>
      <c r="G23" s="1"/>
      <c r="H23" s="1"/>
      <c r="I23" s="1"/>
      <c r="J23" s="1"/>
      <c r="K23" s="1"/>
    </row>
    <row r="24" spans="1:25" ht="12" customHeight="1">
      <c r="A24" s="1"/>
      <c r="B24" s="1"/>
      <c r="C24" s="1"/>
      <c r="D24" s="1"/>
      <c r="E24" s="1"/>
      <c r="F24" s="1"/>
      <c r="G24" s="1"/>
      <c r="H24" s="1"/>
      <c r="I24" s="1"/>
      <c r="J24" s="1"/>
      <c r="K24" s="1"/>
    </row>
    <row r="25" spans="1:25" ht="12.75" customHeight="1">
      <c r="A25" s="1"/>
      <c r="B25" s="1"/>
      <c r="C25" s="1"/>
      <c r="D25" s="1"/>
      <c r="E25" s="1"/>
      <c r="F25" s="1"/>
      <c r="G25" s="1"/>
      <c r="H25" s="1"/>
      <c r="I25" s="1"/>
      <c r="J25" s="1"/>
      <c r="K25" s="1"/>
    </row>
    <row r="26" spans="1:25" ht="12.75" customHeight="1">
      <c r="A26" s="1"/>
      <c r="B26" s="1"/>
      <c r="C26" s="1"/>
      <c r="D26" s="1"/>
      <c r="E26" s="1"/>
      <c r="F26" s="1"/>
      <c r="G26" s="1"/>
      <c r="H26" s="1"/>
      <c r="I26" s="1"/>
      <c r="J26" s="1"/>
      <c r="K26" s="1"/>
    </row>
    <row r="27" spans="1:25" ht="12.75" customHeight="1">
      <c r="A27" s="1"/>
      <c r="B27" s="1"/>
      <c r="C27" s="1"/>
      <c r="D27" s="1"/>
      <c r="E27" s="1"/>
      <c r="F27" s="1"/>
      <c r="G27" s="1"/>
      <c r="H27" s="1"/>
      <c r="I27" s="1"/>
      <c r="J27" s="1"/>
      <c r="K27" s="1"/>
    </row>
    <row r="28" spans="1:25" ht="12.75" customHeight="1">
      <c r="A28" s="1"/>
      <c r="B28" s="1"/>
      <c r="C28" s="1"/>
      <c r="D28" s="1"/>
      <c r="E28" s="1"/>
      <c r="F28" s="1"/>
      <c r="G28" s="1"/>
      <c r="H28" s="1"/>
      <c r="I28" s="1"/>
      <c r="J28" s="1"/>
      <c r="K28" s="1"/>
    </row>
    <row r="29" spans="1:25" ht="12.75" customHeight="1">
      <c r="A29" s="1"/>
      <c r="B29" s="1"/>
      <c r="C29" s="1"/>
      <c r="D29" s="1"/>
      <c r="E29" s="1"/>
      <c r="F29" s="1"/>
      <c r="G29" s="1"/>
      <c r="H29" s="1"/>
      <c r="I29" s="1"/>
      <c r="J29" s="1"/>
      <c r="K29" s="1"/>
    </row>
    <row r="30" spans="1:25" ht="15.75" customHeight="1">
      <c r="A30" s="1"/>
      <c r="B30" s="1"/>
      <c r="C30" s="1"/>
      <c r="D30" s="1"/>
      <c r="E30" s="1"/>
      <c r="F30" s="1"/>
      <c r="G30" s="1"/>
      <c r="H30" s="1"/>
      <c r="I30" s="1"/>
      <c r="J30" s="1"/>
      <c r="K30" s="1"/>
    </row>
    <row r="31" spans="1:25" ht="15.75" customHeight="1">
      <c r="A31" s="1"/>
      <c r="B31" s="1"/>
      <c r="C31" s="1"/>
      <c r="D31" s="1"/>
      <c r="E31" s="1"/>
      <c r="F31" s="1"/>
      <c r="G31" s="1"/>
      <c r="H31" s="1"/>
      <c r="I31" s="1"/>
      <c r="J31" s="1"/>
      <c r="K31" s="1"/>
    </row>
    <row r="32" spans="1:25" ht="15.75" customHeight="1">
      <c r="A32" s="1"/>
      <c r="B32" s="1"/>
      <c r="C32" s="1"/>
      <c r="D32" s="1"/>
      <c r="E32" s="1"/>
      <c r="F32" s="1"/>
      <c r="G32" s="1"/>
      <c r="H32" s="1"/>
      <c r="I32" s="1"/>
      <c r="J32" s="1"/>
      <c r="K32" s="1"/>
    </row>
    <row r="33" spans="1:11" ht="15.75" customHeight="1">
      <c r="A33" s="1"/>
      <c r="B33" s="1"/>
      <c r="C33" s="1"/>
      <c r="D33" s="1"/>
      <c r="E33" s="1"/>
      <c r="F33" s="1"/>
      <c r="G33" s="1"/>
      <c r="H33" s="1"/>
      <c r="I33" s="1"/>
      <c r="J33" s="1"/>
      <c r="K33" s="1"/>
    </row>
    <row r="34" spans="1:11" ht="15.75" customHeight="1">
      <c r="A34" s="1"/>
      <c r="B34" s="1"/>
      <c r="C34" s="1"/>
      <c r="D34" s="1"/>
      <c r="E34" s="1"/>
      <c r="F34" s="1"/>
      <c r="G34" s="1"/>
      <c r="H34" s="1"/>
      <c r="I34" s="1"/>
      <c r="J34" s="1"/>
      <c r="K34" s="1"/>
    </row>
    <row r="35" spans="1:11" ht="15.75" customHeight="1">
      <c r="A35" s="1"/>
      <c r="B35" s="1"/>
      <c r="C35" s="1"/>
      <c r="D35" s="1"/>
      <c r="E35" s="1"/>
      <c r="F35" s="1"/>
      <c r="G35" s="1"/>
      <c r="H35" s="1"/>
      <c r="I35" s="1"/>
      <c r="J35" s="1"/>
      <c r="K35" s="1"/>
    </row>
    <row r="36" spans="1:11" ht="15.75" customHeight="1">
      <c r="A36" s="1"/>
      <c r="B36" s="1"/>
      <c r="C36" s="1"/>
      <c r="D36" s="1"/>
      <c r="E36" s="1"/>
      <c r="F36" s="1"/>
      <c r="G36" s="1"/>
      <c r="H36" s="1"/>
      <c r="I36" s="1"/>
      <c r="J36" s="1"/>
      <c r="K36" s="1"/>
    </row>
    <row r="37" spans="1:11" ht="15.75" customHeight="1">
      <c r="A37" s="1"/>
      <c r="B37" s="1"/>
      <c r="C37" s="1"/>
      <c r="D37" s="1"/>
      <c r="E37" s="1"/>
      <c r="F37" s="1"/>
      <c r="G37" s="1"/>
      <c r="H37" s="1"/>
      <c r="I37" s="1"/>
      <c r="J37" s="1"/>
      <c r="K37" s="1"/>
    </row>
    <row r="38" spans="1:11" ht="15.75" customHeight="1">
      <c r="A38" s="1"/>
      <c r="B38" s="1"/>
      <c r="C38" s="1"/>
      <c r="D38" s="1"/>
      <c r="E38" s="1"/>
      <c r="F38" s="1"/>
      <c r="G38" s="1"/>
      <c r="H38" s="1"/>
      <c r="I38" s="1"/>
      <c r="J38" s="1"/>
      <c r="K38" s="1"/>
    </row>
    <row r="39" spans="1:11" ht="15.75" customHeight="1">
      <c r="A39" s="1"/>
      <c r="B39" s="1"/>
      <c r="C39" s="1"/>
      <c r="D39" s="1"/>
      <c r="E39" s="1"/>
      <c r="F39" s="1"/>
      <c r="G39" s="1"/>
      <c r="H39" s="1"/>
      <c r="I39" s="1"/>
      <c r="J39" s="1"/>
      <c r="K39" s="1"/>
    </row>
    <row r="40" spans="1:11" ht="15.75" customHeight="1">
      <c r="A40" s="1"/>
      <c r="B40" s="1"/>
      <c r="C40" s="1"/>
      <c r="D40" s="1"/>
      <c r="E40" s="1"/>
      <c r="F40" s="1"/>
      <c r="G40" s="1"/>
      <c r="H40" s="1"/>
      <c r="I40" s="1"/>
      <c r="J40" s="1"/>
      <c r="K40" s="1"/>
    </row>
    <row r="41" spans="1:11" ht="15.75" customHeight="1">
      <c r="A41" s="1"/>
      <c r="B41" s="1"/>
      <c r="C41" s="1"/>
      <c r="D41" s="1"/>
      <c r="E41" s="1"/>
      <c r="F41" s="1"/>
      <c r="G41" s="1"/>
      <c r="H41" s="1"/>
      <c r="I41" s="1"/>
      <c r="J41" s="1"/>
      <c r="K41" s="1"/>
    </row>
    <row r="42" spans="1:11" ht="15.75" customHeight="1">
      <c r="A42" s="1"/>
      <c r="B42" s="1"/>
      <c r="C42" s="1"/>
      <c r="D42" s="1"/>
      <c r="E42" s="1"/>
      <c r="F42" s="1"/>
      <c r="G42" s="1"/>
      <c r="H42" s="1"/>
      <c r="I42" s="1"/>
      <c r="J42" s="1"/>
      <c r="K42" s="1"/>
    </row>
    <row r="43" spans="1:11" ht="15.75" customHeight="1">
      <c r="A43" s="1"/>
      <c r="B43" s="1"/>
      <c r="C43" s="1"/>
      <c r="D43" s="1"/>
      <c r="E43" s="1"/>
      <c r="F43" s="1"/>
      <c r="G43" s="1"/>
      <c r="H43" s="1"/>
      <c r="I43" s="1"/>
      <c r="J43" s="1"/>
      <c r="K43" s="1"/>
    </row>
    <row r="44" spans="1:11" ht="15.75" customHeight="1">
      <c r="A44" s="1"/>
      <c r="B44" s="1"/>
      <c r="C44" s="1"/>
      <c r="D44" s="1"/>
      <c r="E44" s="1"/>
      <c r="F44" s="1"/>
      <c r="G44" s="1"/>
      <c r="H44" s="1"/>
      <c r="I44" s="1"/>
      <c r="J44" s="1"/>
      <c r="K44" s="1"/>
    </row>
    <row r="45" spans="1:11" ht="15.75" customHeight="1">
      <c r="A45" s="1"/>
      <c r="B45" s="1"/>
      <c r="C45" s="1"/>
      <c r="D45" s="1"/>
      <c r="E45" s="1"/>
      <c r="F45" s="1"/>
      <c r="G45" s="1"/>
      <c r="H45" s="1"/>
      <c r="I45" s="1"/>
      <c r="J45" s="1"/>
      <c r="K45" s="1"/>
    </row>
    <row r="46" spans="1:11" ht="15.75" customHeight="1">
      <c r="A46" s="1"/>
      <c r="B46" s="1"/>
      <c r="C46" s="1"/>
      <c r="D46" s="1"/>
      <c r="E46" s="1"/>
      <c r="F46" s="1"/>
      <c r="G46" s="1"/>
      <c r="H46" s="1"/>
      <c r="I46" s="1"/>
      <c r="J46" s="1"/>
      <c r="K46" s="1"/>
    </row>
    <row r="47" spans="1:11" ht="15.75" customHeight="1">
      <c r="A47" s="1"/>
      <c r="B47" s="1"/>
      <c r="C47" s="1"/>
      <c r="D47" s="1"/>
      <c r="E47" s="1"/>
      <c r="F47" s="1"/>
      <c r="G47" s="1"/>
      <c r="H47" s="1"/>
      <c r="I47" s="1"/>
      <c r="J47" s="1"/>
      <c r="K47" s="1"/>
    </row>
    <row r="48" spans="1:11" ht="15.75" customHeight="1">
      <c r="A48" s="1"/>
      <c r="B48" s="1"/>
      <c r="C48" s="1"/>
      <c r="D48" s="1"/>
      <c r="E48" s="1"/>
      <c r="F48" s="1"/>
      <c r="G48" s="1"/>
      <c r="H48" s="1"/>
      <c r="I48" s="1"/>
      <c r="J48" s="1"/>
      <c r="K48" s="1"/>
    </row>
    <row r="49" spans="1:11" ht="15.75" customHeight="1">
      <c r="A49" s="1"/>
      <c r="B49" s="1"/>
      <c r="C49" s="1"/>
      <c r="D49" s="1"/>
      <c r="E49" s="1"/>
      <c r="F49" s="1"/>
      <c r="G49" s="1"/>
      <c r="H49" s="1"/>
      <c r="I49" s="1"/>
      <c r="J49" s="1"/>
      <c r="K49" s="1"/>
    </row>
    <row r="50" spans="1:11" ht="15.75" customHeight="1">
      <c r="A50" s="1"/>
      <c r="B50" s="1"/>
      <c r="C50" s="1"/>
      <c r="D50" s="1"/>
      <c r="E50" s="1"/>
      <c r="F50" s="1"/>
      <c r="G50" s="1"/>
      <c r="H50" s="1"/>
      <c r="I50" s="1"/>
      <c r="J50" s="1"/>
      <c r="K50" s="1"/>
    </row>
    <row r="51" spans="1:11" ht="15.75" customHeight="1">
      <c r="A51" s="1"/>
      <c r="B51" s="1"/>
      <c r="C51" s="1"/>
      <c r="D51" s="1"/>
      <c r="E51" s="1"/>
      <c r="F51" s="1"/>
      <c r="G51" s="1"/>
      <c r="H51" s="1"/>
      <c r="I51" s="1"/>
      <c r="J51" s="1"/>
      <c r="K51" s="1"/>
    </row>
    <row r="52" spans="1:11" ht="15.75" customHeight="1">
      <c r="A52" s="1"/>
      <c r="B52" s="1"/>
      <c r="C52" s="1"/>
      <c r="D52" s="1"/>
      <c r="E52" s="1"/>
      <c r="F52" s="1"/>
      <c r="G52" s="1"/>
      <c r="H52" s="1"/>
      <c r="I52" s="1"/>
      <c r="J52" s="1"/>
      <c r="K52" s="1"/>
    </row>
    <row r="53" spans="1:11" ht="15.75" customHeight="1">
      <c r="A53" s="1"/>
      <c r="B53" s="1"/>
      <c r="C53" s="1"/>
      <c r="D53" s="1"/>
      <c r="E53" s="1"/>
      <c r="F53" s="1"/>
      <c r="G53" s="1"/>
      <c r="H53" s="1"/>
      <c r="I53" s="1"/>
      <c r="J53" s="1"/>
      <c r="K53" s="1"/>
    </row>
    <row r="54" spans="1:11" ht="15.75" customHeight="1">
      <c r="A54" s="1"/>
      <c r="B54" s="1"/>
      <c r="C54" s="1"/>
      <c r="D54" s="1"/>
      <c r="E54" s="1"/>
      <c r="F54" s="1"/>
      <c r="G54" s="1"/>
      <c r="H54" s="1"/>
      <c r="I54" s="1"/>
      <c r="J54" s="1"/>
      <c r="K54" s="1"/>
    </row>
    <row r="55" spans="1:11" ht="15.75" customHeight="1">
      <c r="A55" s="1"/>
      <c r="B55" s="1"/>
      <c r="C55" s="1"/>
      <c r="D55" s="1"/>
      <c r="E55" s="1"/>
      <c r="F55" s="1"/>
      <c r="G55" s="1"/>
      <c r="H55" s="1"/>
      <c r="I55" s="1"/>
      <c r="J55" s="1"/>
      <c r="K55" s="1"/>
    </row>
    <row r="56" spans="1:11" ht="15.75" customHeight="1">
      <c r="A56" s="1"/>
      <c r="B56" s="1"/>
      <c r="C56" s="1"/>
      <c r="D56" s="1"/>
      <c r="E56" s="1"/>
      <c r="F56" s="1"/>
      <c r="G56" s="1"/>
      <c r="H56" s="1"/>
      <c r="I56" s="1"/>
      <c r="J56" s="1"/>
      <c r="K56" s="1"/>
    </row>
    <row r="57" spans="1:11" ht="15.75" customHeight="1">
      <c r="A57" s="1"/>
      <c r="B57" s="1"/>
      <c r="C57" s="1"/>
      <c r="D57" s="1"/>
      <c r="E57" s="1"/>
      <c r="F57" s="1"/>
      <c r="G57" s="1"/>
      <c r="H57" s="1"/>
      <c r="I57" s="1"/>
      <c r="J57" s="1"/>
      <c r="K57" s="1"/>
    </row>
    <row r="58" spans="1:11" ht="15.75" customHeight="1">
      <c r="A58" s="1"/>
      <c r="B58" s="1"/>
      <c r="C58" s="1"/>
      <c r="D58" s="1"/>
      <c r="E58" s="1"/>
      <c r="F58" s="1"/>
      <c r="G58" s="1"/>
      <c r="H58" s="1"/>
      <c r="I58" s="1"/>
      <c r="J58" s="1"/>
      <c r="K58" s="1"/>
    </row>
    <row r="59" spans="1:11" ht="15.75" customHeight="1">
      <c r="A59" s="1"/>
      <c r="B59" s="1"/>
      <c r="C59" s="1"/>
      <c r="D59" s="1"/>
      <c r="E59" s="1"/>
      <c r="F59" s="1"/>
      <c r="G59" s="1"/>
      <c r="H59" s="1"/>
      <c r="I59" s="1"/>
      <c r="J59" s="1"/>
      <c r="K59" s="1"/>
    </row>
    <row r="60" spans="1:11" ht="15.75" customHeight="1">
      <c r="A60" s="1"/>
      <c r="B60" s="1"/>
      <c r="C60" s="1"/>
      <c r="D60" s="1"/>
      <c r="E60" s="1"/>
      <c r="F60" s="1"/>
      <c r="G60" s="1"/>
      <c r="H60" s="1"/>
      <c r="I60" s="1"/>
      <c r="J60" s="1"/>
      <c r="K60" s="1"/>
    </row>
    <row r="61" spans="1:11" ht="15.75" customHeight="1">
      <c r="A61" s="1"/>
      <c r="B61" s="1"/>
      <c r="C61" s="1"/>
      <c r="D61" s="1"/>
      <c r="E61" s="1"/>
      <c r="F61" s="1"/>
      <c r="G61" s="1"/>
      <c r="H61" s="1"/>
      <c r="I61" s="1"/>
      <c r="J61" s="1"/>
      <c r="K61" s="1"/>
    </row>
    <row r="62" spans="1:11" ht="15.75" customHeight="1">
      <c r="A62" s="1"/>
      <c r="B62" s="1"/>
      <c r="C62" s="1"/>
      <c r="D62" s="1"/>
      <c r="E62" s="1"/>
      <c r="F62" s="1"/>
      <c r="G62" s="1"/>
      <c r="H62" s="1"/>
      <c r="I62" s="1"/>
      <c r="J62" s="1"/>
      <c r="K62" s="1"/>
    </row>
    <row r="63" spans="1:11" ht="15.75" customHeight="1">
      <c r="A63" s="1"/>
      <c r="B63" s="1"/>
      <c r="C63" s="1"/>
      <c r="D63" s="1"/>
      <c r="E63" s="1"/>
      <c r="F63" s="1"/>
      <c r="G63" s="1"/>
      <c r="H63" s="1"/>
      <c r="I63" s="1"/>
      <c r="J63" s="1"/>
      <c r="K63" s="1"/>
    </row>
    <row r="64" spans="1:11" ht="15.75" customHeight="1">
      <c r="A64" s="1"/>
      <c r="B64" s="1"/>
      <c r="C64" s="1"/>
      <c r="D64" s="1"/>
      <c r="E64" s="1"/>
      <c r="F64" s="1"/>
      <c r="G64" s="1"/>
      <c r="H64" s="1"/>
      <c r="I64" s="1"/>
      <c r="J64" s="1"/>
      <c r="K64" s="1"/>
    </row>
    <row r="65" spans="1:11" ht="15.75" customHeight="1">
      <c r="A65" s="1"/>
      <c r="B65" s="1"/>
      <c r="C65" s="1"/>
      <c r="D65" s="1"/>
      <c r="E65" s="1"/>
      <c r="F65" s="1"/>
      <c r="G65" s="1"/>
      <c r="H65" s="1"/>
      <c r="I65" s="1"/>
      <c r="J65" s="1"/>
      <c r="K65" s="1"/>
    </row>
    <row r="66" spans="1:11" ht="15.75" customHeight="1">
      <c r="A66" s="1"/>
      <c r="B66" s="1"/>
      <c r="C66" s="1"/>
      <c r="D66" s="1"/>
      <c r="E66" s="1"/>
      <c r="F66" s="1"/>
      <c r="G66" s="1"/>
      <c r="H66" s="1"/>
      <c r="I66" s="1"/>
      <c r="J66" s="1"/>
      <c r="K66" s="1"/>
    </row>
    <row r="67" spans="1:11" ht="15.75" customHeight="1">
      <c r="A67" s="1"/>
      <c r="B67" s="1"/>
      <c r="C67" s="1"/>
      <c r="D67" s="1"/>
      <c r="E67" s="1"/>
      <c r="F67" s="1"/>
      <c r="G67" s="1"/>
      <c r="H67" s="1"/>
      <c r="I67" s="1"/>
      <c r="J67" s="1"/>
      <c r="K67" s="1"/>
    </row>
    <row r="68" spans="1:11" ht="15.75" customHeight="1">
      <c r="A68" s="1"/>
      <c r="B68" s="1"/>
      <c r="C68" s="1"/>
      <c r="D68" s="1"/>
      <c r="E68" s="1"/>
      <c r="F68" s="1"/>
      <c r="G68" s="1"/>
      <c r="H68" s="1"/>
      <c r="I68" s="1"/>
      <c r="J68" s="1"/>
      <c r="K68" s="1"/>
    </row>
    <row r="69" spans="1:11" ht="15.75" customHeight="1">
      <c r="A69" s="1"/>
      <c r="B69" s="1"/>
      <c r="C69" s="1"/>
      <c r="D69" s="1"/>
      <c r="E69" s="1"/>
      <c r="F69" s="1"/>
      <c r="G69" s="1"/>
      <c r="H69" s="1"/>
      <c r="I69" s="1"/>
      <c r="J69" s="1"/>
      <c r="K69" s="1"/>
    </row>
    <row r="70" spans="1:11" ht="15.75" customHeight="1">
      <c r="A70" s="1"/>
      <c r="B70" s="1"/>
      <c r="C70" s="1"/>
      <c r="D70" s="1"/>
      <c r="E70" s="1"/>
      <c r="F70" s="1"/>
      <c r="G70" s="1"/>
      <c r="H70" s="1"/>
      <c r="I70" s="1"/>
      <c r="J70" s="1"/>
      <c r="K70" s="1"/>
    </row>
    <row r="71" spans="1:11" ht="15.75" customHeight="1">
      <c r="A71" s="1"/>
      <c r="B71" s="1"/>
      <c r="C71" s="1"/>
      <c r="D71" s="1"/>
      <c r="E71" s="1"/>
      <c r="F71" s="1"/>
      <c r="G71" s="1"/>
      <c r="H71" s="1"/>
      <c r="I71" s="1"/>
      <c r="J71" s="1"/>
      <c r="K71" s="1"/>
    </row>
    <row r="72" spans="1:11" ht="15.75" customHeight="1">
      <c r="A72" s="1"/>
      <c r="B72" s="1"/>
      <c r="C72" s="1"/>
      <c r="D72" s="1"/>
      <c r="E72" s="1"/>
      <c r="F72" s="1"/>
      <c r="G72" s="1"/>
      <c r="H72" s="1"/>
      <c r="I72" s="1"/>
      <c r="J72" s="1"/>
      <c r="K72" s="1"/>
    </row>
    <row r="73" spans="1:11" ht="15.75" customHeight="1">
      <c r="A73" s="1"/>
      <c r="B73" s="1"/>
      <c r="C73" s="1"/>
      <c r="D73" s="1"/>
      <c r="E73" s="1"/>
      <c r="F73" s="1"/>
      <c r="G73" s="1"/>
      <c r="H73" s="1"/>
      <c r="I73" s="1"/>
      <c r="J73" s="1"/>
      <c r="K73" s="1"/>
    </row>
    <row r="74" spans="1:11" ht="15.75" customHeight="1">
      <c r="A74" s="1"/>
      <c r="B74" s="1"/>
      <c r="C74" s="1"/>
      <c r="D74" s="1"/>
      <c r="E74" s="1"/>
      <c r="F74" s="1"/>
      <c r="G74" s="1"/>
      <c r="H74" s="1"/>
      <c r="I74" s="1"/>
      <c r="J74" s="1"/>
      <c r="K74" s="1"/>
    </row>
    <row r="75" spans="1:11" ht="15.75" customHeight="1">
      <c r="A75" s="1"/>
      <c r="B75" s="1"/>
      <c r="C75" s="1"/>
      <c r="D75" s="1"/>
      <c r="E75" s="1"/>
      <c r="F75" s="1"/>
      <c r="G75" s="1"/>
      <c r="H75" s="1"/>
      <c r="I75" s="1"/>
      <c r="J75" s="1"/>
      <c r="K75" s="1"/>
    </row>
    <row r="76" spans="1:11" ht="15.75" customHeight="1">
      <c r="A76" s="1"/>
      <c r="B76" s="1"/>
      <c r="C76" s="1"/>
      <c r="D76" s="1"/>
      <c r="E76" s="1"/>
      <c r="F76" s="1"/>
      <c r="G76" s="1"/>
      <c r="H76" s="1"/>
      <c r="I76" s="1"/>
      <c r="J76" s="1"/>
      <c r="K76" s="1"/>
    </row>
    <row r="77" spans="1:11" ht="15.75" customHeight="1">
      <c r="A77" s="1"/>
      <c r="B77" s="1"/>
      <c r="C77" s="1"/>
      <c r="D77" s="1"/>
      <c r="E77" s="1"/>
      <c r="F77" s="1"/>
      <c r="G77" s="1"/>
      <c r="H77" s="1"/>
      <c r="I77" s="1"/>
      <c r="J77" s="1"/>
      <c r="K77" s="1"/>
    </row>
    <row r="78" spans="1:11" ht="15.75" customHeight="1">
      <c r="A78" s="1"/>
      <c r="B78" s="1"/>
      <c r="C78" s="1"/>
      <c r="D78" s="1"/>
      <c r="E78" s="1"/>
      <c r="F78" s="1"/>
      <c r="G78" s="1"/>
      <c r="H78" s="1"/>
      <c r="I78" s="1"/>
      <c r="J78" s="1"/>
      <c r="K78" s="1"/>
    </row>
    <row r="79" spans="1:11" ht="15.75" customHeight="1">
      <c r="A79" s="1"/>
      <c r="B79" s="1"/>
      <c r="C79" s="1"/>
      <c r="D79" s="1"/>
      <c r="E79" s="1"/>
      <c r="F79" s="1"/>
      <c r="G79" s="1"/>
      <c r="H79" s="1"/>
      <c r="I79" s="1"/>
      <c r="J79" s="1"/>
      <c r="K79" s="1"/>
    </row>
    <row r="80" spans="1:11" ht="15.75" customHeight="1">
      <c r="A80" s="1"/>
      <c r="B80" s="1"/>
      <c r="C80" s="1"/>
      <c r="D80" s="1"/>
      <c r="E80" s="1"/>
      <c r="F80" s="1"/>
      <c r="G80" s="1"/>
      <c r="H80" s="1"/>
      <c r="I80" s="1"/>
      <c r="J80" s="1"/>
      <c r="K80" s="1"/>
    </row>
    <row r="81" spans="1:11" ht="15.75" customHeight="1">
      <c r="A81" s="1"/>
      <c r="B81" s="1"/>
      <c r="C81" s="1"/>
      <c r="D81" s="1"/>
      <c r="E81" s="1"/>
      <c r="F81" s="1"/>
      <c r="G81" s="1"/>
      <c r="H81" s="1"/>
      <c r="I81" s="1"/>
      <c r="J81" s="1"/>
      <c r="K81" s="1"/>
    </row>
    <row r="82" spans="1:11" ht="15.75" customHeight="1">
      <c r="A82" s="1"/>
      <c r="B82" s="1"/>
      <c r="C82" s="1"/>
      <c r="D82" s="1"/>
      <c r="E82" s="1"/>
      <c r="F82" s="1"/>
      <c r="G82" s="1"/>
      <c r="H82" s="1"/>
      <c r="I82" s="1"/>
      <c r="J82" s="1"/>
      <c r="K82" s="1"/>
    </row>
    <row r="83" spans="1:11" ht="15.75" customHeight="1">
      <c r="A83" s="1"/>
      <c r="B83" s="1"/>
      <c r="C83" s="1"/>
      <c r="D83" s="1"/>
      <c r="E83" s="1"/>
      <c r="F83" s="1"/>
      <c r="G83" s="1"/>
      <c r="H83" s="1"/>
      <c r="I83" s="1"/>
      <c r="J83" s="1"/>
      <c r="K83" s="1"/>
    </row>
    <row r="84" spans="1:11" ht="15.75" customHeight="1">
      <c r="A84" s="1"/>
      <c r="B84" s="1"/>
      <c r="C84" s="1"/>
      <c r="D84" s="1"/>
      <c r="E84" s="1"/>
      <c r="F84" s="1"/>
      <c r="G84" s="1"/>
      <c r="H84" s="1"/>
      <c r="I84" s="1"/>
      <c r="J84" s="1"/>
      <c r="K84" s="1"/>
    </row>
    <row r="85" spans="1:11" ht="15.75" customHeight="1">
      <c r="A85" s="1"/>
      <c r="B85" s="1"/>
      <c r="C85" s="1"/>
      <c r="D85" s="1"/>
      <c r="E85" s="1"/>
      <c r="F85" s="1"/>
      <c r="G85" s="1"/>
      <c r="H85" s="1"/>
      <c r="I85" s="1"/>
      <c r="J85" s="1"/>
      <c r="K85" s="1"/>
    </row>
    <row r="86" spans="1:11" ht="15.75" customHeight="1">
      <c r="A86" s="1"/>
      <c r="B86" s="1"/>
      <c r="C86" s="1"/>
      <c r="D86" s="1"/>
      <c r="E86" s="1"/>
      <c r="F86" s="1"/>
      <c r="G86" s="1"/>
      <c r="H86" s="1"/>
      <c r="I86" s="1"/>
      <c r="J86" s="1"/>
      <c r="K86" s="1"/>
    </row>
    <row r="87" spans="1:11" ht="15.75" customHeight="1">
      <c r="A87" s="1"/>
      <c r="B87" s="1"/>
      <c r="C87" s="1"/>
      <c r="D87" s="1"/>
      <c r="E87" s="1"/>
      <c r="F87" s="1"/>
      <c r="G87" s="1"/>
      <c r="H87" s="1"/>
      <c r="I87" s="1"/>
      <c r="J87" s="1"/>
      <c r="K87" s="1"/>
    </row>
    <row r="88" spans="1:11" ht="15.75" customHeight="1">
      <c r="A88" s="1"/>
      <c r="B88" s="1"/>
      <c r="C88" s="1"/>
      <c r="D88" s="1"/>
      <c r="E88" s="1"/>
      <c r="F88" s="1"/>
      <c r="G88" s="1"/>
      <c r="H88" s="1"/>
      <c r="I88" s="1"/>
      <c r="J88" s="1"/>
      <c r="K88" s="1"/>
    </row>
    <row r="89" spans="1:11" ht="15.75" customHeight="1">
      <c r="A89" s="1"/>
      <c r="B89" s="1"/>
      <c r="C89" s="1"/>
      <c r="D89" s="1"/>
      <c r="E89" s="1"/>
      <c r="F89" s="1"/>
      <c r="G89" s="1"/>
      <c r="H89" s="1"/>
      <c r="I89" s="1"/>
      <c r="J89" s="1"/>
      <c r="K89" s="1"/>
    </row>
    <row r="90" spans="1:11" ht="15.75" customHeight="1">
      <c r="A90" s="1"/>
      <c r="B90" s="1"/>
      <c r="C90" s="1"/>
      <c r="D90" s="1"/>
      <c r="E90" s="1"/>
      <c r="F90" s="1"/>
      <c r="G90" s="1"/>
      <c r="H90" s="1"/>
      <c r="I90" s="1"/>
      <c r="J90" s="1"/>
      <c r="K90" s="1"/>
    </row>
    <row r="91" spans="1:11" ht="15.75" customHeight="1">
      <c r="A91" s="1"/>
      <c r="B91" s="1"/>
      <c r="C91" s="1"/>
      <c r="D91" s="1"/>
      <c r="E91" s="1"/>
      <c r="F91" s="1"/>
      <c r="G91" s="1"/>
      <c r="H91" s="1"/>
      <c r="I91" s="1"/>
      <c r="J91" s="1"/>
      <c r="K91" s="1"/>
    </row>
    <row r="92" spans="1:11" ht="15.75" customHeight="1">
      <c r="A92" s="1"/>
      <c r="B92" s="1"/>
      <c r="C92" s="1"/>
      <c r="D92" s="1"/>
      <c r="E92" s="1"/>
      <c r="F92" s="1"/>
      <c r="G92" s="1"/>
      <c r="H92" s="1"/>
      <c r="I92" s="1"/>
      <c r="J92" s="1"/>
      <c r="K92" s="1"/>
    </row>
    <row r="93" spans="1:11" ht="15.75" customHeight="1">
      <c r="A93" s="1"/>
      <c r="B93" s="1"/>
      <c r="C93" s="1"/>
      <c r="D93" s="1"/>
      <c r="E93" s="1"/>
      <c r="F93" s="1"/>
      <c r="G93" s="1"/>
      <c r="H93" s="1"/>
      <c r="I93" s="1"/>
      <c r="J93" s="1"/>
      <c r="K93" s="1"/>
    </row>
    <row r="94" spans="1:11" ht="15.75" customHeight="1">
      <c r="A94" s="1"/>
      <c r="B94" s="1"/>
      <c r="C94" s="1"/>
      <c r="D94" s="1"/>
      <c r="E94" s="1"/>
      <c r="F94" s="1"/>
      <c r="G94" s="1"/>
      <c r="H94" s="1"/>
      <c r="I94" s="1"/>
      <c r="J94" s="1"/>
      <c r="K94" s="1"/>
    </row>
    <row r="95" spans="1:11" ht="15.75" customHeight="1">
      <c r="A95" s="1"/>
      <c r="B95" s="1"/>
      <c r="C95" s="1"/>
      <c r="D95" s="1"/>
      <c r="E95" s="1"/>
      <c r="F95" s="1"/>
      <c r="G95" s="1"/>
      <c r="H95" s="1"/>
      <c r="I95" s="1"/>
      <c r="J95" s="1"/>
      <c r="K95" s="1"/>
    </row>
    <row r="96" spans="1:11" ht="15.75" customHeight="1">
      <c r="A96" s="1"/>
      <c r="B96" s="1"/>
      <c r="C96" s="1"/>
      <c r="D96" s="1"/>
      <c r="E96" s="1"/>
      <c r="F96" s="1"/>
      <c r="G96" s="1"/>
      <c r="H96" s="1"/>
      <c r="I96" s="1"/>
      <c r="J96" s="1"/>
      <c r="K96" s="1"/>
    </row>
    <row r="97" spans="1:11" ht="15.75" customHeight="1">
      <c r="A97" s="1"/>
      <c r="B97" s="1"/>
      <c r="C97" s="1"/>
      <c r="D97" s="1"/>
      <c r="E97" s="1"/>
      <c r="F97" s="1"/>
      <c r="G97" s="1"/>
      <c r="H97" s="1"/>
      <c r="I97" s="1"/>
      <c r="J97" s="1"/>
      <c r="K97" s="1"/>
    </row>
    <row r="98" spans="1:11" ht="15.75" customHeight="1">
      <c r="A98" s="1"/>
      <c r="B98" s="1"/>
      <c r="C98" s="1"/>
      <c r="D98" s="1"/>
      <c r="E98" s="1"/>
      <c r="F98" s="1"/>
      <c r="G98" s="1"/>
      <c r="H98" s="1"/>
      <c r="I98" s="1"/>
      <c r="J98" s="1"/>
      <c r="K98" s="1"/>
    </row>
    <row r="99" spans="1:11" ht="15.75" customHeight="1">
      <c r="A99" s="1"/>
      <c r="B99" s="1"/>
      <c r="C99" s="1"/>
      <c r="D99" s="1"/>
      <c r="E99" s="1"/>
      <c r="F99" s="1"/>
      <c r="G99" s="1"/>
      <c r="H99" s="1"/>
      <c r="I99" s="1"/>
      <c r="J99" s="1"/>
      <c r="K99" s="1"/>
    </row>
    <row r="100" spans="1:11" ht="15.75" customHeight="1">
      <c r="A100" s="1"/>
      <c r="B100" s="1"/>
      <c r="C100" s="1"/>
      <c r="D100" s="1"/>
      <c r="E100" s="1"/>
      <c r="F100" s="1"/>
      <c r="G100" s="1"/>
      <c r="H100" s="1"/>
      <c r="I100" s="1"/>
      <c r="J100" s="1"/>
      <c r="K100" s="1"/>
    </row>
    <row r="101" spans="1:11" ht="15.75" customHeight="1">
      <c r="A101" s="1"/>
      <c r="B101" s="1"/>
      <c r="C101" s="1"/>
      <c r="D101" s="1"/>
      <c r="E101" s="1"/>
      <c r="F101" s="1"/>
      <c r="G101" s="1"/>
      <c r="H101" s="1"/>
      <c r="I101" s="1"/>
      <c r="J101" s="1"/>
      <c r="K101" s="1"/>
    </row>
    <row r="102" spans="1:11" ht="15.75" customHeight="1">
      <c r="A102" s="1"/>
      <c r="B102" s="1"/>
      <c r="C102" s="1"/>
      <c r="D102" s="1"/>
      <c r="E102" s="1"/>
      <c r="F102" s="1"/>
      <c r="G102" s="1"/>
      <c r="H102" s="1"/>
      <c r="I102" s="1"/>
      <c r="J102" s="1"/>
      <c r="K102" s="1"/>
    </row>
    <row r="103" spans="1:11" ht="15.75" customHeight="1">
      <c r="A103" s="1"/>
      <c r="B103" s="1"/>
      <c r="C103" s="1"/>
      <c r="D103" s="1"/>
      <c r="E103" s="1"/>
      <c r="F103" s="1"/>
      <c r="G103" s="1"/>
      <c r="H103" s="1"/>
      <c r="I103" s="1"/>
      <c r="J103" s="1"/>
      <c r="K103" s="1"/>
    </row>
    <row r="104" spans="1:11" ht="15.75" customHeight="1">
      <c r="A104" s="1"/>
      <c r="B104" s="1"/>
      <c r="C104" s="1"/>
      <c r="D104" s="1"/>
      <c r="E104" s="1"/>
      <c r="F104" s="1"/>
      <c r="G104" s="1"/>
      <c r="H104" s="1"/>
      <c r="I104" s="1"/>
      <c r="J104" s="1"/>
      <c r="K104" s="1"/>
    </row>
    <row r="105" spans="1:11" ht="15.75" customHeight="1">
      <c r="A105" s="1"/>
      <c r="B105" s="1"/>
      <c r="C105" s="1"/>
      <c r="D105" s="1"/>
      <c r="E105" s="1"/>
      <c r="F105" s="1"/>
      <c r="G105" s="1"/>
      <c r="H105" s="1"/>
      <c r="I105" s="1"/>
      <c r="J105" s="1"/>
      <c r="K105" s="1"/>
    </row>
    <row r="106" spans="1:11" ht="15.75" customHeight="1">
      <c r="A106" s="1"/>
      <c r="B106" s="1"/>
      <c r="C106" s="1"/>
      <c r="D106" s="1"/>
      <c r="E106" s="1"/>
      <c r="F106" s="1"/>
      <c r="G106" s="1"/>
      <c r="H106" s="1"/>
      <c r="I106" s="1"/>
      <c r="J106" s="1"/>
      <c r="K106" s="1"/>
    </row>
    <row r="107" spans="1:11" ht="15.75" customHeight="1">
      <c r="A107" s="1"/>
      <c r="B107" s="1"/>
      <c r="C107" s="1"/>
      <c r="D107" s="1"/>
      <c r="E107" s="1"/>
      <c r="F107" s="1"/>
      <c r="G107" s="1"/>
      <c r="H107" s="1"/>
      <c r="I107" s="1"/>
      <c r="J107" s="1"/>
      <c r="K107" s="1"/>
    </row>
    <row r="108" spans="1:11" ht="15.75" customHeight="1">
      <c r="A108" s="1"/>
      <c r="B108" s="1"/>
      <c r="C108" s="1"/>
      <c r="D108" s="1"/>
      <c r="E108" s="1"/>
      <c r="F108" s="1"/>
      <c r="G108" s="1"/>
      <c r="H108" s="1"/>
      <c r="I108" s="1"/>
      <c r="J108" s="1"/>
      <c r="K108" s="1"/>
    </row>
    <row r="109" spans="1:11" ht="15.75" customHeight="1">
      <c r="A109" s="1"/>
      <c r="B109" s="1"/>
      <c r="C109" s="1"/>
      <c r="D109" s="1"/>
      <c r="E109" s="1"/>
      <c r="F109" s="1"/>
      <c r="G109" s="1"/>
      <c r="H109" s="1"/>
      <c r="I109" s="1"/>
      <c r="J109" s="1"/>
      <c r="K109" s="1"/>
    </row>
    <row r="110" spans="1:11" ht="15.75" customHeight="1">
      <c r="A110" s="1"/>
      <c r="B110" s="1"/>
      <c r="C110" s="1"/>
      <c r="D110" s="1"/>
      <c r="E110" s="1"/>
      <c r="F110" s="1"/>
      <c r="G110" s="1"/>
      <c r="H110" s="1"/>
      <c r="I110" s="1"/>
      <c r="J110" s="1"/>
      <c r="K110" s="1"/>
    </row>
    <row r="111" spans="1:11" ht="15.75" customHeight="1">
      <c r="A111" s="1"/>
      <c r="B111" s="1"/>
      <c r="C111" s="1"/>
      <c r="D111" s="1"/>
      <c r="E111" s="1"/>
      <c r="F111" s="1"/>
      <c r="G111" s="1"/>
      <c r="H111" s="1"/>
      <c r="I111" s="1"/>
      <c r="J111" s="1"/>
      <c r="K111" s="1"/>
    </row>
    <row r="112" spans="1:11" ht="15.75" customHeight="1">
      <c r="A112" s="1"/>
      <c r="B112" s="1"/>
      <c r="C112" s="1"/>
      <c r="D112" s="1"/>
      <c r="E112" s="1"/>
      <c r="F112" s="1"/>
      <c r="G112" s="1"/>
      <c r="H112" s="1"/>
      <c r="I112" s="1"/>
      <c r="J112" s="1"/>
      <c r="K112" s="1"/>
    </row>
    <row r="113" spans="1:11" ht="15.75" customHeight="1">
      <c r="A113" s="1"/>
      <c r="B113" s="1"/>
      <c r="C113" s="1"/>
      <c r="D113" s="1"/>
      <c r="E113" s="1"/>
      <c r="F113" s="1"/>
      <c r="G113" s="1"/>
      <c r="H113" s="1"/>
      <c r="I113" s="1"/>
      <c r="J113" s="1"/>
      <c r="K113" s="1"/>
    </row>
    <row r="114" spans="1:11" ht="15.75" customHeight="1">
      <c r="A114" s="1"/>
      <c r="B114" s="1"/>
      <c r="C114" s="1"/>
      <c r="D114" s="1"/>
      <c r="E114" s="1"/>
      <c r="F114" s="1"/>
      <c r="G114" s="1"/>
      <c r="H114" s="1"/>
      <c r="I114" s="1"/>
      <c r="J114" s="1"/>
      <c r="K114" s="1"/>
    </row>
    <row r="115" spans="1:11" ht="15.75" customHeight="1">
      <c r="A115" s="1"/>
      <c r="B115" s="1"/>
      <c r="C115" s="1"/>
      <c r="D115" s="1"/>
      <c r="E115" s="1"/>
      <c r="F115" s="1"/>
      <c r="G115" s="1"/>
      <c r="H115" s="1"/>
      <c r="I115" s="1"/>
      <c r="J115" s="1"/>
      <c r="K115" s="1"/>
    </row>
    <row r="116" spans="1:11" ht="15.75" customHeight="1">
      <c r="A116" s="1"/>
      <c r="B116" s="1"/>
      <c r="C116" s="1"/>
      <c r="D116" s="1"/>
      <c r="E116" s="1"/>
      <c r="F116" s="1"/>
      <c r="G116" s="1"/>
      <c r="H116" s="1"/>
      <c r="I116" s="1"/>
      <c r="J116" s="1"/>
      <c r="K116" s="1"/>
    </row>
    <row r="117" spans="1:11" ht="15.75" customHeight="1">
      <c r="A117" s="1"/>
      <c r="B117" s="1"/>
      <c r="C117" s="1"/>
      <c r="D117" s="1"/>
      <c r="E117" s="1"/>
      <c r="F117" s="1"/>
      <c r="G117" s="1"/>
      <c r="H117" s="1"/>
      <c r="I117" s="1"/>
      <c r="J117" s="1"/>
      <c r="K117" s="1"/>
    </row>
    <row r="118" spans="1:11" ht="15.75" customHeight="1">
      <c r="A118" s="1"/>
      <c r="B118" s="1"/>
      <c r="C118" s="1"/>
      <c r="D118" s="1"/>
      <c r="E118" s="1"/>
      <c r="F118" s="1"/>
      <c r="G118" s="1"/>
      <c r="H118" s="1"/>
      <c r="I118" s="1"/>
      <c r="J118" s="1"/>
      <c r="K118" s="1"/>
    </row>
    <row r="119" spans="1:11" ht="15.75" customHeight="1">
      <c r="A119" s="1"/>
      <c r="B119" s="1"/>
      <c r="C119" s="1"/>
      <c r="D119" s="1"/>
      <c r="E119" s="1"/>
      <c r="F119" s="1"/>
      <c r="G119" s="1"/>
      <c r="H119" s="1"/>
      <c r="I119" s="1"/>
      <c r="J119" s="1"/>
      <c r="K119" s="1"/>
    </row>
    <row r="120" spans="1:11" ht="15.75" customHeight="1">
      <c r="A120" s="1"/>
      <c r="B120" s="1"/>
      <c r="C120" s="1"/>
      <c r="D120" s="1"/>
      <c r="E120" s="1"/>
      <c r="F120" s="1"/>
      <c r="G120" s="1"/>
      <c r="H120" s="1"/>
      <c r="I120" s="1"/>
      <c r="J120" s="1"/>
      <c r="K120" s="1"/>
    </row>
    <row r="121" spans="1:11" ht="15.75" customHeight="1">
      <c r="A121" s="1"/>
      <c r="B121" s="1"/>
      <c r="C121" s="1"/>
      <c r="D121" s="1"/>
      <c r="E121" s="1"/>
      <c r="F121" s="1"/>
      <c r="G121" s="1"/>
      <c r="H121" s="1"/>
      <c r="I121" s="1"/>
      <c r="J121" s="1"/>
      <c r="K121" s="1"/>
    </row>
    <row r="122" spans="1:11" ht="15.75" customHeight="1">
      <c r="A122" s="1"/>
      <c r="B122" s="1"/>
      <c r="C122" s="1"/>
      <c r="D122" s="1"/>
      <c r="E122" s="1"/>
      <c r="F122" s="1"/>
      <c r="G122" s="1"/>
      <c r="H122" s="1"/>
      <c r="I122" s="1"/>
      <c r="J122" s="1"/>
      <c r="K122" s="1"/>
    </row>
    <row r="123" spans="1:11" ht="15.75" customHeight="1">
      <c r="A123" s="1"/>
      <c r="B123" s="1"/>
      <c r="C123" s="1"/>
      <c r="D123" s="1"/>
      <c r="E123" s="1"/>
      <c r="F123" s="1"/>
      <c r="G123" s="1"/>
      <c r="H123" s="1"/>
      <c r="I123" s="1"/>
      <c r="J123" s="1"/>
      <c r="K123" s="1"/>
    </row>
    <row r="124" spans="1:11" ht="15.75" customHeight="1">
      <c r="A124" s="1"/>
      <c r="B124" s="1"/>
      <c r="C124" s="1"/>
      <c r="D124" s="1"/>
      <c r="E124" s="1"/>
      <c r="F124" s="1"/>
      <c r="G124" s="1"/>
      <c r="H124" s="1"/>
      <c r="I124" s="1"/>
      <c r="J124" s="1"/>
      <c r="K124" s="1"/>
    </row>
    <row r="125" spans="1:11" ht="15.75" customHeight="1">
      <c r="A125" s="1"/>
      <c r="B125" s="1"/>
      <c r="C125" s="1"/>
      <c r="D125" s="1"/>
      <c r="E125" s="1"/>
      <c r="F125" s="1"/>
      <c r="G125" s="1"/>
      <c r="H125" s="1"/>
      <c r="I125" s="1"/>
      <c r="J125" s="1"/>
      <c r="K125" s="1"/>
    </row>
    <row r="126" spans="1:11" ht="15.75" customHeight="1">
      <c r="A126" s="1"/>
      <c r="B126" s="1"/>
      <c r="C126" s="1"/>
      <c r="D126" s="1"/>
      <c r="E126" s="1"/>
      <c r="F126" s="1"/>
      <c r="G126" s="1"/>
      <c r="H126" s="1"/>
      <c r="I126" s="1"/>
      <c r="J126" s="1"/>
      <c r="K126" s="1"/>
    </row>
    <row r="127" spans="1:11" ht="15.75" customHeight="1">
      <c r="A127" s="1"/>
      <c r="B127" s="1"/>
      <c r="C127" s="1"/>
      <c r="D127" s="1"/>
      <c r="E127" s="1"/>
      <c r="F127" s="1"/>
      <c r="G127" s="1"/>
      <c r="H127" s="1"/>
      <c r="I127" s="1"/>
      <c r="J127" s="1"/>
      <c r="K127" s="1"/>
    </row>
    <row r="128" spans="1:11" ht="15.75" customHeight="1">
      <c r="A128" s="1"/>
      <c r="B128" s="1"/>
      <c r="C128" s="1"/>
      <c r="D128" s="1"/>
      <c r="E128" s="1"/>
      <c r="F128" s="1"/>
      <c r="G128" s="1"/>
      <c r="H128" s="1"/>
      <c r="I128" s="1"/>
      <c r="J128" s="1"/>
      <c r="K128" s="1"/>
    </row>
    <row r="129" spans="1:11" ht="15.75" customHeight="1">
      <c r="A129" s="1"/>
      <c r="B129" s="1"/>
      <c r="C129" s="1"/>
      <c r="D129" s="1"/>
      <c r="E129" s="1"/>
      <c r="F129" s="1"/>
      <c r="G129" s="1"/>
      <c r="H129" s="1"/>
      <c r="I129" s="1"/>
      <c r="J129" s="1"/>
      <c r="K129" s="1"/>
    </row>
    <row r="130" spans="1:11" ht="15.75" customHeight="1">
      <c r="A130" s="1"/>
      <c r="B130" s="1"/>
      <c r="C130" s="1"/>
      <c r="D130" s="1"/>
      <c r="E130" s="1"/>
      <c r="F130" s="1"/>
      <c r="G130" s="1"/>
      <c r="H130" s="1"/>
      <c r="I130" s="1"/>
      <c r="J130" s="1"/>
      <c r="K130" s="1"/>
    </row>
    <row r="131" spans="1:11" ht="15.75" customHeight="1">
      <c r="A131" s="1"/>
      <c r="B131" s="1"/>
      <c r="C131" s="1"/>
      <c r="D131" s="1"/>
      <c r="E131" s="1"/>
      <c r="F131" s="1"/>
      <c r="G131" s="1"/>
      <c r="H131" s="1"/>
      <c r="I131" s="1"/>
      <c r="J131" s="1"/>
      <c r="K131" s="1"/>
    </row>
    <row r="132" spans="1:11" ht="15.75" customHeight="1">
      <c r="A132" s="1"/>
      <c r="B132" s="1"/>
      <c r="C132" s="1"/>
      <c r="D132" s="1"/>
      <c r="E132" s="1"/>
      <c r="F132" s="1"/>
      <c r="G132" s="1"/>
      <c r="H132" s="1"/>
      <c r="I132" s="1"/>
      <c r="J132" s="1"/>
      <c r="K132" s="1"/>
    </row>
    <row r="133" spans="1:11" ht="15.75" customHeight="1">
      <c r="A133" s="1"/>
      <c r="B133" s="1"/>
      <c r="C133" s="1"/>
      <c r="D133" s="1"/>
      <c r="E133" s="1"/>
      <c r="F133" s="1"/>
      <c r="G133" s="1"/>
      <c r="H133" s="1"/>
      <c r="I133" s="1"/>
      <c r="J133" s="1"/>
      <c r="K133" s="1"/>
    </row>
    <row r="134" spans="1:11" ht="15.75" customHeight="1">
      <c r="A134" s="1"/>
      <c r="B134" s="1"/>
      <c r="C134" s="1"/>
      <c r="D134" s="1"/>
      <c r="E134" s="1"/>
      <c r="F134" s="1"/>
      <c r="G134" s="1"/>
      <c r="H134" s="1"/>
      <c r="I134" s="1"/>
      <c r="J134" s="1"/>
      <c r="K134" s="1"/>
    </row>
    <row r="135" spans="1:11" ht="15.75" customHeight="1">
      <c r="A135" s="1"/>
      <c r="B135" s="1"/>
      <c r="C135" s="1"/>
      <c r="D135" s="1"/>
      <c r="E135" s="1"/>
      <c r="F135" s="1"/>
      <c r="G135" s="1"/>
      <c r="H135" s="1"/>
      <c r="I135" s="1"/>
      <c r="J135" s="1"/>
      <c r="K135" s="1"/>
    </row>
    <row r="136" spans="1:11" ht="15.75" customHeight="1">
      <c r="A136" s="1"/>
      <c r="B136" s="1"/>
      <c r="C136" s="1"/>
      <c r="D136" s="1"/>
      <c r="E136" s="1"/>
      <c r="F136" s="1"/>
      <c r="G136" s="1"/>
      <c r="H136" s="1"/>
      <c r="I136" s="1"/>
      <c r="J136" s="1"/>
      <c r="K136" s="1"/>
    </row>
    <row r="137" spans="1:11" ht="15.75" customHeight="1">
      <c r="A137" s="1"/>
      <c r="B137" s="1"/>
      <c r="C137" s="1"/>
      <c r="D137" s="1"/>
      <c r="E137" s="1"/>
      <c r="F137" s="1"/>
      <c r="G137" s="1"/>
      <c r="H137" s="1"/>
      <c r="I137" s="1"/>
      <c r="J137" s="1"/>
      <c r="K137" s="1"/>
    </row>
    <row r="138" spans="1:11" ht="15.75" customHeight="1">
      <c r="A138" s="1"/>
      <c r="B138" s="1"/>
      <c r="C138" s="1"/>
      <c r="D138" s="1"/>
      <c r="E138" s="1"/>
      <c r="F138" s="1"/>
      <c r="G138" s="1"/>
      <c r="H138" s="1"/>
      <c r="I138" s="1"/>
      <c r="J138" s="1"/>
      <c r="K138" s="1"/>
    </row>
    <row r="139" spans="1:11" ht="15.75" customHeight="1">
      <c r="A139" s="1"/>
      <c r="B139" s="1"/>
      <c r="C139" s="1"/>
      <c r="D139" s="1"/>
      <c r="E139" s="1"/>
      <c r="F139" s="1"/>
      <c r="G139" s="1"/>
      <c r="H139" s="1"/>
      <c r="I139" s="1"/>
      <c r="J139" s="1"/>
      <c r="K139" s="1"/>
    </row>
    <row r="140" spans="1:11" ht="15.75" customHeight="1">
      <c r="A140" s="1"/>
      <c r="B140" s="1"/>
      <c r="C140" s="1"/>
      <c r="D140" s="1"/>
      <c r="E140" s="1"/>
      <c r="F140" s="1"/>
      <c r="G140" s="1"/>
      <c r="H140" s="1"/>
      <c r="I140" s="1"/>
      <c r="J140" s="1"/>
      <c r="K140" s="1"/>
    </row>
    <row r="141" spans="1:11" ht="15.75" customHeight="1">
      <c r="A141" s="1"/>
      <c r="B141" s="1"/>
      <c r="C141" s="1"/>
      <c r="D141" s="1"/>
      <c r="E141" s="1"/>
      <c r="F141" s="1"/>
      <c r="G141" s="1"/>
      <c r="H141" s="1"/>
      <c r="I141" s="1"/>
      <c r="J141" s="1"/>
      <c r="K141" s="1"/>
    </row>
    <row r="142" spans="1:11" ht="15.75" customHeight="1">
      <c r="A142" s="1"/>
      <c r="B142" s="1"/>
      <c r="C142" s="1"/>
      <c r="D142" s="1"/>
      <c r="E142" s="1"/>
      <c r="F142" s="1"/>
      <c r="G142" s="1"/>
      <c r="H142" s="1"/>
      <c r="I142" s="1"/>
      <c r="J142" s="1"/>
      <c r="K142" s="1"/>
    </row>
    <row r="143" spans="1:11" ht="15.75" customHeight="1">
      <c r="A143" s="1"/>
      <c r="B143" s="1"/>
      <c r="C143" s="1"/>
      <c r="D143" s="1"/>
      <c r="E143" s="1"/>
      <c r="F143" s="1"/>
      <c r="G143" s="1"/>
      <c r="H143" s="1"/>
      <c r="I143" s="1"/>
      <c r="J143" s="1"/>
      <c r="K143" s="1"/>
    </row>
    <row r="144" spans="1:11" ht="15.75" customHeight="1">
      <c r="A144" s="1"/>
      <c r="B144" s="1"/>
      <c r="C144" s="1"/>
      <c r="D144" s="1"/>
      <c r="E144" s="1"/>
      <c r="F144" s="1"/>
      <c r="G144" s="1"/>
      <c r="H144" s="1"/>
      <c r="I144" s="1"/>
      <c r="J144" s="1"/>
      <c r="K144" s="1"/>
    </row>
    <row r="145" spans="1:11" ht="15.75" customHeight="1">
      <c r="A145" s="1"/>
      <c r="B145" s="1"/>
      <c r="C145" s="1"/>
      <c r="D145" s="1"/>
      <c r="E145" s="1"/>
      <c r="F145" s="1"/>
      <c r="G145" s="1"/>
      <c r="H145" s="1"/>
      <c r="I145" s="1"/>
      <c r="J145" s="1"/>
      <c r="K145" s="1"/>
    </row>
    <row r="146" spans="1:11" ht="15.75" customHeight="1">
      <c r="A146" s="1"/>
      <c r="B146" s="1"/>
      <c r="C146" s="1"/>
      <c r="D146" s="1"/>
      <c r="E146" s="1"/>
      <c r="F146" s="1"/>
      <c r="G146" s="1"/>
      <c r="H146" s="1"/>
      <c r="I146" s="1"/>
      <c r="J146" s="1"/>
      <c r="K146" s="1"/>
    </row>
    <row r="147" spans="1:11" ht="15.75" customHeight="1">
      <c r="A147" s="1"/>
      <c r="B147" s="1"/>
      <c r="C147" s="1"/>
      <c r="D147" s="1"/>
      <c r="E147" s="1"/>
      <c r="F147" s="1"/>
      <c r="G147" s="1"/>
      <c r="H147" s="1"/>
      <c r="I147" s="1"/>
      <c r="J147" s="1"/>
      <c r="K147" s="1"/>
    </row>
    <row r="148" spans="1:11" ht="15.75" customHeight="1">
      <c r="A148" s="1"/>
      <c r="B148" s="1"/>
      <c r="C148" s="1"/>
      <c r="D148" s="1"/>
      <c r="E148" s="1"/>
      <c r="F148" s="1"/>
      <c r="G148" s="1"/>
      <c r="H148" s="1"/>
      <c r="I148" s="1"/>
      <c r="J148" s="1"/>
      <c r="K148" s="1"/>
    </row>
    <row r="149" spans="1:11" ht="15.75" customHeight="1">
      <c r="A149" s="1"/>
      <c r="B149" s="1"/>
      <c r="C149" s="1"/>
      <c r="D149" s="1"/>
      <c r="E149" s="1"/>
      <c r="F149" s="1"/>
      <c r="G149" s="1"/>
      <c r="H149" s="1"/>
      <c r="I149" s="1"/>
      <c r="J149" s="1"/>
      <c r="K149" s="1"/>
    </row>
    <row r="150" spans="1:11" ht="15.75" customHeight="1">
      <c r="A150" s="1"/>
      <c r="B150" s="1"/>
      <c r="C150" s="1"/>
      <c r="D150" s="1"/>
      <c r="E150" s="1"/>
      <c r="F150" s="1"/>
      <c r="G150" s="1"/>
      <c r="H150" s="1"/>
      <c r="I150" s="1"/>
      <c r="J150" s="1"/>
      <c r="K150" s="1"/>
    </row>
    <row r="151" spans="1:11" ht="15.75" customHeight="1">
      <c r="A151" s="1"/>
      <c r="B151" s="1"/>
      <c r="C151" s="1"/>
      <c r="D151" s="1"/>
      <c r="E151" s="1"/>
      <c r="F151" s="1"/>
      <c r="G151" s="1"/>
      <c r="H151" s="1"/>
      <c r="I151" s="1"/>
      <c r="J151" s="1"/>
      <c r="K151" s="1"/>
    </row>
    <row r="152" spans="1:11" ht="15.75" customHeight="1">
      <c r="A152" s="1"/>
      <c r="B152" s="1"/>
      <c r="C152" s="1"/>
      <c r="D152" s="1"/>
      <c r="E152" s="1"/>
      <c r="F152" s="1"/>
      <c r="G152" s="1"/>
      <c r="H152" s="1"/>
      <c r="I152" s="1"/>
      <c r="J152" s="1"/>
      <c r="K152" s="1"/>
    </row>
    <row r="153" spans="1:11" ht="15.75" customHeight="1">
      <c r="A153" s="1"/>
      <c r="B153" s="1"/>
      <c r="C153" s="1"/>
      <c r="D153" s="1"/>
      <c r="E153" s="1"/>
      <c r="F153" s="1"/>
      <c r="G153" s="1"/>
      <c r="H153" s="1"/>
      <c r="I153" s="1"/>
      <c r="J153" s="1"/>
      <c r="K153" s="1"/>
    </row>
    <row r="154" spans="1:11" ht="15.75" customHeight="1">
      <c r="A154" s="1"/>
      <c r="B154" s="1"/>
      <c r="C154" s="1"/>
      <c r="D154" s="1"/>
      <c r="E154" s="1"/>
      <c r="F154" s="1"/>
      <c r="G154" s="1"/>
      <c r="H154" s="1"/>
      <c r="I154" s="1"/>
      <c r="J154" s="1"/>
      <c r="K154" s="1"/>
    </row>
    <row r="155" spans="1:11" ht="15.75" customHeight="1">
      <c r="A155" s="1"/>
      <c r="B155" s="1"/>
      <c r="C155" s="1"/>
      <c r="D155" s="1"/>
      <c r="E155" s="1"/>
      <c r="F155" s="1"/>
      <c r="G155" s="1"/>
      <c r="H155" s="1"/>
      <c r="I155" s="1"/>
      <c r="J155" s="1"/>
      <c r="K155" s="1"/>
    </row>
    <row r="156" spans="1:11" ht="15.75" customHeight="1">
      <c r="A156" s="1"/>
      <c r="B156" s="1"/>
      <c r="C156" s="1"/>
      <c r="D156" s="1"/>
      <c r="E156" s="1"/>
      <c r="F156" s="1"/>
      <c r="G156" s="1"/>
      <c r="H156" s="1"/>
      <c r="I156" s="1"/>
      <c r="J156" s="1"/>
      <c r="K156" s="1"/>
    </row>
    <row r="157" spans="1:11" ht="15.75" customHeight="1">
      <c r="A157" s="1"/>
      <c r="B157" s="1"/>
      <c r="C157" s="1"/>
      <c r="D157" s="1"/>
      <c r="E157" s="1"/>
      <c r="F157" s="1"/>
      <c r="G157" s="1"/>
      <c r="H157" s="1"/>
      <c r="I157" s="1"/>
      <c r="J157" s="1"/>
      <c r="K157" s="1"/>
    </row>
    <row r="158" spans="1:11" ht="15.75" customHeight="1">
      <c r="A158" s="1"/>
      <c r="B158" s="1"/>
      <c r="C158" s="1"/>
      <c r="D158" s="1"/>
      <c r="E158" s="1"/>
      <c r="F158" s="1"/>
      <c r="G158" s="1"/>
      <c r="H158" s="1"/>
      <c r="I158" s="1"/>
      <c r="J158" s="1"/>
      <c r="K158" s="1"/>
    </row>
    <row r="159" spans="1:11" ht="15.75" customHeight="1">
      <c r="A159" s="1"/>
      <c r="B159" s="1"/>
      <c r="C159" s="1"/>
      <c r="D159" s="1"/>
      <c r="E159" s="1"/>
      <c r="F159" s="1"/>
      <c r="G159" s="1"/>
      <c r="H159" s="1"/>
      <c r="I159" s="1"/>
      <c r="J159" s="1"/>
      <c r="K159" s="1"/>
    </row>
    <row r="160" spans="1:11" ht="15.75" customHeight="1">
      <c r="A160" s="1"/>
      <c r="B160" s="1"/>
      <c r="C160" s="1"/>
      <c r="D160" s="1"/>
      <c r="E160" s="1"/>
      <c r="F160" s="1"/>
      <c r="G160" s="1"/>
      <c r="H160" s="1"/>
      <c r="I160" s="1"/>
      <c r="J160" s="1"/>
      <c r="K160" s="1"/>
    </row>
    <row r="161" spans="1:11" ht="15.75" customHeight="1">
      <c r="A161" s="1"/>
      <c r="B161" s="1"/>
      <c r="C161" s="1"/>
      <c r="D161" s="1"/>
      <c r="E161" s="1"/>
      <c r="F161" s="1"/>
      <c r="G161" s="1"/>
      <c r="H161" s="1"/>
      <c r="I161" s="1"/>
      <c r="J161" s="1"/>
      <c r="K161" s="1"/>
    </row>
    <row r="162" spans="1:11" ht="15.75" customHeight="1">
      <c r="A162" s="1"/>
      <c r="B162" s="1"/>
      <c r="C162" s="1"/>
      <c r="D162" s="1"/>
      <c r="E162" s="1"/>
      <c r="F162" s="1"/>
      <c r="G162" s="1"/>
      <c r="H162" s="1"/>
      <c r="I162" s="1"/>
      <c r="J162" s="1"/>
      <c r="K162" s="1"/>
    </row>
    <row r="163" spans="1:11" ht="15.75" customHeight="1">
      <c r="A163" s="1"/>
      <c r="B163" s="1"/>
      <c r="C163" s="1"/>
      <c r="D163" s="1"/>
      <c r="E163" s="1"/>
      <c r="F163" s="1"/>
      <c r="G163" s="1"/>
      <c r="H163" s="1"/>
      <c r="I163" s="1"/>
      <c r="J163" s="1"/>
      <c r="K163" s="1"/>
    </row>
    <row r="164" spans="1:11" ht="15.75" customHeight="1">
      <c r="A164" s="1"/>
      <c r="B164" s="1"/>
      <c r="C164" s="1"/>
      <c r="D164" s="1"/>
      <c r="E164" s="1"/>
      <c r="F164" s="1"/>
      <c r="G164" s="1"/>
      <c r="H164" s="1"/>
      <c r="I164" s="1"/>
      <c r="J164" s="1"/>
      <c r="K164" s="1"/>
    </row>
    <row r="165" spans="1:11" ht="15.75" customHeight="1">
      <c r="A165" s="1"/>
      <c r="B165" s="1"/>
      <c r="C165" s="1"/>
      <c r="D165" s="1"/>
      <c r="E165" s="1"/>
      <c r="F165" s="1"/>
      <c r="G165" s="1"/>
      <c r="H165" s="1"/>
      <c r="I165" s="1"/>
      <c r="J165" s="1"/>
      <c r="K165" s="1"/>
    </row>
    <row r="166" spans="1:11" ht="15.75" customHeight="1">
      <c r="A166" s="1"/>
      <c r="B166" s="1"/>
      <c r="C166" s="1"/>
      <c r="D166" s="1"/>
      <c r="E166" s="1"/>
      <c r="F166" s="1"/>
      <c r="G166" s="1"/>
      <c r="H166" s="1"/>
      <c r="I166" s="1"/>
      <c r="J166" s="1"/>
      <c r="K166" s="1"/>
    </row>
    <row r="167" spans="1:11" ht="15.75" customHeight="1">
      <c r="A167" s="1"/>
      <c r="B167" s="1"/>
      <c r="C167" s="1"/>
      <c r="D167" s="1"/>
      <c r="E167" s="1"/>
      <c r="F167" s="1"/>
      <c r="G167" s="1"/>
      <c r="H167" s="1"/>
      <c r="I167" s="1"/>
      <c r="J167" s="1"/>
      <c r="K167" s="1"/>
    </row>
    <row r="168" spans="1:11" ht="15.75" customHeight="1">
      <c r="A168" s="1"/>
      <c r="B168" s="1"/>
      <c r="C168" s="1"/>
      <c r="D168" s="1"/>
      <c r="E168" s="1"/>
      <c r="F168" s="1"/>
      <c r="G168" s="1"/>
      <c r="H168" s="1"/>
      <c r="I168" s="1"/>
      <c r="J168" s="1"/>
      <c r="K168" s="1"/>
    </row>
    <row r="169" spans="1:11" ht="15.75" customHeight="1">
      <c r="A169" s="1"/>
      <c r="B169" s="1"/>
      <c r="C169" s="1"/>
      <c r="D169" s="1"/>
      <c r="E169" s="1"/>
      <c r="F169" s="1"/>
      <c r="G169" s="1"/>
      <c r="H169" s="1"/>
      <c r="I169" s="1"/>
      <c r="J169" s="1"/>
      <c r="K169" s="1"/>
    </row>
    <row r="170" spans="1:11" ht="15.75" customHeight="1">
      <c r="A170" s="1"/>
      <c r="B170" s="1"/>
      <c r="C170" s="1"/>
      <c r="D170" s="1"/>
      <c r="E170" s="1"/>
      <c r="F170" s="1"/>
      <c r="G170" s="1"/>
      <c r="H170" s="1"/>
      <c r="I170" s="1"/>
      <c r="J170" s="1"/>
      <c r="K170" s="1"/>
    </row>
    <row r="171" spans="1:11" ht="15.75" customHeight="1">
      <c r="A171" s="1"/>
      <c r="B171" s="1"/>
      <c r="C171" s="1"/>
      <c r="D171" s="1"/>
      <c r="E171" s="1"/>
      <c r="F171" s="1"/>
      <c r="G171" s="1"/>
      <c r="H171" s="1"/>
      <c r="I171" s="1"/>
      <c r="J171" s="1"/>
      <c r="K171" s="1"/>
    </row>
    <row r="172" spans="1:11" ht="15.75" customHeight="1">
      <c r="A172" s="1"/>
      <c r="B172" s="1"/>
      <c r="C172" s="1"/>
      <c r="D172" s="1"/>
      <c r="E172" s="1"/>
      <c r="F172" s="1"/>
      <c r="G172" s="1"/>
      <c r="H172" s="1"/>
      <c r="I172" s="1"/>
      <c r="J172" s="1"/>
      <c r="K172" s="1"/>
    </row>
    <row r="173" spans="1:11" ht="15.75" customHeight="1">
      <c r="A173" s="1"/>
      <c r="B173" s="1"/>
      <c r="C173" s="1"/>
      <c r="D173" s="1"/>
      <c r="E173" s="1"/>
      <c r="F173" s="1"/>
      <c r="G173" s="1"/>
      <c r="H173" s="1"/>
      <c r="I173" s="1"/>
      <c r="J173" s="1"/>
      <c r="K173" s="1"/>
    </row>
    <row r="174" spans="1:11" ht="15.75" customHeight="1">
      <c r="A174" s="1"/>
      <c r="B174" s="1"/>
      <c r="C174" s="1"/>
      <c r="D174" s="1"/>
      <c r="E174" s="1"/>
      <c r="F174" s="1"/>
      <c r="G174" s="1"/>
      <c r="H174" s="1"/>
      <c r="I174" s="1"/>
      <c r="J174" s="1"/>
      <c r="K174" s="1"/>
    </row>
    <row r="175" spans="1:11" ht="15.75" customHeight="1">
      <c r="A175" s="1"/>
      <c r="B175" s="1"/>
      <c r="C175" s="1"/>
      <c r="D175" s="1"/>
      <c r="E175" s="1"/>
      <c r="F175" s="1"/>
      <c r="G175" s="1"/>
      <c r="H175" s="1"/>
      <c r="I175" s="1"/>
      <c r="J175" s="1"/>
      <c r="K175" s="1"/>
    </row>
    <row r="176" spans="1:11" ht="15.75" customHeight="1">
      <c r="A176" s="1"/>
      <c r="B176" s="1"/>
      <c r="C176" s="1"/>
      <c r="D176" s="1"/>
      <c r="E176" s="1"/>
      <c r="F176" s="1"/>
      <c r="G176" s="1"/>
      <c r="H176" s="1"/>
      <c r="I176" s="1"/>
      <c r="J176" s="1"/>
      <c r="K176" s="1"/>
    </row>
    <row r="177" spans="1:11" ht="15.75" customHeight="1">
      <c r="A177" s="1"/>
      <c r="B177" s="1"/>
      <c r="C177" s="1"/>
      <c r="D177" s="1"/>
      <c r="E177" s="1"/>
      <c r="F177" s="1"/>
      <c r="G177" s="1"/>
      <c r="H177" s="1"/>
      <c r="I177" s="1"/>
      <c r="J177" s="1"/>
      <c r="K177" s="1"/>
    </row>
    <row r="178" spans="1:11" ht="15.75" customHeight="1">
      <c r="A178" s="1"/>
      <c r="B178" s="1"/>
      <c r="C178" s="1"/>
      <c r="D178" s="1"/>
      <c r="E178" s="1"/>
      <c r="F178" s="1"/>
      <c r="G178" s="1"/>
      <c r="H178" s="1"/>
      <c r="I178" s="1"/>
      <c r="J178" s="1"/>
      <c r="K178" s="1"/>
    </row>
    <row r="179" spans="1:11" ht="15.75" customHeight="1">
      <c r="A179" s="1"/>
      <c r="B179" s="1"/>
      <c r="C179" s="1"/>
      <c r="D179" s="1"/>
      <c r="E179" s="1"/>
      <c r="F179" s="1"/>
      <c r="G179" s="1"/>
      <c r="H179" s="1"/>
      <c r="I179" s="1"/>
      <c r="J179" s="1"/>
      <c r="K179" s="1"/>
    </row>
    <row r="180" spans="1:11" ht="15.75" customHeight="1">
      <c r="A180" s="1"/>
      <c r="B180" s="1"/>
      <c r="C180" s="1"/>
      <c r="D180" s="1"/>
      <c r="E180" s="1"/>
      <c r="F180" s="1"/>
      <c r="G180" s="1"/>
      <c r="H180" s="1"/>
      <c r="I180" s="1"/>
      <c r="J180" s="1"/>
      <c r="K180" s="1"/>
    </row>
    <row r="181" spans="1:11" ht="15.75" customHeight="1">
      <c r="A181" s="1"/>
      <c r="B181" s="1"/>
      <c r="C181" s="1"/>
      <c r="D181" s="1"/>
      <c r="E181" s="1"/>
      <c r="F181" s="1"/>
      <c r="G181" s="1"/>
      <c r="H181" s="1"/>
      <c r="I181" s="1"/>
      <c r="J181" s="1"/>
      <c r="K181" s="1"/>
    </row>
    <row r="182" spans="1:11" ht="15.75" customHeight="1">
      <c r="A182" s="1"/>
      <c r="B182" s="1"/>
      <c r="C182" s="1"/>
      <c r="D182" s="1"/>
      <c r="E182" s="1"/>
      <c r="F182" s="1"/>
      <c r="G182" s="1"/>
      <c r="H182" s="1"/>
      <c r="I182" s="1"/>
      <c r="J182" s="1"/>
      <c r="K182" s="1"/>
    </row>
    <row r="183" spans="1:11" ht="15.75" customHeight="1">
      <c r="A183" s="1"/>
      <c r="B183" s="1"/>
      <c r="C183" s="1"/>
      <c r="D183" s="1"/>
      <c r="E183" s="1"/>
      <c r="F183" s="1"/>
      <c r="G183" s="1"/>
      <c r="H183" s="1"/>
      <c r="I183" s="1"/>
      <c r="J183" s="1"/>
      <c r="K183" s="1"/>
    </row>
    <row r="184" spans="1:11" ht="15.75" customHeight="1">
      <c r="A184" s="1"/>
      <c r="B184" s="1"/>
      <c r="C184" s="1"/>
      <c r="D184" s="1"/>
      <c r="E184" s="1"/>
      <c r="F184" s="1"/>
      <c r="G184" s="1"/>
      <c r="H184" s="1"/>
      <c r="I184" s="1"/>
      <c r="J184" s="1"/>
      <c r="K184" s="1"/>
    </row>
    <row r="185" spans="1:11" ht="15.75" customHeight="1">
      <c r="A185" s="1"/>
      <c r="B185" s="1"/>
      <c r="C185" s="1"/>
      <c r="D185" s="1"/>
      <c r="E185" s="1"/>
      <c r="F185" s="1"/>
      <c r="G185" s="1"/>
      <c r="H185" s="1"/>
      <c r="I185" s="1"/>
      <c r="J185" s="1"/>
      <c r="K185" s="1"/>
    </row>
    <row r="186" spans="1:11" ht="15.75" customHeight="1">
      <c r="A186" s="1"/>
      <c r="B186" s="1"/>
      <c r="C186" s="1"/>
      <c r="D186" s="1"/>
      <c r="E186" s="1"/>
      <c r="F186" s="1"/>
      <c r="G186" s="1"/>
      <c r="H186" s="1"/>
      <c r="I186" s="1"/>
      <c r="J186" s="1"/>
      <c r="K186" s="1"/>
    </row>
    <row r="187" spans="1:11" ht="15.75" customHeight="1">
      <c r="A187" s="1"/>
      <c r="B187" s="1"/>
      <c r="C187" s="1"/>
      <c r="D187" s="1"/>
      <c r="E187" s="1"/>
      <c r="F187" s="1"/>
      <c r="G187" s="1"/>
      <c r="H187" s="1"/>
      <c r="I187" s="1"/>
      <c r="J187" s="1"/>
      <c r="K187" s="1"/>
    </row>
    <row r="188" spans="1:11" ht="15.75" customHeight="1">
      <c r="A188" s="1"/>
      <c r="B188" s="1"/>
      <c r="C188" s="1"/>
      <c r="D188" s="1"/>
      <c r="E188" s="1"/>
      <c r="F188" s="1"/>
      <c r="G188" s="1"/>
      <c r="H188" s="1"/>
      <c r="I188" s="1"/>
      <c r="J188" s="1"/>
      <c r="K188" s="1"/>
    </row>
    <row r="189" spans="1:11" ht="15.75" customHeight="1">
      <c r="A189" s="1"/>
      <c r="B189" s="1"/>
      <c r="C189" s="1"/>
      <c r="D189" s="1"/>
      <c r="E189" s="1"/>
      <c r="F189" s="1"/>
      <c r="G189" s="1"/>
      <c r="H189" s="1"/>
      <c r="I189" s="1"/>
      <c r="J189" s="1"/>
      <c r="K189" s="1"/>
    </row>
    <row r="190" spans="1:11" ht="15.75" customHeight="1">
      <c r="A190" s="1"/>
      <c r="B190" s="1"/>
      <c r="C190" s="1"/>
      <c r="D190" s="1"/>
      <c r="E190" s="1"/>
      <c r="F190" s="1"/>
      <c r="G190" s="1"/>
      <c r="H190" s="1"/>
      <c r="I190" s="1"/>
      <c r="J190" s="1"/>
      <c r="K190" s="1"/>
    </row>
    <row r="191" spans="1:11" ht="15.75" customHeight="1">
      <c r="A191" s="1"/>
      <c r="B191" s="1"/>
      <c r="C191" s="1"/>
      <c r="D191" s="1"/>
      <c r="E191" s="1"/>
      <c r="F191" s="1"/>
      <c r="G191" s="1"/>
      <c r="H191" s="1"/>
      <c r="I191" s="1"/>
      <c r="J191" s="1"/>
      <c r="K191" s="1"/>
    </row>
    <row r="192" spans="1:11" ht="15.75" customHeight="1">
      <c r="A192" s="1"/>
      <c r="B192" s="1"/>
      <c r="C192" s="1"/>
      <c r="D192" s="1"/>
      <c r="E192" s="1"/>
      <c r="F192" s="1"/>
      <c r="G192" s="1"/>
      <c r="H192" s="1"/>
      <c r="I192" s="1"/>
      <c r="J192" s="1"/>
      <c r="K192" s="1"/>
    </row>
    <row r="193" spans="1:11" ht="15.75" customHeight="1">
      <c r="A193" s="1"/>
      <c r="B193" s="1"/>
      <c r="C193" s="1"/>
      <c r="D193" s="1"/>
      <c r="E193" s="1"/>
      <c r="F193" s="1"/>
      <c r="G193" s="1"/>
      <c r="H193" s="1"/>
      <c r="I193" s="1"/>
      <c r="J193" s="1"/>
      <c r="K193" s="1"/>
    </row>
    <row r="194" spans="1:11" ht="15.75" customHeight="1">
      <c r="A194" s="1"/>
      <c r="B194" s="1"/>
      <c r="C194" s="1"/>
      <c r="D194" s="1"/>
      <c r="E194" s="1"/>
      <c r="F194" s="1"/>
      <c r="G194" s="1"/>
      <c r="H194" s="1"/>
      <c r="I194" s="1"/>
      <c r="J194" s="1"/>
      <c r="K194" s="1"/>
    </row>
    <row r="195" spans="1:11" ht="15.75" customHeight="1">
      <c r="A195" s="1"/>
      <c r="B195" s="1"/>
      <c r="C195" s="1"/>
      <c r="D195" s="1"/>
      <c r="E195" s="1"/>
      <c r="F195" s="1"/>
      <c r="G195" s="1"/>
      <c r="H195" s="1"/>
      <c r="I195" s="1"/>
      <c r="J195" s="1"/>
      <c r="K195" s="1"/>
    </row>
    <row r="196" spans="1:11" ht="15.75" customHeight="1">
      <c r="A196" s="1"/>
      <c r="B196" s="1"/>
      <c r="C196" s="1"/>
      <c r="D196" s="1"/>
      <c r="E196" s="1"/>
      <c r="F196" s="1"/>
      <c r="G196" s="1"/>
      <c r="H196" s="1"/>
      <c r="I196" s="1"/>
      <c r="J196" s="1"/>
      <c r="K196" s="1"/>
    </row>
    <row r="197" spans="1:11" ht="15.75" customHeight="1">
      <c r="A197" s="1"/>
      <c r="B197" s="1"/>
      <c r="C197" s="1"/>
      <c r="D197" s="1"/>
      <c r="E197" s="1"/>
      <c r="F197" s="1"/>
      <c r="G197" s="1"/>
      <c r="H197" s="1"/>
      <c r="I197" s="1"/>
      <c r="J197" s="1"/>
      <c r="K197" s="1"/>
    </row>
    <row r="198" spans="1:11" ht="15.75" customHeight="1">
      <c r="A198" s="1"/>
      <c r="B198" s="1"/>
      <c r="C198" s="1"/>
      <c r="D198" s="1"/>
      <c r="E198" s="1"/>
      <c r="F198" s="1"/>
      <c r="G198" s="1"/>
      <c r="H198" s="1"/>
      <c r="I198" s="1"/>
      <c r="J198" s="1"/>
      <c r="K198" s="1"/>
    </row>
    <row r="199" spans="1:11" ht="15.75" customHeight="1">
      <c r="A199" s="1"/>
      <c r="B199" s="1"/>
      <c r="C199" s="1"/>
      <c r="D199" s="1"/>
      <c r="E199" s="1"/>
      <c r="F199" s="1"/>
      <c r="G199" s="1"/>
      <c r="H199" s="1"/>
      <c r="I199" s="1"/>
      <c r="J199" s="1"/>
      <c r="K199" s="1"/>
    </row>
    <row r="200" spans="1:11" ht="15.75" customHeight="1">
      <c r="A200" s="1"/>
      <c r="B200" s="1"/>
      <c r="C200" s="1"/>
      <c r="D200" s="1"/>
      <c r="E200" s="1"/>
      <c r="F200" s="1"/>
      <c r="G200" s="1"/>
      <c r="H200" s="1"/>
      <c r="I200" s="1"/>
      <c r="J200" s="1"/>
      <c r="K200" s="1"/>
    </row>
    <row r="201" spans="1:11" ht="15.75" customHeight="1">
      <c r="A201" s="1"/>
      <c r="B201" s="1"/>
      <c r="C201" s="1"/>
      <c r="D201" s="1"/>
      <c r="E201" s="1"/>
      <c r="F201" s="1"/>
      <c r="G201" s="1"/>
      <c r="H201" s="1"/>
      <c r="I201" s="1"/>
      <c r="J201" s="1"/>
      <c r="K201" s="1"/>
    </row>
    <row r="202" spans="1:11" ht="15.75" customHeight="1">
      <c r="A202" s="1"/>
      <c r="B202" s="1"/>
      <c r="C202" s="1"/>
      <c r="D202" s="1"/>
      <c r="E202" s="1"/>
      <c r="F202" s="1"/>
      <c r="G202" s="1"/>
      <c r="H202" s="1"/>
      <c r="I202" s="1"/>
      <c r="J202" s="1"/>
      <c r="K202" s="1"/>
    </row>
    <row r="203" spans="1:11" ht="15.75" customHeight="1">
      <c r="A203" s="1"/>
      <c r="B203" s="1"/>
      <c r="C203" s="1"/>
      <c r="D203" s="1"/>
      <c r="E203" s="1"/>
      <c r="F203" s="1"/>
      <c r="G203" s="1"/>
      <c r="H203" s="1"/>
      <c r="I203" s="1"/>
      <c r="J203" s="1"/>
      <c r="K203" s="1"/>
    </row>
    <row r="204" spans="1:11" ht="15.75" customHeight="1">
      <c r="A204" s="1"/>
      <c r="B204" s="1"/>
      <c r="C204" s="1"/>
      <c r="D204" s="1"/>
      <c r="E204" s="1"/>
      <c r="F204" s="1"/>
      <c r="G204" s="1"/>
      <c r="H204" s="1"/>
      <c r="I204" s="1"/>
      <c r="J204" s="1"/>
      <c r="K204" s="1"/>
    </row>
    <row r="205" spans="1:11" ht="15.75" customHeight="1">
      <c r="A205" s="1"/>
      <c r="B205" s="1"/>
      <c r="C205" s="1"/>
      <c r="D205" s="1"/>
      <c r="E205" s="1"/>
      <c r="F205" s="1"/>
      <c r="G205" s="1"/>
      <c r="H205" s="1"/>
      <c r="I205" s="1"/>
      <c r="J205" s="1"/>
      <c r="K205" s="1"/>
    </row>
    <row r="206" spans="1:11" ht="15.75" customHeight="1">
      <c r="A206" s="1"/>
      <c r="B206" s="1"/>
      <c r="C206" s="1"/>
      <c r="D206" s="1"/>
      <c r="E206" s="1"/>
      <c r="F206" s="1"/>
      <c r="G206" s="1"/>
      <c r="H206" s="1"/>
      <c r="I206" s="1"/>
      <c r="J206" s="1"/>
      <c r="K206" s="1"/>
    </row>
    <row r="207" spans="1:11" ht="15.75" customHeight="1">
      <c r="A207" s="1"/>
      <c r="B207" s="1"/>
      <c r="C207" s="1"/>
      <c r="D207" s="1"/>
      <c r="E207" s="1"/>
      <c r="F207" s="1"/>
      <c r="G207" s="1"/>
      <c r="H207" s="1"/>
      <c r="I207" s="1"/>
      <c r="J207" s="1"/>
      <c r="K207" s="1"/>
    </row>
    <row r="208" spans="1:11" ht="15.75" customHeight="1">
      <c r="A208" s="1"/>
      <c r="B208" s="1"/>
      <c r="C208" s="1"/>
      <c r="D208" s="1"/>
      <c r="E208" s="1"/>
      <c r="F208" s="1"/>
      <c r="G208" s="1"/>
      <c r="H208" s="1"/>
      <c r="I208" s="1"/>
      <c r="J208" s="1"/>
      <c r="K208" s="1"/>
    </row>
    <row r="209" spans="1:11" ht="15.75" customHeight="1">
      <c r="A209" s="1"/>
      <c r="B209" s="1"/>
      <c r="C209" s="1"/>
      <c r="D209" s="1"/>
      <c r="E209" s="1"/>
      <c r="F209" s="1"/>
      <c r="G209" s="1"/>
      <c r="H209" s="1"/>
      <c r="I209" s="1"/>
      <c r="J209" s="1"/>
      <c r="K209" s="1"/>
    </row>
    <row r="210" spans="1:11" ht="15.75" customHeight="1">
      <c r="A210" s="1"/>
      <c r="B210" s="1"/>
      <c r="C210" s="1"/>
      <c r="D210" s="1"/>
      <c r="E210" s="1"/>
      <c r="F210" s="1"/>
      <c r="G210" s="1"/>
      <c r="H210" s="1"/>
      <c r="I210" s="1"/>
      <c r="J210" s="1"/>
      <c r="K210" s="1"/>
    </row>
    <row r="211" spans="1:11" ht="15.75" customHeight="1">
      <c r="A211" s="1"/>
      <c r="B211" s="1"/>
      <c r="C211" s="1"/>
      <c r="D211" s="1"/>
      <c r="E211" s="1"/>
      <c r="F211" s="1"/>
      <c r="G211" s="1"/>
      <c r="H211" s="1"/>
      <c r="I211" s="1"/>
      <c r="J211" s="1"/>
      <c r="K211" s="1"/>
    </row>
    <row r="212" spans="1:11" ht="15.75" customHeight="1">
      <c r="A212" s="1"/>
      <c r="B212" s="1"/>
      <c r="C212" s="1"/>
      <c r="D212" s="1"/>
      <c r="E212" s="1"/>
      <c r="F212" s="1"/>
      <c r="G212" s="1"/>
      <c r="H212" s="1"/>
      <c r="I212" s="1"/>
      <c r="J212" s="1"/>
      <c r="K212" s="1"/>
    </row>
    <row r="213" spans="1:11" ht="15.75" customHeight="1">
      <c r="A213" s="1"/>
      <c r="B213" s="1"/>
      <c r="C213" s="1"/>
      <c r="D213" s="1"/>
      <c r="E213" s="1"/>
      <c r="F213" s="1"/>
      <c r="G213" s="1"/>
      <c r="H213" s="1"/>
      <c r="I213" s="1"/>
      <c r="J213" s="1"/>
      <c r="K213" s="1"/>
    </row>
    <row r="214" spans="1:11" ht="15.75" customHeight="1">
      <c r="A214" s="1"/>
      <c r="B214" s="1"/>
      <c r="C214" s="1"/>
      <c r="D214" s="1"/>
      <c r="E214" s="1"/>
      <c r="F214" s="1"/>
      <c r="G214" s="1"/>
      <c r="H214" s="1"/>
      <c r="I214" s="1"/>
      <c r="J214" s="1"/>
      <c r="K214" s="1"/>
    </row>
    <row r="215" spans="1:11" ht="15.75" customHeight="1">
      <c r="A215" s="1"/>
      <c r="B215" s="1"/>
      <c r="C215" s="1"/>
      <c r="D215" s="1"/>
      <c r="E215" s="1"/>
      <c r="F215" s="1"/>
      <c r="G215" s="1"/>
      <c r="H215" s="1"/>
      <c r="I215" s="1"/>
      <c r="J215" s="1"/>
      <c r="K215" s="1"/>
    </row>
    <row r="216" spans="1:11" ht="15.75" customHeight="1">
      <c r="A216" s="1"/>
      <c r="B216" s="1"/>
      <c r="C216" s="1"/>
      <c r="D216" s="1"/>
      <c r="E216" s="1"/>
      <c r="F216" s="1"/>
      <c r="G216" s="1"/>
      <c r="H216" s="1"/>
      <c r="I216" s="1"/>
      <c r="J216" s="1"/>
      <c r="K216" s="1"/>
    </row>
    <row r="217" spans="1:11" ht="15.75" customHeight="1">
      <c r="A217" s="1"/>
      <c r="B217" s="1"/>
      <c r="C217" s="1"/>
      <c r="D217" s="1"/>
      <c r="E217" s="1"/>
      <c r="F217" s="1"/>
      <c r="G217" s="1"/>
      <c r="H217" s="1"/>
      <c r="I217" s="1"/>
      <c r="J217" s="1"/>
      <c r="K217" s="1"/>
    </row>
    <row r="218" spans="1:11" ht="15.75" customHeight="1">
      <c r="A218" s="1"/>
      <c r="B218" s="1"/>
      <c r="C218" s="1"/>
      <c r="D218" s="1"/>
      <c r="E218" s="1"/>
      <c r="F218" s="1"/>
      <c r="G218" s="1"/>
      <c r="H218" s="1"/>
      <c r="I218" s="1"/>
      <c r="J218" s="1"/>
      <c r="K218" s="1"/>
    </row>
    <row r="219" spans="1:11" ht="15.75" customHeight="1">
      <c r="A219" s="1"/>
      <c r="B219" s="1"/>
      <c r="C219" s="1"/>
      <c r="D219" s="1"/>
      <c r="E219" s="1"/>
      <c r="F219" s="1"/>
      <c r="G219" s="1"/>
      <c r="H219" s="1"/>
      <c r="I219" s="1"/>
      <c r="J219" s="1"/>
      <c r="K219" s="1"/>
    </row>
    <row r="220" spans="1:11" ht="15.75" customHeight="1">
      <c r="A220" s="1"/>
      <c r="B220" s="1"/>
      <c r="C220" s="1"/>
      <c r="D220" s="1"/>
      <c r="E220" s="1"/>
      <c r="F220" s="1"/>
      <c r="G220" s="1"/>
      <c r="H220" s="1"/>
      <c r="I220" s="1"/>
      <c r="J220" s="1"/>
      <c r="K220" s="1"/>
    </row>
    <row r="221" spans="1:11" ht="15.75" customHeight="1">
      <c r="A221" s="1"/>
      <c r="B221" s="1"/>
      <c r="C221" s="1"/>
      <c r="D221" s="1"/>
      <c r="E221" s="1"/>
      <c r="F221" s="1"/>
      <c r="G221" s="1"/>
      <c r="H221" s="1"/>
      <c r="I221" s="1"/>
      <c r="J221" s="1"/>
      <c r="K221" s="1"/>
    </row>
    <row r="222" spans="1:11" ht="15.75" customHeight="1">
      <c r="A222" s="1"/>
      <c r="B222" s="1"/>
      <c r="C222" s="1"/>
      <c r="D222" s="1"/>
      <c r="E222" s="1"/>
      <c r="F222" s="1"/>
      <c r="G222" s="1"/>
      <c r="H222" s="1"/>
      <c r="I222" s="1"/>
      <c r="J222" s="1"/>
      <c r="K222" s="1"/>
    </row>
    <row r="223" spans="1:11" ht="15.75" customHeight="1"/>
    <row r="224" spans="1:11"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0">
    <mergeCell ref="B20:H20"/>
    <mergeCell ref="B21:H21"/>
    <mergeCell ref="B22:H22"/>
    <mergeCell ref="B10:H10"/>
    <mergeCell ref="C11:D11"/>
    <mergeCell ref="C12:D12"/>
    <mergeCell ref="C13:D13"/>
    <mergeCell ref="C14:D14"/>
    <mergeCell ref="C15:D15"/>
    <mergeCell ref="C16:D16"/>
    <mergeCell ref="B7:H7"/>
    <mergeCell ref="B8:H8"/>
    <mergeCell ref="B17:H17"/>
    <mergeCell ref="B18:H18"/>
    <mergeCell ref="B19:H19"/>
    <mergeCell ref="B2:H2"/>
    <mergeCell ref="B3:H3"/>
    <mergeCell ref="B4:H4"/>
    <mergeCell ref="B5:H5"/>
    <mergeCell ref="B6:H6"/>
  </mergeCells>
  <pageMargins left="0.7" right="0.7" top="0.75" bottom="0.75" header="0" footer="0"/>
  <pageSetup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0"/>
  <sheetViews>
    <sheetView workbookViewId="0"/>
  </sheetViews>
  <sheetFormatPr defaultColWidth="14.42578125" defaultRowHeight="15" customHeight="1"/>
  <cols>
    <col min="1" max="1" width="0.7109375" customWidth="1"/>
    <col min="2" max="2" width="31.42578125" customWidth="1"/>
    <col min="3" max="6" width="17.28515625" customWidth="1"/>
    <col min="7" max="7" width="18.7109375" customWidth="1"/>
    <col min="8" max="8" width="8.7109375" customWidth="1"/>
    <col min="9" max="13" width="17.28515625" customWidth="1"/>
  </cols>
  <sheetData>
    <row r="1" spans="1:13" ht="12" customHeight="1">
      <c r="A1" s="1"/>
      <c r="B1" s="108"/>
      <c r="C1" s="108"/>
      <c r="D1" s="108"/>
      <c r="E1" s="108"/>
      <c r="F1" s="108"/>
      <c r="G1" s="108"/>
      <c r="H1" s="108"/>
      <c r="I1" s="1"/>
      <c r="J1" s="1"/>
      <c r="K1" s="1"/>
      <c r="L1" s="1"/>
      <c r="M1" s="1"/>
    </row>
    <row r="2" spans="1:13" ht="36" customHeight="1">
      <c r="A2" s="99"/>
      <c r="B2" s="242" t="s">
        <v>165</v>
      </c>
      <c r="C2" s="239"/>
      <c r="D2" s="239"/>
      <c r="E2" s="239"/>
      <c r="F2" s="239"/>
      <c r="G2" s="239"/>
      <c r="H2" s="221"/>
      <c r="I2" s="1"/>
      <c r="J2" s="1"/>
      <c r="K2" s="1"/>
      <c r="L2" s="1"/>
      <c r="M2" s="1"/>
    </row>
    <row r="3" spans="1:13" ht="87.75" customHeight="1">
      <c r="A3" s="1"/>
      <c r="B3" s="243" t="s">
        <v>166</v>
      </c>
      <c r="C3" s="199"/>
      <c r="D3" s="199"/>
      <c r="E3" s="199"/>
      <c r="F3" s="199"/>
      <c r="G3" s="199"/>
      <c r="H3" s="200"/>
      <c r="I3" s="1"/>
      <c r="J3" s="1"/>
      <c r="K3" s="1"/>
      <c r="L3" s="1"/>
      <c r="M3" s="1"/>
    </row>
    <row r="4" spans="1:13" ht="87.75" customHeight="1">
      <c r="A4" s="83"/>
      <c r="B4" s="244" t="s">
        <v>167</v>
      </c>
      <c r="C4" s="202"/>
      <c r="D4" s="202"/>
      <c r="E4" s="202"/>
      <c r="F4" s="202"/>
      <c r="G4" s="202"/>
      <c r="H4" s="203"/>
      <c r="I4" s="83"/>
      <c r="J4" s="1"/>
      <c r="K4" s="1"/>
      <c r="L4" s="1"/>
      <c r="M4" s="1"/>
    </row>
    <row r="5" spans="1:13" ht="36" customHeight="1">
      <c r="A5" s="1"/>
      <c r="B5" s="245" t="s">
        <v>168</v>
      </c>
      <c r="C5" s="195"/>
      <c r="D5" s="195"/>
      <c r="E5" s="195"/>
      <c r="F5" s="195"/>
      <c r="G5" s="195"/>
      <c r="H5" s="196"/>
      <c r="I5" s="1"/>
      <c r="J5" s="1"/>
      <c r="K5" s="1"/>
      <c r="L5" s="1"/>
      <c r="M5" s="1"/>
    </row>
    <row r="6" spans="1:13" ht="49.5" customHeight="1">
      <c r="A6" s="99"/>
      <c r="B6" s="246" t="s">
        <v>169</v>
      </c>
      <c r="C6" s="247"/>
      <c r="D6" s="247"/>
      <c r="E6" s="247"/>
      <c r="F6" s="247"/>
      <c r="G6" s="247"/>
      <c r="H6" s="208"/>
      <c r="I6" s="109"/>
      <c r="J6" s="1"/>
      <c r="K6" s="1"/>
      <c r="L6" s="1"/>
      <c r="M6" s="1"/>
    </row>
    <row r="7" spans="1:13" ht="49.5" customHeight="1">
      <c r="A7" s="99"/>
      <c r="B7" s="237" t="s">
        <v>170</v>
      </c>
      <c r="C7" s="226"/>
      <c r="D7" s="226"/>
      <c r="E7" s="226"/>
      <c r="F7" s="226"/>
      <c r="G7" s="226"/>
      <c r="H7" s="210"/>
      <c r="I7" s="109"/>
      <c r="J7" s="1"/>
      <c r="K7" s="1"/>
      <c r="L7" s="1"/>
      <c r="M7" s="1"/>
    </row>
    <row r="8" spans="1:13" ht="49.5" customHeight="1">
      <c r="A8" s="99"/>
      <c r="B8" s="237" t="s">
        <v>171</v>
      </c>
      <c r="C8" s="226"/>
      <c r="D8" s="226"/>
      <c r="E8" s="226"/>
      <c r="F8" s="226"/>
      <c r="G8" s="226"/>
      <c r="H8" s="210"/>
      <c r="I8" s="109"/>
      <c r="J8" s="1"/>
      <c r="K8" s="1"/>
      <c r="L8" s="1"/>
      <c r="M8" s="1"/>
    </row>
    <row r="9" spans="1:13" ht="49.5" customHeight="1">
      <c r="A9" s="99"/>
      <c r="B9" s="237" t="s">
        <v>172</v>
      </c>
      <c r="C9" s="226"/>
      <c r="D9" s="226"/>
      <c r="E9" s="226"/>
      <c r="F9" s="226"/>
      <c r="G9" s="226"/>
      <c r="H9" s="210"/>
      <c r="I9" s="109"/>
      <c r="J9" s="1"/>
      <c r="K9" s="1"/>
      <c r="L9" s="1"/>
      <c r="M9" s="1"/>
    </row>
    <row r="10" spans="1:13" ht="49.5" customHeight="1">
      <c r="A10" s="99"/>
      <c r="B10" s="238" t="s">
        <v>173</v>
      </c>
      <c r="C10" s="239"/>
      <c r="D10" s="239"/>
      <c r="E10" s="239"/>
      <c r="F10" s="239"/>
      <c r="G10" s="239"/>
      <c r="H10" s="240"/>
      <c r="I10" s="109"/>
      <c r="J10" s="1"/>
      <c r="K10" s="1"/>
      <c r="L10" s="1"/>
      <c r="M10" s="1"/>
    </row>
    <row r="11" spans="1:13" ht="36" customHeight="1">
      <c r="A11" s="1"/>
      <c r="B11" s="241" t="s">
        <v>174</v>
      </c>
      <c r="C11" s="226"/>
      <c r="D11" s="226"/>
      <c r="E11" s="226"/>
      <c r="F11" s="226"/>
      <c r="G11" s="216"/>
      <c r="H11" s="110">
        <v>0</v>
      </c>
      <c r="I11" s="1"/>
      <c r="J11" s="1"/>
      <c r="K11" s="1"/>
      <c r="L11" s="1"/>
      <c r="M11" s="1"/>
    </row>
    <row r="12" spans="1:13" ht="12" customHeight="1">
      <c r="A12" s="1"/>
      <c r="B12" s="1"/>
      <c r="C12" s="1"/>
      <c r="D12" s="1"/>
      <c r="E12" s="1"/>
      <c r="F12" s="1"/>
      <c r="G12" s="111"/>
      <c r="H12" s="1"/>
      <c r="I12" s="1"/>
      <c r="J12" s="1"/>
      <c r="K12" s="1"/>
      <c r="L12" s="1"/>
      <c r="M12" s="1"/>
    </row>
    <row r="13" spans="1:13" ht="12" customHeight="1">
      <c r="A13" s="1"/>
      <c r="B13" s="1"/>
      <c r="C13" s="1"/>
      <c r="D13" s="1"/>
      <c r="E13" s="1"/>
      <c r="F13" s="1"/>
      <c r="G13" s="1"/>
      <c r="H13" s="1"/>
      <c r="I13" s="1"/>
      <c r="J13" s="1"/>
      <c r="K13" s="1"/>
      <c r="L13" s="1"/>
      <c r="M13" s="1"/>
    </row>
    <row r="14" spans="1:13" ht="12" customHeight="1">
      <c r="A14" s="1"/>
      <c r="B14" s="1"/>
      <c r="C14" s="1"/>
      <c r="D14" s="1"/>
      <c r="E14" s="1"/>
      <c r="F14" s="1"/>
      <c r="G14" s="1"/>
      <c r="H14" s="1"/>
      <c r="I14" s="1"/>
      <c r="J14" s="1"/>
      <c r="K14" s="1"/>
      <c r="L14" s="1"/>
      <c r="M14" s="1"/>
    </row>
    <row r="15" spans="1:13" ht="12" customHeight="1">
      <c r="A15" s="1"/>
      <c r="B15" s="1"/>
      <c r="C15" s="1"/>
      <c r="D15" s="1"/>
      <c r="E15" s="1"/>
      <c r="F15" s="1"/>
      <c r="G15" s="1"/>
      <c r="H15" s="1"/>
      <c r="I15" s="1"/>
      <c r="J15" s="1"/>
      <c r="K15" s="1"/>
      <c r="L15" s="1"/>
      <c r="M15" s="1"/>
    </row>
    <row r="16" spans="1:13" ht="12" customHeight="1">
      <c r="A16" s="1"/>
      <c r="B16" s="1"/>
      <c r="C16" s="1"/>
      <c r="D16" s="1"/>
      <c r="E16" s="1"/>
      <c r="F16" s="1"/>
      <c r="G16" s="1"/>
      <c r="H16" s="1"/>
      <c r="I16" s="1"/>
      <c r="J16" s="1"/>
      <c r="K16" s="1"/>
      <c r="L16" s="1"/>
      <c r="M16" s="1"/>
    </row>
    <row r="17" spans="1:13" ht="12" customHeight="1">
      <c r="A17" s="1"/>
      <c r="B17" s="1"/>
      <c r="C17" s="1"/>
      <c r="D17" s="1"/>
      <c r="E17" s="1"/>
      <c r="F17" s="1"/>
      <c r="G17" s="1"/>
      <c r="H17" s="1"/>
      <c r="I17" s="1"/>
      <c r="J17" s="1"/>
      <c r="K17" s="1"/>
      <c r="L17" s="1"/>
      <c r="M17" s="1"/>
    </row>
    <row r="18" spans="1:13" ht="12.75" customHeight="1">
      <c r="A18" s="1"/>
      <c r="B18" s="1"/>
      <c r="C18" s="1"/>
      <c r="D18" s="1"/>
      <c r="E18" s="1"/>
      <c r="F18" s="1"/>
      <c r="G18" s="1"/>
      <c r="H18" s="1"/>
      <c r="I18" s="1"/>
      <c r="J18" s="1"/>
      <c r="K18" s="1"/>
      <c r="L18" s="1"/>
      <c r="M18" s="1"/>
    </row>
    <row r="19" spans="1:13" ht="12.75" customHeight="1">
      <c r="A19" s="1"/>
      <c r="B19" s="1"/>
      <c r="C19" s="1"/>
      <c r="D19" s="1"/>
      <c r="E19" s="1"/>
      <c r="F19" s="1"/>
      <c r="G19" s="1"/>
      <c r="H19" s="1"/>
      <c r="I19" s="1"/>
      <c r="J19" s="1"/>
      <c r="K19" s="1"/>
      <c r="L19" s="1"/>
      <c r="M19" s="1"/>
    </row>
    <row r="20" spans="1:13" ht="12.75" customHeight="1">
      <c r="A20" s="1"/>
      <c r="B20" s="1"/>
      <c r="C20" s="1"/>
      <c r="D20" s="1"/>
      <c r="E20" s="1"/>
      <c r="F20" s="1"/>
      <c r="G20" s="1"/>
      <c r="H20" s="1"/>
      <c r="I20" s="1"/>
      <c r="J20" s="1"/>
      <c r="K20" s="1"/>
      <c r="L20" s="1"/>
      <c r="M20" s="1"/>
    </row>
    <row r="21" spans="1:13" ht="12.75" customHeight="1">
      <c r="A21" s="1"/>
      <c r="B21" s="1"/>
      <c r="C21" s="1"/>
      <c r="D21" s="1"/>
      <c r="E21" s="1"/>
      <c r="F21" s="1"/>
      <c r="G21" s="1"/>
      <c r="H21" s="1"/>
      <c r="I21" s="1"/>
      <c r="J21" s="1"/>
      <c r="K21" s="1"/>
      <c r="L21" s="1"/>
      <c r="M21" s="1"/>
    </row>
    <row r="22" spans="1:13" ht="12.75" customHeight="1">
      <c r="A22" s="1"/>
      <c r="B22" s="1"/>
      <c r="C22" s="1"/>
      <c r="D22" s="1"/>
      <c r="E22" s="1"/>
      <c r="F22" s="1"/>
      <c r="G22" s="1"/>
      <c r="H22" s="1"/>
      <c r="I22" s="1"/>
      <c r="J22" s="1"/>
      <c r="K22" s="1"/>
      <c r="L22" s="1"/>
      <c r="M22" s="1"/>
    </row>
    <row r="23" spans="1:13" ht="15.75" customHeight="1">
      <c r="A23" s="1"/>
      <c r="B23" s="1"/>
      <c r="C23" s="1"/>
      <c r="D23" s="1"/>
      <c r="E23" s="1"/>
      <c r="F23" s="1"/>
      <c r="G23" s="1"/>
      <c r="H23" s="1"/>
      <c r="I23" s="1"/>
      <c r="J23" s="1"/>
      <c r="K23" s="1"/>
      <c r="L23" s="1"/>
      <c r="M23" s="1"/>
    </row>
    <row r="24" spans="1:13" ht="15.75" customHeight="1">
      <c r="A24" s="1"/>
      <c r="B24" s="1"/>
      <c r="C24" s="1"/>
      <c r="D24" s="1"/>
      <c r="E24" s="1"/>
      <c r="F24" s="1"/>
      <c r="G24" s="1"/>
      <c r="H24" s="1"/>
      <c r="I24" s="1"/>
      <c r="J24" s="1"/>
      <c r="K24" s="1"/>
      <c r="L24" s="1"/>
      <c r="M24" s="1"/>
    </row>
    <row r="25" spans="1:13" ht="15.75" customHeight="1">
      <c r="A25" s="1"/>
      <c r="B25" s="1"/>
      <c r="C25" s="1"/>
      <c r="D25" s="1"/>
      <c r="E25" s="1"/>
      <c r="F25" s="1"/>
      <c r="G25" s="1"/>
      <c r="H25" s="1"/>
      <c r="I25" s="1"/>
      <c r="J25" s="1"/>
      <c r="K25" s="1"/>
      <c r="L25" s="1"/>
      <c r="M25" s="1"/>
    </row>
    <row r="26" spans="1:13" ht="15.75" customHeight="1">
      <c r="A26" s="1"/>
      <c r="B26" s="1"/>
      <c r="C26" s="1"/>
      <c r="D26" s="1"/>
      <c r="E26" s="1"/>
      <c r="F26" s="1"/>
      <c r="G26" s="1"/>
      <c r="H26" s="1"/>
      <c r="I26" s="1"/>
      <c r="J26" s="1"/>
      <c r="K26" s="1"/>
      <c r="L26" s="1"/>
      <c r="M26" s="1"/>
    </row>
    <row r="27" spans="1:13" ht="15.75" customHeight="1">
      <c r="A27" s="1"/>
      <c r="B27" s="1"/>
      <c r="C27" s="1"/>
      <c r="D27" s="1"/>
      <c r="E27" s="1"/>
      <c r="F27" s="1"/>
      <c r="G27" s="1"/>
      <c r="H27" s="1"/>
      <c r="I27" s="1"/>
      <c r="J27" s="1"/>
      <c r="K27" s="1"/>
      <c r="L27" s="1"/>
      <c r="M27" s="1"/>
    </row>
    <row r="28" spans="1:13" ht="15.75" customHeight="1">
      <c r="A28" s="1"/>
      <c r="B28" s="1"/>
      <c r="C28" s="1"/>
      <c r="D28" s="1"/>
      <c r="E28" s="1"/>
      <c r="F28" s="1"/>
      <c r="G28" s="1"/>
      <c r="H28" s="1"/>
      <c r="I28" s="1"/>
      <c r="J28" s="1"/>
      <c r="K28" s="1"/>
      <c r="L28" s="1"/>
      <c r="M28" s="1"/>
    </row>
    <row r="29" spans="1:13" ht="15.75" customHeight="1">
      <c r="A29" s="1"/>
      <c r="B29" s="1"/>
      <c r="C29" s="1"/>
      <c r="D29" s="1"/>
      <c r="E29" s="1"/>
      <c r="F29" s="1"/>
      <c r="G29" s="1"/>
      <c r="H29" s="1"/>
      <c r="I29" s="1"/>
      <c r="J29" s="1"/>
      <c r="K29" s="1"/>
      <c r="L29" s="1"/>
      <c r="M29" s="1"/>
    </row>
    <row r="30" spans="1:13" ht="15.75" customHeight="1">
      <c r="A30" s="1"/>
      <c r="B30" s="1"/>
      <c r="C30" s="1"/>
      <c r="D30" s="1"/>
      <c r="E30" s="1"/>
      <c r="F30" s="1"/>
      <c r="G30" s="1"/>
      <c r="H30" s="1"/>
      <c r="I30" s="1"/>
      <c r="J30" s="1"/>
      <c r="K30" s="1"/>
      <c r="L30" s="1"/>
      <c r="M30" s="1"/>
    </row>
    <row r="31" spans="1:13" ht="15.75" customHeight="1">
      <c r="A31" s="1"/>
      <c r="B31" s="1"/>
      <c r="C31" s="1"/>
      <c r="D31" s="1"/>
      <c r="E31" s="1"/>
      <c r="F31" s="1"/>
      <c r="G31" s="1"/>
      <c r="H31" s="1"/>
      <c r="I31" s="1"/>
      <c r="J31" s="1"/>
      <c r="K31" s="1"/>
      <c r="L31" s="1"/>
      <c r="M31" s="1"/>
    </row>
    <row r="32" spans="1:13" ht="15.75" customHeight="1">
      <c r="A32" s="1"/>
      <c r="B32" s="1"/>
      <c r="C32" s="1"/>
      <c r="D32" s="1"/>
      <c r="E32" s="1"/>
      <c r="F32" s="1"/>
      <c r="G32" s="1"/>
      <c r="H32" s="1"/>
      <c r="I32" s="1"/>
      <c r="J32" s="1"/>
      <c r="K32" s="1"/>
      <c r="L32" s="1"/>
      <c r="M32" s="1"/>
    </row>
    <row r="33" spans="1:13" ht="15.75" customHeight="1">
      <c r="A33" s="1"/>
      <c r="B33" s="1"/>
      <c r="C33" s="1"/>
      <c r="D33" s="1"/>
      <c r="E33" s="1"/>
      <c r="F33" s="1"/>
      <c r="G33" s="1"/>
      <c r="H33" s="1"/>
      <c r="I33" s="1"/>
      <c r="J33" s="1"/>
      <c r="K33" s="1"/>
      <c r="L33" s="1"/>
      <c r="M33" s="1"/>
    </row>
    <row r="34" spans="1:13" ht="15.75" customHeight="1">
      <c r="A34" s="1"/>
      <c r="B34" s="1"/>
      <c r="C34" s="1"/>
      <c r="D34" s="1"/>
      <c r="E34" s="1"/>
      <c r="F34" s="1"/>
      <c r="G34" s="1"/>
      <c r="H34" s="1"/>
      <c r="I34" s="1"/>
      <c r="J34" s="1"/>
      <c r="K34" s="1"/>
      <c r="L34" s="1"/>
      <c r="M34" s="1"/>
    </row>
    <row r="35" spans="1:13" ht="15.75" customHeight="1">
      <c r="A35" s="1"/>
      <c r="B35" s="1"/>
      <c r="C35" s="1"/>
      <c r="D35" s="1"/>
      <c r="E35" s="1"/>
      <c r="F35" s="1"/>
      <c r="G35" s="1"/>
      <c r="H35" s="1"/>
      <c r="I35" s="1"/>
      <c r="J35" s="1"/>
      <c r="K35" s="1"/>
      <c r="L35" s="1"/>
      <c r="M35" s="1"/>
    </row>
    <row r="36" spans="1:13" ht="15.75" customHeight="1">
      <c r="A36" s="1"/>
      <c r="B36" s="1"/>
      <c r="C36" s="1"/>
      <c r="D36" s="1"/>
      <c r="E36" s="1"/>
      <c r="F36" s="1"/>
      <c r="G36" s="1"/>
      <c r="H36" s="1"/>
      <c r="I36" s="1"/>
      <c r="J36" s="1"/>
      <c r="K36" s="1"/>
      <c r="L36" s="1"/>
      <c r="M36" s="1"/>
    </row>
    <row r="37" spans="1:13" ht="15.75" customHeight="1">
      <c r="A37" s="1"/>
      <c r="B37" s="1"/>
      <c r="C37" s="1"/>
      <c r="D37" s="1"/>
      <c r="E37" s="1"/>
      <c r="F37" s="1"/>
      <c r="G37" s="1"/>
      <c r="H37" s="1"/>
      <c r="I37" s="1"/>
      <c r="J37" s="1"/>
      <c r="K37" s="1"/>
      <c r="L37" s="1"/>
      <c r="M37" s="1"/>
    </row>
    <row r="38" spans="1:13" ht="15.75" customHeight="1">
      <c r="A38" s="1"/>
      <c r="B38" s="1"/>
      <c r="C38" s="1"/>
      <c r="D38" s="1"/>
      <c r="E38" s="1"/>
      <c r="F38" s="1"/>
      <c r="G38" s="1"/>
      <c r="H38" s="1"/>
      <c r="I38" s="1"/>
      <c r="J38" s="1"/>
      <c r="K38" s="1"/>
      <c r="L38" s="1"/>
      <c r="M38" s="1"/>
    </row>
    <row r="39" spans="1:13" ht="15.75" customHeight="1">
      <c r="A39" s="1"/>
      <c r="B39" s="1"/>
      <c r="C39" s="1"/>
      <c r="D39" s="1"/>
      <c r="E39" s="1"/>
      <c r="F39" s="1"/>
      <c r="G39" s="1"/>
      <c r="H39" s="1"/>
      <c r="I39" s="1"/>
      <c r="J39" s="1"/>
      <c r="K39" s="1"/>
      <c r="L39" s="1"/>
      <c r="M39" s="1"/>
    </row>
    <row r="40" spans="1:13" ht="15.75" customHeight="1">
      <c r="A40" s="1"/>
      <c r="B40" s="1"/>
      <c r="C40" s="1"/>
      <c r="D40" s="1"/>
      <c r="E40" s="1"/>
      <c r="F40" s="1"/>
      <c r="G40" s="1"/>
      <c r="H40" s="1"/>
      <c r="I40" s="1"/>
      <c r="J40" s="1"/>
      <c r="K40" s="1"/>
      <c r="L40" s="1"/>
      <c r="M40" s="1"/>
    </row>
    <row r="41" spans="1:13" ht="15.75" customHeight="1">
      <c r="A41" s="1"/>
      <c r="B41" s="1"/>
      <c r="C41" s="1"/>
      <c r="D41" s="1"/>
      <c r="E41" s="1"/>
      <c r="F41" s="1"/>
      <c r="G41" s="1"/>
      <c r="H41" s="1"/>
      <c r="I41" s="1"/>
      <c r="J41" s="1"/>
      <c r="K41" s="1"/>
      <c r="L41" s="1"/>
      <c r="M41" s="1"/>
    </row>
    <row r="42" spans="1:13" ht="15.75" customHeight="1">
      <c r="A42" s="1"/>
      <c r="B42" s="1"/>
      <c r="C42" s="1"/>
      <c r="D42" s="1"/>
      <c r="E42" s="1"/>
      <c r="F42" s="1"/>
      <c r="G42" s="1"/>
      <c r="H42" s="1"/>
      <c r="I42" s="1"/>
      <c r="J42" s="1"/>
      <c r="K42" s="1"/>
      <c r="L42" s="1"/>
      <c r="M42" s="1"/>
    </row>
    <row r="43" spans="1:13" ht="15.75" customHeight="1">
      <c r="A43" s="1"/>
      <c r="B43" s="1"/>
      <c r="C43" s="1"/>
      <c r="D43" s="1"/>
      <c r="E43" s="1"/>
      <c r="F43" s="1"/>
      <c r="G43" s="1"/>
      <c r="H43" s="1"/>
      <c r="I43" s="1"/>
      <c r="J43" s="1"/>
      <c r="K43" s="1"/>
      <c r="L43" s="1"/>
      <c r="M43" s="1"/>
    </row>
    <row r="44" spans="1:13" ht="15.75" customHeight="1">
      <c r="A44" s="1"/>
      <c r="B44" s="1"/>
      <c r="C44" s="1"/>
      <c r="D44" s="1"/>
      <c r="E44" s="1"/>
      <c r="F44" s="1"/>
      <c r="G44" s="1"/>
      <c r="H44" s="1"/>
      <c r="I44" s="1"/>
      <c r="J44" s="1"/>
      <c r="K44" s="1"/>
      <c r="L44" s="1"/>
      <c r="M44" s="1"/>
    </row>
    <row r="45" spans="1:13" ht="15.75" customHeight="1">
      <c r="A45" s="1"/>
      <c r="B45" s="1"/>
      <c r="C45" s="1"/>
      <c r="D45" s="1"/>
      <c r="E45" s="1"/>
      <c r="F45" s="1"/>
      <c r="G45" s="1"/>
      <c r="H45" s="1"/>
      <c r="I45" s="1"/>
      <c r="J45" s="1"/>
      <c r="K45" s="1"/>
      <c r="L45" s="1"/>
      <c r="M45" s="1"/>
    </row>
    <row r="46" spans="1:13" ht="15.75" customHeight="1">
      <c r="A46" s="1"/>
      <c r="B46" s="1"/>
      <c r="C46" s="1"/>
      <c r="D46" s="1"/>
      <c r="E46" s="1"/>
      <c r="F46" s="1"/>
      <c r="G46" s="1"/>
      <c r="H46" s="1"/>
      <c r="I46" s="1"/>
      <c r="J46" s="1"/>
      <c r="K46" s="1"/>
      <c r="L46" s="1"/>
      <c r="M46" s="1"/>
    </row>
    <row r="47" spans="1:13" ht="15.75" customHeight="1">
      <c r="A47" s="1"/>
      <c r="B47" s="1"/>
      <c r="C47" s="1"/>
      <c r="D47" s="1"/>
      <c r="E47" s="1"/>
      <c r="F47" s="1"/>
      <c r="G47" s="1"/>
      <c r="H47" s="1"/>
      <c r="I47" s="1"/>
      <c r="J47" s="1"/>
      <c r="K47" s="1"/>
      <c r="L47" s="1"/>
      <c r="M47" s="1"/>
    </row>
    <row r="48" spans="1:13" ht="15.75" customHeight="1">
      <c r="A48" s="1"/>
      <c r="B48" s="1"/>
      <c r="C48" s="1"/>
      <c r="D48" s="1"/>
      <c r="E48" s="1"/>
      <c r="F48" s="1"/>
      <c r="G48" s="1"/>
      <c r="H48" s="1"/>
      <c r="I48" s="1"/>
      <c r="J48" s="1"/>
      <c r="K48" s="1"/>
      <c r="L48" s="1"/>
      <c r="M48" s="1"/>
    </row>
    <row r="49" spans="1:13" ht="15.75" customHeight="1">
      <c r="A49" s="1"/>
      <c r="B49" s="1"/>
      <c r="C49" s="1"/>
      <c r="D49" s="1"/>
      <c r="E49" s="1"/>
      <c r="F49" s="1"/>
      <c r="G49" s="1"/>
      <c r="H49" s="1"/>
      <c r="I49" s="1"/>
      <c r="J49" s="1"/>
      <c r="K49" s="1"/>
      <c r="L49" s="1"/>
      <c r="M49" s="1"/>
    </row>
    <row r="50" spans="1:13" ht="15.75" customHeight="1">
      <c r="A50" s="1"/>
      <c r="B50" s="1"/>
      <c r="C50" s="1"/>
      <c r="D50" s="1"/>
      <c r="E50" s="1"/>
      <c r="F50" s="1"/>
      <c r="G50" s="1"/>
      <c r="H50" s="1"/>
      <c r="I50" s="1"/>
      <c r="J50" s="1"/>
      <c r="K50" s="1"/>
      <c r="L50" s="1"/>
      <c r="M50" s="1"/>
    </row>
    <row r="51" spans="1:13" ht="15.75" customHeight="1">
      <c r="A51" s="1"/>
      <c r="B51" s="1"/>
      <c r="C51" s="1"/>
      <c r="D51" s="1"/>
      <c r="E51" s="1"/>
      <c r="F51" s="1"/>
      <c r="G51" s="1"/>
      <c r="H51" s="1"/>
      <c r="I51" s="1"/>
      <c r="J51" s="1"/>
      <c r="K51" s="1"/>
      <c r="L51" s="1"/>
      <c r="M51" s="1"/>
    </row>
    <row r="52" spans="1:13" ht="15.75" customHeight="1">
      <c r="A52" s="1"/>
      <c r="B52" s="1"/>
      <c r="C52" s="1"/>
      <c r="D52" s="1"/>
      <c r="E52" s="1"/>
      <c r="F52" s="1"/>
      <c r="G52" s="1"/>
      <c r="H52" s="1"/>
      <c r="I52" s="1"/>
      <c r="J52" s="1"/>
      <c r="K52" s="1"/>
      <c r="L52" s="1"/>
      <c r="M52" s="1"/>
    </row>
    <row r="53" spans="1:13" ht="15.75" customHeight="1">
      <c r="A53" s="1"/>
      <c r="B53" s="1"/>
      <c r="C53" s="1"/>
      <c r="D53" s="1"/>
      <c r="E53" s="1"/>
      <c r="F53" s="1"/>
      <c r="G53" s="1"/>
      <c r="H53" s="1"/>
      <c r="I53" s="1"/>
      <c r="J53" s="1"/>
      <c r="K53" s="1"/>
      <c r="L53" s="1"/>
      <c r="M53" s="1"/>
    </row>
    <row r="54" spans="1:13" ht="15.75" customHeight="1">
      <c r="A54" s="1"/>
      <c r="B54" s="1"/>
      <c r="C54" s="1"/>
      <c r="D54" s="1"/>
      <c r="E54" s="1"/>
      <c r="F54" s="1"/>
      <c r="G54" s="1"/>
      <c r="H54" s="1"/>
      <c r="I54" s="1"/>
      <c r="J54" s="1"/>
      <c r="K54" s="1"/>
      <c r="L54" s="1"/>
      <c r="M54" s="1"/>
    </row>
    <row r="55" spans="1:13" ht="15.75" customHeight="1">
      <c r="A55" s="1"/>
      <c r="B55" s="1"/>
      <c r="C55" s="1"/>
      <c r="D55" s="1"/>
      <c r="E55" s="1"/>
      <c r="F55" s="1"/>
      <c r="G55" s="1"/>
      <c r="H55" s="1"/>
      <c r="I55" s="1"/>
      <c r="J55" s="1"/>
      <c r="K55" s="1"/>
      <c r="L55" s="1"/>
      <c r="M55" s="1"/>
    </row>
    <row r="56" spans="1:13" ht="15.75" customHeight="1">
      <c r="A56" s="1"/>
      <c r="B56" s="1"/>
      <c r="C56" s="1"/>
      <c r="D56" s="1"/>
      <c r="E56" s="1"/>
      <c r="F56" s="1"/>
      <c r="G56" s="1"/>
      <c r="H56" s="1"/>
      <c r="I56" s="1"/>
      <c r="J56" s="1"/>
      <c r="K56" s="1"/>
      <c r="L56" s="1"/>
      <c r="M56" s="1"/>
    </row>
    <row r="57" spans="1:13" ht="15.75" customHeight="1">
      <c r="A57" s="1"/>
      <c r="B57" s="1"/>
      <c r="C57" s="1"/>
      <c r="D57" s="1"/>
      <c r="E57" s="1"/>
      <c r="F57" s="1"/>
      <c r="G57" s="1"/>
      <c r="H57" s="1"/>
      <c r="I57" s="1"/>
      <c r="J57" s="1"/>
      <c r="K57" s="1"/>
      <c r="L57" s="1"/>
      <c r="M57" s="1"/>
    </row>
    <row r="58" spans="1:13" ht="15.75" customHeight="1">
      <c r="A58" s="1"/>
      <c r="B58" s="1"/>
      <c r="C58" s="1"/>
      <c r="D58" s="1"/>
      <c r="E58" s="1"/>
      <c r="F58" s="1"/>
      <c r="G58" s="1"/>
      <c r="H58" s="1"/>
      <c r="I58" s="1"/>
      <c r="J58" s="1"/>
      <c r="K58" s="1"/>
      <c r="L58" s="1"/>
      <c r="M58" s="1"/>
    </row>
    <row r="59" spans="1:13" ht="15.75" customHeight="1">
      <c r="A59" s="1"/>
      <c r="B59" s="1"/>
      <c r="C59" s="1"/>
      <c r="D59" s="1"/>
      <c r="E59" s="1"/>
      <c r="F59" s="1"/>
      <c r="G59" s="1"/>
      <c r="H59" s="1"/>
      <c r="I59" s="1"/>
      <c r="J59" s="1"/>
      <c r="K59" s="1"/>
      <c r="L59" s="1"/>
      <c r="M59" s="1"/>
    </row>
    <row r="60" spans="1:13" ht="15.75" customHeight="1">
      <c r="A60" s="1"/>
      <c r="B60" s="1"/>
      <c r="C60" s="1"/>
      <c r="D60" s="1"/>
      <c r="E60" s="1"/>
      <c r="F60" s="1"/>
      <c r="G60" s="1"/>
      <c r="H60" s="1"/>
      <c r="I60" s="1"/>
      <c r="J60" s="1"/>
      <c r="K60" s="1"/>
      <c r="L60" s="1"/>
      <c r="M60" s="1"/>
    </row>
    <row r="61" spans="1:13" ht="15.75" customHeight="1">
      <c r="A61" s="1"/>
      <c r="B61" s="1"/>
      <c r="C61" s="1"/>
      <c r="D61" s="1"/>
      <c r="E61" s="1"/>
      <c r="F61" s="1"/>
      <c r="G61" s="1"/>
      <c r="H61" s="1"/>
      <c r="I61" s="1"/>
      <c r="J61" s="1"/>
      <c r="K61" s="1"/>
      <c r="L61" s="1"/>
      <c r="M61" s="1"/>
    </row>
    <row r="62" spans="1:13" ht="15.75" customHeight="1">
      <c r="A62" s="1"/>
      <c r="B62" s="1"/>
      <c r="C62" s="1"/>
      <c r="D62" s="1"/>
      <c r="E62" s="1"/>
      <c r="F62" s="1"/>
      <c r="G62" s="1"/>
      <c r="H62" s="1"/>
      <c r="I62" s="1"/>
      <c r="J62" s="1"/>
      <c r="K62" s="1"/>
      <c r="L62" s="1"/>
      <c r="M62" s="1"/>
    </row>
    <row r="63" spans="1:13" ht="15.75" customHeight="1">
      <c r="A63" s="1"/>
      <c r="B63" s="1"/>
      <c r="C63" s="1"/>
      <c r="D63" s="1"/>
      <c r="E63" s="1"/>
      <c r="F63" s="1"/>
      <c r="G63" s="1"/>
      <c r="H63" s="1"/>
      <c r="I63" s="1"/>
      <c r="J63" s="1"/>
      <c r="K63" s="1"/>
      <c r="L63" s="1"/>
      <c r="M63" s="1"/>
    </row>
    <row r="64" spans="1:13" ht="15.75" customHeight="1">
      <c r="A64" s="1"/>
      <c r="B64" s="1"/>
      <c r="C64" s="1"/>
      <c r="D64" s="1"/>
      <c r="E64" s="1"/>
      <c r="F64" s="1"/>
      <c r="G64" s="1"/>
      <c r="H64" s="1"/>
      <c r="I64" s="1"/>
      <c r="J64" s="1"/>
      <c r="K64" s="1"/>
      <c r="L64" s="1"/>
      <c r="M64" s="1"/>
    </row>
    <row r="65" spans="1:13" ht="15.75" customHeight="1">
      <c r="A65" s="1"/>
      <c r="B65" s="1"/>
      <c r="C65" s="1"/>
      <c r="D65" s="1"/>
      <c r="E65" s="1"/>
      <c r="F65" s="1"/>
      <c r="G65" s="1"/>
      <c r="H65" s="1"/>
      <c r="I65" s="1"/>
      <c r="J65" s="1"/>
      <c r="K65" s="1"/>
      <c r="L65" s="1"/>
      <c r="M65" s="1"/>
    </row>
    <row r="66" spans="1:13" ht="15.75" customHeight="1">
      <c r="A66" s="1"/>
      <c r="B66" s="1"/>
      <c r="C66" s="1"/>
      <c r="D66" s="1"/>
      <c r="E66" s="1"/>
      <c r="F66" s="1"/>
      <c r="G66" s="1"/>
      <c r="H66" s="1"/>
      <c r="I66" s="1"/>
      <c r="J66" s="1"/>
      <c r="K66" s="1"/>
      <c r="L66" s="1"/>
      <c r="M66" s="1"/>
    </row>
    <row r="67" spans="1:13" ht="15.75" customHeight="1">
      <c r="A67" s="1"/>
      <c r="B67" s="1"/>
      <c r="C67" s="1"/>
      <c r="D67" s="1"/>
      <c r="E67" s="1"/>
      <c r="F67" s="1"/>
      <c r="G67" s="1"/>
      <c r="H67" s="1"/>
      <c r="I67" s="1"/>
      <c r="J67" s="1"/>
      <c r="K67" s="1"/>
      <c r="L67" s="1"/>
      <c r="M67" s="1"/>
    </row>
    <row r="68" spans="1:13" ht="15.75" customHeight="1">
      <c r="A68" s="1"/>
      <c r="B68" s="1"/>
      <c r="C68" s="1"/>
      <c r="D68" s="1"/>
      <c r="E68" s="1"/>
      <c r="F68" s="1"/>
      <c r="G68" s="1"/>
      <c r="H68" s="1"/>
      <c r="I68" s="1"/>
      <c r="J68" s="1"/>
      <c r="K68" s="1"/>
      <c r="L68" s="1"/>
      <c r="M68" s="1"/>
    </row>
    <row r="69" spans="1:13" ht="15.75" customHeight="1">
      <c r="A69" s="1"/>
      <c r="B69" s="1"/>
      <c r="C69" s="1"/>
      <c r="D69" s="1"/>
      <c r="E69" s="1"/>
      <c r="F69" s="1"/>
      <c r="G69" s="1"/>
      <c r="H69" s="1"/>
      <c r="I69" s="1"/>
      <c r="J69" s="1"/>
      <c r="K69" s="1"/>
      <c r="L69" s="1"/>
      <c r="M69" s="1"/>
    </row>
    <row r="70" spans="1:13" ht="15.75" customHeight="1">
      <c r="A70" s="1"/>
      <c r="B70" s="1"/>
      <c r="C70" s="1"/>
      <c r="D70" s="1"/>
      <c r="E70" s="1"/>
      <c r="F70" s="1"/>
      <c r="G70" s="1"/>
      <c r="H70" s="1"/>
      <c r="I70" s="1"/>
      <c r="J70" s="1"/>
      <c r="K70" s="1"/>
      <c r="L70" s="1"/>
      <c r="M70" s="1"/>
    </row>
    <row r="71" spans="1:13" ht="15.75" customHeight="1">
      <c r="A71" s="1"/>
      <c r="B71" s="1"/>
      <c r="C71" s="1"/>
      <c r="D71" s="1"/>
      <c r="E71" s="1"/>
      <c r="F71" s="1"/>
      <c r="G71" s="1"/>
      <c r="H71" s="1"/>
      <c r="I71" s="1"/>
      <c r="J71" s="1"/>
      <c r="K71" s="1"/>
      <c r="L71" s="1"/>
      <c r="M71" s="1"/>
    </row>
    <row r="72" spans="1:13" ht="15.75" customHeight="1">
      <c r="A72" s="1"/>
      <c r="B72" s="1"/>
      <c r="C72" s="1"/>
      <c r="D72" s="1"/>
      <c r="E72" s="1"/>
      <c r="F72" s="1"/>
      <c r="G72" s="1"/>
      <c r="H72" s="1"/>
      <c r="I72" s="1"/>
      <c r="J72" s="1"/>
      <c r="K72" s="1"/>
      <c r="L72" s="1"/>
      <c r="M72" s="1"/>
    </row>
    <row r="73" spans="1:13" ht="15.75" customHeight="1">
      <c r="A73" s="1"/>
      <c r="B73" s="1"/>
      <c r="C73" s="1"/>
      <c r="D73" s="1"/>
      <c r="E73" s="1"/>
      <c r="F73" s="1"/>
      <c r="G73" s="1"/>
      <c r="H73" s="1"/>
      <c r="I73" s="1"/>
      <c r="J73" s="1"/>
      <c r="K73" s="1"/>
      <c r="L73" s="1"/>
      <c r="M73" s="1"/>
    </row>
    <row r="74" spans="1:13" ht="15.75" customHeight="1">
      <c r="A74" s="1"/>
      <c r="B74" s="1"/>
      <c r="C74" s="1"/>
      <c r="D74" s="1"/>
      <c r="E74" s="1"/>
      <c r="F74" s="1"/>
      <c r="G74" s="1"/>
      <c r="H74" s="1"/>
      <c r="I74" s="1"/>
      <c r="J74" s="1"/>
      <c r="K74" s="1"/>
      <c r="L74" s="1"/>
      <c r="M74" s="1"/>
    </row>
    <row r="75" spans="1:13" ht="15.75" customHeight="1">
      <c r="A75" s="1"/>
      <c r="B75" s="1"/>
      <c r="C75" s="1"/>
      <c r="D75" s="1"/>
      <c r="E75" s="1"/>
      <c r="F75" s="1"/>
      <c r="G75" s="1"/>
      <c r="H75" s="1"/>
      <c r="I75" s="1"/>
      <c r="J75" s="1"/>
      <c r="K75" s="1"/>
      <c r="L75" s="1"/>
      <c r="M75" s="1"/>
    </row>
    <row r="76" spans="1:13" ht="15.75" customHeight="1">
      <c r="A76" s="1"/>
      <c r="B76" s="1"/>
      <c r="C76" s="1"/>
      <c r="D76" s="1"/>
      <c r="E76" s="1"/>
      <c r="F76" s="1"/>
      <c r="G76" s="1"/>
      <c r="H76" s="1"/>
      <c r="I76" s="1"/>
      <c r="J76" s="1"/>
      <c r="K76" s="1"/>
      <c r="L76" s="1"/>
      <c r="M76" s="1"/>
    </row>
    <row r="77" spans="1:13" ht="15.75" customHeight="1">
      <c r="A77" s="1"/>
      <c r="B77" s="1"/>
      <c r="C77" s="1"/>
      <c r="D77" s="1"/>
      <c r="E77" s="1"/>
      <c r="F77" s="1"/>
      <c r="G77" s="1"/>
      <c r="H77" s="1"/>
      <c r="I77" s="1"/>
      <c r="J77" s="1"/>
      <c r="K77" s="1"/>
      <c r="L77" s="1"/>
      <c r="M77" s="1"/>
    </row>
    <row r="78" spans="1:13" ht="15.75" customHeight="1">
      <c r="A78" s="1"/>
      <c r="B78" s="1"/>
      <c r="C78" s="1"/>
      <c r="D78" s="1"/>
      <c r="E78" s="1"/>
      <c r="F78" s="1"/>
      <c r="G78" s="1"/>
      <c r="H78" s="1"/>
      <c r="I78" s="1"/>
      <c r="J78" s="1"/>
      <c r="K78" s="1"/>
      <c r="L78" s="1"/>
      <c r="M78" s="1"/>
    </row>
    <row r="79" spans="1:13" ht="15.75" customHeight="1">
      <c r="A79" s="1"/>
      <c r="B79" s="1"/>
      <c r="C79" s="1"/>
      <c r="D79" s="1"/>
      <c r="E79" s="1"/>
      <c r="F79" s="1"/>
      <c r="G79" s="1"/>
      <c r="H79" s="1"/>
      <c r="I79" s="1"/>
      <c r="J79" s="1"/>
      <c r="K79" s="1"/>
      <c r="L79" s="1"/>
      <c r="M79" s="1"/>
    </row>
    <row r="80" spans="1:13" ht="15.75" customHeight="1">
      <c r="A80" s="1"/>
      <c r="B80" s="1"/>
      <c r="C80" s="1"/>
      <c r="D80" s="1"/>
      <c r="E80" s="1"/>
      <c r="F80" s="1"/>
      <c r="G80" s="1"/>
      <c r="H80" s="1"/>
      <c r="I80" s="1"/>
      <c r="J80" s="1"/>
      <c r="K80" s="1"/>
      <c r="L80" s="1"/>
      <c r="M80" s="1"/>
    </row>
    <row r="81" spans="1:13" ht="15.75" customHeight="1">
      <c r="A81" s="1"/>
      <c r="B81" s="1"/>
      <c r="C81" s="1"/>
      <c r="D81" s="1"/>
      <c r="E81" s="1"/>
      <c r="F81" s="1"/>
      <c r="G81" s="1"/>
      <c r="H81" s="1"/>
      <c r="I81" s="1"/>
      <c r="J81" s="1"/>
      <c r="K81" s="1"/>
      <c r="L81" s="1"/>
      <c r="M81" s="1"/>
    </row>
    <row r="82" spans="1:13" ht="15.75" customHeight="1">
      <c r="A82" s="1"/>
      <c r="B82" s="1"/>
      <c r="C82" s="1"/>
      <c r="D82" s="1"/>
      <c r="E82" s="1"/>
      <c r="F82" s="1"/>
      <c r="G82" s="1"/>
      <c r="H82" s="1"/>
      <c r="I82" s="1"/>
      <c r="J82" s="1"/>
      <c r="K82" s="1"/>
      <c r="L82" s="1"/>
      <c r="M82" s="1"/>
    </row>
    <row r="83" spans="1:13" ht="15.75" customHeight="1">
      <c r="A83" s="1"/>
      <c r="B83" s="1"/>
      <c r="C83" s="1"/>
      <c r="D83" s="1"/>
      <c r="E83" s="1"/>
      <c r="F83" s="1"/>
      <c r="G83" s="1"/>
      <c r="H83" s="1"/>
      <c r="I83" s="1"/>
      <c r="J83" s="1"/>
      <c r="K83" s="1"/>
      <c r="L83" s="1"/>
      <c r="M83" s="1"/>
    </row>
    <row r="84" spans="1:13" ht="15.75" customHeight="1">
      <c r="A84" s="1"/>
      <c r="B84" s="1"/>
      <c r="C84" s="1"/>
      <c r="D84" s="1"/>
      <c r="E84" s="1"/>
      <c r="F84" s="1"/>
      <c r="G84" s="1"/>
      <c r="H84" s="1"/>
      <c r="I84" s="1"/>
      <c r="J84" s="1"/>
      <c r="K84" s="1"/>
      <c r="L84" s="1"/>
      <c r="M84" s="1"/>
    </row>
    <row r="85" spans="1:13" ht="15.75" customHeight="1">
      <c r="A85" s="1"/>
      <c r="B85" s="1"/>
      <c r="C85" s="1"/>
      <c r="D85" s="1"/>
      <c r="E85" s="1"/>
      <c r="F85" s="1"/>
      <c r="G85" s="1"/>
      <c r="H85" s="1"/>
      <c r="I85" s="1"/>
      <c r="J85" s="1"/>
      <c r="K85" s="1"/>
      <c r="L85" s="1"/>
      <c r="M85" s="1"/>
    </row>
    <row r="86" spans="1:13" ht="15.75" customHeight="1">
      <c r="A86" s="1"/>
      <c r="B86" s="1"/>
      <c r="C86" s="1"/>
      <c r="D86" s="1"/>
      <c r="E86" s="1"/>
      <c r="F86" s="1"/>
      <c r="G86" s="1"/>
      <c r="H86" s="1"/>
      <c r="I86" s="1"/>
      <c r="J86" s="1"/>
      <c r="K86" s="1"/>
      <c r="L86" s="1"/>
      <c r="M86" s="1"/>
    </row>
    <row r="87" spans="1:13" ht="15.75" customHeight="1">
      <c r="A87" s="1"/>
      <c r="B87" s="1"/>
      <c r="C87" s="1"/>
      <c r="D87" s="1"/>
      <c r="E87" s="1"/>
      <c r="F87" s="1"/>
      <c r="G87" s="1"/>
      <c r="H87" s="1"/>
      <c r="I87" s="1"/>
      <c r="J87" s="1"/>
      <c r="K87" s="1"/>
      <c r="L87" s="1"/>
      <c r="M87" s="1"/>
    </row>
    <row r="88" spans="1:13" ht="15.75" customHeight="1">
      <c r="A88" s="1"/>
      <c r="B88" s="1"/>
      <c r="C88" s="1"/>
      <c r="D88" s="1"/>
      <c r="E88" s="1"/>
      <c r="F88" s="1"/>
      <c r="G88" s="1"/>
      <c r="H88" s="1"/>
      <c r="I88" s="1"/>
      <c r="J88" s="1"/>
      <c r="K88" s="1"/>
      <c r="L88" s="1"/>
      <c r="M88" s="1"/>
    </row>
    <row r="89" spans="1:13" ht="15.75" customHeight="1">
      <c r="A89" s="1"/>
      <c r="B89" s="1"/>
      <c r="C89" s="1"/>
      <c r="D89" s="1"/>
      <c r="E89" s="1"/>
      <c r="F89" s="1"/>
      <c r="G89" s="1"/>
      <c r="H89" s="1"/>
      <c r="I89" s="1"/>
      <c r="J89" s="1"/>
      <c r="K89" s="1"/>
      <c r="L89" s="1"/>
      <c r="M89" s="1"/>
    </row>
    <row r="90" spans="1:13" ht="15.75" customHeight="1">
      <c r="A90" s="1"/>
      <c r="B90" s="1"/>
      <c r="C90" s="1"/>
      <c r="D90" s="1"/>
      <c r="E90" s="1"/>
      <c r="F90" s="1"/>
      <c r="G90" s="1"/>
      <c r="H90" s="1"/>
      <c r="I90" s="1"/>
      <c r="J90" s="1"/>
      <c r="K90" s="1"/>
      <c r="L90" s="1"/>
      <c r="M90" s="1"/>
    </row>
    <row r="91" spans="1:13" ht="15.75" customHeight="1">
      <c r="A91" s="1"/>
      <c r="B91" s="1"/>
      <c r="C91" s="1"/>
      <c r="D91" s="1"/>
      <c r="E91" s="1"/>
      <c r="F91" s="1"/>
      <c r="G91" s="1"/>
      <c r="H91" s="1"/>
      <c r="I91" s="1"/>
      <c r="J91" s="1"/>
      <c r="K91" s="1"/>
      <c r="L91" s="1"/>
      <c r="M91" s="1"/>
    </row>
    <row r="92" spans="1:13" ht="15.75" customHeight="1">
      <c r="A92" s="1"/>
      <c r="B92" s="1"/>
      <c r="C92" s="1"/>
      <c r="D92" s="1"/>
      <c r="E92" s="1"/>
      <c r="F92" s="1"/>
      <c r="G92" s="1"/>
      <c r="H92" s="1"/>
      <c r="I92" s="1"/>
      <c r="J92" s="1"/>
      <c r="K92" s="1"/>
      <c r="L92" s="1"/>
      <c r="M92" s="1"/>
    </row>
    <row r="93" spans="1:13" ht="15.75" customHeight="1">
      <c r="A93" s="1"/>
      <c r="B93" s="1"/>
      <c r="C93" s="1"/>
      <c r="D93" s="1"/>
      <c r="E93" s="1"/>
      <c r="F93" s="1"/>
      <c r="G93" s="1"/>
      <c r="H93" s="1"/>
      <c r="I93" s="1"/>
      <c r="J93" s="1"/>
      <c r="K93" s="1"/>
      <c r="L93" s="1"/>
      <c r="M93" s="1"/>
    </row>
    <row r="94" spans="1:13" ht="15.75" customHeight="1">
      <c r="A94" s="1"/>
      <c r="B94" s="1"/>
      <c r="C94" s="1"/>
      <c r="D94" s="1"/>
      <c r="E94" s="1"/>
      <c r="F94" s="1"/>
      <c r="G94" s="1"/>
      <c r="H94" s="1"/>
      <c r="I94" s="1"/>
      <c r="J94" s="1"/>
      <c r="K94" s="1"/>
      <c r="L94" s="1"/>
      <c r="M94" s="1"/>
    </row>
    <row r="95" spans="1:13" ht="15.75" customHeight="1">
      <c r="A95" s="1"/>
      <c r="B95" s="1"/>
      <c r="C95" s="1"/>
      <c r="D95" s="1"/>
      <c r="E95" s="1"/>
      <c r="F95" s="1"/>
      <c r="G95" s="1"/>
      <c r="H95" s="1"/>
      <c r="I95" s="1"/>
      <c r="J95" s="1"/>
      <c r="K95" s="1"/>
      <c r="L95" s="1"/>
      <c r="M95" s="1"/>
    </row>
    <row r="96" spans="1:13" ht="15.75" customHeight="1">
      <c r="A96" s="1"/>
      <c r="B96" s="1"/>
      <c r="C96" s="1"/>
      <c r="D96" s="1"/>
      <c r="E96" s="1"/>
      <c r="F96" s="1"/>
      <c r="G96" s="1"/>
      <c r="H96" s="1"/>
      <c r="I96" s="1"/>
      <c r="J96" s="1"/>
      <c r="K96" s="1"/>
      <c r="L96" s="1"/>
      <c r="M96" s="1"/>
    </row>
    <row r="97" spans="1:13" ht="15.75" customHeight="1">
      <c r="A97" s="1"/>
      <c r="B97" s="1"/>
      <c r="C97" s="1"/>
      <c r="D97" s="1"/>
      <c r="E97" s="1"/>
      <c r="F97" s="1"/>
      <c r="G97" s="1"/>
      <c r="H97" s="1"/>
      <c r="I97" s="1"/>
      <c r="J97" s="1"/>
      <c r="K97" s="1"/>
      <c r="L97" s="1"/>
      <c r="M97" s="1"/>
    </row>
    <row r="98" spans="1:13" ht="15.75" customHeight="1">
      <c r="A98" s="1"/>
      <c r="B98" s="1"/>
      <c r="C98" s="1"/>
      <c r="D98" s="1"/>
      <c r="E98" s="1"/>
      <c r="F98" s="1"/>
      <c r="G98" s="1"/>
      <c r="H98" s="1"/>
      <c r="I98" s="1"/>
      <c r="J98" s="1"/>
      <c r="K98" s="1"/>
      <c r="L98" s="1"/>
      <c r="M98" s="1"/>
    </row>
    <row r="99" spans="1:13" ht="15.75" customHeight="1">
      <c r="A99" s="1"/>
      <c r="B99" s="1"/>
      <c r="C99" s="1"/>
      <c r="D99" s="1"/>
      <c r="E99" s="1"/>
      <c r="F99" s="1"/>
      <c r="G99" s="1"/>
      <c r="H99" s="1"/>
      <c r="I99" s="1"/>
      <c r="J99" s="1"/>
      <c r="K99" s="1"/>
      <c r="L99" s="1"/>
      <c r="M99" s="1"/>
    </row>
    <row r="100" spans="1:13" ht="15.75" customHeight="1">
      <c r="A100" s="1"/>
      <c r="B100" s="1"/>
      <c r="C100" s="1"/>
      <c r="D100" s="1"/>
      <c r="E100" s="1"/>
      <c r="F100" s="1"/>
      <c r="G100" s="1"/>
      <c r="H100" s="1"/>
      <c r="I100" s="1"/>
      <c r="J100" s="1"/>
      <c r="K100" s="1"/>
      <c r="L100" s="1"/>
      <c r="M100" s="1"/>
    </row>
    <row r="101" spans="1:13" ht="15.75" customHeight="1">
      <c r="A101" s="1"/>
      <c r="B101" s="1"/>
      <c r="C101" s="1"/>
      <c r="D101" s="1"/>
      <c r="E101" s="1"/>
      <c r="F101" s="1"/>
      <c r="G101" s="1"/>
      <c r="H101" s="1"/>
      <c r="I101" s="1"/>
      <c r="J101" s="1"/>
      <c r="K101" s="1"/>
      <c r="L101" s="1"/>
      <c r="M101" s="1"/>
    </row>
    <row r="102" spans="1:13" ht="15.75" customHeight="1">
      <c r="A102" s="1"/>
      <c r="B102" s="1"/>
      <c r="C102" s="1"/>
      <c r="D102" s="1"/>
      <c r="E102" s="1"/>
      <c r="F102" s="1"/>
      <c r="G102" s="1"/>
      <c r="H102" s="1"/>
      <c r="I102" s="1"/>
      <c r="J102" s="1"/>
      <c r="K102" s="1"/>
      <c r="L102" s="1"/>
      <c r="M102" s="1"/>
    </row>
    <row r="103" spans="1:13" ht="15.75" customHeight="1">
      <c r="A103" s="1"/>
      <c r="B103" s="1"/>
      <c r="C103" s="1"/>
      <c r="D103" s="1"/>
      <c r="E103" s="1"/>
      <c r="F103" s="1"/>
      <c r="G103" s="1"/>
      <c r="H103" s="1"/>
      <c r="I103" s="1"/>
      <c r="J103" s="1"/>
      <c r="K103" s="1"/>
      <c r="L103" s="1"/>
      <c r="M103" s="1"/>
    </row>
    <row r="104" spans="1:13" ht="15.75" customHeight="1">
      <c r="A104" s="1"/>
      <c r="B104" s="1"/>
      <c r="C104" s="1"/>
      <c r="D104" s="1"/>
      <c r="E104" s="1"/>
      <c r="F104" s="1"/>
      <c r="G104" s="1"/>
      <c r="H104" s="1"/>
      <c r="I104" s="1"/>
      <c r="J104" s="1"/>
      <c r="K104" s="1"/>
      <c r="L104" s="1"/>
      <c r="M104" s="1"/>
    </row>
    <row r="105" spans="1:13" ht="15.75" customHeight="1">
      <c r="A105" s="1"/>
      <c r="B105" s="1"/>
      <c r="C105" s="1"/>
      <c r="D105" s="1"/>
      <c r="E105" s="1"/>
      <c r="F105" s="1"/>
      <c r="G105" s="1"/>
      <c r="H105" s="1"/>
      <c r="I105" s="1"/>
      <c r="J105" s="1"/>
      <c r="K105" s="1"/>
      <c r="L105" s="1"/>
      <c r="M105" s="1"/>
    </row>
    <row r="106" spans="1:13" ht="15.75" customHeight="1">
      <c r="A106" s="1"/>
      <c r="B106" s="1"/>
      <c r="C106" s="1"/>
      <c r="D106" s="1"/>
      <c r="E106" s="1"/>
      <c r="F106" s="1"/>
      <c r="G106" s="1"/>
      <c r="H106" s="1"/>
      <c r="I106" s="1"/>
      <c r="J106" s="1"/>
      <c r="K106" s="1"/>
      <c r="L106" s="1"/>
      <c r="M106" s="1"/>
    </row>
    <row r="107" spans="1:13" ht="15.75" customHeight="1">
      <c r="A107" s="1"/>
      <c r="B107" s="1"/>
      <c r="C107" s="1"/>
      <c r="D107" s="1"/>
      <c r="E107" s="1"/>
      <c r="F107" s="1"/>
      <c r="G107" s="1"/>
      <c r="H107" s="1"/>
      <c r="I107" s="1"/>
      <c r="J107" s="1"/>
      <c r="K107" s="1"/>
      <c r="L107" s="1"/>
      <c r="M107" s="1"/>
    </row>
    <row r="108" spans="1:13" ht="15.75" customHeight="1">
      <c r="A108" s="1"/>
      <c r="B108" s="1"/>
      <c r="C108" s="1"/>
      <c r="D108" s="1"/>
      <c r="E108" s="1"/>
      <c r="F108" s="1"/>
      <c r="G108" s="1"/>
      <c r="H108" s="1"/>
      <c r="I108" s="1"/>
      <c r="J108" s="1"/>
      <c r="K108" s="1"/>
      <c r="L108" s="1"/>
      <c r="M108" s="1"/>
    </row>
    <row r="109" spans="1:13" ht="15.75" customHeight="1">
      <c r="A109" s="1"/>
      <c r="B109" s="1"/>
      <c r="C109" s="1"/>
      <c r="D109" s="1"/>
      <c r="E109" s="1"/>
      <c r="F109" s="1"/>
      <c r="G109" s="1"/>
      <c r="H109" s="1"/>
      <c r="I109" s="1"/>
      <c r="J109" s="1"/>
      <c r="K109" s="1"/>
      <c r="L109" s="1"/>
      <c r="M109" s="1"/>
    </row>
    <row r="110" spans="1:13" ht="15.75" customHeight="1">
      <c r="A110" s="1"/>
      <c r="B110" s="1"/>
      <c r="C110" s="1"/>
      <c r="D110" s="1"/>
      <c r="E110" s="1"/>
      <c r="F110" s="1"/>
      <c r="G110" s="1"/>
      <c r="H110" s="1"/>
      <c r="I110" s="1"/>
      <c r="J110" s="1"/>
      <c r="K110" s="1"/>
      <c r="L110" s="1"/>
      <c r="M110" s="1"/>
    </row>
    <row r="111" spans="1:13" ht="15.75" customHeight="1">
      <c r="A111" s="1"/>
      <c r="B111" s="1"/>
      <c r="C111" s="1"/>
      <c r="D111" s="1"/>
      <c r="E111" s="1"/>
      <c r="F111" s="1"/>
      <c r="G111" s="1"/>
      <c r="H111" s="1"/>
      <c r="I111" s="1"/>
      <c r="J111" s="1"/>
      <c r="K111" s="1"/>
      <c r="L111" s="1"/>
      <c r="M111" s="1"/>
    </row>
    <row r="112" spans="1:13" ht="15.75" customHeight="1">
      <c r="A112" s="1"/>
      <c r="B112" s="1"/>
      <c r="C112" s="1"/>
      <c r="D112" s="1"/>
      <c r="E112" s="1"/>
      <c r="F112" s="1"/>
      <c r="G112" s="1"/>
      <c r="H112" s="1"/>
      <c r="I112" s="1"/>
      <c r="J112" s="1"/>
      <c r="K112" s="1"/>
      <c r="L112" s="1"/>
      <c r="M112" s="1"/>
    </row>
    <row r="113" spans="1:13" ht="15.75" customHeight="1">
      <c r="A113" s="1"/>
      <c r="B113" s="1"/>
      <c r="C113" s="1"/>
      <c r="D113" s="1"/>
      <c r="E113" s="1"/>
      <c r="F113" s="1"/>
      <c r="G113" s="1"/>
      <c r="H113" s="1"/>
      <c r="I113" s="1"/>
      <c r="J113" s="1"/>
      <c r="K113" s="1"/>
      <c r="L113" s="1"/>
      <c r="M113" s="1"/>
    </row>
    <row r="114" spans="1:13" ht="15.75" customHeight="1">
      <c r="A114" s="1"/>
      <c r="B114" s="1"/>
      <c r="C114" s="1"/>
      <c r="D114" s="1"/>
      <c r="E114" s="1"/>
      <c r="F114" s="1"/>
      <c r="G114" s="1"/>
      <c r="H114" s="1"/>
      <c r="I114" s="1"/>
      <c r="J114" s="1"/>
      <c r="K114" s="1"/>
      <c r="L114" s="1"/>
      <c r="M114" s="1"/>
    </row>
    <row r="115" spans="1:13" ht="15.75" customHeight="1">
      <c r="A115" s="1"/>
      <c r="B115" s="1"/>
      <c r="C115" s="1"/>
      <c r="D115" s="1"/>
      <c r="E115" s="1"/>
      <c r="F115" s="1"/>
      <c r="G115" s="1"/>
      <c r="H115" s="1"/>
      <c r="I115" s="1"/>
      <c r="J115" s="1"/>
      <c r="K115" s="1"/>
      <c r="L115" s="1"/>
      <c r="M115" s="1"/>
    </row>
    <row r="116" spans="1:13" ht="15.75" customHeight="1">
      <c r="A116" s="1"/>
      <c r="B116" s="1"/>
      <c r="C116" s="1"/>
      <c r="D116" s="1"/>
      <c r="E116" s="1"/>
      <c r="F116" s="1"/>
      <c r="G116" s="1"/>
      <c r="H116" s="1"/>
      <c r="I116" s="1"/>
      <c r="J116" s="1"/>
      <c r="K116" s="1"/>
      <c r="L116" s="1"/>
      <c r="M116" s="1"/>
    </row>
    <row r="117" spans="1:13" ht="15.75" customHeight="1">
      <c r="A117" s="1"/>
      <c r="B117" s="1"/>
      <c r="C117" s="1"/>
      <c r="D117" s="1"/>
      <c r="E117" s="1"/>
      <c r="F117" s="1"/>
      <c r="G117" s="1"/>
      <c r="H117" s="1"/>
      <c r="I117" s="1"/>
      <c r="J117" s="1"/>
      <c r="K117" s="1"/>
      <c r="L117" s="1"/>
      <c r="M117" s="1"/>
    </row>
    <row r="118" spans="1:13" ht="15.75" customHeight="1">
      <c r="A118" s="1"/>
      <c r="B118" s="1"/>
      <c r="C118" s="1"/>
      <c r="D118" s="1"/>
      <c r="E118" s="1"/>
      <c r="F118" s="1"/>
      <c r="G118" s="1"/>
      <c r="H118" s="1"/>
      <c r="I118" s="1"/>
      <c r="J118" s="1"/>
      <c r="K118" s="1"/>
      <c r="L118" s="1"/>
      <c r="M118" s="1"/>
    </row>
    <row r="119" spans="1:13" ht="15.75" customHeight="1">
      <c r="A119" s="1"/>
      <c r="B119" s="1"/>
      <c r="C119" s="1"/>
      <c r="D119" s="1"/>
      <c r="E119" s="1"/>
      <c r="F119" s="1"/>
      <c r="G119" s="1"/>
      <c r="H119" s="1"/>
      <c r="I119" s="1"/>
      <c r="J119" s="1"/>
      <c r="K119" s="1"/>
      <c r="L119" s="1"/>
      <c r="M119" s="1"/>
    </row>
    <row r="120" spans="1:13" ht="15.75" customHeight="1">
      <c r="A120" s="1"/>
      <c r="B120" s="1"/>
      <c r="C120" s="1"/>
      <c r="D120" s="1"/>
      <c r="E120" s="1"/>
      <c r="F120" s="1"/>
      <c r="G120" s="1"/>
      <c r="H120" s="1"/>
      <c r="I120" s="1"/>
      <c r="J120" s="1"/>
      <c r="K120" s="1"/>
      <c r="L120" s="1"/>
      <c r="M120" s="1"/>
    </row>
    <row r="121" spans="1:13" ht="15.75" customHeight="1">
      <c r="A121" s="1"/>
      <c r="B121" s="1"/>
      <c r="C121" s="1"/>
      <c r="D121" s="1"/>
      <c r="E121" s="1"/>
      <c r="F121" s="1"/>
      <c r="G121" s="1"/>
      <c r="H121" s="1"/>
      <c r="I121" s="1"/>
      <c r="J121" s="1"/>
      <c r="K121" s="1"/>
      <c r="L121" s="1"/>
      <c r="M121" s="1"/>
    </row>
    <row r="122" spans="1:13" ht="15.75" customHeight="1">
      <c r="A122" s="1"/>
      <c r="B122" s="1"/>
      <c r="C122" s="1"/>
      <c r="D122" s="1"/>
      <c r="E122" s="1"/>
      <c r="F122" s="1"/>
      <c r="G122" s="1"/>
      <c r="H122" s="1"/>
      <c r="I122" s="1"/>
      <c r="J122" s="1"/>
      <c r="K122" s="1"/>
      <c r="L122" s="1"/>
      <c r="M122" s="1"/>
    </row>
    <row r="123" spans="1:13" ht="15.75" customHeight="1">
      <c r="A123" s="1"/>
      <c r="B123" s="1"/>
      <c r="C123" s="1"/>
      <c r="D123" s="1"/>
      <c r="E123" s="1"/>
      <c r="F123" s="1"/>
      <c r="G123" s="1"/>
      <c r="H123" s="1"/>
      <c r="I123" s="1"/>
      <c r="J123" s="1"/>
      <c r="K123" s="1"/>
      <c r="L123" s="1"/>
      <c r="M123" s="1"/>
    </row>
    <row r="124" spans="1:13" ht="15.75" customHeight="1">
      <c r="A124" s="1"/>
      <c r="B124" s="1"/>
      <c r="C124" s="1"/>
      <c r="D124" s="1"/>
      <c r="E124" s="1"/>
      <c r="F124" s="1"/>
      <c r="G124" s="1"/>
      <c r="H124" s="1"/>
      <c r="I124" s="1"/>
      <c r="J124" s="1"/>
      <c r="K124" s="1"/>
      <c r="L124" s="1"/>
      <c r="M124" s="1"/>
    </row>
    <row r="125" spans="1:13" ht="15.75" customHeight="1">
      <c r="A125" s="1"/>
      <c r="B125" s="1"/>
      <c r="C125" s="1"/>
      <c r="D125" s="1"/>
      <c r="E125" s="1"/>
      <c r="F125" s="1"/>
      <c r="G125" s="1"/>
      <c r="H125" s="1"/>
      <c r="I125" s="1"/>
      <c r="J125" s="1"/>
      <c r="K125" s="1"/>
      <c r="L125" s="1"/>
      <c r="M125" s="1"/>
    </row>
    <row r="126" spans="1:13" ht="15.75" customHeight="1">
      <c r="A126" s="1"/>
      <c r="B126" s="1"/>
      <c r="C126" s="1"/>
      <c r="D126" s="1"/>
      <c r="E126" s="1"/>
      <c r="F126" s="1"/>
      <c r="G126" s="1"/>
      <c r="H126" s="1"/>
      <c r="I126" s="1"/>
      <c r="J126" s="1"/>
      <c r="K126" s="1"/>
      <c r="L126" s="1"/>
      <c r="M126" s="1"/>
    </row>
    <row r="127" spans="1:13" ht="15.75" customHeight="1">
      <c r="A127" s="1"/>
      <c r="B127" s="1"/>
      <c r="C127" s="1"/>
      <c r="D127" s="1"/>
      <c r="E127" s="1"/>
      <c r="F127" s="1"/>
      <c r="G127" s="1"/>
      <c r="H127" s="1"/>
      <c r="I127" s="1"/>
      <c r="J127" s="1"/>
      <c r="K127" s="1"/>
      <c r="L127" s="1"/>
      <c r="M127" s="1"/>
    </row>
    <row r="128" spans="1:13" ht="15.75" customHeight="1">
      <c r="A128" s="1"/>
      <c r="B128" s="1"/>
      <c r="C128" s="1"/>
      <c r="D128" s="1"/>
      <c r="E128" s="1"/>
      <c r="F128" s="1"/>
      <c r="G128" s="1"/>
      <c r="H128" s="1"/>
      <c r="I128" s="1"/>
      <c r="J128" s="1"/>
      <c r="K128" s="1"/>
      <c r="L128" s="1"/>
      <c r="M128" s="1"/>
    </row>
    <row r="129" spans="1:13" ht="15.75" customHeight="1">
      <c r="A129" s="1"/>
      <c r="B129" s="1"/>
      <c r="C129" s="1"/>
      <c r="D129" s="1"/>
      <c r="E129" s="1"/>
      <c r="F129" s="1"/>
      <c r="G129" s="1"/>
      <c r="H129" s="1"/>
      <c r="I129" s="1"/>
      <c r="J129" s="1"/>
      <c r="K129" s="1"/>
      <c r="L129" s="1"/>
      <c r="M129" s="1"/>
    </row>
    <row r="130" spans="1:13" ht="15.75" customHeight="1">
      <c r="A130" s="1"/>
      <c r="B130" s="1"/>
      <c r="C130" s="1"/>
      <c r="D130" s="1"/>
      <c r="E130" s="1"/>
      <c r="F130" s="1"/>
      <c r="G130" s="1"/>
      <c r="H130" s="1"/>
      <c r="I130" s="1"/>
      <c r="J130" s="1"/>
      <c r="K130" s="1"/>
      <c r="L130" s="1"/>
      <c r="M130" s="1"/>
    </row>
    <row r="131" spans="1:13" ht="15.75" customHeight="1">
      <c r="A131" s="1"/>
      <c r="B131" s="1"/>
      <c r="C131" s="1"/>
      <c r="D131" s="1"/>
      <c r="E131" s="1"/>
      <c r="F131" s="1"/>
      <c r="G131" s="1"/>
      <c r="H131" s="1"/>
      <c r="I131" s="1"/>
      <c r="J131" s="1"/>
      <c r="K131" s="1"/>
      <c r="L131" s="1"/>
      <c r="M131" s="1"/>
    </row>
    <row r="132" spans="1:13" ht="15.75" customHeight="1">
      <c r="A132" s="1"/>
      <c r="B132" s="1"/>
      <c r="C132" s="1"/>
      <c r="D132" s="1"/>
      <c r="E132" s="1"/>
      <c r="F132" s="1"/>
      <c r="G132" s="1"/>
      <c r="H132" s="1"/>
      <c r="I132" s="1"/>
      <c r="J132" s="1"/>
      <c r="K132" s="1"/>
      <c r="L132" s="1"/>
      <c r="M132" s="1"/>
    </row>
    <row r="133" spans="1:13" ht="15.75" customHeight="1">
      <c r="A133" s="1"/>
      <c r="B133" s="1"/>
      <c r="C133" s="1"/>
      <c r="D133" s="1"/>
      <c r="E133" s="1"/>
      <c r="F133" s="1"/>
      <c r="G133" s="1"/>
      <c r="H133" s="1"/>
      <c r="I133" s="1"/>
      <c r="J133" s="1"/>
      <c r="K133" s="1"/>
      <c r="L133" s="1"/>
      <c r="M133" s="1"/>
    </row>
    <row r="134" spans="1:13" ht="15.75" customHeight="1">
      <c r="A134" s="1"/>
      <c r="B134" s="1"/>
      <c r="C134" s="1"/>
      <c r="D134" s="1"/>
      <c r="E134" s="1"/>
      <c r="F134" s="1"/>
      <c r="G134" s="1"/>
      <c r="H134" s="1"/>
      <c r="I134" s="1"/>
      <c r="J134" s="1"/>
      <c r="K134" s="1"/>
      <c r="L134" s="1"/>
      <c r="M134" s="1"/>
    </row>
    <row r="135" spans="1:13" ht="15.75" customHeight="1">
      <c r="A135" s="1"/>
      <c r="B135" s="1"/>
      <c r="C135" s="1"/>
      <c r="D135" s="1"/>
      <c r="E135" s="1"/>
      <c r="F135" s="1"/>
      <c r="G135" s="1"/>
      <c r="H135" s="1"/>
      <c r="I135" s="1"/>
      <c r="J135" s="1"/>
      <c r="K135" s="1"/>
      <c r="L135" s="1"/>
      <c r="M135" s="1"/>
    </row>
    <row r="136" spans="1:13" ht="15.75" customHeight="1">
      <c r="A136" s="1"/>
      <c r="B136" s="1"/>
      <c r="C136" s="1"/>
      <c r="D136" s="1"/>
      <c r="E136" s="1"/>
      <c r="F136" s="1"/>
      <c r="G136" s="1"/>
      <c r="H136" s="1"/>
      <c r="I136" s="1"/>
      <c r="J136" s="1"/>
      <c r="K136" s="1"/>
      <c r="L136" s="1"/>
      <c r="M136" s="1"/>
    </row>
    <row r="137" spans="1:13" ht="15.75" customHeight="1">
      <c r="A137" s="1"/>
      <c r="B137" s="1"/>
      <c r="C137" s="1"/>
      <c r="D137" s="1"/>
      <c r="E137" s="1"/>
      <c r="F137" s="1"/>
      <c r="G137" s="1"/>
      <c r="H137" s="1"/>
      <c r="I137" s="1"/>
      <c r="J137" s="1"/>
      <c r="K137" s="1"/>
      <c r="L137" s="1"/>
      <c r="M137" s="1"/>
    </row>
    <row r="138" spans="1:13" ht="15.75" customHeight="1">
      <c r="A138" s="1"/>
      <c r="B138" s="1"/>
      <c r="C138" s="1"/>
      <c r="D138" s="1"/>
      <c r="E138" s="1"/>
      <c r="F138" s="1"/>
      <c r="G138" s="1"/>
      <c r="H138" s="1"/>
      <c r="I138" s="1"/>
      <c r="J138" s="1"/>
      <c r="K138" s="1"/>
      <c r="L138" s="1"/>
      <c r="M138" s="1"/>
    </row>
    <row r="139" spans="1:13" ht="15.75" customHeight="1">
      <c r="A139" s="1"/>
      <c r="B139" s="1"/>
      <c r="C139" s="1"/>
      <c r="D139" s="1"/>
      <c r="E139" s="1"/>
      <c r="F139" s="1"/>
      <c r="G139" s="1"/>
      <c r="H139" s="1"/>
      <c r="I139" s="1"/>
      <c r="J139" s="1"/>
      <c r="K139" s="1"/>
      <c r="L139" s="1"/>
      <c r="M139" s="1"/>
    </row>
    <row r="140" spans="1:13" ht="15.75" customHeight="1">
      <c r="A140" s="1"/>
      <c r="B140" s="1"/>
      <c r="C140" s="1"/>
      <c r="D140" s="1"/>
      <c r="E140" s="1"/>
      <c r="F140" s="1"/>
      <c r="G140" s="1"/>
      <c r="H140" s="1"/>
      <c r="I140" s="1"/>
      <c r="J140" s="1"/>
      <c r="K140" s="1"/>
      <c r="L140" s="1"/>
      <c r="M140" s="1"/>
    </row>
    <row r="141" spans="1:13" ht="15.75" customHeight="1">
      <c r="A141" s="1"/>
      <c r="B141" s="1"/>
      <c r="C141" s="1"/>
      <c r="D141" s="1"/>
      <c r="E141" s="1"/>
      <c r="F141" s="1"/>
      <c r="G141" s="1"/>
      <c r="H141" s="1"/>
      <c r="I141" s="1"/>
      <c r="J141" s="1"/>
      <c r="K141" s="1"/>
      <c r="L141" s="1"/>
      <c r="M141" s="1"/>
    </row>
    <row r="142" spans="1:13" ht="15.75" customHeight="1">
      <c r="A142" s="1"/>
      <c r="B142" s="1"/>
      <c r="C142" s="1"/>
      <c r="D142" s="1"/>
      <c r="E142" s="1"/>
      <c r="F142" s="1"/>
      <c r="G142" s="1"/>
      <c r="H142" s="1"/>
      <c r="I142" s="1"/>
      <c r="J142" s="1"/>
      <c r="K142" s="1"/>
      <c r="L142" s="1"/>
      <c r="M142" s="1"/>
    </row>
    <row r="143" spans="1:13" ht="15.75" customHeight="1">
      <c r="A143" s="1"/>
      <c r="B143" s="1"/>
      <c r="C143" s="1"/>
      <c r="D143" s="1"/>
      <c r="E143" s="1"/>
      <c r="F143" s="1"/>
      <c r="G143" s="1"/>
      <c r="H143" s="1"/>
      <c r="I143" s="1"/>
      <c r="J143" s="1"/>
      <c r="K143" s="1"/>
      <c r="L143" s="1"/>
      <c r="M143" s="1"/>
    </row>
    <row r="144" spans="1:13" ht="15.75" customHeight="1">
      <c r="A144" s="1"/>
      <c r="B144" s="1"/>
      <c r="C144" s="1"/>
      <c r="D144" s="1"/>
      <c r="E144" s="1"/>
      <c r="F144" s="1"/>
      <c r="G144" s="1"/>
      <c r="H144" s="1"/>
      <c r="I144" s="1"/>
      <c r="J144" s="1"/>
      <c r="K144" s="1"/>
      <c r="L144" s="1"/>
      <c r="M144" s="1"/>
    </row>
    <row r="145" spans="1:13" ht="15.75" customHeight="1">
      <c r="A145" s="1"/>
      <c r="B145" s="1"/>
      <c r="C145" s="1"/>
      <c r="D145" s="1"/>
      <c r="E145" s="1"/>
      <c r="F145" s="1"/>
      <c r="G145" s="1"/>
      <c r="H145" s="1"/>
      <c r="I145" s="1"/>
      <c r="J145" s="1"/>
      <c r="K145" s="1"/>
      <c r="L145" s="1"/>
      <c r="M145" s="1"/>
    </row>
    <row r="146" spans="1:13" ht="15.75" customHeight="1">
      <c r="A146" s="1"/>
      <c r="B146" s="1"/>
      <c r="C146" s="1"/>
      <c r="D146" s="1"/>
      <c r="E146" s="1"/>
      <c r="F146" s="1"/>
      <c r="G146" s="1"/>
      <c r="H146" s="1"/>
      <c r="I146" s="1"/>
      <c r="J146" s="1"/>
      <c r="K146" s="1"/>
      <c r="L146" s="1"/>
      <c r="M146" s="1"/>
    </row>
    <row r="147" spans="1:13" ht="15.75" customHeight="1">
      <c r="A147" s="1"/>
      <c r="B147" s="1"/>
      <c r="C147" s="1"/>
      <c r="D147" s="1"/>
      <c r="E147" s="1"/>
      <c r="F147" s="1"/>
      <c r="G147" s="1"/>
      <c r="H147" s="1"/>
      <c r="I147" s="1"/>
      <c r="J147" s="1"/>
      <c r="K147" s="1"/>
      <c r="L147" s="1"/>
      <c r="M147" s="1"/>
    </row>
    <row r="148" spans="1:13" ht="15.75" customHeight="1">
      <c r="A148" s="1"/>
      <c r="B148" s="1"/>
      <c r="C148" s="1"/>
      <c r="D148" s="1"/>
      <c r="E148" s="1"/>
      <c r="F148" s="1"/>
      <c r="G148" s="1"/>
      <c r="H148" s="1"/>
      <c r="I148" s="1"/>
      <c r="J148" s="1"/>
      <c r="K148" s="1"/>
      <c r="L148" s="1"/>
      <c r="M148" s="1"/>
    </row>
    <row r="149" spans="1:13" ht="15.75" customHeight="1">
      <c r="A149" s="1"/>
      <c r="B149" s="1"/>
      <c r="C149" s="1"/>
      <c r="D149" s="1"/>
      <c r="E149" s="1"/>
      <c r="F149" s="1"/>
      <c r="G149" s="1"/>
      <c r="H149" s="1"/>
      <c r="I149" s="1"/>
      <c r="J149" s="1"/>
      <c r="K149" s="1"/>
      <c r="L149" s="1"/>
      <c r="M149" s="1"/>
    </row>
    <row r="150" spans="1:13" ht="15.75" customHeight="1">
      <c r="A150" s="1"/>
      <c r="B150" s="1"/>
      <c r="C150" s="1"/>
      <c r="D150" s="1"/>
      <c r="E150" s="1"/>
      <c r="F150" s="1"/>
      <c r="G150" s="1"/>
      <c r="H150" s="1"/>
      <c r="I150" s="1"/>
      <c r="J150" s="1"/>
      <c r="K150" s="1"/>
      <c r="L150" s="1"/>
      <c r="M150" s="1"/>
    </row>
    <row r="151" spans="1:13" ht="15.75" customHeight="1">
      <c r="A151" s="1"/>
      <c r="B151" s="1"/>
      <c r="C151" s="1"/>
      <c r="D151" s="1"/>
      <c r="E151" s="1"/>
      <c r="F151" s="1"/>
      <c r="G151" s="1"/>
      <c r="H151" s="1"/>
      <c r="I151" s="1"/>
      <c r="J151" s="1"/>
      <c r="K151" s="1"/>
      <c r="L151" s="1"/>
      <c r="M151" s="1"/>
    </row>
    <row r="152" spans="1:13" ht="15.75" customHeight="1">
      <c r="A152" s="1"/>
      <c r="B152" s="1"/>
      <c r="C152" s="1"/>
      <c r="D152" s="1"/>
      <c r="E152" s="1"/>
      <c r="F152" s="1"/>
      <c r="G152" s="1"/>
      <c r="H152" s="1"/>
      <c r="I152" s="1"/>
      <c r="J152" s="1"/>
      <c r="K152" s="1"/>
      <c r="L152" s="1"/>
      <c r="M152" s="1"/>
    </row>
    <row r="153" spans="1:13" ht="15.75" customHeight="1">
      <c r="A153" s="1"/>
      <c r="B153" s="1"/>
      <c r="C153" s="1"/>
      <c r="D153" s="1"/>
      <c r="E153" s="1"/>
      <c r="F153" s="1"/>
      <c r="G153" s="1"/>
      <c r="H153" s="1"/>
      <c r="I153" s="1"/>
      <c r="J153" s="1"/>
      <c r="K153" s="1"/>
      <c r="L153" s="1"/>
      <c r="M153" s="1"/>
    </row>
    <row r="154" spans="1:13" ht="15.75" customHeight="1">
      <c r="A154" s="1"/>
      <c r="B154" s="1"/>
      <c r="C154" s="1"/>
      <c r="D154" s="1"/>
      <c r="E154" s="1"/>
      <c r="F154" s="1"/>
      <c r="G154" s="1"/>
      <c r="H154" s="1"/>
      <c r="I154" s="1"/>
      <c r="J154" s="1"/>
      <c r="K154" s="1"/>
      <c r="L154" s="1"/>
      <c r="M154" s="1"/>
    </row>
    <row r="155" spans="1:13" ht="15.75" customHeight="1">
      <c r="A155" s="1"/>
      <c r="B155" s="1"/>
      <c r="C155" s="1"/>
      <c r="D155" s="1"/>
      <c r="E155" s="1"/>
      <c r="F155" s="1"/>
      <c r="G155" s="1"/>
      <c r="H155" s="1"/>
      <c r="I155" s="1"/>
      <c r="J155" s="1"/>
      <c r="K155" s="1"/>
      <c r="L155" s="1"/>
      <c r="M155" s="1"/>
    </row>
    <row r="156" spans="1:13" ht="15.75" customHeight="1">
      <c r="A156" s="1"/>
      <c r="B156" s="1"/>
      <c r="C156" s="1"/>
      <c r="D156" s="1"/>
      <c r="E156" s="1"/>
      <c r="F156" s="1"/>
      <c r="G156" s="1"/>
      <c r="H156" s="1"/>
      <c r="I156" s="1"/>
      <c r="J156" s="1"/>
      <c r="K156" s="1"/>
      <c r="L156" s="1"/>
      <c r="M156" s="1"/>
    </row>
    <row r="157" spans="1:13" ht="15.75" customHeight="1">
      <c r="A157" s="1"/>
      <c r="B157" s="1"/>
      <c r="C157" s="1"/>
      <c r="D157" s="1"/>
      <c r="E157" s="1"/>
      <c r="F157" s="1"/>
      <c r="G157" s="1"/>
      <c r="H157" s="1"/>
      <c r="I157" s="1"/>
      <c r="J157" s="1"/>
      <c r="K157" s="1"/>
      <c r="L157" s="1"/>
      <c r="M157" s="1"/>
    </row>
    <row r="158" spans="1:13" ht="15.75" customHeight="1">
      <c r="A158" s="1"/>
      <c r="B158" s="1"/>
      <c r="C158" s="1"/>
      <c r="D158" s="1"/>
      <c r="E158" s="1"/>
      <c r="F158" s="1"/>
      <c r="G158" s="1"/>
      <c r="H158" s="1"/>
      <c r="I158" s="1"/>
      <c r="J158" s="1"/>
      <c r="K158" s="1"/>
      <c r="L158" s="1"/>
      <c r="M158" s="1"/>
    </row>
    <row r="159" spans="1:13" ht="15.75" customHeight="1">
      <c r="A159" s="1"/>
      <c r="B159" s="1"/>
      <c r="C159" s="1"/>
      <c r="D159" s="1"/>
      <c r="E159" s="1"/>
      <c r="F159" s="1"/>
      <c r="G159" s="1"/>
      <c r="H159" s="1"/>
      <c r="I159" s="1"/>
      <c r="J159" s="1"/>
      <c r="K159" s="1"/>
      <c r="L159" s="1"/>
      <c r="M159" s="1"/>
    </row>
    <row r="160" spans="1:13" ht="15.75" customHeight="1">
      <c r="A160" s="1"/>
      <c r="B160" s="1"/>
      <c r="C160" s="1"/>
      <c r="D160" s="1"/>
      <c r="E160" s="1"/>
      <c r="F160" s="1"/>
      <c r="G160" s="1"/>
      <c r="H160" s="1"/>
      <c r="I160" s="1"/>
      <c r="J160" s="1"/>
      <c r="K160" s="1"/>
      <c r="L160" s="1"/>
      <c r="M160" s="1"/>
    </row>
    <row r="161" spans="1:13" ht="15.75" customHeight="1">
      <c r="A161" s="1"/>
      <c r="B161" s="1"/>
      <c r="C161" s="1"/>
      <c r="D161" s="1"/>
      <c r="E161" s="1"/>
      <c r="F161" s="1"/>
      <c r="G161" s="1"/>
      <c r="H161" s="1"/>
      <c r="I161" s="1"/>
      <c r="J161" s="1"/>
      <c r="K161" s="1"/>
      <c r="L161" s="1"/>
      <c r="M161" s="1"/>
    </row>
    <row r="162" spans="1:13" ht="15.75" customHeight="1">
      <c r="A162" s="1"/>
      <c r="B162" s="1"/>
      <c r="C162" s="1"/>
      <c r="D162" s="1"/>
      <c r="E162" s="1"/>
      <c r="F162" s="1"/>
      <c r="G162" s="1"/>
      <c r="H162" s="1"/>
      <c r="I162" s="1"/>
      <c r="J162" s="1"/>
      <c r="K162" s="1"/>
      <c r="L162" s="1"/>
      <c r="M162" s="1"/>
    </row>
    <row r="163" spans="1:13" ht="15.75" customHeight="1">
      <c r="A163" s="1"/>
      <c r="B163" s="1"/>
      <c r="C163" s="1"/>
      <c r="D163" s="1"/>
      <c r="E163" s="1"/>
      <c r="F163" s="1"/>
      <c r="G163" s="1"/>
      <c r="H163" s="1"/>
      <c r="I163" s="1"/>
      <c r="J163" s="1"/>
      <c r="K163" s="1"/>
      <c r="L163" s="1"/>
      <c r="M163" s="1"/>
    </row>
    <row r="164" spans="1:13" ht="15.75" customHeight="1">
      <c r="A164" s="1"/>
      <c r="B164" s="1"/>
      <c r="C164" s="1"/>
      <c r="D164" s="1"/>
      <c r="E164" s="1"/>
      <c r="F164" s="1"/>
      <c r="G164" s="1"/>
      <c r="H164" s="1"/>
      <c r="I164" s="1"/>
      <c r="J164" s="1"/>
      <c r="K164" s="1"/>
      <c r="L164" s="1"/>
      <c r="M164" s="1"/>
    </row>
    <row r="165" spans="1:13" ht="15.75" customHeight="1">
      <c r="A165" s="1"/>
      <c r="B165" s="1"/>
      <c r="C165" s="1"/>
      <c r="D165" s="1"/>
      <c r="E165" s="1"/>
      <c r="F165" s="1"/>
      <c r="G165" s="1"/>
      <c r="H165" s="1"/>
      <c r="I165" s="1"/>
      <c r="J165" s="1"/>
      <c r="K165" s="1"/>
      <c r="L165" s="1"/>
      <c r="M165" s="1"/>
    </row>
    <row r="166" spans="1:13" ht="15.75" customHeight="1">
      <c r="A166" s="1"/>
      <c r="B166" s="1"/>
      <c r="C166" s="1"/>
      <c r="D166" s="1"/>
      <c r="E166" s="1"/>
      <c r="F166" s="1"/>
      <c r="G166" s="1"/>
      <c r="H166" s="1"/>
      <c r="I166" s="1"/>
      <c r="J166" s="1"/>
      <c r="K166" s="1"/>
      <c r="L166" s="1"/>
      <c r="M166" s="1"/>
    </row>
    <row r="167" spans="1:13" ht="15.75" customHeight="1">
      <c r="A167" s="1"/>
      <c r="B167" s="1"/>
      <c r="C167" s="1"/>
      <c r="D167" s="1"/>
      <c r="E167" s="1"/>
      <c r="F167" s="1"/>
      <c r="G167" s="1"/>
      <c r="H167" s="1"/>
      <c r="I167" s="1"/>
      <c r="J167" s="1"/>
      <c r="K167" s="1"/>
      <c r="L167" s="1"/>
      <c r="M167" s="1"/>
    </row>
    <row r="168" spans="1:13" ht="15.75" customHeight="1">
      <c r="A168" s="1"/>
      <c r="B168" s="1"/>
      <c r="C168" s="1"/>
      <c r="D168" s="1"/>
      <c r="E168" s="1"/>
      <c r="F168" s="1"/>
      <c r="G168" s="1"/>
      <c r="H168" s="1"/>
      <c r="I168" s="1"/>
      <c r="J168" s="1"/>
      <c r="K168" s="1"/>
      <c r="L168" s="1"/>
      <c r="M168" s="1"/>
    </row>
    <row r="169" spans="1:13" ht="15.75" customHeight="1">
      <c r="A169" s="1"/>
      <c r="B169" s="1"/>
      <c r="C169" s="1"/>
      <c r="D169" s="1"/>
      <c r="E169" s="1"/>
      <c r="F169" s="1"/>
      <c r="G169" s="1"/>
      <c r="H169" s="1"/>
      <c r="I169" s="1"/>
      <c r="J169" s="1"/>
      <c r="K169" s="1"/>
      <c r="L169" s="1"/>
      <c r="M169" s="1"/>
    </row>
    <row r="170" spans="1:13" ht="15.75" customHeight="1">
      <c r="A170" s="1"/>
      <c r="B170" s="1"/>
      <c r="C170" s="1"/>
      <c r="D170" s="1"/>
      <c r="E170" s="1"/>
      <c r="F170" s="1"/>
      <c r="G170" s="1"/>
      <c r="H170" s="1"/>
      <c r="I170" s="1"/>
      <c r="J170" s="1"/>
      <c r="K170" s="1"/>
      <c r="L170" s="1"/>
      <c r="M170" s="1"/>
    </row>
    <row r="171" spans="1:13" ht="15.75" customHeight="1">
      <c r="A171" s="1"/>
      <c r="B171" s="1"/>
      <c r="C171" s="1"/>
      <c r="D171" s="1"/>
      <c r="E171" s="1"/>
      <c r="F171" s="1"/>
      <c r="G171" s="1"/>
      <c r="H171" s="1"/>
      <c r="I171" s="1"/>
      <c r="J171" s="1"/>
      <c r="K171" s="1"/>
      <c r="L171" s="1"/>
      <c r="M171" s="1"/>
    </row>
    <row r="172" spans="1:13" ht="15.75" customHeight="1">
      <c r="A172" s="1"/>
      <c r="B172" s="1"/>
      <c r="C172" s="1"/>
      <c r="D172" s="1"/>
      <c r="E172" s="1"/>
      <c r="F172" s="1"/>
      <c r="G172" s="1"/>
      <c r="H172" s="1"/>
      <c r="I172" s="1"/>
      <c r="J172" s="1"/>
      <c r="K172" s="1"/>
      <c r="L172" s="1"/>
      <c r="M172" s="1"/>
    </row>
    <row r="173" spans="1:13" ht="15.75" customHeight="1">
      <c r="A173" s="1"/>
      <c r="B173" s="1"/>
      <c r="C173" s="1"/>
      <c r="D173" s="1"/>
      <c r="E173" s="1"/>
      <c r="F173" s="1"/>
      <c r="G173" s="1"/>
      <c r="H173" s="1"/>
      <c r="I173" s="1"/>
      <c r="J173" s="1"/>
      <c r="K173" s="1"/>
      <c r="L173" s="1"/>
      <c r="M173" s="1"/>
    </row>
    <row r="174" spans="1:13" ht="15.75" customHeight="1">
      <c r="A174" s="1"/>
      <c r="B174" s="1"/>
      <c r="C174" s="1"/>
      <c r="D174" s="1"/>
      <c r="E174" s="1"/>
      <c r="F174" s="1"/>
      <c r="G174" s="1"/>
      <c r="H174" s="1"/>
      <c r="I174" s="1"/>
      <c r="J174" s="1"/>
      <c r="K174" s="1"/>
      <c r="L174" s="1"/>
      <c r="M174" s="1"/>
    </row>
    <row r="175" spans="1:13" ht="15.75" customHeight="1">
      <c r="A175" s="1"/>
      <c r="B175" s="1"/>
      <c r="C175" s="1"/>
      <c r="D175" s="1"/>
      <c r="E175" s="1"/>
      <c r="F175" s="1"/>
      <c r="G175" s="1"/>
      <c r="H175" s="1"/>
      <c r="I175" s="1"/>
      <c r="J175" s="1"/>
      <c r="K175" s="1"/>
      <c r="L175" s="1"/>
      <c r="M175" s="1"/>
    </row>
    <row r="176" spans="1:13" ht="15.75" customHeight="1">
      <c r="A176" s="1"/>
      <c r="B176" s="1"/>
      <c r="C176" s="1"/>
      <c r="D176" s="1"/>
      <c r="E176" s="1"/>
      <c r="F176" s="1"/>
      <c r="G176" s="1"/>
      <c r="H176" s="1"/>
      <c r="I176" s="1"/>
      <c r="J176" s="1"/>
      <c r="K176" s="1"/>
      <c r="L176" s="1"/>
      <c r="M176" s="1"/>
    </row>
    <row r="177" spans="1:13" ht="15.75" customHeight="1">
      <c r="A177" s="1"/>
      <c r="B177" s="1"/>
      <c r="C177" s="1"/>
      <c r="D177" s="1"/>
      <c r="E177" s="1"/>
      <c r="F177" s="1"/>
      <c r="G177" s="1"/>
      <c r="H177" s="1"/>
      <c r="I177" s="1"/>
      <c r="J177" s="1"/>
      <c r="K177" s="1"/>
      <c r="L177" s="1"/>
      <c r="M177" s="1"/>
    </row>
    <row r="178" spans="1:13" ht="15.75" customHeight="1">
      <c r="A178" s="1"/>
      <c r="B178" s="1"/>
      <c r="C178" s="1"/>
      <c r="D178" s="1"/>
      <c r="E178" s="1"/>
      <c r="F178" s="1"/>
      <c r="G178" s="1"/>
      <c r="H178" s="1"/>
      <c r="I178" s="1"/>
      <c r="J178" s="1"/>
      <c r="K178" s="1"/>
      <c r="L178" s="1"/>
      <c r="M178" s="1"/>
    </row>
    <row r="179" spans="1:13" ht="15.75" customHeight="1">
      <c r="A179" s="1"/>
      <c r="B179" s="1"/>
      <c r="C179" s="1"/>
      <c r="D179" s="1"/>
      <c r="E179" s="1"/>
      <c r="F179" s="1"/>
      <c r="G179" s="1"/>
      <c r="H179" s="1"/>
      <c r="I179" s="1"/>
      <c r="J179" s="1"/>
      <c r="K179" s="1"/>
      <c r="L179" s="1"/>
      <c r="M179" s="1"/>
    </row>
    <row r="180" spans="1:13" ht="15.75" customHeight="1">
      <c r="A180" s="1"/>
      <c r="B180" s="1"/>
      <c r="C180" s="1"/>
      <c r="D180" s="1"/>
      <c r="E180" s="1"/>
      <c r="F180" s="1"/>
      <c r="G180" s="1"/>
      <c r="H180" s="1"/>
      <c r="I180" s="1"/>
      <c r="J180" s="1"/>
      <c r="K180" s="1"/>
      <c r="L180" s="1"/>
      <c r="M180" s="1"/>
    </row>
    <row r="181" spans="1:13" ht="15.75" customHeight="1">
      <c r="A181" s="1"/>
      <c r="B181" s="1"/>
      <c r="C181" s="1"/>
      <c r="D181" s="1"/>
      <c r="E181" s="1"/>
      <c r="F181" s="1"/>
      <c r="G181" s="1"/>
      <c r="H181" s="1"/>
      <c r="I181" s="1"/>
      <c r="J181" s="1"/>
      <c r="K181" s="1"/>
      <c r="L181" s="1"/>
      <c r="M181" s="1"/>
    </row>
    <row r="182" spans="1:13" ht="15.75" customHeight="1">
      <c r="A182" s="1"/>
      <c r="B182" s="1"/>
      <c r="C182" s="1"/>
      <c r="D182" s="1"/>
      <c r="E182" s="1"/>
      <c r="F182" s="1"/>
      <c r="G182" s="1"/>
      <c r="H182" s="1"/>
      <c r="I182" s="1"/>
      <c r="J182" s="1"/>
      <c r="K182" s="1"/>
      <c r="L182" s="1"/>
      <c r="M182" s="1"/>
    </row>
    <row r="183" spans="1:13" ht="15.75" customHeight="1">
      <c r="A183" s="1"/>
      <c r="B183" s="1"/>
      <c r="C183" s="1"/>
      <c r="D183" s="1"/>
      <c r="E183" s="1"/>
      <c r="F183" s="1"/>
      <c r="G183" s="1"/>
      <c r="H183" s="1"/>
      <c r="I183" s="1"/>
      <c r="J183" s="1"/>
      <c r="K183" s="1"/>
      <c r="L183" s="1"/>
      <c r="M183" s="1"/>
    </row>
    <row r="184" spans="1:13" ht="15.75" customHeight="1">
      <c r="A184" s="1"/>
      <c r="B184" s="1"/>
      <c r="C184" s="1"/>
      <c r="D184" s="1"/>
      <c r="E184" s="1"/>
      <c r="F184" s="1"/>
      <c r="G184" s="1"/>
      <c r="H184" s="1"/>
      <c r="I184" s="1"/>
      <c r="J184" s="1"/>
      <c r="K184" s="1"/>
      <c r="L184" s="1"/>
      <c r="M184" s="1"/>
    </row>
    <row r="185" spans="1:13" ht="15.75" customHeight="1">
      <c r="A185" s="1"/>
      <c r="B185" s="1"/>
      <c r="C185" s="1"/>
      <c r="D185" s="1"/>
      <c r="E185" s="1"/>
      <c r="F185" s="1"/>
      <c r="G185" s="1"/>
      <c r="H185" s="1"/>
      <c r="I185" s="1"/>
      <c r="J185" s="1"/>
      <c r="K185" s="1"/>
      <c r="L185" s="1"/>
      <c r="M185" s="1"/>
    </row>
    <row r="186" spans="1:13" ht="15.75" customHeight="1">
      <c r="A186" s="1"/>
      <c r="B186" s="1"/>
      <c r="C186" s="1"/>
      <c r="D186" s="1"/>
      <c r="E186" s="1"/>
      <c r="F186" s="1"/>
      <c r="G186" s="1"/>
      <c r="H186" s="1"/>
      <c r="I186" s="1"/>
      <c r="J186" s="1"/>
      <c r="K186" s="1"/>
      <c r="L186" s="1"/>
      <c r="M186" s="1"/>
    </row>
    <row r="187" spans="1:13" ht="15.75" customHeight="1">
      <c r="A187" s="1"/>
      <c r="B187" s="1"/>
      <c r="C187" s="1"/>
      <c r="D187" s="1"/>
      <c r="E187" s="1"/>
      <c r="F187" s="1"/>
      <c r="G187" s="1"/>
      <c r="H187" s="1"/>
      <c r="I187" s="1"/>
      <c r="J187" s="1"/>
      <c r="K187" s="1"/>
      <c r="L187" s="1"/>
      <c r="M187" s="1"/>
    </row>
    <row r="188" spans="1:13" ht="15.75" customHeight="1">
      <c r="A188" s="1"/>
      <c r="B188" s="1"/>
      <c r="C188" s="1"/>
      <c r="D188" s="1"/>
      <c r="E188" s="1"/>
      <c r="F188" s="1"/>
      <c r="G188" s="1"/>
      <c r="H188" s="1"/>
      <c r="I188" s="1"/>
      <c r="J188" s="1"/>
      <c r="K188" s="1"/>
      <c r="L188" s="1"/>
      <c r="M188" s="1"/>
    </row>
    <row r="189" spans="1:13" ht="15.75" customHeight="1">
      <c r="A189" s="1"/>
      <c r="B189" s="1"/>
      <c r="C189" s="1"/>
      <c r="D189" s="1"/>
      <c r="E189" s="1"/>
      <c r="F189" s="1"/>
      <c r="G189" s="1"/>
      <c r="H189" s="1"/>
      <c r="I189" s="1"/>
      <c r="J189" s="1"/>
      <c r="K189" s="1"/>
      <c r="L189" s="1"/>
      <c r="M189" s="1"/>
    </row>
    <row r="190" spans="1:13" ht="15.75" customHeight="1">
      <c r="A190" s="1"/>
      <c r="B190" s="1"/>
      <c r="C190" s="1"/>
      <c r="D190" s="1"/>
      <c r="E190" s="1"/>
      <c r="F190" s="1"/>
      <c r="G190" s="1"/>
      <c r="H190" s="1"/>
      <c r="I190" s="1"/>
      <c r="J190" s="1"/>
      <c r="K190" s="1"/>
      <c r="L190" s="1"/>
      <c r="M190" s="1"/>
    </row>
    <row r="191" spans="1:13" ht="15.75" customHeight="1">
      <c r="A191" s="1"/>
      <c r="B191" s="1"/>
      <c r="C191" s="1"/>
      <c r="D191" s="1"/>
      <c r="E191" s="1"/>
      <c r="F191" s="1"/>
      <c r="G191" s="1"/>
      <c r="H191" s="1"/>
      <c r="I191" s="1"/>
      <c r="J191" s="1"/>
      <c r="K191" s="1"/>
      <c r="L191" s="1"/>
      <c r="M191" s="1"/>
    </row>
    <row r="192" spans="1:13" ht="15.75" customHeight="1">
      <c r="A192" s="1"/>
      <c r="B192" s="1"/>
      <c r="C192" s="1"/>
      <c r="D192" s="1"/>
      <c r="E192" s="1"/>
      <c r="F192" s="1"/>
      <c r="G192" s="1"/>
      <c r="H192" s="1"/>
      <c r="I192" s="1"/>
      <c r="J192" s="1"/>
      <c r="K192" s="1"/>
      <c r="L192" s="1"/>
      <c r="M192" s="1"/>
    </row>
    <row r="193" spans="1:13" ht="15.75" customHeight="1">
      <c r="A193" s="1"/>
      <c r="B193" s="1"/>
      <c r="C193" s="1"/>
      <c r="D193" s="1"/>
      <c r="E193" s="1"/>
      <c r="F193" s="1"/>
      <c r="G193" s="1"/>
      <c r="H193" s="1"/>
      <c r="I193" s="1"/>
      <c r="J193" s="1"/>
      <c r="K193" s="1"/>
      <c r="L193" s="1"/>
      <c r="M193" s="1"/>
    </row>
    <row r="194" spans="1:13" ht="15.75" customHeight="1">
      <c r="A194" s="1"/>
      <c r="B194" s="1"/>
      <c r="C194" s="1"/>
      <c r="D194" s="1"/>
      <c r="E194" s="1"/>
      <c r="F194" s="1"/>
      <c r="G194" s="1"/>
      <c r="H194" s="1"/>
      <c r="I194" s="1"/>
      <c r="J194" s="1"/>
      <c r="K194" s="1"/>
      <c r="L194" s="1"/>
      <c r="M194" s="1"/>
    </row>
    <row r="195" spans="1:13" ht="15.75" customHeight="1">
      <c r="A195" s="1"/>
      <c r="B195" s="1"/>
      <c r="C195" s="1"/>
      <c r="D195" s="1"/>
      <c r="E195" s="1"/>
      <c r="F195" s="1"/>
      <c r="G195" s="1"/>
      <c r="H195" s="1"/>
      <c r="I195" s="1"/>
      <c r="J195" s="1"/>
      <c r="K195" s="1"/>
      <c r="L195" s="1"/>
      <c r="M195" s="1"/>
    </row>
    <row r="196" spans="1:13" ht="15.75" customHeight="1">
      <c r="A196" s="1"/>
      <c r="B196" s="1"/>
      <c r="C196" s="1"/>
      <c r="D196" s="1"/>
      <c r="E196" s="1"/>
      <c r="F196" s="1"/>
      <c r="G196" s="1"/>
      <c r="H196" s="1"/>
      <c r="I196" s="1"/>
      <c r="J196" s="1"/>
      <c r="K196" s="1"/>
      <c r="L196" s="1"/>
      <c r="M196" s="1"/>
    </row>
    <row r="197" spans="1:13" ht="15.75" customHeight="1">
      <c r="A197" s="1"/>
      <c r="B197" s="1"/>
      <c r="C197" s="1"/>
      <c r="D197" s="1"/>
      <c r="E197" s="1"/>
      <c r="F197" s="1"/>
      <c r="G197" s="1"/>
      <c r="H197" s="1"/>
      <c r="I197" s="1"/>
      <c r="J197" s="1"/>
      <c r="K197" s="1"/>
      <c r="L197" s="1"/>
      <c r="M197" s="1"/>
    </row>
    <row r="198" spans="1:13" ht="15.75" customHeight="1">
      <c r="A198" s="1"/>
      <c r="B198" s="1"/>
      <c r="C198" s="1"/>
      <c r="D198" s="1"/>
      <c r="E198" s="1"/>
      <c r="F198" s="1"/>
      <c r="G198" s="1"/>
      <c r="H198" s="1"/>
      <c r="I198" s="1"/>
      <c r="J198" s="1"/>
      <c r="K198" s="1"/>
      <c r="L198" s="1"/>
      <c r="M198" s="1"/>
    </row>
    <row r="199" spans="1:13" ht="15.75" customHeight="1">
      <c r="A199" s="1"/>
      <c r="B199" s="1"/>
      <c r="C199" s="1"/>
      <c r="D199" s="1"/>
      <c r="E199" s="1"/>
      <c r="F199" s="1"/>
      <c r="G199" s="1"/>
      <c r="H199" s="1"/>
      <c r="I199" s="1"/>
      <c r="J199" s="1"/>
      <c r="K199" s="1"/>
      <c r="L199" s="1"/>
      <c r="M199" s="1"/>
    </row>
    <row r="200" spans="1:13" ht="15.75" customHeight="1">
      <c r="A200" s="1"/>
      <c r="B200" s="1"/>
      <c r="C200" s="1"/>
      <c r="D200" s="1"/>
      <c r="E200" s="1"/>
      <c r="F200" s="1"/>
      <c r="G200" s="1"/>
      <c r="H200" s="1"/>
      <c r="I200" s="1"/>
      <c r="J200" s="1"/>
      <c r="K200" s="1"/>
      <c r="L200" s="1"/>
      <c r="M200" s="1"/>
    </row>
    <row r="201" spans="1:13" ht="15.75" customHeight="1">
      <c r="A201" s="1"/>
      <c r="B201" s="1"/>
      <c r="C201" s="1"/>
      <c r="D201" s="1"/>
      <c r="E201" s="1"/>
      <c r="F201" s="1"/>
      <c r="G201" s="1"/>
      <c r="H201" s="1"/>
      <c r="I201" s="1"/>
      <c r="J201" s="1"/>
      <c r="K201" s="1"/>
      <c r="L201" s="1"/>
      <c r="M201" s="1"/>
    </row>
    <row r="202" spans="1:13" ht="15.75" customHeight="1">
      <c r="A202" s="1"/>
      <c r="B202" s="1"/>
      <c r="C202" s="1"/>
      <c r="D202" s="1"/>
      <c r="E202" s="1"/>
      <c r="F202" s="1"/>
      <c r="G202" s="1"/>
      <c r="H202" s="1"/>
      <c r="I202" s="1"/>
      <c r="J202" s="1"/>
      <c r="K202" s="1"/>
      <c r="L202" s="1"/>
      <c r="M202" s="1"/>
    </row>
    <row r="203" spans="1:13" ht="15.75" customHeight="1">
      <c r="A203" s="1"/>
      <c r="B203" s="1"/>
      <c r="C203" s="1"/>
      <c r="D203" s="1"/>
      <c r="E203" s="1"/>
      <c r="F203" s="1"/>
      <c r="G203" s="1"/>
      <c r="H203" s="1"/>
      <c r="I203" s="1"/>
      <c r="J203" s="1"/>
      <c r="K203" s="1"/>
      <c r="L203" s="1"/>
      <c r="M203" s="1"/>
    </row>
    <row r="204" spans="1:13" ht="15.75" customHeight="1">
      <c r="A204" s="1"/>
      <c r="B204" s="1"/>
      <c r="C204" s="1"/>
      <c r="D204" s="1"/>
      <c r="E204" s="1"/>
      <c r="F204" s="1"/>
      <c r="G204" s="1"/>
      <c r="H204" s="1"/>
      <c r="I204" s="1"/>
      <c r="J204" s="1"/>
      <c r="K204" s="1"/>
      <c r="L204" s="1"/>
      <c r="M204" s="1"/>
    </row>
    <row r="205" spans="1:13" ht="15.75" customHeight="1">
      <c r="A205" s="1"/>
      <c r="B205" s="1"/>
      <c r="C205" s="1"/>
      <c r="D205" s="1"/>
      <c r="E205" s="1"/>
      <c r="F205" s="1"/>
      <c r="G205" s="1"/>
      <c r="H205" s="1"/>
      <c r="I205" s="1"/>
      <c r="J205" s="1"/>
      <c r="K205" s="1"/>
      <c r="L205" s="1"/>
      <c r="M205" s="1"/>
    </row>
    <row r="206" spans="1:13" ht="15.75" customHeight="1">
      <c r="A206" s="1"/>
      <c r="B206" s="1"/>
      <c r="C206" s="1"/>
      <c r="D206" s="1"/>
      <c r="E206" s="1"/>
      <c r="F206" s="1"/>
      <c r="G206" s="1"/>
      <c r="H206" s="1"/>
      <c r="I206" s="1"/>
      <c r="J206" s="1"/>
      <c r="K206" s="1"/>
      <c r="L206" s="1"/>
      <c r="M206" s="1"/>
    </row>
    <row r="207" spans="1:13" ht="15.75" customHeight="1">
      <c r="A207" s="1"/>
      <c r="B207" s="1"/>
      <c r="C207" s="1"/>
      <c r="D207" s="1"/>
      <c r="E207" s="1"/>
      <c r="F207" s="1"/>
      <c r="G207" s="1"/>
      <c r="H207" s="1"/>
      <c r="I207" s="1"/>
      <c r="J207" s="1"/>
      <c r="K207" s="1"/>
      <c r="L207" s="1"/>
      <c r="M207" s="1"/>
    </row>
    <row r="208" spans="1:13" ht="15.75" customHeight="1">
      <c r="A208" s="1"/>
      <c r="B208" s="1"/>
      <c r="C208" s="1"/>
      <c r="D208" s="1"/>
      <c r="E208" s="1"/>
      <c r="F208" s="1"/>
      <c r="G208" s="1"/>
      <c r="H208" s="1"/>
      <c r="I208" s="1"/>
      <c r="J208" s="1"/>
      <c r="K208" s="1"/>
      <c r="L208" s="1"/>
      <c r="M208" s="1"/>
    </row>
    <row r="209" spans="1:13" ht="15.75" customHeight="1">
      <c r="A209" s="1"/>
      <c r="B209" s="1"/>
      <c r="C209" s="1"/>
      <c r="D209" s="1"/>
      <c r="E209" s="1"/>
      <c r="F209" s="1"/>
      <c r="G209" s="1"/>
      <c r="H209" s="1"/>
      <c r="I209" s="1"/>
      <c r="J209" s="1"/>
      <c r="K209" s="1"/>
      <c r="L209" s="1"/>
      <c r="M209" s="1"/>
    </row>
    <row r="210" spans="1:13" ht="15.75" customHeight="1">
      <c r="A210" s="1"/>
      <c r="B210" s="1"/>
      <c r="C210" s="1"/>
      <c r="D210" s="1"/>
      <c r="E210" s="1"/>
      <c r="F210" s="1"/>
      <c r="G210" s="1"/>
      <c r="H210" s="1"/>
      <c r="I210" s="1"/>
      <c r="J210" s="1"/>
      <c r="K210" s="1"/>
      <c r="L210" s="1"/>
      <c r="M210" s="1"/>
    </row>
    <row r="211" spans="1:13" ht="15.75" customHeight="1">
      <c r="A211" s="1"/>
      <c r="B211" s="1"/>
      <c r="C211" s="1"/>
      <c r="D211" s="1"/>
      <c r="E211" s="1"/>
      <c r="F211" s="1"/>
      <c r="G211" s="1"/>
      <c r="H211" s="1"/>
      <c r="I211" s="1"/>
      <c r="J211" s="1"/>
      <c r="K211" s="1"/>
      <c r="L211" s="1"/>
      <c r="M211" s="1"/>
    </row>
    <row r="212" spans="1:13" ht="15.75" customHeight="1">
      <c r="A212" s="1"/>
      <c r="B212" s="1"/>
      <c r="C212" s="1"/>
      <c r="D212" s="1"/>
      <c r="E212" s="1"/>
      <c r="F212" s="1"/>
      <c r="G212" s="1"/>
      <c r="H212" s="1"/>
      <c r="I212" s="1"/>
      <c r="J212" s="1"/>
      <c r="K212" s="1"/>
      <c r="L212" s="1"/>
      <c r="M212" s="1"/>
    </row>
    <row r="213" spans="1:13" ht="15.75" customHeight="1">
      <c r="A213" s="1"/>
      <c r="B213" s="1"/>
      <c r="C213" s="1"/>
      <c r="D213" s="1"/>
      <c r="E213" s="1"/>
      <c r="F213" s="1"/>
      <c r="G213" s="1"/>
      <c r="H213" s="1"/>
      <c r="I213" s="1"/>
      <c r="J213" s="1"/>
      <c r="K213" s="1"/>
      <c r="L213" s="1"/>
      <c r="M213" s="1"/>
    </row>
    <row r="214" spans="1:13" ht="15.75" customHeight="1">
      <c r="A214" s="1"/>
      <c r="B214" s="1"/>
      <c r="C214" s="1"/>
      <c r="D214" s="1"/>
      <c r="E214" s="1"/>
      <c r="F214" s="1"/>
      <c r="G214" s="1"/>
      <c r="H214" s="1"/>
      <c r="I214" s="1"/>
      <c r="J214" s="1"/>
      <c r="K214" s="1"/>
      <c r="L214" s="1"/>
      <c r="M214" s="1"/>
    </row>
    <row r="215" spans="1:13" ht="15.75" customHeight="1">
      <c r="A215" s="1"/>
      <c r="B215" s="1"/>
      <c r="C215" s="1"/>
      <c r="D215" s="1"/>
      <c r="E215" s="1"/>
      <c r="F215" s="1"/>
      <c r="G215" s="1"/>
      <c r="H215" s="1"/>
      <c r="I215" s="1"/>
      <c r="J215" s="1"/>
      <c r="K215" s="1"/>
      <c r="L215" s="1"/>
      <c r="M215" s="1"/>
    </row>
    <row r="216" spans="1:13" ht="15.75" customHeight="1">
      <c r="A216" s="1"/>
      <c r="B216" s="1"/>
      <c r="C216" s="1"/>
      <c r="D216" s="1"/>
      <c r="E216" s="1"/>
      <c r="F216" s="1"/>
      <c r="G216" s="1"/>
      <c r="H216" s="1"/>
      <c r="I216" s="1"/>
      <c r="J216" s="1"/>
      <c r="K216" s="1"/>
      <c r="L216" s="1"/>
      <c r="M216" s="1"/>
    </row>
    <row r="217" spans="1:13" ht="15.75" customHeight="1">
      <c r="A217" s="1"/>
      <c r="B217" s="1"/>
      <c r="C217" s="1"/>
      <c r="D217" s="1"/>
      <c r="E217" s="1"/>
      <c r="F217" s="1"/>
      <c r="G217" s="1"/>
      <c r="H217" s="1"/>
      <c r="I217" s="1"/>
      <c r="J217" s="1"/>
      <c r="K217" s="1"/>
      <c r="L217" s="1"/>
      <c r="M217" s="1"/>
    </row>
    <row r="218" spans="1:13" ht="15.75" customHeight="1">
      <c r="A218" s="1"/>
      <c r="B218" s="1"/>
      <c r="C218" s="1"/>
      <c r="D218" s="1"/>
      <c r="E218" s="1"/>
      <c r="F218" s="1"/>
      <c r="G218" s="1"/>
      <c r="H218" s="1"/>
      <c r="I218" s="1"/>
      <c r="J218" s="1"/>
      <c r="K218" s="1"/>
      <c r="L218" s="1"/>
      <c r="M218" s="1"/>
    </row>
    <row r="219" spans="1:13" ht="15.75" customHeight="1">
      <c r="A219" s="1"/>
      <c r="B219" s="1"/>
      <c r="C219" s="1"/>
      <c r="D219" s="1"/>
      <c r="E219" s="1"/>
      <c r="F219" s="1"/>
      <c r="G219" s="1"/>
      <c r="H219" s="1"/>
      <c r="I219" s="1"/>
      <c r="J219" s="1"/>
      <c r="K219" s="1"/>
      <c r="L219" s="1"/>
      <c r="M219" s="1"/>
    </row>
    <row r="220" spans="1:13" ht="15.75" customHeight="1">
      <c r="A220" s="1"/>
      <c r="B220" s="1"/>
      <c r="C220" s="1"/>
      <c r="D220" s="1"/>
      <c r="E220" s="1"/>
      <c r="F220" s="1"/>
      <c r="G220" s="1"/>
      <c r="H220" s="1"/>
      <c r="I220" s="1"/>
      <c r="J220" s="1"/>
      <c r="K220" s="1"/>
      <c r="L220" s="1"/>
      <c r="M220" s="1"/>
    </row>
    <row r="221" spans="1:13" ht="15.75" customHeight="1"/>
    <row r="222" spans="1:13" ht="15.75" customHeight="1"/>
    <row r="223" spans="1:13" ht="15.75" customHeight="1"/>
    <row r="224" spans="1:13"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B9:H9"/>
    <mergeCell ref="B10:H10"/>
    <mergeCell ref="B11:G11"/>
    <mergeCell ref="B2:H2"/>
    <mergeCell ref="B3:H3"/>
    <mergeCell ref="B4:H4"/>
    <mergeCell ref="B5:H5"/>
    <mergeCell ref="B6:H6"/>
    <mergeCell ref="B7:H7"/>
    <mergeCell ref="B8:H8"/>
  </mergeCells>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0F030"/>
  </sheetPr>
  <dimension ref="A1:X1000"/>
  <sheetViews>
    <sheetView workbookViewId="0"/>
  </sheetViews>
  <sheetFormatPr defaultColWidth="14.42578125" defaultRowHeight="15" customHeight="1"/>
  <cols>
    <col min="1" max="1" width="9.7109375" customWidth="1"/>
    <col min="2" max="2" width="48" customWidth="1"/>
    <col min="3" max="3" width="32.28515625" customWidth="1"/>
    <col min="4" max="4" width="58.28515625" customWidth="1"/>
    <col min="5" max="8" width="18" customWidth="1"/>
    <col min="9" max="9" width="20.42578125" customWidth="1"/>
    <col min="10" max="10" width="51" customWidth="1"/>
  </cols>
  <sheetData>
    <row r="1" spans="1:24" ht="15" customHeight="1">
      <c r="A1" s="1"/>
      <c r="B1" s="1"/>
      <c r="C1" s="1"/>
      <c r="D1" s="1"/>
      <c r="E1" s="1"/>
      <c r="F1" s="1"/>
      <c r="G1" s="1"/>
      <c r="H1" s="1"/>
      <c r="I1" s="1"/>
      <c r="J1" s="1"/>
      <c r="K1" s="1"/>
      <c r="L1" s="1"/>
      <c r="M1" s="1"/>
      <c r="N1" s="1"/>
      <c r="O1" s="1"/>
      <c r="P1" s="1"/>
      <c r="Q1" s="1"/>
      <c r="R1" s="1"/>
      <c r="S1" s="1"/>
      <c r="T1" s="1"/>
      <c r="U1" s="1"/>
      <c r="V1" s="1"/>
      <c r="W1" s="1"/>
      <c r="X1" s="1"/>
    </row>
    <row r="2" spans="1:24" ht="28.5" customHeight="1">
      <c r="A2" s="1"/>
      <c r="B2" s="248" t="s">
        <v>175</v>
      </c>
      <c r="C2" s="249"/>
      <c r="D2" s="249"/>
      <c r="E2" s="249"/>
      <c r="F2" s="250"/>
      <c r="G2" s="1"/>
      <c r="H2" s="1"/>
      <c r="I2" s="1"/>
      <c r="J2" s="1"/>
    </row>
    <row r="3" spans="1:24" ht="28.5" customHeight="1">
      <c r="A3" s="1"/>
      <c r="B3" s="251"/>
      <c r="C3" s="252"/>
      <c r="D3" s="252"/>
      <c r="E3" s="252"/>
      <c r="F3" s="253"/>
      <c r="G3" s="1"/>
      <c r="H3" s="1"/>
      <c r="I3" s="1"/>
      <c r="J3" s="1"/>
    </row>
    <row r="4" spans="1:24" ht="95.25" customHeight="1">
      <c r="A4" s="1"/>
      <c r="B4" s="254" t="s">
        <v>177</v>
      </c>
      <c r="C4" s="188"/>
      <c r="D4" s="188"/>
      <c r="E4" s="188"/>
      <c r="F4" s="189"/>
      <c r="G4" s="1"/>
      <c r="H4" s="1"/>
      <c r="I4" s="1"/>
      <c r="J4" s="1"/>
    </row>
    <row r="5" spans="1:24" ht="23.25">
      <c r="A5" s="1"/>
      <c r="B5" s="1"/>
      <c r="C5" s="112" t="s">
        <v>178</v>
      </c>
      <c r="D5" s="113" t="s">
        <v>179</v>
      </c>
    </row>
    <row r="6" spans="1:24" ht="57" customHeight="1">
      <c r="A6" s="1"/>
      <c r="B6" s="114" t="s">
        <v>180</v>
      </c>
      <c r="C6" s="115"/>
      <c r="D6" s="116"/>
    </row>
    <row r="7" spans="1:24" ht="63" customHeight="1">
      <c r="A7" s="1"/>
      <c r="B7" s="114" t="s">
        <v>181</v>
      </c>
      <c r="C7" s="117"/>
      <c r="D7" s="118"/>
    </row>
    <row r="8" spans="1:24" ht="69" customHeight="1">
      <c r="A8" s="1"/>
      <c r="B8" s="114" t="s">
        <v>182</v>
      </c>
      <c r="C8" s="117"/>
      <c r="D8" s="118"/>
    </row>
    <row r="9" spans="1:24" ht="93">
      <c r="A9" s="1"/>
      <c r="B9" s="114" t="s">
        <v>183</v>
      </c>
      <c r="C9" s="117"/>
      <c r="D9" s="118"/>
    </row>
    <row r="10" spans="1:24" ht="69.75">
      <c r="A10" s="1"/>
      <c r="B10" s="114" t="s">
        <v>184</v>
      </c>
      <c r="C10" s="117"/>
      <c r="D10" s="118"/>
    </row>
    <row r="11" spans="1:24" ht="69.75">
      <c r="A11" s="1"/>
      <c r="B11" s="114" t="s">
        <v>185</v>
      </c>
      <c r="C11" s="117"/>
      <c r="D11" s="118"/>
    </row>
    <row r="12" spans="1:24" ht="53.25" customHeight="1">
      <c r="A12" s="1"/>
      <c r="B12" s="114" t="s">
        <v>186</v>
      </c>
      <c r="C12" s="117"/>
      <c r="D12" s="118"/>
    </row>
    <row r="13" spans="1:24" ht="70.5" customHeight="1">
      <c r="A13" s="1"/>
      <c r="B13" s="114" t="s">
        <v>188</v>
      </c>
      <c r="C13" s="117"/>
      <c r="D13" s="118"/>
    </row>
    <row r="14" spans="1:24" ht="72" customHeight="1">
      <c r="A14" s="1"/>
      <c r="B14" s="114" t="s">
        <v>189</v>
      </c>
      <c r="C14" s="117"/>
      <c r="D14" s="118"/>
    </row>
    <row r="15" spans="1:24" ht="209.25">
      <c r="A15" s="1"/>
      <c r="B15" s="114" t="s">
        <v>190</v>
      </c>
      <c r="C15" s="117"/>
      <c r="D15" s="118"/>
    </row>
    <row r="16" spans="1:24" ht="57" customHeight="1">
      <c r="A16" s="1"/>
      <c r="B16" s="114" t="s">
        <v>191</v>
      </c>
      <c r="C16" s="117"/>
      <c r="D16" s="118"/>
    </row>
    <row r="17" spans="1:10" ht="57" customHeight="1">
      <c r="A17" s="1"/>
      <c r="B17" s="114" t="s">
        <v>192</v>
      </c>
      <c r="C17" s="117"/>
      <c r="D17" s="118"/>
    </row>
    <row r="18" spans="1:10" ht="36" customHeight="1">
      <c r="A18" s="1"/>
      <c r="B18" s="47"/>
      <c r="C18" s="1"/>
      <c r="D18" s="1"/>
      <c r="E18" s="1"/>
      <c r="F18" s="1"/>
      <c r="G18" s="1"/>
      <c r="H18" s="1"/>
      <c r="I18" s="1"/>
      <c r="J18" s="1"/>
    </row>
    <row r="19" spans="1:10" ht="12.75" customHeight="1">
      <c r="A19" s="1"/>
      <c r="B19" s="1"/>
      <c r="C19" s="1"/>
      <c r="D19" s="1"/>
      <c r="E19" s="1"/>
      <c r="F19" s="1"/>
      <c r="G19" s="1"/>
      <c r="H19" s="1"/>
      <c r="I19" s="1"/>
      <c r="J19" s="1"/>
    </row>
    <row r="20" spans="1:10" ht="12.75" customHeight="1">
      <c r="A20" s="1"/>
      <c r="B20" s="1"/>
      <c r="C20" s="1"/>
      <c r="D20" s="1"/>
      <c r="E20" s="1"/>
      <c r="F20" s="1"/>
      <c r="G20" s="1"/>
      <c r="H20" s="1"/>
      <c r="I20" s="1"/>
      <c r="J20" s="1"/>
    </row>
    <row r="21" spans="1:10" ht="12.75" customHeight="1">
      <c r="A21" s="1"/>
      <c r="B21" s="1"/>
      <c r="C21" s="1"/>
      <c r="D21" s="1"/>
      <c r="E21" s="1"/>
      <c r="F21" s="1"/>
      <c r="G21" s="1"/>
      <c r="H21" s="1"/>
      <c r="I21" s="1"/>
      <c r="J21" s="1"/>
    </row>
    <row r="22" spans="1:10" ht="12.75" customHeight="1">
      <c r="A22" s="1"/>
      <c r="B22" s="1"/>
      <c r="C22" s="1"/>
      <c r="D22" s="1"/>
      <c r="E22" s="1"/>
      <c r="F22" s="1"/>
      <c r="G22" s="1"/>
      <c r="H22" s="1"/>
      <c r="I22" s="1"/>
      <c r="J22" s="1"/>
    </row>
    <row r="23" spans="1:10" ht="15.75" customHeight="1">
      <c r="A23" s="1"/>
      <c r="B23" s="1"/>
      <c r="C23" s="1"/>
      <c r="D23" s="1"/>
      <c r="E23" s="1"/>
      <c r="F23" s="1"/>
      <c r="G23" s="1"/>
      <c r="H23" s="1"/>
      <c r="I23" s="1"/>
      <c r="J23" s="1"/>
    </row>
    <row r="24" spans="1:10" ht="15.75" customHeight="1">
      <c r="A24" s="1"/>
      <c r="B24" s="1"/>
      <c r="C24" s="1"/>
      <c r="D24" s="1"/>
      <c r="E24" s="1"/>
      <c r="F24" s="1"/>
      <c r="G24" s="1"/>
      <c r="H24" s="1"/>
      <c r="I24" s="1"/>
      <c r="J24" s="1"/>
    </row>
    <row r="25" spans="1:10" ht="15.75" customHeight="1">
      <c r="A25" s="1"/>
      <c r="B25" s="1"/>
      <c r="C25" s="1"/>
      <c r="D25" s="1"/>
      <c r="E25" s="1"/>
      <c r="F25" s="1"/>
      <c r="G25" s="1"/>
      <c r="H25" s="1"/>
      <c r="I25" s="1"/>
      <c r="J25" s="1"/>
    </row>
    <row r="26" spans="1:10" ht="15.75" customHeight="1">
      <c r="A26" s="1"/>
      <c r="B26" s="1"/>
      <c r="C26" s="1"/>
      <c r="D26" s="1"/>
      <c r="E26" s="1"/>
      <c r="F26" s="1"/>
      <c r="G26" s="1"/>
      <c r="H26" s="1"/>
      <c r="I26" s="1"/>
      <c r="J26" s="1"/>
    </row>
    <row r="27" spans="1:10" ht="15.75" customHeight="1">
      <c r="A27" s="1"/>
      <c r="B27" s="1"/>
      <c r="C27" s="1"/>
      <c r="D27" s="1"/>
      <c r="E27" s="1"/>
      <c r="F27" s="1"/>
      <c r="G27" s="1"/>
      <c r="H27" s="1"/>
      <c r="I27" s="1"/>
      <c r="J27" s="1"/>
    </row>
    <row r="28" spans="1:10" ht="15.75" customHeight="1">
      <c r="A28" s="1"/>
      <c r="B28" s="1"/>
      <c r="C28" s="1"/>
      <c r="D28" s="1"/>
      <c r="E28" s="1"/>
      <c r="F28" s="1"/>
      <c r="G28" s="1"/>
      <c r="H28" s="1"/>
      <c r="I28" s="1"/>
      <c r="J28" s="1"/>
    </row>
    <row r="29" spans="1:10" ht="15.75" customHeight="1">
      <c r="A29" s="1"/>
      <c r="B29" s="1"/>
      <c r="C29" s="1"/>
      <c r="D29" s="1"/>
      <c r="E29" s="1"/>
      <c r="F29" s="1"/>
      <c r="G29" s="1"/>
      <c r="H29" s="1"/>
      <c r="I29" s="1"/>
      <c r="J29" s="1"/>
    </row>
    <row r="30" spans="1:10" ht="15.75" customHeight="1">
      <c r="A30" s="1"/>
      <c r="B30" s="1"/>
      <c r="C30" s="1"/>
      <c r="D30" s="1"/>
      <c r="E30" s="1"/>
      <c r="F30" s="1"/>
      <c r="G30" s="1"/>
      <c r="H30" s="1"/>
      <c r="I30" s="1"/>
      <c r="J30" s="1"/>
    </row>
    <row r="31" spans="1:10" ht="15.75" customHeight="1">
      <c r="A31" s="1"/>
      <c r="B31" s="1"/>
      <c r="C31" s="1"/>
      <c r="D31" s="1"/>
      <c r="E31" s="1"/>
      <c r="F31" s="1"/>
      <c r="G31" s="1"/>
      <c r="H31" s="1"/>
      <c r="I31" s="1"/>
      <c r="J31" s="1"/>
    </row>
    <row r="32" spans="1:10" ht="15.75" customHeight="1">
      <c r="A32" s="1"/>
      <c r="B32" s="1"/>
      <c r="C32" s="1"/>
      <c r="D32" s="1"/>
      <c r="E32" s="1"/>
      <c r="F32" s="1"/>
      <c r="G32" s="1"/>
      <c r="H32" s="1"/>
      <c r="I32" s="1"/>
      <c r="J32" s="1"/>
    </row>
    <row r="33" spans="1:10" ht="15.75" customHeight="1">
      <c r="A33" s="1"/>
      <c r="B33" s="1"/>
      <c r="C33" s="1"/>
      <c r="D33" s="1"/>
      <c r="E33" s="1"/>
      <c r="F33" s="1"/>
      <c r="G33" s="1"/>
      <c r="H33" s="1"/>
      <c r="I33" s="1"/>
      <c r="J33" s="1"/>
    </row>
    <row r="34" spans="1:10" ht="15.75" customHeight="1">
      <c r="A34" s="1"/>
      <c r="B34" s="1"/>
      <c r="C34" s="1"/>
      <c r="D34" s="1"/>
      <c r="E34" s="1"/>
      <c r="F34" s="1"/>
      <c r="G34" s="1"/>
      <c r="H34" s="1"/>
      <c r="I34" s="1"/>
      <c r="J34" s="1"/>
    </row>
    <row r="35" spans="1:10" ht="15.75" customHeight="1">
      <c r="A35" s="1"/>
      <c r="B35" s="1"/>
      <c r="C35" s="1"/>
      <c r="D35" s="1"/>
      <c r="E35" s="1"/>
      <c r="F35" s="1"/>
      <c r="G35" s="1"/>
      <c r="H35" s="1"/>
      <c r="I35" s="1"/>
      <c r="J35" s="1"/>
    </row>
    <row r="36" spans="1:10" ht="15.75" customHeight="1">
      <c r="A36" s="1"/>
      <c r="B36" s="1"/>
      <c r="C36" s="1"/>
      <c r="D36" s="1"/>
      <c r="E36" s="1"/>
      <c r="F36" s="1"/>
      <c r="G36" s="1"/>
      <c r="H36" s="1"/>
      <c r="I36" s="1"/>
      <c r="J36" s="1"/>
    </row>
    <row r="37" spans="1:10" ht="15.75" customHeight="1">
      <c r="A37" s="1"/>
      <c r="B37" s="1"/>
      <c r="C37" s="1"/>
      <c r="D37" s="1"/>
      <c r="E37" s="1"/>
      <c r="F37" s="1"/>
      <c r="G37" s="1"/>
      <c r="H37" s="1"/>
      <c r="I37" s="1"/>
      <c r="J37" s="1"/>
    </row>
    <row r="38" spans="1:10" ht="15.75" customHeight="1">
      <c r="A38" s="1"/>
      <c r="B38" s="1"/>
      <c r="C38" s="1"/>
      <c r="D38" s="1"/>
      <c r="E38" s="1"/>
      <c r="F38" s="1"/>
      <c r="G38" s="1"/>
      <c r="H38" s="1"/>
      <c r="I38" s="1"/>
      <c r="J38" s="1"/>
    </row>
    <row r="39" spans="1:10" ht="15.75" customHeight="1">
      <c r="A39" s="1"/>
      <c r="B39" s="1"/>
      <c r="C39" s="1"/>
      <c r="D39" s="1"/>
      <c r="E39" s="1"/>
      <c r="F39" s="1"/>
      <c r="G39" s="1"/>
      <c r="H39" s="1"/>
      <c r="I39" s="1"/>
      <c r="J39" s="1"/>
    </row>
    <row r="40" spans="1:10" ht="15.75" customHeight="1">
      <c r="A40" s="1"/>
      <c r="B40" s="1"/>
      <c r="C40" s="1"/>
      <c r="D40" s="1"/>
      <c r="E40" s="1"/>
      <c r="F40" s="1"/>
      <c r="G40" s="1"/>
      <c r="H40" s="1"/>
      <c r="I40" s="1"/>
      <c r="J40" s="1"/>
    </row>
    <row r="41" spans="1:10" ht="15.75" customHeight="1">
      <c r="A41" s="1"/>
      <c r="B41" s="1"/>
      <c r="C41" s="1"/>
      <c r="D41" s="1"/>
      <c r="E41" s="1"/>
      <c r="F41" s="1"/>
      <c r="G41" s="1"/>
      <c r="H41" s="1"/>
      <c r="I41" s="1"/>
      <c r="J41" s="1"/>
    </row>
    <row r="42" spans="1:10" ht="15.75" customHeight="1">
      <c r="A42" s="1"/>
      <c r="B42" s="1"/>
      <c r="C42" s="1"/>
      <c r="D42" s="1"/>
      <c r="E42" s="1"/>
      <c r="F42" s="1"/>
      <c r="G42" s="1"/>
      <c r="H42" s="1"/>
      <c r="I42" s="1"/>
      <c r="J42" s="1"/>
    </row>
    <row r="43" spans="1:10" ht="15.75" customHeight="1">
      <c r="A43" s="1"/>
      <c r="B43" s="1"/>
      <c r="C43" s="1"/>
      <c r="D43" s="1"/>
      <c r="E43" s="1"/>
      <c r="F43" s="1"/>
      <c r="G43" s="1"/>
      <c r="H43" s="1"/>
      <c r="I43" s="1"/>
      <c r="J43" s="1"/>
    </row>
    <row r="44" spans="1:10" ht="15.75" customHeight="1">
      <c r="A44" s="1"/>
      <c r="B44" s="1"/>
      <c r="C44" s="1"/>
      <c r="D44" s="1"/>
      <c r="E44" s="1"/>
      <c r="F44" s="1"/>
      <c r="G44" s="1"/>
      <c r="H44" s="1"/>
      <c r="I44" s="1"/>
      <c r="J44" s="1"/>
    </row>
    <row r="45" spans="1:10" ht="15.75" customHeight="1">
      <c r="A45" s="1"/>
      <c r="B45" s="1"/>
      <c r="C45" s="1"/>
      <c r="D45" s="1"/>
      <c r="E45" s="1"/>
      <c r="F45" s="1"/>
      <c r="G45" s="1"/>
      <c r="H45" s="1"/>
      <c r="I45" s="1"/>
      <c r="J45" s="1"/>
    </row>
    <row r="46" spans="1:10" ht="15.75" customHeight="1">
      <c r="A46" s="1"/>
      <c r="B46" s="1"/>
      <c r="C46" s="1"/>
      <c r="D46" s="1"/>
      <c r="E46" s="1"/>
      <c r="F46" s="1"/>
      <c r="G46" s="1"/>
      <c r="H46" s="1"/>
      <c r="I46" s="1"/>
      <c r="J46" s="1"/>
    </row>
    <row r="47" spans="1:10" ht="15.75" customHeight="1">
      <c r="A47" s="1"/>
      <c r="B47" s="1"/>
      <c r="C47" s="1"/>
      <c r="D47" s="1"/>
      <c r="E47" s="1"/>
      <c r="F47" s="1"/>
      <c r="G47" s="1"/>
      <c r="H47" s="1"/>
      <c r="I47" s="1"/>
      <c r="J47" s="1"/>
    </row>
    <row r="48" spans="1:10" ht="15.75" customHeight="1">
      <c r="A48" s="1"/>
      <c r="B48" s="1"/>
      <c r="C48" s="1"/>
      <c r="D48" s="1"/>
      <c r="E48" s="1"/>
      <c r="F48" s="1"/>
      <c r="G48" s="1"/>
      <c r="H48" s="1"/>
      <c r="I48" s="1"/>
      <c r="J48" s="1"/>
    </row>
    <row r="49" spans="1:10" ht="15.75" customHeight="1">
      <c r="A49" s="1"/>
      <c r="B49" s="1"/>
      <c r="C49" s="1"/>
      <c r="D49" s="1"/>
      <c r="E49" s="1"/>
      <c r="F49" s="1"/>
      <c r="G49" s="1"/>
      <c r="H49" s="1"/>
      <c r="I49" s="1"/>
      <c r="J49" s="1"/>
    </row>
    <row r="50" spans="1:10" ht="15.75" customHeight="1">
      <c r="A50" s="1"/>
      <c r="B50" s="1"/>
      <c r="C50" s="1"/>
      <c r="D50" s="1"/>
      <c r="E50" s="1"/>
      <c r="F50" s="1"/>
      <c r="G50" s="1"/>
      <c r="H50" s="1"/>
      <c r="I50" s="1"/>
      <c r="J50" s="1"/>
    </row>
    <row r="51" spans="1:10" ht="15.75" customHeight="1">
      <c r="A51" s="1"/>
      <c r="B51" s="1"/>
      <c r="C51" s="1"/>
      <c r="D51" s="1"/>
      <c r="E51" s="1"/>
      <c r="F51" s="1"/>
      <c r="G51" s="1"/>
      <c r="H51" s="1"/>
      <c r="I51" s="1"/>
      <c r="J51" s="1"/>
    </row>
    <row r="52" spans="1:10" ht="15.75" customHeight="1">
      <c r="A52" s="1"/>
      <c r="B52" s="1"/>
      <c r="C52" s="1"/>
      <c r="D52" s="1"/>
      <c r="E52" s="1"/>
      <c r="F52" s="1"/>
      <c r="G52" s="1"/>
      <c r="H52" s="1"/>
      <c r="I52" s="1"/>
      <c r="J52" s="1"/>
    </row>
    <row r="53" spans="1:10" ht="15.75" customHeight="1">
      <c r="A53" s="1"/>
      <c r="B53" s="1"/>
      <c r="C53" s="1"/>
      <c r="D53" s="1"/>
      <c r="E53" s="1"/>
      <c r="F53" s="1"/>
      <c r="G53" s="1"/>
      <c r="H53" s="1"/>
      <c r="I53" s="1"/>
      <c r="J53" s="1"/>
    </row>
    <row r="54" spans="1:10" ht="15.75" customHeight="1">
      <c r="A54" s="1"/>
      <c r="B54" s="1"/>
      <c r="C54" s="1"/>
      <c r="D54" s="1"/>
      <c r="E54" s="1"/>
      <c r="F54" s="1"/>
      <c r="G54" s="1"/>
      <c r="H54" s="1"/>
      <c r="I54" s="1"/>
      <c r="J54" s="1"/>
    </row>
    <row r="55" spans="1:10" ht="15.75" customHeight="1">
      <c r="A55" s="1"/>
      <c r="B55" s="1"/>
      <c r="C55" s="1"/>
      <c r="D55" s="1"/>
      <c r="E55" s="1"/>
      <c r="F55" s="1"/>
      <c r="G55" s="1"/>
      <c r="H55" s="1"/>
      <c r="I55" s="1"/>
      <c r="J55" s="1"/>
    </row>
    <row r="56" spans="1:10" ht="15.75" customHeight="1">
      <c r="A56" s="1"/>
      <c r="B56" s="1"/>
      <c r="C56" s="1"/>
      <c r="D56" s="1"/>
      <c r="E56" s="1"/>
      <c r="F56" s="1"/>
      <c r="G56" s="1"/>
      <c r="H56" s="1"/>
      <c r="I56" s="1"/>
      <c r="J56" s="1"/>
    </row>
    <row r="57" spans="1:10" ht="15.75" customHeight="1">
      <c r="A57" s="1"/>
      <c r="B57" s="1"/>
      <c r="C57" s="1"/>
      <c r="D57" s="1"/>
      <c r="E57" s="1"/>
      <c r="F57" s="1"/>
      <c r="G57" s="1"/>
      <c r="H57" s="1"/>
      <c r="I57" s="1"/>
      <c r="J57" s="1"/>
    </row>
    <row r="58" spans="1:10" ht="15.75" customHeight="1">
      <c r="A58" s="1"/>
      <c r="B58" s="1"/>
      <c r="C58" s="1"/>
      <c r="D58" s="1"/>
      <c r="E58" s="1"/>
      <c r="F58" s="1"/>
      <c r="G58" s="1"/>
      <c r="H58" s="1"/>
      <c r="I58" s="1"/>
      <c r="J58" s="1"/>
    </row>
    <row r="59" spans="1:10" ht="15.75" customHeight="1">
      <c r="A59" s="1"/>
      <c r="B59" s="1"/>
      <c r="C59" s="1"/>
      <c r="D59" s="1"/>
      <c r="E59" s="1"/>
      <c r="F59" s="1"/>
      <c r="G59" s="1"/>
      <c r="H59" s="1"/>
      <c r="I59" s="1"/>
      <c r="J59" s="1"/>
    </row>
    <row r="60" spans="1:10" ht="15.75" customHeight="1">
      <c r="A60" s="1"/>
      <c r="B60" s="1"/>
      <c r="C60" s="1"/>
      <c r="D60" s="1"/>
      <c r="E60" s="1"/>
      <c r="F60" s="1"/>
      <c r="G60" s="1"/>
      <c r="H60" s="1"/>
      <c r="I60" s="1"/>
      <c r="J60" s="1"/>
    </row>
    <row r="61" spans="1:10" ht="15.75" customHeight="1">
      <c r="A61" s="1"/>
      <c r="B61" s="1"/>
      <c r="C61" s="1"/>
      <c r="D61" s="1"/>
      <c r="E61" s="1"/>
      <c r="F61" s="1"/>
      <c r="G61" s="1"/>
      <c r="H61" s="1"/>
      <c r="I61" s="1"/>
      <c r="J61" s="1"/>
    </row>
    <row r="62" spans="1:10" ht="15.75" customHeight="1">
      <c r="A62" s="1"/>
      <c r="B62" s="1"/>
      <c r="C62" s="1"/>
      <c r="D62" s="1"/>
      <c r="E62" s="1"/>
      <c r="F62" s="1"/>
      <c r="G62" s="1"/>
      <c r="H62" s="1"/>
      <c r="I62" s="1"/>
      <c r="J62" s="1"/>
    </row>
    <row r="63" spans="1:10" ht="15.75" customHeight="1">
      <c r="A63" s="1"/>
      <c r="B63" s="1"/>
      <c r="C63" s="1"/>
      <c r="D63" s="1"/>
      <c r="E63" s="1"/>
      <c r="F63" s="1"/>
      <c r="G63" s="1"/>
      <c r="H63" s="1"/>
      <c r="I63" s="1"/>
      <c r="J63" s="1"/>
    </row>
    <row r="64" spans="1:10" ht="15.75" customHeight="1">
      <c r="A64" s="1"/>
      <c r="B64" s="1"/>
      <c r="C64" s="1"/>
      <c r="D64" s="1"/>
      <c r="E64" s="1"/>
      <c r="F64" s="1"/>
      <c r="G64" s="1"/>
      <c r="H64" s="1"/>
      <c r="I64" s="1"/>
      <c r="J64" s="1"/>
    </row>
    <row r="65" spans="1:10" ht="15.75" customHeight="1">
      <c r="A65" s="1"/>
      <c r="B65" s="1"/>
      <c r="C65" s="1"/>
      <c r="D65" s="1"/>
      <c r="E65" s="1"/>
      <c r="F65" s="1"/>
      <c r="G65" s="1"/>
      <c r="H65" s="1"/>
      <c r="I65" s="1"/>
      <c r="J65" s="1"/>
    </row>
    <row r="66" spans="1:10" ht="15.75" customHeight="1">
      <c r="A66" s="1"/>
      <c r="B66" s="1"/>
      <c r="C66" s="1"/>
      <c r="D66" s="1"/>
      <c r="E66" s="1"/>
      <c r="F66" s="1"/>
      <c r="G66" s="1"/>
      <c r="H66" s="1"/>
      <c r="I66" s="1"/>
      <c r="J66" s="1"/>
    </row>
    <row r="67" spans="1:10" ht="15.75" customHeight="1">
      <c r="A67" s="1"/>
      <c r="B67" s="1"/>
      <c r="C67" s="1"/>
      <c r="D67" s="1"/>
      <c r="E67" s="1"/>
      <c r="F67" s="1"/>
      <c r="G67" s="1"/>
      <c r="H67" s="1"/>
      <c r="I67" s="1"/>
      <c r="J67" s="1"/>
    </row>
    <row r="68" spans="1:10" ht="15.75" customHeight="1">
      <c r="A68" s="1"/>
      <c r="B68" s="1"/>
      <c r="C68" s="1"/>
      <c r="D68" s="1"/>
      <c r="E68" s="1"/>
      <c r="F68" s="1"/>
      <c r="G68" s="1"/>
      <c r="H68" s="1"/>
      <c r="I68" s="1"/>
      <c r="J68" s="1"/>
    </row>
    <row r="69" spans="1:10" ht="15.75" customHeight="1">
      <c r="A69" s="1"/>
      <c r="B69" s="1"/>
      <c r="C69" s="1"/>
      <c r="D69" s="1"/>
      <c r="E69" s="1"/>
      <c r="F69" s="1"/>
      <c r="G69" s="1"/>
      <c r="H69" s="1"/>
      <c r="I69" s="1"/>
      <c r="J69" s="1"/>
    </row>
    <row r="70" spans="1:10" ht="15.75" customHeight="1">
      <c r="A70" s="1"/>
      <c r="B70" s="1"/>
      <c r="C70" s="1"/>
      <c r="D70" s="1"/>
      <c r="E70" s="1"/>
      <c r="F70" s="1"/>
      <c r="G70" s="1"/>
      <c r="H70" s="1"/>
      <c r="I70" s="1"/>
      <c r="J70" s="1"/>
    </row>
    <row r="71" spans="1:10" ht="15.75" customHeight="1">
      <c r="A71" s="1"/>
      <c r="B71" s="1"/>
      <c r="C71" s="1"/>
      <c r="D71" s="1"/>
      <c r="E71" s="1"/>
      <c r="F71" s="1"/>
      <c r="G71" s="1"/>
      <c r="H71" s="1"/>
      <c r="I71" s="1"/>
      <c r="J71" s="1"/>
    </row>
    <row r="72" spans="1:10" ht="15.75" customHeight="1">
      <c r="A72" s="1"/>
      <c r="B72" s="1"/>
      <c r="C72" s="1"/>
      <c r="D72" s="1"/>
      <c r="E72" s="1"/>
      <c r="F72" s="1"/>
      <c r="G72" s="1"/>
      <c r="H72" s="1"/>
      <c r="I72" s="1"/>
      <c r="J72" s="1"/>
    </row>
    <row r="73" spans="1:10" ht="15.75" customHeight="1">
      <c r="A73" s="1"/>
      <c r="B73" s="1"/>
      <c r="C73" s="1"/>
      <c r="D73" s="1"/>
      <c r="E73" s="1"/>
      <c r="F73" s="1"/>
      <c r="G73" s="1"/>
      <c r="H73" s="1"/>
      <c r="I73" s="1"/>
      <c r="J73" s="1"/>
    </row>
    <row r="74" spans="1:10" ht="15.75" customHeight="1">
      <c r="A74" s="1"/>
      <c r="B74" s="1"/>
      <c r="C74" s="1"/>
      <c r="D74" s="1"/>
      <c r="E74" s="1"/>
      <c r="F74" s="1"/>
      <c r="G74" s="1"/>
      <c r="H74" s="1"/>
      <c r="I74" s="1"/>
      <c r="J74" s="1"/>
    </row>
    <row r="75" spans="1:10" ht="15.75" customHeight="1">
      <c r="A75" s="1"/>
      <c r="B75" s="1"/>
      <c r="C75" s="1"/>
      <c r="D75" s="1"/>
      <c r="E75" s="1"/>
      <c r="F75" s="1"/>
      <c r="G75" s="1"/>
      <c r="H75" s="1"/>
      <c r="I75" s="1"/>
      <c r="J75" s="1"/>
    </row>
    <row r="76" spans="1:10" ht="15.75" customHeight="1">
      <c r="A76" s="1"/>
      <c r="B76" s="1"/>
      <c r="C76" s="1"/>
      <c r="D76" s="1"/>
      <c r="E76" s="1"/>
      <c r="F76" s="1"/>
      <c r="G76" s="1"/>
      <c r="H76" s="1"/>
      <c r="I76" s="1"/>
      <c r="J76" s="1"/>
    </row>
    <row r="77" spans="1:10" ht="15.75" customHeight="1">
      <c r="A77" s="1"/>
      <c r="B77" s="1"/>
      <c r="C77" s="1"/>
      <c r="D77" s="1"/>
      <c r="E77" s="1"/>
      <c r="F77" s="1"/>
      <c r="G77" s="1"/>
      <c r="H77" s="1"/>
      <c r="I77" s="1"/>
      <c r="J77" s="1"/>
    </row>
    <row r="78" spans="1:10" ht="15.75" customHeight="1">
      <c r="A78" s="1"/>
      <c r="B78" s="1"/>
      <c r="C78" s="1"/>
      <c r="D78" s="1"/>
      <c r="E78" s="1"/>
      <c r="F78" s="1"/>
      <c r="G78" s="1"/>
      <c r="H78" s="1"/>
      <c r="I78" s="1"/>
      <c r="J78" s="1"/>
    </row>
    <row r="79" spans="1:10" ht="15.75" customHeight="1">
      <c r="A79" s="1"/>
      <c r="B79" s="1"/>
      <c r="C79" s="1"/>
      <c r="D79" s="1"/>
      <c r="E79" s="1"/>
      <c r="F79" s="1"/>
      <c r="G79" s="1"/>
      <c r="H79" s="1"/>
      <c r="I79" s="1"/>
      <c r="J79" s="1"/>
    </row>
    <row r="80" spans="1:10" ht="15.75" customHeight="1">
      <c r="A80" s="1"/>
      <c r="B80" s="1"/>
      <c r="C80" s="1"/>
      <c r="D80" s="1"/>
      <c r="E80" s="1"/>
      <c r="F80" s="1"/>
      <c r="G80" s="1"/>
      <c r="H80" s="1"/>
      <c r="I80" s="1"/>
      <c r="J80" s="1"/>
    </row>
    <row r="81" spans="1:10" ht="15.75" customHeight="1">
      <c r="A81" s="1"/>
      <c r="B81" s="1"/>
      <c r="C81" s="1"/>
      <c r="D81" s="1"/>
      <c r="E81" s="1"/>
      <c r="F81" s="1"/>
      <c r="G81" s="1"/>
      <c r="H81" s="1"/>
      <c r="I81" s="1"/>
      <c r="J81" s="1"/>
    </row>
    <row r="82" spans="1:10" ht="15.75" customHeight="1">
      <c r="A82" s="1"/>
      <c r="B82" s="1"/>
      <c r="C82" s="1"/>
      <c r="D82" s="1"/>
      <c r="E82" s="1"/>
      <c r="F82" s="1"/>
      <c r="G82" s="1"/>
      <c r="H82" s="1"/>
      <c r="I82" s="1"/>
      <c r="J82" s="1"/>
    </row>
    <row r="83" spans="1:10" ht="15.75" customHeight="1">
      <c r="A83" s="1"/>
      <c r="B83" s="1"/>
      <c r="C83" s="1"/>
      <c r="D83" s="1"/>
      <c r="E83" s="1"/>
      <c r="F83" s="1"/>
      <c r="G83" s="1"/>
      <c r="H83" s="1"/>
      <c r="I83" s="1"/>
      <c r="J83" s="1"/>
    </row>
    <row r="84" spans="1:10" ht="15.75" customHeight="1">
      <c r="A84" s="1"/>
      <c r="B84" s="1"/>
      <c r="C84" s="1"/>
      <c r="D84" s="1"/>
      <c r="E84" s="1"/>
      <c r="F84" s="1"/>
      <c r="G84" s="1"/>
      <c r="H84" s="1"/>
      <c r="I84" s="1"/>
      <c r="J84" s="1"/>
    </row>
    <row r="85" spans="1:10" ht="15.75" customHeight="1">
      <c r="A85" s="1"/>
      <c r="B85" s="1"/>
      <c r="C85" s="1"/>
      <c r="D85" s="1"/>
      <c r="E85" s="1"/>
      <c r="F85" s="1"/>
      <c r="G85" s="1"/>
      <c r="H85" s="1"/>
      <c r="I85" s="1"/>
      <c r="J85" s="1"/>
    </row>
    <row r="86" spans="1:10" ht="15.75" customHeight="1">
      <c r="A86" s="1"/>
      <c r="B86" s="1"/>
      <c r="C86" s="1"/>
      <c r="D86" s="1"/>
      <c r="E86" s="1"/>
      <c r="F86" s="1"/>
      <c r="G86" s="1"/>
      <c r="H86" s="1"/>
      <c r="I86" s="1"/>
      <c r="J86" s="1"/>
    </row>
    <row r="87" spans="1:10" ht="15.75" customHeight="1">
      <c r="A87" s="1"/>
      <c r="B87" s="1"/>
      <c r="C87" s="1"/>
      <c r="D87" s="1"/>
      <c r="E87" s="1"/>
      <c r="F87" s="1"/>
      <c r="G87" s="1"/>
      <c r="H87" s="1"/>
      <c r="I87" s="1"/>
      <c r="J87" s="1"/>
    </row>
    <row r="88" spans="1:10" ht="15.75" customHeight="1">
      <c r="A88" s="1"/>
      <c r="B88" s="1"/>
      <c r="C88" s="1"/>
      <c r="D88" s="1"/>
      <c r="E88" s="1"/>
      <c r="F88" s="1"/>
      <c r="G88" s="1"/>
      <c r="H88" s="1"/>
      <c r="I88" s="1"/>
      <c r="J88" s="1"/>
    </row>
    <row r="89" spans="1:10" ht="15.75" customHeight="1">
      <c r="A89" s="1"/>
      <c r="B89" s="1"/>
      <c r="C89" s="1"/>
      <c r="D89" s="1"/>
      <c r="E89" s="1"/>
      <c r="F89" s="1"/>
      <c r="G89" s="1"/>
      <c r="H89" s="1"/>
      <c r="I89" s="1"/>
      <c r="J89" s="1"/>
    </row>
    <row r="90" spans="1:10" ht="15.75" customHeight="1">
      <c r="A90" s="1"/>
      <c r="B90" s="1"/>
      <c r="C90" s="1"/>
      <c r="D90" s="1"/>
      <c r="E90" s="1"/>
      <c r="F90" s="1"/>
      <c r="G90" s="1"/>
      <c r="H90" s="1"/>
      <c r="I90" s="1"/>
      <c r="J90" s="1"/>
    </row>
    <row r="91" spans="1:10" ht="15.75" customHeight="1">
      <c r="A91" s="1"/>
      <c r="B91" s="1"/>
      <c r="C91" s="1"/>
      <c r="D91" s="1"/>
      <c r="E91" s="1"/>
      <c r="F91" s="1"/>
      <c r="G91" s="1"/>
      <c r="H91" s="1"/>
      <c r="I91" s="1"/>
      <c r="J91" s="1"/>
    </row>
    <row r="92" spans="1:10" ht="15.75" customHeight="1">
      <c r="A92" s="1"/>
      <c r="B92" s="1"/>
      <c r="C92" s="1"/>
      <c r="D92" s="1"/>
      <c r="E92" s="1"/>
      <c r="F92" s="1"/>
      <c r="G92" s="1"/>
      <c r="H92" s="1"/>
      <c r="I92" s="1"/>
      <c r="J92" s="1"/>
    </row>
    <row r="93" spans="1:10" ht="15.75" customHeight="1">
      <c r="A93" s="1"/>
      <c r="B93" s="1"/>
      <c r="C93" s="1"/>
      <c r="D93" s="1"/>
      <c r="E93" s="1"/>
      <c r="F93" s="1"/>
      <c r="G93" s="1"/>
      <c r="H93" s="1"/>
      <c r="I93" s="1"/>
      <c r="J93" s="1"/>
    </row>
    <row r="94" spans="1:10" ht="15.75" customHeight="1">
      <c r="A94" s="1"/>
      <c r="B94" s="1"/>
      <c r="C94" s="1"/>
      <c r="D94" s="1"/>
      <c r="E94" s="1"/>
      <c r="F94" s="1"/>
      <c r="G94" s="1"/>
      <c r="H94" s="1"/>
      <c r="I94" s="1"/>
      <c r="J94" s="1"/>
    </row>
    <row r="95" spans="1:10" ht="15.75" customHeight="1">
      <c r="A95" s="1"/>
      <c r="B95" s="1"/>
      <c r="C95" s="1"/>
      <c r="D95" s="1"/>
      <c r="E95" s="1"/>
      <c r="F95" s="1"/>
      <c r="G95" s="1"/>
      <c r="H95" s="1"/>
      <c r="I95" s="1"/>
      <c r="J95" s="1"/>
    </row>
    <row r="96" spans="1:10" ht="15.75" customHeight="1">
      <c r="A96" s="1"/>
      <c r="B96" s="1"/>
      <c r="C96" s="1"/>
      <c r="D96" s="1"/>
      <c r="E96" s="1"/>
      <c r="F96" s="1"/>
      <c r="G96" s="1"/>
      <c r="H96" s="1"/>
      <c r="I96" s="1"/>
      <c r="J96" s="1"/>
    </row>
    <row r="97" spans="1:10" ht="15.75" customHeight="1">
      <c r="A97" s="1"/>
      <c r="B97" s="1"/>
      <c r="C97" s="1"/>
      <c r="D97" s="1"/>
      <c r="E97" s="1"/>
      <c r="F97" s="1"/>
      <c r="G97" s="1"/>
      <c r="H97" s="1"/>
      <c r="I97" s="1"/>
      <c r="J97" s="1"/>
    </row>
    <row r="98" spans="1:10" ht="15.75" customHeight="1">
      <c r="A98" s="1"/>
      <c r="B98" s="1"/>
      <c r="C98" s="1"/>
      <c r="D98" s="1"/>
      <c r="E98" s="1"/>
      <c r="F98" s="1"/>
      <c r="G98" s="1"/>
      <c r="H98" s="1"/>
      <c r="I98" s="1"/>
      <c r="J98" s="1"/>
    </row>
    <row r="99" spans="1:10" ht="15.75" customHeight="1">
      <c r="A99" s="1"/>
      <c r="B99" s="1"/>
      <c r="C99" s="1"/>
      <c r="D99" s="1"/>
      <c r="E99" s="1"/>
      <c r="F99" s="1"/>
      <c r="G99" s="1"/>
      <c r="H99" s="1"/>
      <c r="I99" s="1"/>
      <c r="J99" s="1"/>
    </row>
    <row r="100" spans="1:10" ht="15.75" customHeight="1">
      <c r="A100" s="1"/>
      <c r="B100" s="1"/>
      <c r="C100" s="1"/>
      <c r="D100" s="1"/>
      <c r="E100" s="1"/>
      <c r="F100" s="1"/>
      <c r="G100" s="1"/>
      <c r="H100" s="1"/>
      <c r="I100" s="1"/>
      <c r="J100" s="1"/>
    </row>
    <row r="101" spans="1:10" ht="15.75" customHeight="1">
      <c r="A101" s="1"/>
      <c r="B101" s="1"/>
      <c r="C101" s="1"/>
      <c r="D101" s="1"/>
      <c r="E101" s="1"/>
      <c r="F101" s="1"/>
      <c r="G101" s="1"/>
      <c r="H101" s="1"/>
      <c r="I101" s="1"/>
      <c r="J101" s="1"/>
    </row>
    <row r="102" spans="1:10" ht="15.75" customHeight="1">
      <c r="A102" s="1"/>
      <c r="B102" s="1"/>
      <c r="C102" s="1"/>
      <c r="D102" s="1"/>
      <c r="E102" s="1"/>
      <c r="F102" s="1"/>
      <c r="G102" s="1"/>
      <c r="H102" s="1"/>
      <c r="I102" s="1"/>
      <c r="J102" s="1"/>
    </row>
    <row r="103" spans="1:10" ht="15.75" customHeight="1">
      <c r="A103" s="1"/>
      <c r="B103" s="1"/>
      <c r="C103" s="1"/>
      <c r="D103" s="1"/>
      <c r="E103" s="1"/>
      <c r="F103" s="1"/>
      <c r="G103" s="1"/>
      <c r="H103" s="1"/>
      <c r="I103" s="1"/>
      <c r="J103" s="1"/>
    </row>
    <row r="104" spans="1:10" ht="15.75" customHeight="1">
      <c r="A104" s="1"/>
      <c r="B104" s="1"/>
      <c r="C104" s="1"/>
      <c r="D104" s="1"/>
      <c r="E104" s="1"/>
      <c r="F104" s="1"/>
      <c r="G104" s="1"/>
      <c r="H104" s="1"/>
      <c r="I104" s="1"/>
      <c r="J104" s="1"/>
    </row>
    <row r="105" spans="1:10" ht="15.75" customHeight="1">
      <c r="A105" s="1"/>
      <c r="B105" s="1"/>
      <c r="C105" s="1"/>
      <c r="D105" s="1"/>
      <c r="E105" s="1"/>
      <c r="F105" s="1"/>
      <c r="G105" s="1"/>
      <c r="H105" s="1"/>
      <c r="I105" s="1"/>
      <c r="J105" s="1"/>
    </row>
    <row r="106" spans="1:10" ht="15.75" customHeight="1">
      <c r="A106" s="1"/>
      <c r="B106" s="1"/>
      <c r="C106" s="1"/>
      <c r="D106" s="1"/>
      <c r="E106" s="1"/>
      <c r="F106" s="1"/>
      <c r="G106" s="1"/>
      <c r="H106" s="1"/>
      <c r="I106" s="1"/>
      <c r="J106" s="1"/>
    </row>
    <row r="107" spans="1:10" ht="15.75" customHeight="1">
      <c r="A107" s="1"/>
      <c r="B107" s="1"/>
      <c r="C107" s="1"/>
      <c r="D107" s="1"/>
      <c r="E107" s="1"/>
      <c r="F107" s="1"/>
      <c r="G107" s="1"/>
      <c r="H107" s="1"/>
      <c r="I107" s="1"/>
      <c r="J107" s="1"/>
    </row>
    <row r="108" spans="1:10" ht="15.75" customHeight="1">
      <c r="A108" s="1"/>
      <c r="B108" s="1"/>
      <c r="C108" s="1"/>
      <c r="D108" s="1"/>
      <c r="E108" s="1"/>
      <c r="F108" s="1"/>
      <c r="G108" s="1"/>
      <c r="H108" s="1"/>
      <c r="I108" s="1"/>
      <c r="J108" s="1"/>
    </row>
    <row r="109" spans="1:10" ht="15.75" customHeight="1">
      <c r="A109" s="1"/>
      <c r="B109" s="1"/>
      <c r="C109" s="1"/>
      <c r="D109" s="1"/>
      <c r="E109" s="1"/>
      <c r="F109" s="1"/>
      <c r="G109" s="1"/>
      <c r="H109" s="1"/>
      <c r="I109" s="1"/>
      <c r="J109" s="1"/>
    </row>
    <row r="110" spans="1:10" ht="15.75" customHeight="1">
      <c r="A110" s="1"/>
      <c r="B110" s="1"/>
      <c r="C110" s="1"/>
      <c r="D110" s="1"/>
      <c r="E110" s="1"/>
      <c r="F110" s="1"/>
      <c r="G110" s="1"/>
      <c r="H110" s="1"/>
      <c r="I110" s="1"/>
      <c r="J110" s="1"/>
    </row>
    <row r="111" spans="1:10" ht="15.75" customHeight="1">
      <c r="A111" s="1"/>
      <c r="B111" s="1"/>
      <c r="C111" s="1"/>
      <c r="D111" s="1"/>
      <c r="E111" s="1"/>
      <c r="F111" s="1"/>
      <c r="G111" s="1"/>
      <c r="H111" s="1"/>
      <c r="I111" s="1"/>
      <c r="J111" s="1"/>
    </row>
    <row r="112" spans="1:10" ht="15.75" customHeight="1">
      <c r="A112" s="1"/>
      <c r="B112" s="1"/>
      <c r="C112" s="1"/>
      <c r="D112" s="1"/>
      <c r="E112" s="1"/>
      <c r="F112" s="1"/>
      <c r="G112" s="1"/>
      <c r="H112" s="1"/>
      <c r="I112" s="1"/>
      <c r="J112" s="1"/>
    </row>
    <row r="113" spans="1:10" ht="15.75" customHeight="1">
      <c r="A113" s="1"/>
      <c r="B113" s="1"/>
      <c r="C113" s="1"/>
      <c r="D113" s="1"/>
      <c r="E113" s="1"/>
      <c r="F113" s="1"/>
      <c r="G113" s="1"/>
      <c r="H113" s="1"/>
      <c r="I113" s="1"/>
      <c r="J113" s="1"/>
    </row>
    <row r="114" spans="1:10" ht="15.75" customHeight="1">
      <c r="A114" s="1"/>
      <c r="B114" s="1"/>
      <c r="C114" s="1"/>
      <c r="D114" s="1"/>
      <c r="E114" s="1"/>
      <c r="F114" s="1"/>
      <c r="G114" s="1"/>
      <c r="H114" s="1"/>
      <c r="I114" s="1"/>
      <c r="J114" s="1"/>
    </row>
    <row r="115" spans="1:10" ht="15.75" customHeight="1">
      <c r="A115" s="1"/>
      <c r="B115" s="1"/>
      <c r="C115" s="1"/>
      <c r="D115" s="1"/>
      <c r="E115" s="1"/>
      <c r="F115" s="1"/>
      <c r="G115" s="1"/>
      <c r="H115" s="1"/>
      <c r="I115" s="1"/>
      <c r="J115" s="1"/>
    </row>
    <row r="116" spans="1:10" ht="15.75" customHeight="1">
      <c r="A116" s="1"/>
      <c r="B116" s="1"/>
      <c r="C116" s="1"/>
      <c r="D116" s="1"/>
      <c r="E116" s="1"/>
      <c r="F116" s="1"/>
      <c r="G116" s="1"/>
      <c r="H116" s="1"/>
      <c r="I116" s="1"/>
      <c r="J116" s="1"/>
    </row>
    <row r="117" spans="1:10" ht="15.75" customHeight="1">
      <c r="A117" s="1"/>
      <c r="B117" s="1"/>
      <c r="C117" s="1"/>
      <c r="D117" s="1"/>
      <c r="E117" s="1"/>
      <c r="F117" s="1"/>
      <c r="G117" s="1"/>
      <c r="H117" s="1"/>
      <c r="I117" s="1"/>
      <c r="J117" s="1"/>
    </row>
    <row r="118" spans="1:10" ht="15.75" customHeight="1">
      <c r="A118" s="1"/>
      <c r="B118" s="1"/>
      <c r="C118" s="1"/>
      <c r="D118" s="1"/>
      <c r="E118" s="1"/>
      <c r="F118" s="1"/>
      <c r="G118" s="1"/>
      <c r="H118" s="1"/>
      <c r="I118" s="1"/>
      <c r="J118" s="1"/>
    </row>
    <row r="119" spans="1:10" ht="15.75" customHeight="1">
      <c r="A119" s="1"/>
      <c r="B119" s="1"/>
      <c r="C119" s="1"/>
      <c r="D119" s="1"/>
      <c r="E119" s="1"/>
      <c r="F119" s="1"/>
      <c r="G119" s="1"/>
      <c r="H119" s="1"/>
      <c r="I119" s="1"/>
      <c r="J119" s="1"/>
    </row>
    <row r="120" spans="1:10" ht="15.75" customHeight="1">
      <c r="A120" s="1"/>
      <c r="B120" s="1"/>
      <c r="C120" s="1"/>
      <c r="D120" s="1"/>
      <c r="E120" s="1"/>
      <c r="F120" s="1"/>
      <c r="G120" s="1"/>
      <c r="H120" s="1"/>
      <c r="I120" s="1"/>
      <c r="J120" s="1"/>
    </row>
    <row r="121" spans="1:10" ht="15.75" customHeight="1">
      <c r="A121" s="1"/>
      <c r="B121" s="1"/>
      <c r="C121" s="1"/>
      <c r="D121" s="1"/>
      <c r="E121" s="1"/>
      <c r="F121" s="1"/>
      <c r="G121" s="1"/>
      <c r="H121" s="1"/>
      <c r="I121" s="1"/>
      <c r="J121" s="1"/>
    </row>
    <row r="122" spans="1:10" ht="15.75" customHeight="1">
      <c r="A122" s="1"/>
      <c r="B122" s="1"/>
      <c r="C122" s="1"/>
      <c r="D122" s="1"/>
      <c r="E122" s="1"/>
      <c r="F122" s="1"/>
      <c r="G122" s="1"/>
      <c r="H122" s="1"/>
      <c r="I122" s="1"/>
      <c r="J122" s="1"/>
    </row>
    <row r="123" spans="1:10" ht="15.75" customHeight="1">
      <c r="A123" s="1"/>
      <c r="B123" s="1"/>
      <c r="C123" s="1"/>
      <c r="D123" s="1"/>
      <c r="E123" s="1"/>
      <c r="F123" s="1"/>
      <c r="G123" s="1"/>
      <c r="H123" s="1"/>
      <c r="I123" s="1"/>
      <c r="J123" s="1"/>
    </row>
    <row r="124" spans="1:10" ht="15.75" customHeight="1">
      <c r="A124" s="1"/>
      <c r="B124" s="1"/>
      <c r="C124" s="1"/>
      <c r="D124" s="1"/>
      <c r="E124" s="1"/>
      <c r="F124" s="1"/>
      <c r="G124" s="1"/>
      <c r="H124" s="1"/>
      <c r="I124" s="1"/>
      <c r="J124" s="1"/>
    </row>
    <row r="125" spans="1:10" ht="15.75" customHeight="1">
      <c r="A125" s="1"/>
      <c r="B125" s="1"/>
      <c r="C125" s="1"/>
      <c r="D125" s="1"/>
      <c r="E125" s="1"/>
      <c r="F125" s="1"/>
      <c r="G125" s="1"/>
      <c r="H125" s="1"/>
      <c r="I125" s="1"/>
      <c r="J125" s="1"/>
    </row>
    <row r="126" spans="1:10" ht="15.75" customHeight="1">
      <c r="A126" s="1"/>
      <c r="B126" s="1"/>
      <c r="C126" s="1"/>
      <c r="D126" s="1"/>
      <c r="E126" s="1"/>
      <c r="F126" s="1"/>
      <c r="G126" s="1"/>
      <c r="H126" s="1"/>
      <c r="I126" s="1"/>
      <c r="J126" s="1"/>
    </row>
    <row r="127" spans="1:10" ht="15.75" customHeight="1">
      <c r="A127" s="1"/>
      <c r="B127" s="1"/>
      <c r="C127" s="1"/>
      <c r="D127" s="1"/>
      <c r="E127" s="1"/>
      <c r="F127" s="1"/>
      <c r="G127" s="1"/>
      <c r="H127" s="1"/>
      <c r="I127" s="1"/>
      <c r="J127" s="1"/>
    </row>
    <row r="128" spans="1:10" ht="15.75" customHeight="1">
      <c r="A128" s="1"/>
      <c r="B128" s="1"/>
      <c r="C128" s="1"/>
      <c r="D128" s="1"/>
      <c r="E128" s="1"/>
      <c r="F128" s="1"/>
      <c r="G128" s="1"/>
      <c r="H128" s="1"/>
      <c r="I128" s="1"/>
      <c r="J128" s="1"/>
    </row>
    <row r="129" spans="1:10" ht="15.75" customHeight="1">
      <c r="A129" s="1"/>
      <c r="B129" s="1"/>
      <c r="C129" s="1"/>
      <c r="D129" s="1"/>
      <c r="E129" s="1"/>
      <c r="F129" s="1"/>
      <c r="G129" s="1"/>
      <c r="H129" s="1"/>
      <c r="I129" s="1"/>
      <c r="J129" s="1"/>
    </row>
    <row r="130" spans="1:10" ht="15.75" customHeight="1">
      <c r="A130" s="1"/>
      <c r="B130" s="1"/>
      <c r="C130" s="1"/>
      <c r="D130" s="1"/>
      <c r="E130" s="1"/>
      <c r="F130" s="1"/>
      <c r="G130" s="1"/>
      <c r="H130" s="1"/>
      <c r="I130" s="1"/>
      <c r="J130" s="1"/>
    </row>
    <row r="131" spans="1:10" ht="15.75" customHeight="1">
      <c r="A131" s="1"/>
      <c r="B131" s="1"/>
      <c r="C131" s="1"/>
      <c r="D131" s="1"/>
      <c r="E131" s="1"/>
      <c r="F131" s="1"/>
      <c r="G131" s="1"/>
      <c r="H131" s="1"/>
      <c r="I131" s="1"/>
      <c r="J131" s="1"/>
    </row>
    <row r="132" spans="1:10" ht="15.75" customHeight="1">
      <c r="A132" s="1"/>
      <c r="B132" s="1"/>
      <c r="C132" s="1"/>
      <c r="D132" s="1"/>
      <c r="E132" s="1"/>
      <c r="F132" s="1"/>
      <c r="G132" s="1"/>
      <c r="H132" s="1"/>
      <c r="I132" s="1"/>
      <c r="J132" s="1"/>
    </row>
    <row r="133" spans="1:10" ht="15.75" customHeight="1">
      <c r="A133" s="1"/>
      <c r="B133" s="1"/>
      <c r="C133" s="1"/>
      <c r="D133" s="1"/>
      <c r="E133" s="1"/>
      <c r="F133" s="1"/>
      <c r="G133" s="1"/>
      <c r="H133" s="1"/>
      <c r="I133" s="1"/>
      <c r="J133" s="1"/>
    </row>
    <row r="134" spans="1:10" ht="15.75" customHeight="1">
      <c r="A134" s="1"/>
      <c r="B134" s="1"/>
      <c r="C134" s="1"/>
      <c r="D134" s="1"/>
      <c r="E134" s="1"/>
      <c r="F134" s="1"/>
      <c r="G134" s="1"/>
      <c r="H134" s="1"/>
      <c r="I134" s="1"/>
      <c r="J134" s="1"/>
    </row>
    <row r="135" spans="1:10" ht="15.75" customHeight="1">
      <c r="A135" s="1"/>
      <c r="B135" s="1"/>
      <c r="C135" s="1"/>
      <c r="D135" s="1"/>
      <c r="E135" s="1"/>
      <c r="F135" s="1"/>
      <c r="G135" s="1"/>
      <c r="H135" s="1"/>
      <c r="I135" s="1"/>
      <c r="J135" s="1"/>
    </row>
    <row r="136" spans="1:10" ht="15.75" customHeight="1">
      <c r="A136" s="1"/>
      <c r="B136" s="1"/>
      <c r="C136" s="1"/>
      <c r="D136" s="1"/>
      <c r="E136" s="1"/>
      <c r="F136" s="1"/>
      <c r="G136" s="1"/>
      <c r="H136" s="1"/>
      <c r="I136" s="1"/>
      <c r="J136" s="1"/>
    </row>
    <row r="137" spans="1:10" ht="15.75" customHeight="1">
      <c r="A137" s="1"/>
      <c r="B137" s="1"/>
      <c r="C137" s="1"/>
      <c r="D137" s="1"/>
      <c r="E137" s="1"/>
      <c r="F137" s="1"/>
      <c r="G137" s="1"/>
      <c r="H137" s="1"/>
      <c r="I137" s="1"/>
      <c r="J137" s="1"/>
    </row>
    <row r="138" spans="1:10" ht="15.75" customHeight="1">
      <c r="A138" s="1"/>
      <c r="B138" s="1"/>
      <c r="C138" s="1"/>
      <c r="D138" s="1"/>
      <c r="E138" s="1"/>
      <c r="F138" s="1"/>
      <c r="G138" s="1"/>
      <c r="H138" s="1"/>
      <c r="I138" s="1"/>
      <c r="J138" s="1"/>
    </row>
    <row r="139" spans="1:10" ht="15.75" customHeight="1">
      <c r="A139" s="1"/>
      <c r="B139" s="1"/>
      <c r="C139" s="1"/>
      <c r="D139" s="1"/>
      <c r="E139" s="1"/>
      <c r="F139" s="1"/>
      <c r="G139" s="1"/>
      <c r="H139" s="1"/>
      <c r="I139" s="1"/>
      <c r="J139" s="1"/>
    </row>
    <row r="140" spans="1:10" ht="15.75" customHeight="1">
      <c r="A140" s="1"/>
      <c r="B140" s="1"/>
      <c r="C140" s="1"/>
      <c r="D140" s="1"/>
      <c r="E140" s="1"/>
      <c r="F140" s="1"/>
      <c r="G140" s="1"/>
      <c r="H140" s="1"/>
      <c r="I140" s="1"/>
      <c r="J140" s="1"/>
    </row>
    <row r="141" spans="1:10" ht="15.75" customHeight="1">
      <c r="A141" s="1"/>
      <c r="B141" s="1"/>
      <c r="C141" s="1"/>
      <c r="D141" s="1"/>
      <c r="E141" s="1"/>
      <c r="F141" s="1"/>
      <c r="G141" s="1"/>
      <c r="H141" s="1"/>
      <c r="I141" s="1"/>
      <c r="J141" s="1"/>
    </row>
    <row r="142" spans="1:10" ht="15.75" customHeight="1">
      <c r="A142" s="1"/>
      <c r="B142" s="1"/>
      <c r="C142" s="1"/>
      <c r="D142" s="1"/>
      <c r="E142" s="1"/>
      <c r="F142" s="1"/>
      <c r="G142" s="1"/>
      <c r="H142" s="1"/>
      <c r="I142" s="1"/>
      <c r="J142" s="1"/>
    </row>
    <row r="143" spans="1:10" ht="15.75" customHeight="1">
      <c r="A143" s="1"/>
      <c r="B143" s="1"/>
      <c r="C143" s="1"/>
      <c r="D143" s="1"/>
      <c r="E143" s="1"/>
      <c r="F143" s="1"/>
      <c r="G143" s="1"/>
      <c r="H143" s="1"/>
      <c r="I143" s="1"/>
      <c r="J143" s="1"/>
    </row>
    <row r="144" spans="1:10" ht="15.75" customHeight="1">
      <c r="A144" s="1"/>
      <c r="B144" s="1"/>
      <c r="C144" s="1"/>
      <c r="D144" s="1"/>
      <c r="E144" s="1"/>
      <c r="F144" s="1"/>
      <c r="G144" s="1"/>
      <c r="H144" s="1"/>
      <c r="I144" s="1"/>
      <c r="J144" s="1"/>
    </row>
    <row r="145" spans="1:10" ht="15.75" customHeight="1">
      <c r="A145" s="1"/>
      <c r="B145" s="1"/>
      <c r="C145" s="1"/>
      <c r="D145" s="1"/>
      <c r="E145" s="1"/>
      <c r="F145" s="1"/>
      <c r="G145" s="1"/>
      <c r="H145" s="1"/>
      <c r="I145" s="1"/>
      <c r="J145" s="1"/>
    </row>
    <row r="146" spans="1:10" ht="15.75" customHeight="1">
      <c r="A146" s="1"/>
      <c r="B146" s="1"/>
      <c r="C146" s="1"/>
      <c r="D146" s="1"/>
      <c r="E146" s="1"/>
      <c r="F146" s="1"/>
      <c r="G146" s="1"/>
      <c r="H146" s="1"/>
      <c r="I146" s="1"/>
      <c r="J146" s="1"/>
    </row>
    <row r="147" spans="1:10" ht="15.75" customHeight="1">
      <c r="A147" s="1"/>
      <c r="B147" s="1"/>
      <c r="C147" s="1"/>
      <c r="D147" s="1"/>
      <c r="E147" s="1"/>
      <c r="F147" s="1"/>
      <c r="G147" s="1"/>
      <c r="H147" s="1"/>
      <c r="I147" s="1"/>
      <c r="J147" s="1"/>
    </row>
    <row r="148" spans="1:10" ht="15.75" customHeight="1">
      <c r="A148" s="1"/>
      <c r="B148" s="1"/>
      <c r="C148" s="1"/>
      <c r="D148" s="1"/>
      <c r="E148" s="1"/>
      <c r="F148" s="1"/>
      <c r="G148" s="1"/>
      <c r="H148" s="1"/>
      <c r="I148" s="1"/>
      <c r="J148" s="1"/>
    </row>
    <row r="149" spans="1:10" ht="15.75" customHeight="1">
      <c r="A149" s="1"/>
      <c r="B149" s="1"/>
      <c r="C149" s="1"/>
      <c r="D149" s="1"/>
      <c r="E149" s="1"/>
      <c r="F149" s="1"/>
      <c r="G149" s="1"/>
      <c r="H149" s="1"/>
      <c r="I149" s="1"/>
      <c r="J149" s="1"/>
    </row>
    <row r="150" spans="1:10" ht="15.75" customHeight="1">
      <c r="A150" s="1"/>
      <c r="B150" s="1"/>
      <c r="C150" s="1"/>
      <c r="D150" s="1"/>
      <c r="E150" s="1"/>
      <c r="F150" s="1"/>
      <c r="G150" s="1"/>
      <c r="H150" s="1"/>
      <c r="I150" s="1"/>
      <c r="J150" s="1"/>
    </row>
    <row r="151" spans="1:10" ht="15.75" customHeight="1">
      <c r="A151" s="1"/>
      <c r="B151" s="1"/>
      <c r="C151" s="1"/>
      <c r="D151" s="1"/>
      <c r="E151" s="1"/>
      <c r="F151" s="1"/>
      <c r="G151" s="1"/>
      <c r="H151" s="1"/>
      <c r="I151" s="1"/>
      <c r="J151" s="1"/>
    </row>
    <row r="152" spans="1:10" ht="15.75" customHeight="1">
      <c r="A152" s="1"/>
      <c r="B152" s="1"/>
      <c r="C152" s="1"/>
      <c r="D152" s="1"/>
      <c r="E152" s="1"/>
      <c r="F152" s="1"/>
      <c r="G152" s="1"/>
      <c r="H152" s="1"/>
      <c r="I152" s="1"/>
      <c r="J152" s="1"/>
    </row>
    <row r="153" spans="1:10" ht="15.75" customHeight="1">
      <c r="A153" s="1"/>
      <c r="B153" s="1"/>
      <c r="C153" s="1"/>
      <c r="D153" s="1"/>
      <c r="E153" s="1"/>
      <c r="F153" s="1"/>
      <c r="G153" s="1"/>
      <c r="H153" s="1"/>
      <c r="I153" s="1"/>
      <c r="J153" s="1"/>
    </row>
    <row r="154" spans="1:10" ht="15.75" customHeight="1">
      <c r="A154" s="1"/>
      <c r="B154" s="1"/>
      <c r="C154" s="1"/>
      <c r="D154" s="1"/>
      <c r="E154" s="1"/>
      <c r="F154" s="1"/>
      <c r="G154" s="1"/>
      <c r="H154" s="1"/>
      <c r="I154" s="1"/>
      <c r="J154" s="1"/>
    </row>
    <row r="155" spans="1:10" ht="15.75" customHeight="1">
      <c r="A155" s="1"/>
      <c r="B155" s="1"/>
      <c r="C155" s="1"/>
      <c r="D155" s="1"/>
      <c r="E155" s="1"/>
      <c r="F155" s="1"/>
      <c r="G155" s="1"/>
      <c r="H155" s="1"/>
      <c r="I155" s="1"/>
      <c r="J155" s="1"/>
    </row>
    <row r="156" spans="1:10" ht="15.75" customHeight="1">
      <c r="A156" s="1"/>
      <c r="B156" s="1"/>
      <c r="C156" s="1"/>
      <c r="D156" s="1"/>
      <c r="E156" s="1"/>
      <c r="F156" s="1"/>
      <c r="G156" s="1"/>
      <c r="H156" s="1"/>
      <c r="I156" s="1"/>
      <c r="J156" s="1"/>
    </row>
    <row r="157" spans="1:10" ht="15.75" customHeight="1">
      <c r="A157" s="1"/>
      <c r="B157" s="1"/>
      <c r="C157" s="1"/>
      <c r="D157" s="1"/>
      <c r="E157" s="1"/>
      <c r="F157" s="1"/>
      <c r="G157" s="1"/>
      <c r="H157" s="1"/>
      <c r="I157" s="1"/>
      <c r="J157" s="1"/>
    </row>
    <row r="158" spans="1:10" ht="15.75" customHeight="1">
      <c r="A158" s="1"/>
      <c r="B158" s="1"/>
      <c r="C158" s="1"/>
      <c r="D158" s="1"/>
      <c r="E158" s="1"/>
      <c r="F158" s="1"/>
      <c r="G158" s="1"/>
      <c r="H158" s="1"/>
      <c r="I158" s="1"/>
      <c r="J158" s="1"/>
    </row>
    <row r="159" spans="1:10" ht="15.75" customHeight="1">
      <c r="A159" s="1"/>
      <c r="B159" s="1"/>
      <c r="C159" s="1"/>
      <c r="D159" s="1"/>
      <c r="E159" s="1"/>
      <c r="F159" s="1"/>
      <c r="G159" s="1"/>
      <c r="H159" s="1"/>
      <c r="I159" s="1"/>
      <c r="J159" s="1"/>
    </row>
    <row r="160" spans="1:10" ht="15.75" customHeight="1">
      <c r="A160" s="1"/>
      <c r="B160" s="1"/>
      <c r="C160" s="1"/>
      <c r="D160" s="1"/>
      <c r="E160" s="1"/>
      <c r="F160" s="1"/>
      <c r="G160" s="1"/>
      <c r="H160" s="1"/>
      <c r="I160" s="1"/>
      <c r="J160" s="1"/>
    </row>
    <row r="161" spans="1:10" ht="15.75" customHeight="1">
      <c r="A161" s="1"/>
      <c r="B161" s="1"/>
      <c r="C161" s="1"/>
      <c r="D161" s="1"/>
      <c r="E161" s="1"/>
      <c r="F161" s="1"/>
      <c r="G161" s="1"/>
      <c r="H161" s="1"/>
      <c r="I161" s="1"/>
      <c r="J161" s="1"/>
    </row>
    <row r="162" spans="1:10" ht="15.75" customHeight="1">
      <c r="A162" s="1"/>
      <c r="B162" s="1"/>
      <c r="C162" s="1"/>
      <c r="D162" s="1"/>
      <c r="E162" s="1"/>
      <c r="F162" s="1"/>
      <c r="G162" s="1"/>
      <c r="H162" s="1"/>
      <c r="I162" s="1"/>
      <c r="J162" s="1"/>
    </row>
    <row r="163" spans="1:10" ht="15.75" customHeight="1">
      <c r="A163" s="1"/>
      <c r="B163" s="1"/>
      <c r="C163" s="1"/>
      <c r="D163" s="1"/>
      <c r="E163" s="1"/>
      <c r="F163" s="1"/>
      <c r="G163" s="1"/>
      <c r="H163" s="1"/>
      <c r="I163" s="1"/>
      <c r="J163" s="1"/>
    </row>
    <row r="164" spans="1:10" ht="15.75" customHeight="1">
      <c r="A164" s="1"/>
      <c r="B164" s="1"/>
      <c r="C164" s="1"/>
      <c r="D164" s="1"/>
      <c r="E164" s="1"/>
      <c r="F164" s="1"/>
      <c r="G164" s="1"/>
      <c r="H164" s="1"/>
      <c r="I164" s="1"/>
      <c r="J164" s="1"/>
    </row>
    <row r="165" spans="1:10" ht="15.75" customHeight="1">
      <c r="A165" s="1"/>
      <c r="B165" s="1"/>
      <c r="C165" s="1"/>
      <c r="D165" s="1"/>
      <c r="E165" s="1"/>
      <c r="F165" s="1"/>
      <c r="G165" s="1"/>
      <c r="H165" s="1"/>
      <c r="I165" s="1"/>
      <c r="J165" s="1"/>
    </row>
    <row r="166" spans="1:10" ht="15.75" customHeight="1">
      <c r="A166" s="1"/>
      <c r="B166" s="1"/>
      <c r="C166" s="1"/>
      <c r="D166" s="1"/>
      <c r="E166" s="1"/>
      <c r="F166" s="1"/>
      <c r="G166" s="1"/>
      <c r="H166" s="1"/>
      <c r="I166" s="1"/>
      <c r="J166" s="1"/>
    </row>
    <row r="167" spans="1:10" ht="15.75" customHeight="1">
      <c r="A167" s="1"/>
      <c r="B167" s="1"/>
      <c r="C167" s="1"/>
      <c r="D167" s="1"/>
      <c r="E167" s="1"/>
      <c r="F167" s="1"/>
      <c r="G167" s="1"/>
      <c r="H167" s="1"/>
      <c r="I167" s="1"/>
      <c r="J167" s="1"/>
    </row>
    <row r="168" spans="1:10" ht="15.75" customHeight="1">
      <c r="A168" s="1"/>
      <c r="B168" s="1"/>
      <c r="C168" s="1"/>
      <c r="D168" s="1"/>
      <c r="E168" s="1"/>
      <c r="F168" s="1"/>
      <c r="G168" s="1"/>
      <c r="H168" s="1"/>
      <c r="I168" s="1"/>
      <c r="J168" s="1"/>
    </row>
    <row r="169" spans="1:10" ht="15.75" customHeight="1">
      <c r="A169" s="1"/>
      <c r="B169" s="1"/>
      <c r="C169" s="1"/>
      <c r="D169" s="1"/>
      <c r="E169" s="1"/>
      <c r="F169" s="1"/>
      <c r="G169" s="1"/>
      <c r="H169" s="1"/>
      <c r="I169" s="1"/>
      <c r="J169" s="1"/>
    </row>
    <row r="170" spans="1:10" ht="15.75" customHeight="1">
      <c r="A170" s="1"/>
      <c r="B170" s="1"/>
      <c r="C170" s="1"/>
      <c r="D170" s="1"/>
      <c r="E170" s="1"/>
      <c r="F170" s="1"/>
      <c r="G170" s="1"/>
      <c r="H170" s="1"/>
      <c r="I170" s="1"/>
      <c r="J170" s="1"/>
    </row>
    <row r="171" spans="1:10" ht="15.75" customHeight="1">
      <c r="A171" s="1"/>
      <c r="B171" s="1"/>
      <c r="C171" s="1"/>
      <c r="D171" s="1"/>
      <c r="E171" s="1"/>
      <c r="F171" s="1"/>
      <c r="G171" s="1"/>
      <c r="H171" s="1"/>
      <c r="I171" s="1"/>
      <c r="J171" s="1"/>
    </row>
    <row r="172" spans="1:10" ht="15.75" customHeight="1">
      <c r="A172" s="1"/>
      <c r="B172" s="1"/>
      <c r="C172" s="1"/>
      <c r="D172" s="1"/>
      <c r="E172" s="1"/>
      <c r="F172" s="1"/>
      <c r="G172" s="1"/>
      <c r="H172" s="1"/>
      <c r="I172" s="1"/>
      <c r="J172" s="1"/>
    </row>
    <row r="173" spans="1:10" ht="15.75" customHeight="1">
      <c r="A173" s="1"/>
      <c r="B173" s="1"/>
      <c r="C173" s="1"/>
      <c r="D173" s="1"/>
      <c r="E173" s="1"/>
      <c r="F173" s="1"/>
      <c r="G173" s="1"/>
      <c r="H173" s="1"/>
      <c r="I173" s="1"/>
      <c r="J173" s="1"/>
    </row>
    <row r="174" spans="1:10" ht="15.75" customHeight="1">
      <c r="A174" s="1"/>
      <c r="B174" s="1"/>
      <c r="C174" s="1"/>
      <c r="D174" s="1"/>
      <c r="E174" s="1"/>
      <c r="F174" s="1"/>
      <c r="G174" s="1"/>
      <c r="H174" s="1"/>
      <c r="I174" s="1"/>
      <c r="J174" s="1"/>
    </row>
    <row r="175" spans="1:10" ht="15.75" customHeight="1">
      <c r="A175" s="1"/>
      <c r="B175" s="1"/>
      <c r="C175" s="1"/>
      <c r="D175" s="1"/>
      <c r="E175" s="1"/>
      <c r="F175" s="1"/>
      <c r="G175" s="1"/>
      <c r="H175" s="1"/>
      <c r="I175" s="1"/>
      <c r="J175" s="1"/>
    </row>
    <row r="176" spans="1:10" ht="15.75" customHeight="1">
      <c r="A176" s="1"/>
      <c r="B176" s="1"/>
      <c r="C176" s="1"/>
      <c r="D176" s="1"/>
      <c r="E176" s="1"/>
      <c r="F176" s="1"/>
      <c r="G176" s="1"/>
      <c r="H176" s="1"/>
      <c r="I176" s="1"/>
      <c r="J176" s="1"/>
    </row>
    <row r="177" spans="1:10" ht="15.75" customHeight="1">
      <c r="A177" s="1"/>
      <c r="B177" s="1"/>
      <c r="C177" s="1"/>
      <c r="D177" s="1"/>
      <c r="E177" s="1"/>
      <c r="F177" s="1"/>
      <c r="G177" s="1"/>
      <c r="H177" s="1"/>
      <c r="I177" s="1"/>
      <c r="J177" s="1"/>
    </row>
    <row r="178" spans="1:10" ht="15.75" customHeight="1">
      <c r="A178" s="1"/>
      <c r="B178" s="1"/>
      <c r="C178" s="1"/>
      <c r="D178" s="1"/>
      <c r="E178" s="1"/>
      <c r="F178" s="1"/>
      <c r="G178" s="1"/>
      <c r="H178" s="1"/>
      <c r="I178" s="1"/>
      <c r="J178" s="1"/>
    </row>
    <row r="179" spans="1:10" ht="15.75" customHeight="1">
      <c r="A179" s="1"/>
      <c r="B179" s="1"/>
      <c r="C179" s="1"/>
      <c r="D179" s="1"/>
      <c r="E179" s="1"/>
      <c r="F179" s="1"/>
      <c r="G179" s="1"/>
      <c r="H179" s="1"/>
      <c r="I179" s="1"/>
      <c r="J179" s="1"/>
    </row>
    <row r="180" spans="1:10" ht="15.75" customHeight="1">
      <c r="A180" s="1"/>
      <c r="B180" s="1"/>
      <c r="C180" s="1"/>
      <c r="D180" s="1"/>
      <c r="E180" s="1"/>
      <c r="F180" s="1"/>
      <c r="G180" s="1"/>
      <c r="H180" s="1"/>
      <c r="I180" s="1"/>
      <c r="J180" s="1"/>
    </row>
    <row r="181" spans="1:10" ht="15.75" customHeight="1">
      <c r="A181" s="1"/>
      <c r="B181" s="1"/>
      <c r="C181" s="1"/>
      <c r="D181" s="1"/>
      <c r="E181" s="1"/>
      <c r="F181" s="1"/>
      <c r="G181" s="1"/>
      <c r="H181" s="1"/>
      <c r="I181" s="1"/>
      <c r="J181" s="1"/>
    </row>
    <row r="182" spans="1:10" ht="15.75" customHeight="1">
      <c r="A182" s="1"/>
      <c r="B182" s="1"/>
      <c r="C182" s="1"/>
      <c r="D182" s="1"/>
      <c r="E182" s="1"/>
      <c r="F182" s="1"/>
      <c r="G182" s="1"/>
      <c r="H182" s="1"/>
      <c r="I182" s="1"/>
      <c r="J182" s="1"/>
    </row>
    <row r="183" spans="1:10" ht="15.75" customHeight="1">
      <c r="A183" s="1"/>
      <c r="B183" s="1"/>
      <c r="C183" s="1"/>
      <c r="D183" s="1"/>
      <c r="E183" s="1"/>
      <c r="F183" s="1"/>
      <c r="G183" s="1"/>
      <c r="H183" s="1"/>
      <c r="I183" s="1"/>
      <c r="J183" s="1"/>
    </row>
    <row r="184" spans="1:10" ht="15.75" customHeight="1">
      <c r="A184" s="1"/>
      <c r="B184" s="1"/>
      <c r="C184" s="1"/>
      <c r="D184" s="1"/>
      <c r="E184" s="1"/>
      <c r="F184" s="1"/>
      <c r="G184" s="1"/>
      <c r="H184" s="1"/>
      <c r="I184" s="1"/>
      <c r="J184" s="1"/>
    </row>
    <row r="185" spans="1:10" ht="15.75" customHeight="1">
      <c r="A185" s="1"/>
      <c r="B185" s="1"/>
      <c r="C185" s="1"/>
      <c r="D185" s="1"/>
      <c r="E185" s="1"/>
      <c r="F185" s="1"/>
      <c r="G185" s="1"/>
      <c r="H185" s="1"/>
      <c r="I185" s="1"/>
      <c r="J185" s="1"/>
    </row>
    <row r="186" spans="1:10" ht="15.75" customHeight="1">
      <c r="A186" s="1"/>
      <c r="B186" s="1"/>
      <c r="C186" s="1"/>
      <c r="D186" s="1"/>
      <c r="E186" s="1"/>
      <c r="F186" s="1"/>
      <c r="G186" s="1"/>
      <c r="H186" s="1"/>
      <c r="I186" s="1"/>
      <c r="J186" s="1"/>
    </row>
    <row r="187" spans="1:10" ht="15.75" customHeight="1">
      <c r="A187" s="1"/>
      <c r="B187" s="1"/>
      <c r="C187" s="1"/>
      <c r="D187" s="1"/>
      <c r="E187" s="1"/>
      <c r="F187" s="1"/>
      <c r="G187" s="1"/>
      <c r="H187" s="1"/>
      <c r="I187" s="1"/>
      <c r="J187" s="1"/>
    </row>
    <row r="188" spans="1:10" ht="15.75" customHeight="1">
      <c r="A188" s="1"/>
      <c r="B188" s="1"/>
      <c r="C188" s="1"/>
      <c r="D188" s="1"/>
      <c r="E188" s="1"/>
      <c r="F188" s="1"/>
      <c r="G188" s="1"/>
      <c r="H188" s="1"/>
      <c r="I188" s="1"/>
      <c r="J188" s="1"/>
    </row>
    <row r="189" spans="1:10" ht="15.75" customHeight="1">
      <c r="A189" s="1"/>
      <c r="B189" s="1"/>
      <c r="C189" s="1"/>
      <c r="D189" s="1"/>
      <c r="E189" s="1"/>
      <c r="F189" s="1"/>
      <c r="G189" s="1"/>
      <c r="H189" s="1"/>
      <c r="I189" s="1"/>
      <c r="J189" s="1"/>
    </row>
    <row r="190" spans="1:10" ht="15.75" customHeight="1">
      <c r="A190" s="1"/>
      <c r="B190" s="1"/>
      <c r="C190" s="1"/>
      <c r="D190" s="1"/>
      <c r="E190" s="1"/>
      <c r="F190" s="1"/>
      <c r="G190" s="1"/>
      <c r="H190" s="1"/>
      <c r="I190" s="1"/>
      <c r="J190" s="1"/>
    </row>
    <row r="191" spans="1:10" ht="15.75" customHeight="1">
      <c r="A191" s="1"/>
      <c r="B191" s="1"/>
      <c r="C191" s="1"/>
      <c r="D191" s="1"/>
      <c r="E191" s="1"/>
      <c r="F191" s="1"/>
      <c r="G191" s="1"/>
      <c r="H191" s="1"/>
      <c r="I191" s="1"/>
      <c r="J191" s="1"/>
    </row>
    <row r="192" spans="1:10" ht="15.75" customHeight="1">
      <c r="A192" s="1"/>
      <c r="B192" s="1"/>
      <c r="C192" s="1"/>
      <c r="D192" s="1"/>
      <c r="E192" s="1"/>
      <c r="F192" s="1"/>
      <c r="G192" s="1"/>
      <c r="H192" s="1"/>
      <c r="I192" s="1"/>
      <c r="J192" s="1"/>
    </row>
    <row r="193" spans="1:10" ht="15.75" customHeight="1">
      <c r="A193" s="1"/>
      <c r="B193" s="1"/>
      <c r="C193" s="1"/>
      <c r="D193" s="1"/>
      <c r="E193" s="1"/>
      <c r="F193" s="1"/>
      <c r="G193" s="1"/>
      <c r="H193" s="1"/>
      <c r="I193" s="1"/>
      <c r="J193" s="1"/>
    </row>
    <row r="194" spans="1:10" ht="15.75" customHeight="1">
      <c r="A194" s="1"/>
      <c r="B194" s="1"/>
      <c r="C194" s="1"/>
      <c r="D194" s="1"/>
      <c r="E194" s="1"/>
      <c r="F194" s="1"/>
      <c r="G194" s="1"/>
      <c r="H194" s="1"/>
      <c r="I194" s="1"/>
      <c r="J194" s="1"/>
    </row>
    <row r="195" spans="1:10" ht="15.75" customHeight="1">
      <c r="A195" s="1"/>
      <c r="B195" s="1"/>
      <c r="C195" s="1"/>
      <c r="D195" s="1"/>
      <c r="E195" s="1"/>
      <c r="F195" s="1"/>
      <c r="G195" s="1"/>
      <c r="H195" s="1"/>
      <c r="I195" s="1"/>
      <c r="J195" s="1"/>
    </row>
    <row r="196" spans="1:10" ht="15.75" customHeight="1">
      <c r="A196" s="1"/>
      <c r="B196" s="1"/>
      <c r="C196" s="1"/>
      <c r="D196" s="1"/>
      <c r="E196" s="1"/>
      <c r="F196" s="1"/>
      <c r="G196" s="1"/>
      <c r="H196" s="1"/>
      <c r="I196" s="1"/>
      <c r="J196" s="1"/>
    </row>
    <row r="197" spans="1:10" ht="15.75" customHeight="1">
      <c r="A197" s="1"/>
      <c r="B197" s="1"/>
      <c r="C197" s="1"/>
      <c r="D197" s="1"/>
      <c r="E197" s="1"/>
      <c r="F197" s="1"/>
      <c r="G197" s="1"/>
      <c r="H197" s="1"/>
      <c r="I197" s="1"/>
      <c r="J197" s="1"/>
    </row>
    <row r="198" spans="1:10" ht="15.75" customHeight="1">
      <c r="A198" s="1"/>
      <c r="B198" s="1"/>
      <c r="C198" s="1"/>
      <c r="D198" s="1"/>
      <c r="E198" s="1"/>
      <c r="F198" s="1"/>
      <c r="G198" s="1"/>
      <c r="H198" s="1"/>
      <c r="I198" s="1"/>
      <c r="J198" s="1"/>
    </row>
    <row r="199" spans="1:10" ht="15.75" customHeight="1">
      <c r="A199" s="1"/>
      <c r="B199" s="1"/>
      <c r="C199" s="1"/>
      <c r="D199" s="1"/>
      <c r="E199" s="1"/>
      <c r="F199" s="1"/>
      <c r="G199" s="1"/>
      <c r="H199" s="1"/>
      <c r="I199" s="1"/>
      <c r="J199" s="1"/>
    </row>
    <row r="200" spans="1:10" ht="15.75" customHeight="1">
      <c r="A200" s="1"/>
      <c r="B200" s="1"/>
      <c r="C200" s="1"/>
      <c r="D200" s="1"/>
      <c r="E200" s="1"/>
      <c r="F200" s="1"/>
      <c r="G200" s="1"/>
      <c r="H200" s="1"/>
      <c r="I200" s="1"/>
      <c r="J200" s="1"/>
    </row>
    <row r="201" spans="1:10" ht="15.75" customHeight="1">
      <c r="A201" s="1"/>
      <c r="B201" s="1"/>
      <c r="C201" s="1"/>
      <c r="D201" s="1"/>
      <c r="E201" s="1"/>
      <c r="F201" s="1"/>
      <c r="G201" s="1"/>
      <c r="H201" s="1"/>
      <c r="I201" s="1"/>
      <c r="J201" s="1"/>
    </row>
    <row r="202" spans="1:10" ht="15.75" customHeight="1">
      <c r="A202" s="1"/>
      <c r="B202" s="1"/>
      <c r="C202" s="1"/>
      <c r="D202" s="1"/>
      <c r="E202" s="1"/>
      <c r="F202" s="1"/>
      <c r="G202" s="1"/>
      <c r="H202" s="1"/>
      <c r="I202" s="1"/>
      <c r="J202" s="1"/>
    </row>
    <row r="203" spans="1:10" ht="15.75" customHeight="1">
      <c r="A203" s="1"/>
      <c r="B203" s="1"/>
      <c r="C203" s="1"/>
      <c r="D203" s="1"/>
      <c r="E203" s="1"/>
      <c r="F203" s="1"/>
      <c r="G203" s="1"/>
      <c r="H203" s="1"/>
      <c r="I203" s="1"/>
      <c r="J203" s="1"/>
    </row>
    <row r="204" spans="1:10" ht="15.75" customHeight="1">
      <c r="A204" s="1"/>
      <c r="B204" s="1"/>
      <c r="C204" s="1"/>
      <c r="D204" s="1"/>
      <c r="E204" s="1"/>
      <c r="F204" s="1"/>
      <c r="G204" s="1"/>
      <c r="H204" s="1"/>
      <c r="I204" s="1"/>
      <c r="J204" s="1"/>
    </row>
    <row r="205" spans="1:10" ht="15.75" customHeight="1">
      <c r="A205" s="1"/>
      <c r="B205" s="1"/>
      <c r="C205" s="1"/>
      <c r="D205" s="1"/>
      <c r="E205" s="1"/>
      <c r="F205" s="1"/>
      <c r="G205" s="1"/>
      <c r="H205" s="1"/>
      <c r="I205" s="1"/>
      <c r="J205" s="1"/>
    </row>
    <row r="206" spans="1:10" ht="15.75" customHeight="1">
      <c r="A206" s="1"/>
      <c r="B206" s="1"/>
      <c r="C206" s="1"/>
      <c r="D206" s="1"/>
      <c r="E206" s="1"/>
      <c r="F206" s="1"/>
      <c r="G206" s="1"/>
      <c r="H206" s="1"/>
      <c r="I206" s="1"/>
      <c r="J206" s="1"/>
    </row>
    <row r="207" spans="1:10" ht="15.75" customHeight="1">
      <c r="A207" s="1"/>
      <c r="B207" s="1"/>
      <c r="C207" s="1"/>
      <c r="D207" s="1"/>
      <c r="E207" s="1"/>
      <c r="F207" s="1"/>
      <c r="G207" s="1"/>
      <c r="H207" s="1"/>
      <c r="I207" s="1"/>
      <c r="J207" s="1"/>
    </row>
    <row r="208" spans="1:10" ht="15.75" customHeight="1">
      <c r="A208" s="1"/>
      <c r="B208" s="1"/>
      <c r="C208" s="1"/>
      <c r="D208" s="1"/>
      <c r="E208" s="1"/>
      <c r="F208" s="1"/>
      <c r="G208" s="1"/>
      <c r="H208" s="1"/>
      <c r="I208" s="1"/>
      <c r="J208" s="1"/>
    </row>
    <row r="209" spans="1:10" ht="15.75" customHeight="1">
      <c r="A209" s="1"/>
      <c r="B209" s="1"/>
      <c r="C209" s="1"/>
      <c r="D209" s="1"/>
      <c r="E209" s="1"/>
      <c r="F209" s="1"/>
      <c r="G209" s="1"/>
      <c r="H209" s="1"/>
      <c r="I209" s="1"/>
      <c r="J209" s="1"/>
    </row>
    <row r="210" spans="1:10" ht="15.75" customHeight="1">
      <c r="A210" s="1"/>
      <c r="B210" s="1"/>
      <c r="C210" s="1"/>
      <c r="D210" s="1"/>
      <c r="E210" s="1"/>
      <c r="F210" s="1"/>
      <c r="G210" s="1"/>
      <c r="H210" s="1"/>
      <c r="I210" s="1"/>
      <c r="J210" s="1"/>
    </row>
    <row r="211" spans="1:10" ht="15.75" customHeight="1">
      <c r="A211" s="1"/>
      <c r="B211" s="1"/>
      <c r="C211" s="1"/>
      <c r="D211" s="1"/>
      <c r="E211" s="1"/>
      <c r="F211" s="1"/>
      <c r="G211" s="1"/>
      <c r="H211" s="1"/>
      <c r="I211" s="1"/>
      <c r="J211" s="1"/>
    </row>
    <row r="212" spans="1:10" ht="15.75" customHeight="1">
      <c r="A212" s="1"/>
      <c r="B212" s="1"/>
      <c r="C212" s="1"/>
      <c r="D212" s="1"/>
      <c r="E212" s="1"/>
      <c r="F212" s="1"/>
      <c r="G212" s="1"/>
      <c r="H212" s="1"/>
      <c r="I212" s="1"/>
      <c r="J212" s="1"/>
    </row>
    <row r="213" spans="1:10" ht="15.75" customHeight="1">
      <c r="A213" s="1"/>
      <c r="B213" s="1"/>
      <c r="C213" s="1"/>
      <c r="D213" s="1"/>
      <c r="E213" s="1"/>
      <c r="F213" s="1"/>
      <c r="G213" s="1"/>
      <c r="H213" s="1"/>
      <c r="I213" s="1"/>
      <c r="J213" s="1"/>
    </row>
    <row r="214" spans="1:10" ht="15.75" customHeight="1">
      <c r="A214" s="1"/>
      <c r="B214" s="1"/>
      <c r="C214" s="1"/>
      <c r="D214" s="1"/>
      <c r="E214" s="1"/>
      <c r="F214" s="1"/>
      <c r="G214" s="1"/>
      <c r="H214" s="1"/>
      <c r="I214" s="1"/>
      <c r="J214" s="1"/>
    </row>
    <row r="215" spans="1:10" ht="15.75" customHeight="1">
      <c r="A215" s="1"/>
      <c r="B215" s="1"/>
      <c r="C215" s="1"/>
      <c r="D215" s="1"/>
      <c r="E215" s="1"/>
      <c r="F215" s="1"/>
      <c r="G215" s="1"/>
      <c r="H215" s="1"/>
      <c r="I215" s="1"/>
      <c r="J215" s="1"/>
    </row>
    <row r="216" spans="1:10" ht="15.75" customHeight="1">
      <c r="A216" s="1"/>
      <c r="B216" s="1"/>
      <c r="C216" s="1"/>
      <c r="D216" s="1"/>
      <c r="E216" s="1"/>
      <c r="F216" s="1"/>
      <c r="G216" s="1"/>
      <c r="H216" s="1"/>
      <c r="I216" s="1"/>
      <c r="J216" s="1"/>
    </row>
    <row r="217" spans="1:10" ht="15.75" customHeight="1">
      <c r="A217" s="1"/>
      <c r="B217" s="1"/>
      <c r="C217" s="1"/>
      <c r="D217" s="1"/>
      <c r="E217" s="1"/>
      <c r="F217" s="1"/>
      <c r="G217" s="1"/>
      <c r="H217" s="1"/>
      <c r="I217" s="1"/>
      <c r="J217" s="1"/>
    </row>
    <row r="218" spans="1:10" ht="15.75" customHeight="1">
      <c r="A218" s="1"/>
      <c r="B218" s="1"/>
      <c r="C218" s="1"/>
      <c r="D218" s="1"/>
      <c r="E218" s="1"/>
      <c r="F218" s="1"/>
      <c r="G218" s="1"/>
      <c r="H218" s="1"/>
      <c r="I218" s="1"/>
      <c r="J218" s="1"/>
    </row>
    <row r="219" spans="1:10" ht="15.75" customHeight="1">
      <c r="A219" s="1"/>
      <c r="B219" s="1"/>
      <c r="C219" s="1"/>
      <c r="D219" s="1"/>
      <c r="E219" s="1"/>
      <c r="F219" s="1"/>
      <c r="G219" s="1"/>
      <c r="H219" s="1"/>
      <c r="I219" s="1"/>
      <c r="J219" s="1"/>
    </row>
    <row r="220" spans="1:10" ht="15.75" customHeight="1">
      <c r="A220" s="1"/>
      <c r="B220" s="1"/>
      <c r="C220" s="1"/>
      <c r="D220" s="1"/>
      <c r="E220" s="1"/>
      <c r="F220" s="1"/>
      <c r="G220" s="1"/>
      <c r="H220" s="1"/>
      <c r="I220" s="1"/>
      <c r="J220" s="1"/>
    </row>
    <row r="221" spans="1:10" ht="15.75" customHeight="1"/>
    <row r="222" spans="1:10" ht="15.75" customHeight="1"/>
    <row r="223" spans="1:10" ht="15.75" customHeight="1"/>
    <row r="224" spans="1:10"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B2:F3"/>
    <mergeCell ref="B4:F4"/>
  </mergeCells>
  <pageMargins left="0.7" right="0.7" top="0.75" bottom="0.75" header="0" footer="0"/>
  <pageSetup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C1:O1000"/>
  <sheetViews>
    <sheetView workbookViewId="0"/>
  </sheetViews>
  <sheetFormatPr defaultColWidth="14.42578125" defaultRowHeight="15" customHeight="1"/>
  <cols>
    <col min="1" max="15" width="8.7109375" customWidth="1"/>
  </cols>
  <sheetData>
    <row r="1" spans="3:15" ht="12.75" customHeight="1"/>
    <row r="2" spans="3:15" ht="12" customHeight="1">
      <c r="C2" s="255" t="s">
        <v>176</v>
      </c>
      <c r="D2" s="249"/>
      <c r="E2" s="249"/>
      <c r="F2" s="249"/>
      <c r="G2" s="249"/>
      <c r="H2" s="249"/>
      <c r="I2" s="249"/>
      <c r="J2" s="249"/>
      <c r="K2" s="249"/>
      <c r="L2" s="249"/>
      <c r="M2" s="249"/>
      <c r="N2" s="249"/>
      <c r="O2" s="250"/>
    </row>
    <row r="3" spans="3:15" ht="12" customHeight="1">
      <c r="C3" s="256"/>
      <c r="D3" s="191"/>
      <c r="E3" s="191"/>
      <c r="F3" s="191"/>
      <c r="G3" s="191"/>
      <c r="H3" s="191"/>
      <c r="I3" s="191"/>
      <c r="J3" s="191"/>
      <c r="K3" s="191"/>
      <c r="L3" s="191"/>
      <c r="M3" s="191"/>
      <c r="N3" s="191"/>
      <c r="O3" s="257"/>
    </row>
    <row r="4" spans="3:15" ht="12" customHeight="1">
      <c r="C4" s="256"/>
      <c r="D4" s="191"/>
      <c r="E4" s="191"/>
      <c r="F4" s="191"/>
      <c r="G4" s="191"/>
      <c r="H4" s="191"/>
      <c r="I4" s="191"/>
      <c r="J4" s="191"/>
      <c r="K4" s="191"/>
      <c r="L4" s="191"/>
      <c r="M4" s="191"/>
      <c r="N4" s="191"/>
      <c r="O4" s="257"/>
    </row>
    <row r="5" spans="3:15" ht="12" customHeight="1">
      <c r="C5" s="256"/>
      <c r="D5" s="191"/>
      <c r="E5" s="191"/>
      <c r="F5" s="191"/>
      <c r="G5" s="191"/>
      <c r="H5" s="191"/>
      <c r="I5" s="191"/>
      <c r="J5" s="191"/>
      <c r="K5" s="191"/>
      <c r="L5" s="191"/>
      <c r="M5" s="191"/>
      <c r="N5" s="191"/>
      <c r="O5" s="257"/>
    </row>
    <row r="6" spans="3:15" ht="12" customHeight="1">
      <c r="C6" s="256"/>
      <c r="D6" s="191"/>
      <c r="E6" s="191"/>
      <c r="F6" s="191"/>
      <c r="G6" s="191"/>
      <c r="H6" s="191"/>
      <c r="I6" s="191"/>
      <c r="J6" s="191"/>
      <c r="K6" s="191"/>
      <c r="L6" s="191"/>
      <c r="M6" s="191"/>
      <c r="N6" s="191"/>
      <c r="O6" s="257"/>
    </row>
    <row r="7" spans="3:15" ht="12" customHeight="1">
      <c r="C7" s="256"/>
      <c r="D7" s="191"/>
      <c r="E7" s="191"/>
      <c r="F7" s="191"/>
      <c r="G7" s="191"/>
      <c r="H7" s="191"/>
      <c r="I7" s="191"/>
      <c r="J7" s="191"/>
      <c r="K7" s="191"/>
      <c r="L7" s="191"/>
      <c r="M7" s="191"/>
      <c r="N7" s="191"/>
      <c r="O7" s="257"/>
    </row>
    <row r="8" spans="3:15" ht="12" customHeight="1">
      <c r="C8" s="256"/>
      <c r="D8" s="191"/>
      <c r="E8" s="191"/>
      <c r="F8" s="191"/>
      <c r="G8" s="191"/>
      <c r="H8" s="191"/>
      <c r="I8" s="191"/>
      <c r="J8" s="191"/>
      <c r="K8" s="191"/>
      <c r="L8" s="191"/>
      <c r="M8" s="191"/>
      <c r="N8" s="191"/>
      <c r="O8" s="257"/>
    </row>
    <row r="9" spans="3:15" ht="12" customHeight="1">
      <c r="C9" s="251"/>
      <c r="D9" s="252"/>
      <c r="E9" s="252"/>
      <c r="F9" s="252"/>
      <c r="G9" s="252"/>
      <c r="H9" s="252"/>
      <c r="I9" s="252"/>
      <c r="J9" s="252"/>
      <c r="K9" s="252"/>
      <c r="L9" s="252"/>
      <c r="M9" s="252"/>
      <c r="N9" s="252"/>
      <c r="O9" s="253"/>
    </row>
    <row r="10" spans="3:15" ht="12.75" customHeight="1"/>
    <row r="11" spans="3:15" ht="12.75" customHeight="1"/>
    <row r="12" spans="3:15" ht="12.75" customHeight="1"/>
    <row r="13" spans="3:15" ht="12.75" customHeight="1"/>
    <row r="14" spans="3:15" ht="12.75" customHeight="1"/>
    <row r="15" spans="3:15" ht="12.75" customHeight="1"/>
    <row r="16" spans="3:15"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C2:O9"/>
  </mergeCells>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000"/>
  <sheetViews>
    <sheetView workbookViewId="0"/>
  </sheetViews>
  <sheetFormatPr defaultColWidth="14.42578125" defaultRowHeight="15" customHeight="1"/>
  <cols>
    <col min="1" max="1" width="29.140625" customWidth="1"/>
    <col min="2" max="2" width="12" customWidth="1"/>
    <col min="3" max="3" width="11.85546875" customWidth="1"/>
    <col min="4" max="6" width="12" customWidth="1"/>
    <col min="7" max="7" width="16" customWidth="1"/>
    <col min="8" max="8" width="12.85546875" customWidth="1"/>
    <col min="9" max="9" width="16" customWidth="1"/>
    <col min="10" max="10" width="17.42578125" customWidth="1"/>
    <col min="11" max="11" width="16.85546875" customWidth="1"/>
    <col min="12" max="12" width="44.140625" customWidth="1"/>
    <col min="13" max="13" width="47.28515625" customWidth="1"/>
    <col min="14" max="16" width="12" customWidth="1"/>
    <col min="17" max="17" width="11.42578125" customWidth="1"/>
    <col min="18" max="22" width="12" customWidth="1"/>
  </cols>
  <sheetData>
    <row r="1" spans="1:26" ht="27.75" customHeight="1">
      <c r="A1" s="258" t="s">
        <v>187</v>
      </c>
      <c r="B1" s="226"/>
      <c r="C1" s="226"/>
      <c r="D1" s="226"/>
      <c r="E1" s="226"/>
      <c r="F1" s="226"/>
      <c r="G1" s="226"/>
      <c r="H1" s="226"/>
      <c r="I1" s="226"/>
      <c r="J1" s="226"/>
      <c r="K1" s="226"/>
      <c r="L1" s="226"/>
      <c r="M1" s="210"/>
      <c r="N1" s="49"/>
      <c r="O1" s="49"/>
      <c r="P1" s="49"/>
      <c r="Q1" s="49"/>
      <c r="R1" s="49"/>
      <c r="S1" s="49"/>
      <c r="T1" s="49"/>
      <c r="U1" s="49"/>
      <c r="V1" s="49"/>
      <c r="W1" s="1"/>
      <c r="X1" s="1"/>
      <c r="Y1" s="1"/>
      <c r="Z1" s="1"/>
    </row>
    <row r="2" spans="1:26" ht="72" customHeight="1">
      <c r="A2" s="259" t="s">
        <v>193</v>
      </c>
      <c r="B2" s="226"/>
      <c r="C2" s="226"/>
      <c r="D2" s="226"/>
      <c r="E2" s="226"/>
      <c r="F2" s="226"/>
      <c r="G2" s="226"/>
      <c r="H2" s="226"/>
      <c r="I2" s="226"/>
      <c r="J2" s="226"/>
      <c r="K2" s="226"/>
      <c r="L2" s="226"/>
      <c r="M2" s="210"/>
      <c r="N2" s="49"/>
      <c r="O2" s="49"/>
      <c r="P2" s="49"/>
      <c r="Q2" s="49"/>
      <c r="R2" s="49"/>
      <c r="S2" s="49"/>
      <c r="T2" s="49"/>
      <c r="U2" s="49"/>
      <c r="V2" s="49"/>
      <c r="W2" s="1"/>
      <c r="X2" s="1"/>
      <c r="Y2" s="1"/>
      <c r="Z2" s="1"/>
    </row>
    <row r="3" spans="1:26" ht="12" customHeight="1">
      <c r="A3" s="119"/>
      <c r="B3" s="120"/>
      <c r="C3" s="120"/>
      <c r="D3" s="120"/>
      <c r="E3" s="120"/>
      <c r="F3" s="121"/>
      <c r="G3" s="49"/>
      <c r="H3" s="49"/>
      <c r="I3" s="49"/>
      <c r="J3" s="49"/>
      <c r="K3" s="49"/>
      <c r="L3" s="49"/>
      <c r="M3" s="122"/>
      <c r="N3" s="49"/>
      <c r="O3" s="49"/>
      <c r="P3" s="49"/>
      <c r="Q3" s="49"/>
      <c r="R3" s="49"/>
      <c r="S3" s="49"/>
      <c r="T3" s="49"/>
      <c r="U3" s="49"/>
      <c r="V3" s="49"/>
      <c r="W3" s="1"/>
      <c r="X3" s="1"/>
      <c r="Y3" s="1"/>
      <c r="Z3" s="1"/>
    </row>
    <row r="4" spans="1:26" ht="28.5" customHeight="1">
      <c r="A4" s="123"/>
      <c r="B4" s="124" t="s">
        <v>194</v>
      </c>
      <c r="C4" s="260" t="s">
        <v>195</v>
      </c>
      <c r="D4" s="226"/>
      <c r="E4" s="226"/>
      <c r="F4" s="216"/>
      <c r="G4" s="268" t="s">
        <v>196</v>
      </c>
      <c r="H4" s="226"/>
      <c r="I4" s="226"/>
      <c r="J4" s="210"/>
      <c r="K4" s="122"/>
      <c r="L4" s="125" t="s">
        <v>197</v>
      </c>
      <c r="M4" s="126" t="s">
        <v>198</v>
      </c>
      <c r="N4" s="49"/>
      <c r="O4" s="49"/>
      <c r="P4" s="49"/>
      <c r="Q4" s="1"/>
      <c r="R4" s="1"/>
      <c r="S4" s="49"/>
      <c r="T4" s="49"/>
      <c r="U4" s="49"/>
      <c r="V4" s="49"/>
      <c r="W4" s="1"/>
      <c r="X4" s="1"/>
      <c r="Y4" s="1"/>
      <c r="Z4" s="1"/>
    </row>
    <row r="5" spans="1:26" ht="28.5" customHeight="1">
      <c r="A5" s="127" t="s">
        <v>6</v>
      </c>
      <c r="B5" s="128"/>
      <c r="C5" s="129" t="s">
        <v>199</v>
      </c>
      <c r="D5" s="129" t="s">
        <v>200</v>
      </c>
      <c r="E5" s="129" t="s">
        <v>201</v>
      </c>
      <c r="F5" s="130" t="s">
        <v>202</v>
      </c>
      <c r="G5" s="131" t="s">
        <v>13</v>
      </c>
      <c r="H5" s="132" t="s">
        <v>203</v>
      </c>
      <c r="I5" s="133" t="s">
        <v>204</v>
      </c>
      <c r="J5" s="133" t="s">
        <v>205</v>
      </c>
      <c r="K5" s="122"/>
      <c r="L5" s="49"/>
      <c r="M5" s="261"/>
      <c r="N5" s="191"/>
      <c r="O5" s="262" t="s">
        <v>206</v>
      </c>
      <c r="P5" s="210"/>
      <c r="Q5" s="49"/>
      <c r="R5" s="262" t="s">
        <v>207</v>
      </c>
      <c r="S5" s="226"/>
      <c r="T5" s="210"/>
      <c r="U5" s="1"/>
      <c r="V5" s="1"/>
      <c r="W5" s="1"/>
      <c r="X5" s="1"/>
      <c r="Y5" s="1"/>
      <c r="Z5" s="1"/>
    </row>
    <row r="6" spans="1:26" ht="43.5" customHeight="1">
      <c r="A6" s="134" t="s">
        <v>208</v>
      </c>
      <c r="B6" s="135">
        <f>(('User Information'!C13)-B7)</f>
        <v>0</v>
      </c>
      <c r="C6" s="263"/>
      <c r="D6" s="230"/>
      <c r="E6" s="230"/>
      <c r="F6" s="264"/>
      <c r="G6" s="136">
        <f t="shared" ref="G6:G7" si="0">B6 *(P15*260)</f>
        <v>0</v>
      </c>
      <c r="H6" s="269"/>
      <c r="I6" s="137">
        <f>G6*P8</f>
        <v>0</v>
      </c>
      <c r="J6" s="138">
        <f>G6*P6</f>
        <v>0</v>
      </c>
      <c r="K6" s="139"/>
      <c r="L6" s="49"/>
      <c r="M6" s="140" t="s">
        <v>209</v>
      </c>
      <c r="N6" s="1"/>
      <c r="O6" s="124" t="s">
        <v>210</v>
      </c>
      <c r="P6" s="124">
        <v>0.14000000000000001</v>
      </c>
      <c r="Q6" s="141"/>
      <c r="R6" s="142" t="s">
        <v>211</v>
      </c>
      <c r="S6" s="142">
        <v>100</v>
      </c>
      <c r="T6" s="142" t="s">
        <v>212</v>
      </c>
      <c r="U6" s="1"/>
      <c r="V6" s="1"/>
      <c r="W6" s="1"/>
      <c r="X6" s="1"/>
      <c r="Y6" s="1"/>
      <c r="Z6" s="1"/>
    </row>
    <row r="7" spans="1:26" ht="51">
      <c r="A7" s="134" t="s">
        <v>213</v>
      </c>
      <c r="B7" s="135">
        <f>(('User Information'!C13)*(IF((Energy!C14="More than 75% of the office computers are"),1,IF((Energy!C14="Less than 25% of the office computers are"),0,IF((Energy!C14="Approximately 74% to 50% of the office computers are"),0.5,IF((Energy!C14="Approximately 49% to 25% of the office computers are"),0.25,))))))</f>
        <v>0</v>
      </c>
      <c r="C7" s="265"/>
      <c r="D7" s="266"/>
      <c r="E7" s="266"/>
      <c r="F7" s="267"/>
      <c r="G7" s="136">
        <f t="shared" si="0"/>
        <v>0</v>
      </c>
      <c r="H7" s="270"/>
      <c r="I7" s="137">
        <f>G7*P8</f>
        <v>0</v>
      </c>
      <c r="J7" s="138">
        <f>G7*P6</f>
        <v>0</v>
      </c>
      <c r="K7" s="143"/>
      <c r="L7" s="144" t="s">
        <v>214</v>
      </c>
      <c r="M7" s="140" t="s">
        <v>215</v>
      </c>
      <c r="N7" s="1"/>
      <c r="O7" s="124" t="s">
        <v>216</v>
      </c>
      <c r="P7" s="145">
        <f>0.00295</f>
        <v>2.9499999999999999E-3</v>
      </c>
      <c r="Q7" s="141"/>
      <c r="R7" s="124" t="s">
        <v>217</v>
      </c>
      <c r="S7" s="146">
        <v>3.8439999999999999</v>
      </c>
      <c r="T7" s="124" t="s">
        <v>218</v>
      </c>
      <c r="U7" s="1"/>
      <c r="V7" s="1"/>
      <c r="W7" s="1"/>
      <c r="X7" s="1"/>
      <c r="Y7" s="1"/>
      <c r="Z7" s="1"/>
    </row>
    <row r="8" spans="1:26" ht="63" customHeight="1">
      <c r="A8" s="134" t="s">
        <v>219</v>
      </c>
      <c r="B8" s="142">
        <f>(('User Information'!C10+'User Information'!C11)+'User Information'!C12)-B9</f>
        <v>0</v>
      </c>
      <c r="C8" s="147">
        <f>((((((175/1000)+(920/1000))+(20/1000))*(8))*(260)))</f>
        <v>2319.1999999999998</v>
      </c>
      <c r="D8" s="272"/>
      <c r="E8" s="148">
        <f>C8*P8</f>
        <v>3450.9695999999999</v>
      </c>
      <c r="F8" s="149">
        <f>C8*P6</f>
        <v>324.68799999999999</v>
      </c>
      <c r="G8" s="150">
        <f>C8*B8</f>
        <v>0</v>
      </c>
      <c r="H8" s="270"/>
      <c r="I8" s="137">
        <f>G8*P8</f>
        <v>0</v>
      </c>
      <c r="J8" s="138">
        <f>G8*P6</f>
        <v>0</v>
      </c>
      <c r="K8" s="1"/>
      <c r="L8" s="107" t="s">
        <v>220</v>
      </c>
      <c r="M8" s="140" t="s">
        <v>221</v>
      </c>
      <c r="N8" s="151"/>
      <c r="O8" s="124" t="s">
        <v>222</v>
      </c>
      <c r="P8" s="124">
        <v>1.488</v>
      </c>
      <c r="Q8" s="141"/>
      <c r="R8" s="124" t="s">
        <v>223</v>
      </c>
      <c r="S8" s="124">
        <v>1000</v>
      </c>
      <c r="T8" s="124" t="s">
        <v>224</v>
      </c>
      <c r="U8" s="1"/>
      <c r="V8" s="1"/>
      <c r="W8" s="1"/>
      <c r="X8" s="1"/>
      <c r="Y8" s="1"/>
      <c r="Z8" s="1"/>
    </row>
    <row r="9" spans="1:26" ht="42.75" customHeight="1">
      <c r="A9" s="152" t="s">
        <v>225</v>
      </c>
      <c r="B9" s="124">
        <f>(('User Information'!C10+'User Information'!C11)+'User Information'!C12)*(IF((Energy!C7="More than 75% of the office copiers, printers, and fax machines"),1,IF((Energy!C7="Less than 25% of the office copiers, printers, and fax machines"),0,IF((Energy!C7="Approximately 74% to 50% of the office copiers, printers, and fax machines"),0.5,IF((Energy!C7="Approximately 49% to 25% of the office copiers, printers, and fax machines"),0.25,"0")))))</f>
        <v>0</v>
      </c>
      <c r="C9" s="153">
        <f>((((((122.5/1000)+(644/1000))+(14/1000))*(8))*(260)))</f>
        <v>1623.44</v>
      </c>
      <c r="D9" s="270"/>
      <c r="E9" s="137">
        <f>C9*P8</f>
        <v>2415.6787199999999</v>
      </c>
      <c r="F9" s="154">
        <f>C9*P6</f>
        <v>227.28160000000003</v>
      </c>
      <c r="G9" s="150">
        <f>B9*C9</f>
        <v>0</v>
      </c>
      <c r="H9" s="270"/>
      <c r="I9" s="136">
        <f>G9*P8</f>
        <v>0</v>
      </c>
      <c r="J9" s="155">
        <f>G9*P6</f>
        <v>0</v>
      </c>
      <c r="K9" s="1"/>
      <c r="L9" s="49" t="s">
        <v>226</v>
      </c>
      <c r="M9" s="140" t="s">
        <v>227</v>
      </c>
      <c r="N9" s="89"/>
      <c r="O9" s="124" t="s">
        <v>228</v>
      </c>
      <c r="P9" s="142">
        <v>11.683999999999999</v>
      </c>
      <c r="Q9" s="141"/>
      <c r="R9" s="124" t="s">
        <v>229</v>
      </c>
      <c r="S9" s="124">
        <v>29.307222199999998</v>
      </c>
      <c r="T9" s="124" t="s">
        <v>230</v>
      </c>
      <c r="U9" s="1"/>
      <c r="V9" s="1"/>
      <c r="W9" s="1"/>
      <c r="X9" s="1"/>
      <c r="Y9" s="1"/>
      <c r="Z9" s="1"/>
    </row>
    <row r="10" spans="1:26" ht="42.75" customHeight="1">
      <c r="A10" s="152" t="s">
        <v>231</v>
      </c>
      <c r="B10" s="124">
        <f>'User Information'!C17*(IF((Energy!C9="All have been removed"),0,IF((Energy!C9="None have been removed"),1,IF((Energy!C9="Most have been removed"),0.25,IF((Energy!C9="Some have been removed"),0.5,"0")))))</f>
        <v>0</v>
      </c>
      <c r="C10" s="153">
        <f>(1500/1000)*0.33*160</f>
        <v>79.2</v>
      </c>
      <c r="D10" s="270"/>
      <c r="E10" s="137">
        <f>C10*P8</f>
        <v>117.84960000000001</v>
      </c>
      <c r="F10" s="157">
        <f>C10*P6</f>
        <v>11.088000000000001</v>
      </c>
      <c r="G10" s="158">
        <f>C10*B10</f>
        <v>0</v>
      </c>
      <c r="H10" s="270"/>
      <c r="I10" s="136">
        <f>G10*P8</f>
        <v>0</v>
      </c>
      <c r="J10" s="155">
        <f>G10*P6</f>
        <v>0</v>
      </c>
      <c r="K10" s="1"/>
      <c r="L10" s="49"/>
      <c r="M10" s="140"/>
      <c r="N10" s="89"/>
      <c r="O10" s="124" t="s">
        <v>274</v>
      </c>
      <c r="P10" s="124">
        <v>0.47239999999999999</v>
      </c>
      <c r="Q10" s="141"/>
      <c r="R10" s="124" t="s">
        <v>281</v>
      </c>
      <c r="S10" s="124">
        <v>8.34</v>
      </c>
      <c r="T10" s="124" t="s">
        <v>284</v>
      </c>
      <c r="U10" s="1"/>
      <c r="V10" s="1"/>
      <c r="W10" s="1"/>
      <c r="X10" s="1"/>
      <c r="Y10" s="1"/>
      <c r="Z10" s="1"/>
    </row>
    <row r="11" spans="1:26" ht="44.25" customHeight="1">
      <c r="A11" s="152" t="s">
        <v>287</v>
      </c>
      <c r="B11" s="124">
        <f>'User Information'!C18*(IF((Energy!C9="All have been removed"),0,IF((Energy!C9="None have been removed"),1,IF((Energy!C9="Most have been removed"),0.25,IF((Energy!C9="Some have been removed"),0.5,"0")))))</f>
        <v>0</v>
      </c>
      <c r="C11" s="153">
        <f>(60/1000)*0.167*100</f>
        <v>1.002</v>
      </c>
      <c r="D11" s="271"/>
      <c r="E11" s="136">
        <f>C11*P8</f>
        <v>1.4909760000000001</v>
      </c>
      <c r="F11" s="154">
        <f>C11*P6</f>
        <v>0.14028000000000002</v>
      </c>
      <c r="G11" s="158">
        <f>B11*C11</f>
        <v>0</v>
      </c>
      <c r="H11" s="270"/>
      <c r="I11" s="136">
        <f>G11*P8</f>
        <v>0</v>
      </c>
      <c r="J11" s="155">
        <f>G11*P6</f>
        <v>0</v>
      </c>
      <c r="K11" s="1"/>
      <c r="L11" s="49" t="s">
        <v>307</v>
      </c>
      <c r="M11" s="140" t="s">
        <v>308</v>
      </c>
      <c r="N11" s="89"/>
      <c r="O11" s="124" t="s">
        <v>309</v>
      </c>
      <c r="P11" s="124">
        <v>0.127</v>
      </c>
      <c r="Q11" s="141"/>
      <c r="R11" s="124" t="s">
        <v>229</v>
      </c>
      <c r="S11" s="124">
        <v>100000</v>
      </c>
      <c r="T11" s="124" t="s">
        <v>310</v>
      </c>
      <c r="U11" s="1"/>
      <c r="V11" s="1"/>
      <c r="W11" s="1"/>
      <c r="X11" s="1"/>
      <c r="Y11" s="1"/>
      <c r="Z11" s="1"/>
    </row>
    <row r="12" spans="1:26" ht="55.5" customHeight="1">
      <c r="A12" s="152" t="s">
        <v>311</v>
      </c>
      <c r="B12" s="124">
        <f>(('User Information'!C13)*(IF((Energy!C6="More than 75% of the office"),0,IF((Energy!C6="Less than 25% of the office"),1,IF((Energy!C6="Approximately 74% to 50% of the office"),0.25,IF((Energy!C6="Approximately 49% to 25% of the office"),0.5,"0"))))))</f>
        <v>0</v>
      </c>
      <c r="C12" s="273"/>
      <c r="D12" s="226"/>
      <c r="E12" s="226"/>
      <c r="F12" s="216"/>
      <c r="G12" s="150">
        <f>B12*(P15-3)</f>
        <v>0</v>
      </c>
      <c r="H12" s="270"/>
      <c r="I12" s="136">
        <f>G12*P8</f>
        <v>0</v>
      </c>
      <c r="J12" s="155">
        <f>G12*P6</f>
        <v>0</v>
      </c>
      <c r="K12" s="1"/>
      <c r="L12" s="49"/>
      <c r="M12" s="140" t="s">
        <v>312</v>
      </c>
      <c r="N12" s="89"/>
      <c r="O12" s="124" t="s">
        <v>313</v>
      </c>
      <c r="P12" s="124">
        <v>9.7962410000000007E-3</v>
      </c>
      <c r="Q12" s="141"/>
      <c r="R12" s="160" t="s">
        <v>314</v>
      </c>
      <c r="S12" s="160">
        <v>1000</v>
      </c>
      <c r="T12" s="160" t="s">
        <v>315</v>
      </c>
      <c r="U12" s="1"/>
      <c r="V12" s="1"/>
      <c r="W12" s="1"/>
      <c r="X12" s="1"/>
      <c r="Y12" s="1"/>
      <c r="Z12" s="1"/>
    </row>
    <row r="13" spans="1:26" ht="30.75" customHeight="1">
      <c r="A13" s="152" t="s">
        <v>316</v>
      </c>
      <c r="B13" s="160">
        <f>'User Information'!C13*(IF((Energy!C12="Always"),0,IF((Energy!C12="Never"),1,IF((Energy!C12="Most of the time"),0.25,IF((Energy!C12="Sometimes"),0.5,"0")))))</f>
        <v>0</v>
      </c>
      <c r="C13" s="161">
        <f>1.6*15*365</f>
        <v>8760</v>
      </c>
      <c r="D13" s="274"/>
      <c r="E13" s="162">
        <f>C13*P8</f>
        <v>13034.88</v>
      </c>
      <c r="F13" s="163">
        <f>C13*P6</f>
        <v>1226.4000000000001</v>
      </c>
      <c r="G13" s="150">
        <f>B13*C13</f>
        <v>0</v>
      </c>
      <c r="H13" s="270"/>
      <c r="I13" s="164">
        <f>G13*P8</f>
        <v>0</v>
      </c>
      <c r="J13" s="165">
        <f>G13*P6</f>
        <v>0</v>
      </c>
      <c r="K13" s="1"/>
      <c r="L13" s="49" t="s">
        <v>317</v>
      </c>
      <c r="M13" s="140" t="s">
        <v>318</v>
      </c>
      <c r="N13" s="89"/>
      <c r="O13" s="124" t="s">
        <v>319</v>
      </c>
      <c r="P13" s="166">
        <f>((7123.3*('User Information'!C9))/200000)*(11134-3500)</f>
        <v>0</v>
      </c>
      <c r="Q13" s="141"/>
      <c r="R13" s="124" t="s">
        <v>320</v>
      </c>
      <c r="S13" s="124">
        <v>2.2000000000000002</v>
      </c>
      <c r="T13" s="124" t="s">
        <v>321</v>
      </c>
      <c r="U13" s="1"/>
      <c r="V13" s="1"/>
      <c r="W13" s="1"/>
      <c r="X13" s="1"/>
      <c r="Y13" s="1"/>
      <c r="Z13" s="1"/>
    </row>
    <row r="14" spans="1:26" ht="33" customHeight="1">
      <c r="A14" s="167" t="s">
        <v>322</v>
      </c>
      <c r="B14" s="124">
        <f>'User Information'!C9*(IF((Energy!C12="Always"),1,IF((Energy!C12="Never"),0,IF((Energy!C12="Most of the time"),0.5,IF((Energy!C12="Sometimes"),0.25,"0")))))</f>
        <v>0</v>
      </c>
      <c r="C14" s="162">
        <f>1.6*15*260</f>
        <v>6240</v>
      </c>
      <c r="D14" s="275"/>
      <c r="E14" s="162">
        <f>C13*P8</f>
        <v>13034.88</v>
      </c>
      <c r="F14" s="163">
        <f>C13*P6</f>
        <v>1226.4000000000001</v>
      </c>
      <c r="G14" s="150">
        <f>B14*C14*-1</f>
        <v>0</v>
      </c>
      <c r="H14" s="271"/>
      <c r="I14" s="168">
        <f>G14*P8</f>
        <v>0</v>
      </c>
      <c r="J14" s="155">
        <f>G14*P6</f>
        <v>0</v>
      </c>
      <c r="K14" s="122"/>
      <c r="L14" s="49"/>
      <c r="M14" s="49"/>
      <c r="N14" s="89"/>
      <c r="O14" s="169" t="s">
        <v>323</v>
      </c>
      <c r="P14" s="166">
        <f>((7123.3*('User Information'!C9))/200000)*11134</f>
        <v>0</v>
      </c>
      <c r="Q14" s="49"/>
      <c r="R14" s="124" t="s">
        <v>324</v>
      </c>
      <c r="S14" s="124">
        <v>525600</v>
      </c>
      <c r="T14" s="124" t="s">
        <v>325</v>
      </c>
      <c r="U14" s="1"/>
      <c r="V14" s="1"/>
      <c r="W14" s="1"/>
      <c r="X14" s="1"/>
      <c r="Y14" s="1"/>
      <c r="Z14" s="1"/>
    </row>
    <row r="15" spans="1:26" ht="33.75" customHeight="1">
      <c r="A15" s="119"/>
      <c r="B15" s="119"/>
      <c r="C15" s="119"/>
      <c r="D15" s="119"/>
      <c r="E15" s="119"/>
      <c r="F15" s="119"/>
      <c r="G15" s="119"/>
      <c r="H15" s="119"/>
      <c r="I15" s="119"/>
      <c r="J15" s="119"/>
      <c r="K15" s="1"/>
      <c r="L15" s="49"/>
      <c r="M15" s="170"/>
      <c r="N15" s="49"/>
      <c r="O15" s="124" t="s">
        <v>326</v>
      </c>
      <c r="P15" s="124">
        <v>600</v>
      </c>
      <c r="Q15" s="1"/>
      <c r="R15" s="124" t="s">
        <v>327</v>
      </c>
      <c r="S15" s="124">
        <v>2.20462E-3</v>
      </c>
      <c r="T15" s="124" t="s">
        <v>321</v>
      </c>
      <c r="U15" s="1"/>
      <c r="V15" s="1"/>
      <c r="W15" s="1"/>
      <c r="X15" s="1"/>
      <c r="Y15" s="1"/>
      <c r="Z15" s="1"/>
    </row>
    <row r="16" spans="1:26" ht="28.5" customHeight="1">
      <c r="A16" s="123"/>
      <c r="B16" s="124" t="s">
        <v>194</v>
      </c>
      <c r="C16" s="260" t="s">
        <v>195</v>
      </c>
      <c r="D16" s="226"/>
      <c r="E16" s="226"/>
      <c r="F16" s="216"/>
      <c r="G16" s="268" t="s">
        <v>328</v>
      </c>
      <c r="H16" s="226"/>
      <c r="I16" s="226"/>
      <c r="J16" s="210"/>
      <c r="K16" s="122"/>
      <c r="L16" s="122"/>
      <c r="M16" s="49"/>
      <c r="N16" s="49"/>
      <c r="O16" s="124" t="s">
        <v>329</v>
      </c>
      <c r="P16" s="124">
        <v>315</v>
      </c>
      <c r="Q16" s="49"/>
      <c r="R16" s="1"/>
      <c r="S16" s="1"/>
      <c r="T16" s="1"/>
      <c r="U16" s="49"/>
      <c r="V16" s="49"/>
      <c r="W16" s="1"/>
      <c r="X16" s="1"/>
      <c r="Y16" s="1"/>
      <c r="Z16" s="1"/>
    </row>
    <row r="17" spans="1:26" ht="28.5" customHeight="1">
      <c r="A17" s="127" t="s">
        <v>330</v>
      </c>
      <c r="B17" s="128"/>
      <c r="C17" s="129" t="s">
        <v>199</v>
      </c>
      <c r="D17" s="129" t="s">
        <v>200</v>
      </c>
      <c r="E17" s="129" t="s">
        <v>201</v>
      </c>
      <c r="F17" s="130" t="s">
        <v>202</v>
      </c>
      <c r="G17" s="131" t="s">
        <v>13</v>
      </c>
      <c r="H17" s="132" t="s">
        <v>203</v>
      </c>
      <c r="I17" s="133" t="s">
        <v>204</v>
      </c>
      <c r="J17" s="133" t="s">
        <v>331</v>
      </c>
      <c r="K17" s="122"/>
      <c r="L17" s="49"/>
      <c r="M17" s="12"/>
      <c r="N17" s="1"/>
      <c r="O17" s="124" t="s">
        <v>332</v>
      </c>
      <c r="P17" s="124">
        <v>24.7</v>
      </c>
      <c r="Q17" s="49"/>
      <c r="R17" s="49"/>
      <c r="S17" s="49"/>
      <c r="T17" s="49"/>
      <c r="U17" s="1"/>
      <c r="V17" s="1"/>
      <c r="W17" s="1"/>
      <c r="X17" s="1"/>
      <c r="Y17" s="1"/>
      <c r="Z17" s="1"/>
    </row>
    <row r="18" spans="1:26" ht="30.75" customHeight="1">
      <c r="A18" s="152" t="s">
        <v>333</v>
      </c>
      <c r="B18" s="124">
        <f>'User Information'!C14*(IF(('Water Conservation'!C7="No, but we would like for low flow devices to be installed"),1,IF(('Water Conservation'!C7="Yes, low flow devices have been installed"),0,IF(('Water Conservation'!C7="I don't know"),1))))</f>
        <v>0</v>
      </c>
      <c r="C18" s="161">
        <f>D18*P11</f>
        <v>0</v>
      </c>
      <c r="D18" s="161">
        <f>('User Information'!C9*2)*1.6*260</f>
        <v>0</v>
      </c>
      <c r="E18" s="162">
        <f>C18*P8</f>
        <v>0</v>
      </c>
      <c r="F18" s="171">
        <f>C18*P6</f>
        <v>0</v>
      </c>
      <c r="G18" s="150">
        <f t="shared" ref="G18:G19" si="1">C18*B18</f>
        <v>0</v>
      </c>
      <c r="H18" s="161">
        <f>B18*D18</f>
        <v>0</v>
      </c>
      <c r="I18" s="162">
        <f t="shared" ref="I18:I19" si="2">E18*B18</f>
        <v>0</v>
      </c>
      <c r="J18" s="155">
        <f>G18*P6</f>
        <v>0</v>
      </c>
      <c r="K18" s="1"/>
      <c r="L18" s="49" t="s">
        <v>334</v>
      </c>
      <c r="M18" s="140" t="s">
        <v>335</v>
      </c>
      <c r="N18" s="49"/>
      <c r="O18" s="124" t="s">
        <v>336</v>
      </c>
      <c r="P18" s="124">
        <v>4.5</v>
      </c>
      <c r="Q18" s="49"/>
      <c r="R18" s="49"/>
      <c r="S18" s="49"/>
      <c r="T18" s="49"/>
      <c r="U18" s="1"/>
      <c r="V18" s="1"/>
      <c r="W18" s="1"/>
      <c r="X18" s="1"/>
      <c r="Y18" s="1"/>
      <c r="Z18" s="1"/>
    </row>
    <row r="19" spans="1:26" ht="30.75" customHeight="1">
      <c r="A19" s="152" t="s">
        <v>340</v>
      </c>
      <c r="B19" s="163">
        <f>'User Information'!C14*(IF(('Water Conservation'!C7="No, but we would like for low flow devices to be installed"),0,IF(('Water Conservation'!C7="Yes, low flow devices have been installed"),1,IF(('Water Conservation'!C7="I don't know"),0))))</f>
        <v>0</v>
      </c>
      <c r="C19" s="162">
        <f>D19*P11</f>
        <v>0</v>
      </c>
      <c r="D19" s="162">
        <f>('User Information'!C9*2)*1.28*260</f>
        <v>0</v>
      </c>
      <c r="E19" s="136">
        <f>C19*P8</f>
        <v>0</v>
      </c>
      <c r="F19" s="172">
        <f>C19*P6</f>
        <v>0</v>
      </c>
      <c r="G19" s="136">
        <f t="shared" si="1"/>
        <v>0</v>
      </c>
      <c r="H19" s="162">
        <f>D19*B19</f>
        <v>0</v>
      </c>
      <c r="I19" s="136">
        <f t="shared" si="2"/>
        <v>0</v>
      </c>
      <c r="J19" s="155">
        <f>((H19/S7)/S6)*7</f>
        <v>0</v>
      </c>
      <c r="K19" s="173"/>
      <c r="L19" s="49"/>
      <c r="M19" s="49"/>
      <c r="N19" s="49"/>
      <c r="O19" s="1"/>
      <c r="P19" s="49"/>
      <c r="Q19" s="49"/>
      <c r="R19" s="49"/>
      <c r="S19" s="49"/>
      <c r="T19" s="49"/>
      <c r="U19" s="1"/>
      <c r="V19" s="1"/>
      <c r="W19" s="1"/>
      <c r="X19" s="1"/>
      <c r="Y19" s="1"/>
      <c r="Z19" s="1"/>
    </row>
    <row r="20" spans="1:26" ht="33.75" customHeight="1">
      <c r="A20" s="119"/>
      <c r="B20" s="119"/>
      <c r="C20" s="119"/>
      <c r="D20" s="119"/>
      <c r="E20" s="119"/>
      <c r="F20" s="119"/>
      <c r="G20" s="119"/>
      <c r="H20" s="119"/>
      <c r="I20" s="119"/>
      <c r="J20" s="119"/>
      <c r="K20" s="1"/>
      <c r="L20" s="49"/>
      <c r="M20" s="170"/>
      <c r="N20" s="49"/>
      <c r="O20" s="49"/>
      <c r="P20" s="49"/>
      <c r="Q20" s="1"/>
      <c r="R20" s="1"/>
      <c r="S20" s="49"/>
      <c r="T20" s="49"/>
      <c r="U20" s="1"/>
      <c r="V20" s="1"/>
      <c r="W20" s="1"/>
      <c r="X20" s="1"/>
      <c r="Y20" s="1"/>
      <c r="Z20" s="1"/>
    </row>
    <row r="21" spans="1:26" ht="28.5" customHeight="1">
      <c r="A21" s="123"/>
      <c r="B21" s="124" t="s">
        <v>194</v>
      </c>
      <c r="C21" s="260" t="s">
        <v>195</v>
      </c>
      <c r="D21" s="226"/>
      <c r="E21" s="226"/>
      <c r="F21" s="216"/>
      <c r="G21" s="268" t="s">
        <v>328</v>
      </c>
      <c r="H21" s="226"/>
      <c r="I21" s="226"/>
      <c r="J21" s="210"/>
      <c r="K21" s="122"/>
      <c r="L21" s="122"/>
      <c r="M21" s="49"/>
      <c r="N21" s="49"/>
      <c r="O21" s="49"/>
      <c r="P21" s="49"/>
      <c r="Q21" s="49"/>
      <c r="R21" s="1"/>
      <c r="S21" s="1"/>
      <c r="T21" s="1"/>
      <c r="U21" s="49"/>
      <c r="V21" s="49"/>
      <c r="W21" s="1"/>
      <c r="X21" s="1"/>
      <c r="Y21" s="1"/>
      <c r="Z21" s="1"/>
    </row>
    <row r="22" spans="1:26" ht="42.75" customHeight="1">
      <c r="A22" s="127" t="s">
        <v>20</v>
      </c>
      <c r="B22" s="128"/>
      <c r="C22" s="129" t="s">
        <v>199</v>
      </c>
      <c r="D22" s="129" t="s">
        <v>200</v>
      </c>
      <c r="E22" s="129" t="s">
        <v>201</v>
      </c>
      <c r="F22" s="130" t="s">
        <v>202</v>
      </c>
      <c r="G22" s="131" t="s">
        <v>13</v>
      </c>
      <c r="H22" s="132" t="s">
        <v>203</v>
      </c>
      <c r="I22" s="133" t="s">
        <v>204</v>
      </c>
      <c r="J22" s="133" t="s">
        <v>355</v>
      </c>
      <c r="K22" s="122"/>
      <c r="L22" s="49"/>
      <c r="M22" s="12"/>
      <c r="N22" s="1"/>
      <c r="O22" s="49"/>
      <c r="P22" s="49"/>
      <c r="Q22" s="49"/>
      <c r="R22" s="49"/>
      <c r="S22" s="49"/>
      <c r="T22" s="49"/>
      <c r="U22" s="1"/>
      <c r="V22" s="1"/>
      <c r="W22" s="1"/>
      <c r="X22" s="1"/>
      <c r="Y22" s="1"/>
      <c r="Z22" s="1"/>
    </row>
    <row r="23" spans="1:26" ht="42" customHeight="1">
      <c r="A23" s="152" t="s">
        <v>356</v>
      </c>
      <c r="B23" s="124">
        <f>'User Information'!C10-B24</f>
        <v>0</v>
      </c>
      <c r="C23" s="153" t="b">
        <f>(IF((Purchasing!C7="Yes, the workplace uses 100% recycled paper"),(P13/'User Information'!C9)/2,IF((Purchasing!C7="No, the workplace doesn't"),(P14/'User Information'!C9)/2)))</f>
        <v>0</v>
      </c>
      <c r="D23" s="276"/>
      <c r="E23" s="136">
        <f>C23*P8</f>
        <v>0</v>
      </c>
      <c r="F23" s="171">
        <f>C23*P6</f>
        <v>0</v>
      </c>
      <c r="G23" s="150">
        <f t="shared" ref="G23:G25" si="3">C23*B23</f>
        <v>0</v>
      </c>
      <c r="H23" s="276"/>
      <c r="I23" s="136">
        <f>G23*P8</f>
        <v>0</v>
      </c>
      <c r="J23" s="165">
        <f>(7123.3/2)*'User Information'!C9*(27/500)*B23</f>
        <v>0</v>
      </c>
      <c r="K23" s="173"/>
      <c r="L23" s="49" t="s">
        <v>357</v>
      </c>
      <c r="M23" s="140" t="s">
        <v>358</v>
      </c>
      <c r="N23" s="49"/>
      <c r="O23" s="49"/>
      <c r="P23" s="49"/>
      <c r="Q23" s="49"/>
      <c r="R23" s="49"/>
      <c r="S23" s="49"/>
      <c r="T23" s="49"/>
      <c r="U23" s="1"/>
      <c r="V23" s="1"/>
      <c r="W23" s="1"/>
      <c r="X23" s="1"/>
      <c r="Y23" s="1"/>
      <c r="Z23" s="1"/>
    </row>
    <row r="24" spans="1:26" ht="36" customHeight="1">
      <c r="A24" s="152" t="s">
        <v>363</v>
      </c>
      <c r="B24" s="124">
        <f>'User Information'!C10*(IF(('Recycling &amp; Waste Management'!C8="More than 75% of the office printers and copiers do"),0,IF(('Recycling &amp; Waste Management'!C8="Less than 25% of the office printers and copiers do"),1,IF(('Recycling &amp; Waste Management'!C8="Approximately 74% to 50% of the office printers and copiers do"),0.25,IF(('Recycling &amp; Waste Management'!C8="Approximately 49% to 25% of the office printers and copiers do"),0.5)))))</f>
        <v>0</v>
      </c>
      <c r="C24" s="174" t="b">
        <f>(IF((Purchasing!C7="Yes, the workplace uses 100% recycled paper"),P13/'User Information'!C9,IF((Purchasing!C7="No, the workplace doesn't"),P14/'User Information'!C9)))</f>
        <v>0</v>
      </c>
      <c r="D24" s="270"/>
      <c r="E24" s="136">
        <f>C24*P8</f>
        <v>0</v>
      </c>
      <c r="F24" s="171">
        <f>C24*P6</f>
        <v>0</v>
      </c>
      <c r="G24" s="150">
        <f t="shared" si="3"/>
        <v>0</v>
      </c>
      <c r="H24" s="270"/>
      <c r="I24" s="164">
        <f>G24*P8</f>
        <v>0</v>
      </c>
      <c r="J24" s="165">
        <f>7123.3*'User Information'!C9*(27/500)*B24</f>
        <v>0</v>
      </c>
      <c r="K24" s="122"/>
      <c r="L24" s="49"/>
      <c r="M24" s="49"/>
      <c r="N24" s="49"/>
      <c r="O24" s="1"/>
      <c r="P24" s="1"/>
      <c r="Q24" s="49"/>
      <c r="R24" s="49"/>
      <c r="S24" s="49"/>
      <c r="T24" s="49"/>
      <c r="U24" s="1"/>
      <c r="V24" s="1"/>
      <c r="W24" s="1"/>
      <c r="X24" s="1"/>
      <c r="Y24" s="1"/>
      <c r="Z24" s="1"/>
    </row>
    <row r="25" spans="1:26" ht="36" customHeight="1">
      <c r="A25" s="152" t="s">
        <v>375</v>
      </c>
      <c r="B25" s="163">
        <f>'User Information'!C16</f>
        <v>0</v>
      </c>
      <c r="C25" s="162">
        <f>E25/P8</f>
        <v>30.434254190476189</v>
      </c>
      <c r="D25" s="270"/>
      <c r="E25" s="136">
        <f>892*15.5*(1/350)*2*260*S15</f>
        <v>45.286170235428571</v>
      </c>
      <c r="F25" s="153">
        <f>(1/350)*2*260*15.5</f>
        <v>23.028571428571428</v>
      </c>
      <c r="G25" s="150">
        <f t="shared" si="3"/>
        <v>0</v>
      </c>
      <c r="H25" s="270"/>
      <c r="I25" s="136">
        <f>E25*B25</f>
        <v>0</v>
      </c>
      <c r="J25" s="155">
        <f>(1/350)*2*260*'User Information'!C9*15.5</f>
        <v>0</v>
      </c>
      <c r="K25" s="1"/>
      <c r="L25" s="49"/>
      <c r="M25" s="140" t="s">
        <v>376</v>
      </c>
      <c r="N25" s="49"/>
      <c r="O25" s="1"/>
      <c r="P25" s="1"/>
      <c r="Q25" s="49"/>
      <c r="R25" s="49"/>
      <c r="S25" s="49"/>
      <c r="T25" s="49"/>
      <c r="U25" s="1"/>
      <c r="V25" s="1"/>
      <c r="W25" s="1"/>
      <c r="X25" s="1"/>
      <c r="Y25" s="1"/>
      <c r="Z25" s="1"/>
    </row>
    <row r="26" spans="1:26" ht="36" customHeight="1">
      <c r="A26" s="152" t="s">
        <v>377</v>
      </c>
      <c r="B26" s="124">
        <f>'User Information'!C15</f>
        <v>0</v>
      </c>
      <c r="C26" s="147">
        <f>0.018*260*2</f>
        <v>9.36</v>
      </c>
      <c r="D26" s="271"/>
      <c r="E26" s="136">
        <f>C26*P8</f>
        <v>13.927679999999999</v>
      </c>
      <c r="F26" s="171">
        <f>C26*P6</f>
        <v>1.3104</v>
      </c>
      <c r="G26" s="150">
        <f>B26*C26</f>
        <v>0</v>
      </c>
      <c r="H26" s="271"/>
      <c r="I26" s="148">
        <f>G26*P8</f>
        <v>0</v>
      </c>
      <c r="J26" s="138">
        <f>G26*P6</f>
        <v>0</v>
      </c>
      <c r="K26" s="1" t="s">
        <v>378</v>
      </c>
      <c r="L26" s="49"/>
      <c r="M26" s="140" t="s">
        <v>379</v>
      </c>
      <c r="N26" s="49"/>
      <c r="O26" s="1"/>
      <c r="P26" s="1"/>
      <c r="Q26" s="49"/>
      <c r="R26" s="49"/>
      <c r="S26" s="49"/>
      <c r="T26" s="49"/>
      <c r="U26" s="1"/>
      <c r="V26" s="1"/>
      <c r="W26" s="1"/>
      <c r="X26" s="1"/>
      <c r="Y26" s="1"/>
      <c r="Z26" s="1"/>
    </row>
    <row r="27" spans="1:26" ht="33.75" customHeight="1">
      <c r="A27" s="119"/>
      <c r="B27" s="119"/>
      <c r="C27" s="119"/>
      <c r="D27" s="119"/>
      <c r="E27" s="119"/>
      <c r="F27" s="119"/>
      <c r="G27" s="119"/>
      <c r="H27" s="119"/>
      <c r="I27" s="119"/>
      <c r="J27" s="119"/>
      <c r="K27" s="1"/>
      <c r="L27" s="49"/>
      <c r="M27" s="170"/>
      <c r="N27" s="49"/>
      <c r="O27" s="1"/>
      <c r="P27" s="1"/>
      <c r="Q27" s="1"/>
      <c r="R27" s="1"/>
      <c r="S27" s="49"/>
      <c r="T27" s="49"/>
      <c r="U27" s="1"/>
      <c r="V27" s="1"/>
      <c r="W27" s="1"/>
      <c r="X27" s="1"/>
      <c r="Y27" s="1"/>
      <c r="Z27" s="1"/>
    </row>
    <row r="28" spans="1:26" ht="36" customHeight="1">
      <c r="A28" s="123"/>
      <c r="B28" s="124" t="s">
        <v>194</v>
      </c>
      <c r="C28" s="260" t="s">
        <v>195</v>
      </c>
      <c r="D28" s="226"/>
      <c r="E28" s="226"/>
      <c r="F28" s="216"/>
      <c r="G28" s="268" t="s">
        <v>328</v>
      </c>
      <c r="H28" s="226"/>
      <c r="I28" s="226"/>
      <c r="J28" s="210"/>
      <c r="K28" s="49"/>
      <c r="L28" s="49"/>
      <c r="M28" s="49"/>
      <c r="N28" s="49"/>
      <c r="O28" s="1"/>
      <c r="P28" s="1"/>
      <c r="Q28" s="1"/>
      <c r="R28" s="1"/>
      <c r="S28" s="49"/>
      <c r="T28" s="49"/>
      <c r="U28" s="49"/>
      <c r="V28" s="49"/>
      <c r="W28" s="1"/>
      <c r="X28" s="1"/>
      <c r="Y28" s="1"/>
      <c r="Z28" s="1"/>
    </row>
    <row r="29" spans="1:26" ht="28.5" customHeight="1">
      <c r="A29" s="127" t="s">
        <v>24</v>
      </c>
      <c r="B29" s="128"/>
      <c r="C29" s="129" t="s">
        <v>199</v>
      </c>
      <c r="D29" s="129" t="s">
        <v>200</v>
      </c>
      <c r="E29" s="129" t="s">
        <v>201</v>
      </c>
      <c r="F29" s="130" t="s">
        <v>202</v>
      </c>
      <c r="G29" s="131" t="s">
        <v>13</v>
      </c>
      <c r="H29" s="132" t="s">
        <v>203</v>
      </c>
      <c r="I29" s="133" t="s">
        <v>204</v>
      </c>
      <c r="J29" s="133" t="s">
        <v>380</v>
      </c>
      <c r="K29" s="122"/>
      <c r="L29" s="122"/>
      <c r="M29" s="49"/>
      <c r="N29" s="49"/>
      <c r="O29" s="1"/>
      <c r="P29" s="1"/>
      <c r="Q29" s="49"/>
      <c r="R29" s="1"/>
      <c r="S29" s="1"/>
      <c r="T29" s="1"/>
      <c r="U29" s="49"/>
      <c r="V29" s="49"/>
      <c r="W29" s="1"/>
      <c r="X29" s="1"/>
      <c r="Y29" s="1"/>
      <c r="Z29" s="1"/>
    </row>
    <row r="30" spans="1:26" ht="28.5" customHeight="1">
      <c r="A30" s="152" t="s">
        <v>381</v>
      </c>
      <c r="B30" s="124" t="s">
        <v>382</v>
      </c>
      <c r="C30" s="277"/>
      <c r="D30" s="226"/>
      <c r="E30" s="226"/>
      <c r="F30" s="216"/>
      <c r="G30" s="150" t="b">
        <f>(IF((Purchasing!C7="Yes, the workplace uses 100% recycled paper"),P13,IF((Purchasing!C7="No, the workplace doesn't"),P14)))</f>
        <v>0</v>
      </c>
      <c r="H30" s="175"/>
      <c r="I30" s="162">
        <f>G30*P8</f>
        <v>0</v>
      </c>
      <c r="J30" s="155">
        <f>G30*P6</f>
        <v>0</v>
      </c>
      <c r="K30" s="122"/>
      <c r="L30" s="49" t="s">
        <v>383</v>
      </c>
      <c r="M30" s="140" t="s">
        <v>384</v>
      </c>
      <c r="N30" s="1"/>
      <c r="O30" s="1"/>
      <c r="P30" s="1"/>
      <c r="Q30" s="49"/>
      <c r="R30" s="49"/>
      <c r="S30" s="49"/>
      <c r="T30" s="49"/>
      <c r="U30" s="1"/>
      <c r="V30" s="1"/>
      <c r="W30" s="1"/>
      <c r="X30" s="1"/>
      <c r="Y30" s="1"/>
      <c r="Z30" s="1"/>
    </row>
    <row r="31" spans="1:26" ht="33.75" customHeight="1">
      <c r="A31" s="119"/>
      <c r="B31" s="119"/>
      <c r="C31" s="119"/>
      <c r="D31" s="119"/>
      <c r="E31" s="119"/>
      <c r="F31" s="119"/>
      <c r="G31" s="119"/>
      <c r="H31" s="119"/>
      <c r="I31" s="119"/>
      <c r="J31" s="119"/>
      <c r="K31" s="1"/>
      <c r="L31" s="49"/>
      <c r="M31" s="170"/>
      <c r="N31" s="49"/>
      <c r="O31" s="1"/>
      <c r="P31" s="1"/>
      <c r="Q31" s="1"/>
      <c r="R31" s="1"/>
      <c r="S31" s="49"/>
      <c r="T31" s="49"/>
      <c r="U31" s="1"/>
      <c r="V31" s="1"/>
      <c r="W31" s="1"/>
      <c r="X31" s="1"/>
      <c r="Y31" s="1"/>
      <c r="Z31" s="1"/>
    </row>
    <row r="32" spans="1:26" ht="36" customHeight="1">
      <c r="A32" s="123"/>
      <c r="B32" s="124" t="s">
        <v>194</v>
      </c>
      <c r="C32" s="260" t="s">
        <v>195</v>
      </c>
      <c r="D32" s="226"/>
      <c r="E32" s="226"/>
      <c r="F32" s="216"/>
      <c r="G32" s="268" t="s">
        <v>328</v>
      </c>
      <c r="H32" s="226"/>
      <c r="I32" s="226"/>
      <c r="J32" s="210"/>
      <c r="K32" s="122"/>
      <c r="L32" s="122"/>
      <c r="M32" s="49"/>
      <c r="N32" s="49"/>
      <c r="O32" s="1"/>
      <c r="P32" s="1"/>
      <c r="Q32" s="1"/>
      <c r="R32" s="1"/>
      <c r="S32" s="49"/>
      <c r="T32" s="49"/>
      <c r="U32" s="49"/>
      <c r="V32" s="49"/>
      <c r="W32" s="1"/>
      <c r="X32" s="1"/>
      <c r="Y32" s="1"/>
      <c r="Z32" s="1"/>
    </row>
    <row r="33" spans="1:26" ht="46.5" customHeight="1">
      <c r="A33" s="127" t="s">
        <v>34</v>
      </c>
      <c r="B33" s="128"/>
      <c r="C33" s="129" t="s">
        <v>199</v>
      </c>
      <c r="D33" s="129" t="s">
        <v>200</v>
      </c>
      <c r="E33" s="129" t="s">
        <v>201</v>
      </c>
      <c r="F33" s="130" t="s">
        <v>202</v>
      </c>
      <c r="G33" s="131" t="s">
        <v>13</v>
      </c>
      <c r="H33" s="132" t="s">
        <v>203</v>
      </c>
      <c r="I33" s="133" t="s">
        <v>204</v>
      </c>
      <c r="J33" s="132" t="s">
        <v>385</v>
      </c>
      <c r="K33" s="122"/>
      <c r="L33" s="122"/>
      <c r="M33" s="49"/>
      <c r="N33" s="49"/>
      <c r="O33" s="1"/>
      <c r="P33" s="1"/>
      <c r="Q33" s="49"/>
      <c r="R33" s="1"/>
      <c r="S33" s="1"/>
      <c r="T33" s="1"/>
      <c r="U33" s="49"/>
      <c r="V33" s="49"/>
      <c r="W33" s="1"/>
      <c r="X33" s="1"/>
      <c r="Y33" s="1"/>
      <c r="Z33" s="1"/>
    </row>
    <row r="34" spans="1:26" ht="15.75" customHeight="1">
      <c r="A34" s="152" t="s">
        <v>386</v>
      </c>
      <c r="B34" s="124">
        <f>'User Information'!C9*(IF((Transportation!C6="More than 75% of the office uses alternative transportation"),0,IF((Transportation!C6="Less than 25% of the office uses alternative transportation"),1,IF((Transportation!C6="Approximately 74% to 50% of the office uses alternative transportation"),0.25,IF((Transportation!C6="Approximately 49% to 25% of the office uses alternative transportation"),0.5,"0")))))</f>
        <v>0</v>
      </c>
      <c r="C34" s="153">
        <f>E34/P8</f>
        <v>58457.993731226343</v>
      </c>
      <c r="D34" s="176"/>
      <c r="E34" s="158">
        <f>(1/(16.9*2))*60*24*260*P12*S12*S13*(1/P17)*(P18*2)</f>
        <v>86985.4946720648</v>
      </c>
      <c r="F34" s="171">
        <f>C34*P6</f>
        <v>8184.1191223716887</v>
      </c>
      <c r="G34" s="177">
        <f>B34*C34</f>
        <v>0</v>
      </c>
      <c r="H34" s="178"/>
      <c r="I34" s="179">
        <f>G34*P8</f>
        <v>0</v>
      </c>
      <c r="J34" s="155">
        <f>G34*P6</f>
        <v>0</v>
      </c>
      <c r="K34" s="122"/>
      <c r="L34" s="49" t="s">
        <v>387</v>
      </c>
      <c r="M34" s="140" t="s">
        <v>388</v>
      </c>
      <c r="N34" s="1"/>
      <c r="O34" s="1"/>
      <c r="P34" s="1"/>
      <c r="Q34" s="49"/>
      <c r="R34" s="49"/>
      <c r="S34" s="49"/>
      <c r="T34" s="49"/>
      <c r="U34" s="1"/>
      <c r="V34" s="1"/>
      <c r="W34" s="1"/>
      <c r="X34" s="1"/>
      <c r="Y34" s="1"/>
      <c r="Z34" s="1"/>
    </row>
    <row r="35" spans="1:26" ht="28.5" customHeight="1">
      <c r="A35" s="12"/>
      <c r="B35" s="49"/>
      <c r="C35" s="180"/>
      <c r="D35" s="12"/>
      <c r="E35" s="180"/>
      <c r="F35" s="12"/>
      <c r="G35" s="179"/>
      <c r="H35" s="181"/>
      <c r="I35" s="179"/>
      <c r="J35" s="182"/>
      <c r="K35" s="122"/>
      <c r="L35" s="49"/>
      <c r="M35" s="140"/>
      <c r="N35" s="1"/>
      <c r="O35" s="1"/>
      <c r="P35" s="1"/>
      <c r="Q35" s="49"/>
      <c r="R35" s="49"/>
      <c r="S35" s="49"/>
      <c r="T35" s="49"/>
      <c r="U35" s="1"/>
      <c r="V35" s="1"/>
      <c r="W35" s="1"/>
      <c r="X35" s="1"/>
      <c r="Y35" s="1"/>
      <c r="Z35" s="1"/>
    </row>
    <row r="36" spans="1:26" ht="28.5" customHeight="1">
      <c r="A36" s="12"/>
      <c r="B36" s="49"/>
      <c r="C36" s="180"/>
      <c r="D36" s="12"/>
      <c r="E36" s="180"/>
      <c r="F36" s="182"/>
      <c r="G36" s="225" t="s">
        <v>8</v>
      </c>
      <c r="H36" s="226"/>
      <c r="I36" s="226"/>
      <c r="J36" s="210"/>
      <c r="K36" s="122"/>
      <c r="L36" s="49"/>
      <c r="M36" s="140"/>
      <c r="N36" s="1"/>
      <c r="O36" s="1"/>
      <c r="P36" s="1"/>
      <c r="Q36" s="49"/>
      <c r="R36" s="49"/>
      <c r="S36" s="49"/>
      <c r="T36" s="49"/>
      <c r="U36" s="1"/>
      <c r="V36" s="1"/>
      <c r="W36" s="1"/>
      <c r="X36" s="1"/>
      <c r="Y36" s="1"/>
      <c r="Z36" s="1"/>
    </row>
    <row r="37" spans="1:26" ht="54" customHeight="1">
      <c r="A37" s="12"/>
      <c r="B37" s="49"/>
      <c r="C37" s="180"/>
      <c r="D37" s="12"/>
      <c r="E37" s="180"/>
      <c r="F37" s="182"/>
      <c r="G37" s="183" t="s">
        <v>13</v>
      </c>
      <c r="H37" s="183" t="s">
        <v>389</v>
      </c>
      <c r="I37" s="183" t="s">
        <v>15</v>
      </c>
      <c r="J37" s="183" t="s">
        <v>16</v>
      </c>
      <c r="K37" s="122"/>
      <c r="L37" s="49"/>
      <c r="M37" s="140"/>
      <c r="N37" s="1"/>
      <c r="O37" s="1"/>
      <c r="P37" s="1"/>
      <c r="Q37" s="49"/>
      <c r="R37" s="49"/>
      <c r="S37" s="49"/>
      <c r="T37" s="49"/>
      <c r="U37" s="1"/>
      <c r="V37" s="1"/>
      <c r="W37" s="1"/>
      <c r="X37" s="1"/>
      <c r="Y37" s="1"/>
      <c r="Z37" s="1"/>
    </row>
    <row r="38" spans="1:26" ht="39.75" customHeight="1">
      <c r="A38" s="12"/>
      <c r="B38" s="12"/>
      <c r="C38" s="12"/>
      <c r="D38" s="12"/>
      <c r="E38" s="12"/>
      <c r="F38" s="12"/>
      <c r="G38" s="184">
        <f>SUM(G34,G30,G26,G24,G19,G18, G13,G12,G11,G9,G7,G6,G8,G25,G23,G14)</f>
        <v>0</v>
      </c>
      <c r="H38" s="184">
        <f>SUM(H18:H19)</f>
        <v>0</v>
      </c>
      <c r="I38" s="184">
        <f>SUM(I34,I30,I26,I24,I19,I18,I13,I12,I11,I9,I7,I6,I8,I25,I23,I14)</f>
        <v>0</v>
      </c>
      <c r="J38" s="185">
        <f>SUM(J34,J30,J23:J26,J18:J19,J12:J13,J7,J6,J8,J9,J11,J14)</f>
        <v>0</v>
      </c>
      <c r="K38" s="1"/>
      <c r="L38" s="49"/>
      <c r="M38" s="1"/>
      <c r="N38" s="49"/>
      <c r="O38" s="1"/>
      <c r="P38" s="1"/>
      <c r="Q38" s="1"/>
      <c r="R38" s="1"/>
      <c r="S38" s="49"/>
      <c r="T38" s="49"/>
      <c r="U38" s="1"/>
      <c r="V38" s="1"/>
      <c r="W38" s="1"/>
      <c r="X38" s="1"/>
      <c r="Y38" s="1"/>
      <c r="Z38" s="1"/>
    </row>
    <row r="39" spans="1:26" ht="33.75" customHeight="1">
      <c r="A39" s="1"/>
      <c r="B39" s="49"/>
      <c r="C39" s="49"/>
      <c r="D39" s="1"/>
      <c r="E39" s="1"/>
      <c r="F39" s="1"/>
      <c r="G39" s="186"/>
      <c r="H39" s="186"/>
      <c r="I39" s="186"/>
      <c r="J39" s="186"/>
      <c r="K39" s="1"/>
      <c r="L39" s="1"/>
      <c r="M39" s="139"/>
      <c r="N39" s="49"/>
      <c r="O39" s="1"/>
      <c r="P39" s="1"/>
      <c r="Q39" s="1"/>
      <c r="R39" s="1"/>
      <c r="S39" s="49"/>
      <c r="T39" s="49"/>
      <c r="U39" s="49"/>
      <c r="V39" s="49"/>
      <c r="W39" s="1"/>
      <c r="X39" s="1"/>
      <c r="Y39" s="1"/>
      <c r="Z39" s="1"/>
    </row>
    <row r="40" spans="1:26" ht="15.75" customHeight="1">
      <c r="A40" s="49"/>
      <c r="B40" s="49"/>
      <c r="C40" s="49"/>
      <c r="D40" s="49"/>
      <c r="E40" s="49"/>
      <c r="F40" s="49"/>
      <c r="G40" s="49"/>
      <c r="H40" s="49"/>
      <c r="I40" s="49"/>
      <c r="J40" s="49"/>
      <c r="K40" s="1"/>
      <c r="L40" s="1"/>
      <c r="M40" s="139"/>
      <c r="N40" s="49"/>
      <c r="O40" s="1"/>
      <c r="P40" s="1"/>
      <c r="Q40" s="1"/>
      <c r="R40" s="1"/>
      <c r="S40" s="49"/>
      <c r="T40" s="49"/>
      <c r="U40" s="49"/>
      <c r="V40" s="49"/>
      <c r="W40" s="1"/>
      <c r="X40" s="1"/>
      <c r="Y40" s="1"/>
      <c r="Z40" s="1"/>
    </row>
    <row r="41" spans="1:26" ht="51.75" customHeight="1">
      <c r="A41" s="49"/>
      <c r="B41" s="49"/>
      <c r="C41" s="49"/>
      <c r="D41" s="49"/>
      <c r="E41" s="49"/>
      <c r="F41" s="49"/>
      <c r="G41" s="49"/>
      <c r="H41" s="1"/>
      <c r="I41" s="49"/>
      <c r="J41" s="49"/>
      <c r="K41" s="49"/>
      <c r="L41" s="49"/>
      <c r="M41" s="122"/>
      <c r="N41" s="49"/>
      <c r="O41" s="1"/>
      <c r="P41" s="1"/>
      <c r="Q41" s="1"/>
      <c r="R41" s="1"/>
      <c r="S41" s="49"/>
      <c r="T41" s="49"/>
      <c r="U41" s="49"/>
      <c r="V41" s="49"/>
      <c r="W41" s="1"/>
      <c r="X41" s="1"/>
      <c r="Y41" s="1"/>
      <c r="Z41" s="1"/>
    </row>
    <row r="42" spans="1:26" ht="36" customHeight="1">
      <c r="A42" s="1"/>
      <c r="B42" s="1"/>
      <c r="C42" s="1"/>
      <c r="D42" s="1"/>
      <c r="E42" s="1"/>
      <c r="F42" s="1"/>
      <c r="G42" s="1"/>
      <c r="H42" s="1"/>
      <c r="I42" s="1"/>
      <c r="J42" s="1"/>
      <c r="K42" s="49"/>
      <c r="L42" s="49"/>
      <c r="M42" s="122"/>
      <c r="N42" s="49"/>
      <c r="O42" s="1"/>
      <c r="P42" s="1"/>
      <c r="Q42" s="1"/>
      <c r="R42" s="1"/>
      <c r="S42" s="49"/>
      <c r="T42" s="49"/>
      <c r="U42" s="49"/>
      <c r="V42" s="49"/>
      <c r="W42" s="1"/>
      <c r="X42" s="1"/>
      <c r="Y42" s="1"/>
      <c r="Z42" s="1"/>
    </row>
    <row r="43" spans="1:26" ht="15.75" customHeight="1">
      <c r="A43" s="1"/>
      <c r="B43" s="1"/>
      <c r="C43" s="1"/>
      <c r="D43" s="1"/>
      <c r="E43" s="1"/>
      <c r="F43" s="1"/>
      <c r="G43" s="1"/>
      <c r="H43" s="1"/>
      <c r="I43" s="1"/>
      <c r="J43" s="1"/>
      <c r="K43" s="1"/>
      <c r="L43" s="1"/>
      <c r="M43" s="139"/>
      <c r="N43" s="49"/>
      <c r="O43" s="1"/>
      <c r="P43" s="1"/>
      <c r="Q43" s="1"/>
      <c r="R43" s="1"/>
      <c r="S43" s="49"/>
      <c r="T43" s="49"/>
      <c r="U43" s="49"/>
      <c r="V43" s="49"/>
      <c r="W43" s="1"/>
      <c r="X43" s="1"/>
      <c r="Y43" s="1"/>
      <c r="Z43" s="1"/>
    </row>
    <row r="44" spans="1:26" ht="24" customHeight="1">
      <c r="A44" s="1"/>
      <c r="B44" s="1"/>
      <c r="C44" s="1"/>
      <c r="D44" s="1"/>
      <c r="E44" s="1"/>
      <c r="F44" s="1"/>
      <c r="G44" s="1"/>
      <c r="H44" s="1"/>
      <c r="I44" s="1"/>
      <c r="J44" s="1"/>
      <c r="K44" s="1"/>
      <c r="L44" s="1"/>
      <c r="M44" s="122"/>
      <c r="N44" s="49"/>
      <c r="O44" s="1"/>
      <c r="P44" s="1"/>
      <c r="Q44" s="1"/>
      <c r="R44" s="1"/>
      <c r="S44" s="49"/>
      <c r="T44" s="49"/>
      <c r="U44" s="49"/>
      <c r="V44" s="49"/>
      <c r="W44" s="1"/>
      <c r="X44" s="1"/>
      <c r="Y44" s="1"/>
      <c r="Z44" s="1"/>
    </row>
    <row r="45" spans="1:26" ht="15.75" customHeight="1">
      <c r="A45" s="1"/>
      <c r="B45" s="1"/>
      <c r="C45" s="1"/>
      <c r="D45" s="1"/>
      <c r="E45" s="1"/>
      <c r="F45" s="1"/>
      <c r="G45" s="1"/>
      <c r="H45" s="1"/>
      <c r="I45" s="1"/>
      <c r="J45" s="1"/>
      <c r="K45" s="1"/>
      <c r="L45" s="1"/>
      <c r="M45" s="122"/>
      <c r="N45" s="49"/>
      <c r="O45" s="1"/>
      <c r="P45" s="1"/>
      <c r="Q45" s="49"/>
      <c r="R45" s="49"/>
      <c r="S45" s="49"/>
      <c r="T45" s="49"/>
      <c r="U45" s="49"/>
      <c r="V45" s="49"/>
      <c r="W45" s="1"/>
      <c r="X45" s="1"/>
      <c r="Y45" s="1"/>
      <c r="Z45" s="1"/>
    </row>
    <row r="46" spans="1:26" ht="15.75" customHeight="1">
      <c r="A46" s="1"/>
      <c r="B46" s="1"/>
      <c r="C46" s="1"/>
      <c r="D46" s="1"/>
      <c r="E46" s="1"/>
      <c r="F46" s="1"/>
      <c r="G46" s="1"/>
      <c r="H46" s="1"/>
      <c r="I46" s="1"/>
      <c r="J46" s="1"/>
      <c r="K46" s="1"/>
      <c r="L46" s="1"/>
      <c r="M46" s="122"/>
      <c r="N46" s="49"/>
      <c r="O46" s="1"/>
      <c r="P46" s="1"/>
      <c r="Q46" s="49"/>
      <c r="R46" s="49"/>
      <c r="S46" s="49"/>
      <c r="T46" s="49"/>
      <c r="U46" s="49"/>
      <c r="V46" s="49"/>
      <c r="W46" s="1"/>
      <c r="X46" s="1"/>
      <c r="Y46" s="1"/>
      <c r="Z46" s="1"/>
    </row>
    <row r="47" spans="1:26" ht="15.75" customHeight="1">
      <c r="A47" s="1"/>
      <c r="B47" s="1"/>
      <c r="C47" s="1"/>
      <c r="D47" s="1"/>
      <c r="E47" s="1"/>
      <c r="F47" s="1"/>
      <c r="G47" s="1"/>
      <c r="H47" s="1"/>
      <c r="I47" s="1"/>
      <c r="J47" s="1"/>
      <c r="K47" s="1"/>
      <c r="L47" s="1"/>
      <c r="M47" s="122"/>
      <c r="N47" s="49"/>
      <c r="O47" s="1"/>
      <c r="P47" s="1"/>
      <c r="Q47" s="49"/>
      <c r="R47" s="49"/>
      <c r="S47" s="49"/>
      <c r="T47" s="49"/>
      <c r="U47" s="49"/>
      <c r="V47" s="49"/>
      <c r="W47" s="12"/>
      <c r="X47" s="12"/>
      <c r="Y47" s="12"/>
      <c r="Z47" s="12"/>
    </row>
    <row r="48" spans="1:26" ht="15.75" customHeight="1">
      <c r="A48" s="1"/>
      <c r="B48" s="1"/>
      <c r="C48" s="1"/>
      <c r="D48" s="1"/>
      <c r="E48" s="1"/>
      <c r="F48" s="1"/>
      <c r="G48" s="1"/>
      <c r="H48" s="1"/>
      <c r="I48" s="1"/>
      <c r="J48" s="1"/>
      <c r="K48" s="1"/>
      <c r="L48" s="1"/>
      <c r="M48" s="122"/>
      <c r="N48" s="49"/>
      <c r="O48" s="1"/>
      <c r="P48" s="1"/>
      <c r="Q48" s="49"/>
      <c r="R48" s="49"/>
      <c r="S48" s="49"/>
      <c r="T48" s="49"/>
      <c r="U48" s="49"/>
      <c r="V48" s="49"/>
      <c r="W48" s="1"/>
      <c r="X48" s="1"/>
      <c r="Y48" s="1"/>
      <c r="Z48" s="1"/>
    </row>
    <row r="49" spans="1:26" ht="36" customHeight="1">
      <c r="A49" s="1"/>
      <c r="B49" s="1"/>
      <c r="C49" s="1"/>
      <c r="D49" s="1"/>
      <c r="E49" s="1"/>
      <c r="F49" s="1"/>
      <c r="G49" s="1"/>
      <c r="H49" s="1"/>
      <c r="I49" s="1"/>
      <c r="J49" s="1"/>
      <c r="K49" s="1"/>
      <c r="L49" s="1"/>
      <c r="M49" s="122"/>
      <c r="N49" s="49"/>
      <c r="O49" s="1"/>
      <c r="P49" s="1"/>
      <c r="Q49" s="1"/>
      <c r="R49" s="1"/>
      <c r="S49" s="49"/>
      <c r="T49" s="49"/>
      <c r="U49" s="49"/>
      <c r="V49" s="49"/>
      <c r="W49" s="1"/>
      <c r="X49" s="1"/>
      <c r="Y49" s="1"/>
      <c r="Z49" s="1"/>
    </row>
    <row r="50" spans="1:26" ht="36" customHeight="1">
      <c r="A50" s="1"/>
      <c r="B50" s="1"/>
      <c r="C50" s="1"/>
      <c r="D50" s="1"/>
      <c r="E50" s="1"/>
      <c r="F50" s="1"/>
      <c r="G50" s="1"/>
      <c r="H50" s="1"/>
      <c r="I50" s="1"/>
      <c r="J50" s="1"/>
      <c r="K50" s="1"/>
      <c r="L50" s="1"/>
      <c r="M50" s="122"/>
      <c r="N50" s="49"/>
      <c r="O50" s="1"/>
      <c r="P50" s="1"/>
      <c r="Q50" s="1"/>
      <c r="R50" s="1"/>
      <c r="S50" s="49"/>
      <c r="T50" s="49"/>
      <c r="U50" s="49"/>
      <c r="V50" s="49"/>
      <c r="W50" s="1"/>
      <c r="X50" s="1"/>
      <c r="Y50" s="1"/>
      <c r="Z50" s="1"/>
    </row>
    <row r="51" spans="1:26" ht="36" customHeight="1">
      <c r="A51" s="1"/>
      <c r="B51" s="1"/>
      <c r="C51" s="1"/>
      <c r="D51" s="1"/>
      <c r="E51" s="1"/>
      <c r="F51" s="1"/>
      <c r="G51" s="1"/>
      <c r="H51" s="1"/>
      <c r="I51" s="1"/>
      <c r="J51" s="1"/>
      <c r="K51" s="1"/>
      <c r="L51" s="1"/>
      <c r="M51" s="122"/>
      <c r="N51" s="49"/>
      <c r="O51" s="1"/>
      <c r="P51" s="1"/>
      <c r="Q51" s="1"/>
      <c r="R51" s="1"/>
      <c r="S51" s="49"/>
      <c r="T51" s="1"/>
      <c r="U51" s="49"/>
      <c r="V51" s="49"/>
      <c r="W51" s="1"/>
      <c r="X51" s="1"/>
      <c r="Y51" s="1"/>
      <c r="Z51" s="1"/>
    </row>
    <row r="52" spans="1:26" ht="36" customHeight="1">
      <c r="A52" s="1"/>
      <c r="B52" s="1"/>
      <c r="C52" s="1"/>
      <c r="D52" s="1"/>
      <c r="E52" s="1"/>
      <c r="F52" s="1"/>
      <c r="G52" s="1"/>
      <c r="H52" s="1"/>
      <c r="I52" s="1"/>
      <c r="J52" s="1"/>
      <c r="K52" s="1"/>
      <c r="L52" s="1"/>
      <c r="M52" s="122"/>
      <c r="N52" s="49"/>
      <c r="O52" s="1"/>
      <c r="P52" s="1"/>
      <c r="Q52" s="1"/>
      <c r="R52" s="1"/>
      <c r="S52" s="49"/>
      <c r="T52" s="1"/>
      <c r="U52" s="1"/>
      <c r="V52" s="1"/>
      <c r="W52" s="1"/>
      <c r="X52" s="1"/>
      <c r="Y52" s="1"/>
      <c r="Z52" s="1"/>
    </row>
    <row r="53" spans="1:26" ht="36" customHeight="1">
      <c r="A53" s="1"/>
      <c r="B53" s="1"/>
      <c r="C53" s="1"/>
      <c r="D53" s="1"/>
      <c r="E53" s="1"/>
      <c r="F53" s="1"/>
      <c r="G53" s="1"/>
      <c r="H53" s="1"/>
      <c r="I53" s="1"/>
      <c r="J53" s="1"/>
      <c r="K53" s="1"/>
      <c r="L53" s="1"/>
      <c r="M53" s="170"/>
      <c r="N53" s="49"/>
      <c r="O53" s="1"/>
      <c r="P53" s="1"/>
      <c r="Q53" s="1"/>
      <c r="R53" s="1"/>
      <c r="S53" s="49"/>
      <c r="T53" s="1"/>
      <c r="U53" s="1"/>
      <c r="V53" s="1"/>
      <c r="W53" s="1"/>
      <c r="X53" s="1"/>
      <c r="Y53" s="1"/>
      <c r="Z53" s="1"/>
    </row>
    <row r="54" spans="1:26" ht="12" customHeight="1">
      <c r="A54" s="1"/>
      <c r="B54" s="1"/>
      <c r="C54" s="1"/>
      <c r="D54" s="1"/>
      <c r="E54" s="1"/>
      <c r="F54" s="1"/>
      <c r="G54" s="1"/>
      <c r="H54" s="1"/>
      <c r="I54" s="1"/>
      <c r="J54" s="1"/>
      <c r="K54" s="1"/>
      <c r="L54" s="1"/>
      <c r="M54" s="170"/>
      <c r="N54" s="49"/>
      <c r="O54" s="1"/>
      <c r="P54" s="1"/>
      <c r="Q54" s="1"/>
      <c r="R54" s="1"/>
      <c r="S54" s="49"/>
      <c r="T54" s="1"/>
      <c r="U54" s="1"/>
      <c r="V54" s="1"/>
      <c r="W54" s="1"/>
      <c r="X54" s="1"/>
      <c r="Y54" s="1"/>
      <c r="Z54" s="1"/>
    </row>
    <row r="55" spans="1:26" ht="12.75" customHeight="1">
      <c r="A55" s="1"/>
      <c r="B55" s="1"/>
      <c r="C55" s="1"/>
      <c r="D55" s="1"/>
      <c r="E55" s="1"/>
      <c r="F55" s="1"/>
      <c r="G55" s="1"/>
      <c r="H55" s="1"/>
      <c r="I55" s="1"/>
      <c r="J55" s="1"/>
      <c r="K55" s="1"/>
      <c r="L55" s="1"/>
      <c r="M55" s="170"/>
      <c r="N55" s="49"/>
      <c r="O55" s="1"/>
      <c r="P55" s="1"/>
      <c r="Q55" s="1"/>
      <c r="R55" s="1"/>
      <c r="S55" s="1"/>
      <c r="T55" s="1"/>
      <c r="U55" s="1"/>
      <c r="V55" s="1"/>
      <c r="W55" s="1"/>
      <c r="X55" s="1"/>
      <c r="Y55" s="1"/>
      <c r="Z55" s="1"/>
    </row>
    <row r="56" spans="1:26" ht="15.75" customHeight="1">
      <c r="A56" s="1"/>
      <c r="B56" s="1"/>
      <c r="C56" s="1"/>
      <c r="D56" s="1"/>
      <c r="E56" s="1"/>
      <c r="F56" s="1"/>
      <c r="G56" s="1"/>
      <c r="H56" s="1"/>
      <c r="I56" s="1"/>
      <c r="J56" s="1"/>
      <c r="K56" s="1"/>
      <c r="L56" s="1"/>
      <c r="M56" s="170"/>
      <c r="N56" s="1"/>
      <c r="O56" s="1"/>
      <c r="P56" s="1"/>
      <c r="Q56" s="1"/>
      <c r="R56" s="1"/>
      <c r="S56" s="1"/>
      <c r="T56" s="1"/>
      <c r="U56" s="1"/>
      <c r="V56" s="1"/>
      <c r="W56" s="1"/>
      <c r="X56" s="1"/>
      <c r="Y56" s="1"/>
      <c r="Z56" s="1"/>
    </row>
    <row r="57" spans="1:26" ht="15.75" customHeight="1">
      <c r="A57" s="1"/>
      <c r="B57" s="1"/>
      <c r="C57" s="1"/>
      <c r="D57" s="1"/>
      <c r="E57" s="1"/>
      <c r="F57" s="1"/>
      <c r="G57" s="1"/>
      <c r="H57" s="1"/>
      <c r="I57" s="1"/>
      <c r="J57" s="1"/>
      <c r="K57" s="1"/>
      <c r="L57" s="1"/>
      <c r="M57" s="170"/>
      <c r="N57" s="1"/>
      <c r="O57" s="1"/>
      <c r="P57" s="1"/>
      <c r="Q57" s="1"/>
      <c r="R57" s="1"/>
      <c r="S57" s="1"/>
      <c r="T57" s="1"/>
      <c r="U57" s="1"/>
      <c r="V57" s="1"/>
      <c r="W57" s="1"/>
      <c r="X57" s="1"/>
      <c r="Y57" s="1"/>
      <c r="Z57" s="1"/>
    </row>
    <row r="58" spans="1:26" ht="15.75" customHeight="1">
      <c r="A58" s="1"/>
      <c r="B58" s="1"/>
      <c r="C58" s="1"/>
      <c r="D58" s="1"/>
      <c r="E58" s="1"/>
      <c r="F58" s="1"/>
      <c r="G58" s="1"/>
      <c r="H58" s="1"/>
      <c r="I58" s="1"/>
      <c r="J58" s="1"/>
      <c r="K58" s="1"/>
      <c r="L58" s="1"/>
      <c r="M58" s="170"/>
      <c r="N58" s="1"/>
      <c r="O58" s="1"/>
      <c r="P58" s="1"/>
      <c r="Q58" s="1"/>
      <c r="R58" s="1"/>
      <c r="S58" s="1"/>
      <c r="T58" s="1"/>
      <c r="U58" s="1"/>
      <c r="V58" s="1"/>
      <c r="W58" s="1"/>
      <c r="X58" s="1"/>
      <c r="Y58" s="1"/>
      <c r="Z58" s="1"/>
    </row>
    <row r="59" spans="1:26" ht="15.75" customHeight="1">
      <c r="A59" s="1"/>
      <c r="B59" s="1"/>
      <c r="C59" s="1"/>
      <c r="D59" s="1"/>
      <c r="E59" s="1"/>
      <c r="F59" s="1"/>
      <c r="G59" s="1"/>
      <c r="H59" s="1"/>
      <c r="I59" s="1"/>
      <c r="J59" s="1"/>
      <c r="K59" s="1"/>
      <c r="L59" s="1"/>
      <c r="M59" s="170"/>
      <c r="N59" s="1"/>
      <c r="O59" s="1"/>
      <c r="P59" s="1"/>
      <c r="Q59" s="1"/>
      <c r="R59" s="1"/>
      <c r="S59" s="1"/>
      <c r="T59" s="1"/>
      <c r="U59" s="1"/>
      <c r="V59" s="1"/>
      <c r="W59" s="1"/>
      <c r="X59" s="1"/>
      <c r="Y59" s="1"/>
      <c r="Z59" s="1"/>
    </row>
    <row r="60" spans="1:26" ht="15.75" customHeight="1">
      <c r="A60" s="1"/>
      <c r="B60" s="1"/>
      <c r="C60" s="1"/>
      <c r="D60" s="1"/>
      <c r="E60" s="1"/>
      <c r="F60" s="1"/>
      <c r="G60" s="1"/>
      <c r="H60" s="1"/>
      <c r="I60" s="1"/>
      <c r="J60" s="1"/>
      <c r="K60" s="1"/>
      <c r="L60" s="1"/>
      <c r="M60" s="170"/>
      <c r="N60" s="1"/>
      <c r="O60" s="1"/>
      <c r="P60" s="1"/>
      <c r="Q60" s="1"/>
      <c r="R60" s="1"/>
      <c r="S60" s="1"/>
      <c r="T60" s="1"/>
      <c r="U60" s="1"/>
      <c r="V60" s="1"/>
      <c r="W60" s="1"/>
      <c r="X60" s="1"/>
      <c r="Y60" s="1"/>
      <c r="Z60" s="1"/>
    </row>
    <row r="61" spans="1:26" ht="15.75" customHeight="1">
      <c r="A61" s="1"/>
      <c r="B61" s="1"/>
      <c r="C61" s="1"/>
      <c r="D61" s="1"/>
      <c r="E61" s="1"/>
      <c r="F61" s="1"/>
      <c r="G61" s="1"/>
      <c r="H61" s="1"/>
      <c r="I61" s="1"/>
      <c r="J61" s="1"/>
      <c r="K61" s="1"/>
      <c r="L61" s="1"/>
      <c r="M61" s="170"/>
      <c r="N61" s="1"/>
      <c r="O61" s="1"/>
      <c r="P61" s="1"/>
      <c r="Q61" s="1"/>
      <c r="R61" s="1"/>
      <c r="S61" s="1"/>
      <c r="T61" s="1"/>
      <c r="U61" s="1"/>
      <c r="V61" s="1"/>
      <c r="W61" s="1"/>
      <c r="X61" s="1"/>
      <c r="Y61" s="1"/>
      <c r="Z61" s="1"/>
    </row>
    <row r="62" spans="1:26" ht="15.75" customHeight="1">
      <c r="A62" s="1"/>
      <c r="B62" s="1"/>
      <c r="C62" s="1"/>
      <c r="D62" s="1"/>
      <c r="E62" s="1"/>
      <c r="F62" s="1"/>
      <c r="G62" s="1"/>
      <c r="H62" s="1"/>
      <c r="I62" s="1"/>
      <c r="J62" s="1"/>
      <c r="K62" s="1"/>
      <c r="L62" s="1"/>
      <c r="M62" s="170"/>
      <c r="N62" s="1"/>
      <c r="O62" s="1"/>
      <c r="P62" s="1"/>
      <c r="Q62" s="1"/>
      <c r="R62" s="1"/>
      <c r="S62" s="1"/>
      <c r="T62" s="1"/>
      <c r="U62" s="1"/>
      <c r="V62" s="1"/>
      <c r="W62" s="1"/>
      <c r="X62" s="1"/>
      <c r="Y62" s="1"/>
      <c r="Z62" s="1"/>
    </row>
    <row r="63" spans="1:26" ht="15.75" customHeight="1">
      <c r="A63" s="1"/>
      <c r="B63" s="1"/>
      <c r="C63" s="1"/>
      <c r="D63" s="1"/>
      <c r="E63" s="1"/>
      <c r="F63" s="1"/>
      <c r="G63" s="1"/>
      <c r="H63" s="1"/>
      <c r="I63" s="1"/>
      <c r="J63" s="1"/>
      <c r="K63" s="1"/>
      <c r="L63" s="1"/>
      <c r="M63" s="170"/>
      <c r="N63" s="1"/>
      <c r="O63" s="1"/>
      <c r="P63" s="1"/>
      <c r="Q63" s="1"/>
      <c r="R63" s="1"/>
      <c r="S63" s="1"/>
      <c r="T63" s="1"/>
      <c r="U63" s="1"/>
      <c r="V63" s="1"/>
      <c r="W63" s="1"/>
      <c r="X63" s="1"/>
      <c r="Y63" s="1"/>
      <c r="Z63" s="1"/>
    </row>
    <row r="64" spans="1:26" ht="15.75" customHeight="1">
      <c r="A64" s="1"/>
      <c r="B64" s="1"/>
      <c r="C64" s="1"/>
      <c r="D64" s="1"/>
      <c r="E64" s="1"/>
      <c r="F64" s="1"/>
      <c r="G64" s="1"/>
      <c r="H64" s="1"/>
      <c r="I64" s="1"/>
      <c r="J64" s="1"/>
      <c r="K64" s="1"/>
      <c r="L64" s="1"/>
      <c r="M64" s="170"/>
      <c r="N64" s="1"/>
      <c r="O64" s="1"/>
      <c r="P64" s="1"/>
      <c r="Q64" s="1"/>
      <c r="R64" s="1"/>
      <c r="S64" s="1"/>
      <c r="T64" s="1"/>
      <c r="U64" s="1"/>
      <c r="V64" s="1"/>
      <c r="W64" s="1"/>
      <c r="X64" s="1"/>
      <c r="Y64" s="1"/>
      <c r="Z64" s="1"/>
    </row>
    <row r="65" spans="1:26" ht="15.75" customHeight="1">
      <c r="A65" s="1"/>
      <c r="B65" s="1"/>
      <c r="C65" s="1"/>
      <c r="D65" s="1"/>
      <c r="E65" s="1"/>
      <c r="F65" s="1"/>
      <c r="G65" s="1"/>
      <c r="H65" s="1"/>
      <c r="I65" s="1"/>
      <c r="J65" s="1"/>
      <c r="K65" s="1"/>
      <c r="L65" s="1"/>
      <c r="M65" s="170"/>
      <c r="N65" s="1"/>
      <c r="O65" s="1"/>
      <c r="P65" s="1"/>
      <c r="Q65" s="1"/>
      <c r="R65" s="1"/>
      <c r="S65" s="1"/>
      <c r="T65" s="1"/>
      <c r="U65" s="1"/>
      <c r="V65" s="1"/>
      <c r="W65" s="1"/>
      <c r="X65" s="1"/>
      <c r="Y65" s="1"/>
      <c r="Z65" s="1"/>
    </row>
    <row r="66" spans="1:26" ht="15.75" customHeight="1">
      <c r="A66" s="1"/>
      <c r="B66" s="1"/>
      <c r="C66" s="1"/>
      <c r="D66" s="1"/>
      <c r="E66" s="1"/>
      <c r="F66" s="1"/>
      <c r="G66" s="1"/>
      <c r="H66" s="1"/>
      <c r="I66" s="1"/>
      <c r="J66" s="1"/>
      <c r="K66" s="1"/>
      <c r="L66" s="1"/>
      <c r="M66" s="170"/>
      <c r="N66" s="1"/>
      <c r="O66" s="1"/>
      <c r="P66" s="1"/>
      <c r="Q66" s="1"/>
      <c r="R66" s="1"/>
      <c r="S66" s="1"/>
      <c r="T66" s="1"/>
      <c r="U66" s="1"/>
      <c r="V66" s="1"/>
      <c r="W66" s="1"/>
      <c r="X66" s="1"/>
      <c r="Y66" s="1"/>
      <c r="Z66" s="1"/>
    </row>
    <row r="67" spans="1:26" ht="15.75" customHeight="1">
      <c r="A67" s="1"/>
      <c r="B67" s="1"/>
      <c r="C67" s="1"/>
      <c r="D67" s="1"/>
      <c r="E67" s="1"/>
      <c r="F67" s="1"/>
      <c r="G67" s="1"/>
      <c r="H67" s="1"/>
      <c r="I67" s="1"/>
      <c r="J67" s="1"/>
      <c r="K67" s="1"/>
      <c r="L67" s="1"/>
      <c r="M67" s="170"/>
      <c r="N67" s="1"/>
      <c r="O67" s="1"/>
      <c r="P67" s="1"/>
      <c r="Q67" s="1"/>
      <c r="R67" s="1"/>
      <c r="S67" s="1"/>
      <c r="T67" s="1"/>
      <c r="U67" s="1"/>
      <c r="V67" s="1"/>
      <c r="W67" s="1"/>
      <c r="X67" s="1"/>
      <c r="Y67" s="1"/>
      <c r="Z67" s="1"/>
    </row>
    <row r="68" spans="1:26" ht="15.75" customHeight="1">
      <c r="A68" s="1"/>
      <c r="B68" s="1"/>
      <c r="C68" s="1"/>
      <c r="D68" s="1"/>
      <c r="E68" s="1"/>
      <c r="F68" s="1"/>
      <c r="G68" s="1"/>
      <c r="H68" s="1"/>
      <c r="I68" s="1"/>
      <c r="J68" s="1"/>
      <c r="K68" s="1"/>
      <c r="L68" s="1"/>
      <c r="M68" s="170"/>
      <c r="N68" s="1"/>
      <c r="O68" s="1"/>
      <c r="P68" s="1"/>
      <c r="Q68" s="1"/>
      <c r="R68" s="1"/>
      <c r="S68" s="1"/>
      <c r="T68" s="1"/>
      <c r="U68" s="1"/>
      <c r="V68" s="1"/>
      <c r="W68" s="1"/>
      <c r="X68" s="1"/>
      <c r="Y68" s="1"/>
      <c r="Z68" s="1"/>
    </row>
    <row r="69" spans="1:26" ht="15.75" customHeight="1">
      <c r="A69" s="1"/>
      <c r="B69" s="1"/>
      <c r="C69" s="1"/>
      <c r="D69" s="1"/>
      <c r="E69" s="1"/>
      <c r="F69" s="1"/>
      <c r="G69" s="1"/>
      <c r="H69" s="1"/>
      <c r="I69" s="1"/>
      <c r="J69" s="1"/>
      <c r="K69" s="1"/>
      <c r="L69" s="1"/>
      <c r="M69" s="170"/>
      <c r="N69" s="1"/>
      <c r="O69" s="1"/>
      <c r="P69" s="1"/>
      <c r="Q69" s="1"/>
      <c r="R69" s="1"/>
      <c r="S69" s="1"/>
      <c r="T69" s="1"/>
      <c r="U69" s="1"/>
      <c r="V69" s="1"/>
      <c r="W69" s="1"/>
      <c r="X69" s="1"/>
      <c r="Y69" s="1"/>
      <c r="Z69" s="1"/>
    </row>
    <row r="70" spans="1:26" ht="15.75" customHeight="1">
      <c r="A70" s="1"/>
      <c r="B70" s="1"/>
      <c r="C70" s="1"/>
      <c r="D70" s="1"/>
      <c r="E70" s="1"/>
      <c r="F70" s="1"/>
      <c r="G70" s="1"/>
      <c r="H70" s="1"/>
      <c r="I70" s="1"/>
      <c r="J70" s="1"/>
      <c r="K70" s="1"/>
      <c r="L70" s="1"/>
      <c r="M70" s="170"/>
      <c r="N70" s="1"/>
      <c r="O70" s="1"/>
      <c r="P70" s="1"/>
      <c r="Q70" s="1"/>
      <c r="R70" s="1"/>
      <c r="S70" s="1"/>
      <c r="T70" s="1"/>
      <c r="U70" s="1"/>
      <c r="V70" s="1"/>
      <c r="W70" s="1"/>
      <c r="X70" s="1"/>
      <c r="Y70" s="1"/>
      <c r="Z70" s="1"/>
    </row>
    <row r="71" spans="1:26" ht="15.75" customHeight="1">
      <c r="A71" s="1"/>
      <c r="B71" s="1"/>
      <c r="C71" s="1"/>
      <c r="D71" s="1"/>
      <c r="E71" s="1"/>
      <c r="F71" s="1"/>
      <c r="G71" s="1"/>
      <c r="H71" s="1"/>
      <c r="I71" s="1"/>
      <c r="J71" s="1"/>
      <c r="K71" s="1"/>
      <c r="L71" s="1"/>
      <c r="M71" s="170"/>
      <c r="N71" s="1"/>
      <c r="O71" s="1"/>
      <c r="P71" s="1"/>
      <c r="Q71" s="1"/>
      <c r="R71" s="1"/>
      <c r="S71" s="1"/>
      <c r="T71" s="1"/>
      <c r="U71" s="1"/>
      <c r="V71" s="1"/>
      <c r="W71" s="1"/>
      <c r="X71" s="1"/>
      <c r="Y71" s="1"/>
      <c r="Z71" s="1"/>
    </row>
    <row r="72" spans="1:26" ht="15.75" customHeight="1">
      <c r="A72" s="1"/>
      <c r="B72" s="1"/>
      <c r="C72" s="1"/>
      <c r="D72" s="1"/>
      <c r="E72" s="1"/>
      <c r="F72" s="1"/>
      <c r="G72" s="1"/>
      <c r="H72" s="1"/>
      <c r="I72" s="1"/>
      <c r="J72" s="1"/>
      <c r="K72" s="1"/>
      <c r="L72" s="1"/>
      <c r="M72" s="170"/>
      <c r="N72" s="1"/>
      <c r="O72" s="1"/>
      <c r="P72" s="1"/>
      <c r="Q72" s="1"/>
      <c r="R72" s="1"/>
      <c r="S72" s="1"/>
      <c r="T72" s="1"/>
      <c r="U72" s="1"/>
      <c r="V72" s="1"/>
      <c r="W72" s="1"/>
      <c r="X72" s="1"/>
      <c r="Y72" s="1"/>
      <c r="Z72" s="1"/>
    </row>
    <row r="73" spans="1:26" ht="15.75" customHeight="1">
      <c r="A73" s="1"/>
      <c r="B73" s="1"/>
      <c r="C73" s="1"/>
      <c r="D73" s="1"/>
      <c r="E73" s="1"/>
      <c r="F73" s="1"/>
      <c r="G73" s="1"/>
      <c r="H73" s="1"/>
      <c r="I73" s="1"/>
      <c r="J73" s="1"/>
      <c r="K73" s="1"/>
      <c r="L73" s="1"/>
      <c r="M73" s="170"/>
      <c r="N73" s="1"/>
      <c r="O73" s="1"/>
      <c r="P73" s="1"/>
      <c r="Q73" s="1"/>
      <c r="R73" s="1"/>
      <c r="S73" s="1"/>
      <c r="T73" s="1"/>
      <c r="U73" s="1"/>
      <c r="V73" s="1"/>
      <c r="W73" s="1"/>
      <c r="X73" s="1"/>
      <c r="Y73" s="1"/>
      <c r="Z73" s="1"/>
    </row>
    <row r="74" spans="1:26" ht="15.75" customHeight="1">
      <c r="A74" s="1"/>
      <c r="B74" s="1"/>
      <c r="C74" s="1"/>
      <c r="D74" s="1"/>
      <c r="E74" s="1"/>
      <c r="F74" s="1"/>
      <c r="G74" s="1"/>
      <c r="H74" s="1"/>
      <c r="I74" s="1"/>
      <c r="J74" s="1"/>
      <c r="K74" s="1"/>
      <c r="L74" s="1"/>
      <c r="M74" s="170"/>
      <c r="N74" s="1"/>
      <c r="O74" s="1"/>
      <c r="P74" s="1"/>
      <c r="Q74" s="1"/>
      <c r="R74" s="1"/>
      <c r="S74" s="1"/>
      <c r="T74" s="1"/>
      <c r="U74" s="1"/>
      <c r="V74" s="1"/>
      <c r="W74" s="1"/>
      <c r="X74" s="1"/>
      <c r="Y74" s="1"/>
      <c r="Z74" s="1"/>
    </row>
    <row r="75" spans="1:26" ht="15.75" customHeight="1">
      <c r="A75" s="1"/>
      <c r="B75" s="1"/>
      <c r="C75" s="1"/>
      <c r="D75" s="1"/>
      <c r="E75" s="1"/>
      <c r="F75" s="1"/>
      <c r="G75" s="1"/>
      <c r="H75" s="1"/>
      <c r="I75" s="1"/>
      <c r="J75" s="1"/>
      <c r="K75" s="1"/>
      <c r="L75" s="1"/>
      <c r="M75" s="170"/>
      <c r="N75" s="1"/>
      <c r="O75" s="1"/>
      <c r="P75" s="1"/>
      <c r="Q75" s="1"/>
      <c r="R75" s="1"/>
      <c r="S75" s="1"/>
      <c r="T75" s="1"/>
      <c r="U75" s="1"/>
      <c r="V75" s="1"/>
      <c r="W75" s="1"/>
      <c r="X75" s="1"/>
      <c r="Y75" s="1"/>
      <c r="Z75" s="1"/>
    </row>
    <row r="76" spans="1:26" ht="15.75" customHeight="1">
      <c r="A76" s="1"/>
      <c r="B76" s="1"/>
      <c r="C76" s="1"/>
      <c r="D76" s="1"/>
      <c r="E76" s="1"/>
      <c r="F76" s="1"/>
      <c r="G76" s="1"/>
      <c r="H76" s="1"/>
      <c r="I76" s="1"/>
      <c r="J76" s="1"/>
      <c r="K76" s="1"/>
      <c r="L76" s="1"/>
      <c r="M76" s="170"/>
      <c r="N76" s="1"/>
      <c r="O76" s="1"/>
      <c r="P76" s="1"/>
      <c r="Q76" s="1"/>
      <c r="R76" s="1"/>
      <c r="S76" s="1"/>
      <c r="T76" s="1"/>
      <c r="U76" s="1"/>
      <c r="V76" s="1"/>
      <c r="W76" s="1"/>
      <c r="X76" s="1"/>
      <c r="Y76" s="1"/>
      <c r="Z76" s="1"/>
    </row>
    <row r="77" spans="1:26" ht="15.75" customHeight="1">
      <c r="A77" s="1"/>
      <c r="B77" s="1"/>
      <c r="C77" s="1"/>
      <c r="D77" s="1"/>
      <c r="E77" s="1"/>
      <c r="F77" s="1"/>
      <c r="G77" s="1"/>
      <c r="H77" s="1"/>
      <c r="I77" s="1"/>
      <c r="J77" s="1"/>
      <c r="K77" s="1"/>
      <c r="L77" s="1"/>
      <c r="M77" s="170"/>
      <c r="N77" s="1"/>
      <c r="O77" s="1"/>
      <c r="P77" s="1"/>
      <c r="Q77" s="1"/>
      <c r="R77" s="1"/>
      <c r="S77" s="1"/>
      <c r="T77" s="1"/>
      <c r="U77" s="1"/>
      <c r="V77" s="1"/>
      <c r="W77" s="1"/>
      <c r="X77" s="1"/>
      <c r="Y77" s="1"/>
      <c r="Z77" s="1"/>
    </row>
    <row r="78" spans="1:26" ht="15.75" customHeight="1">
      <c r="A78" s="1"/>
      <c r="B78" s="1"/>
      <c r="C78" s="1"/>
      <c r="D78" s="1"/>
      <c r="E78" s="1"/>
      <c r="F78" s="1"/>
      <c r="G78" s="1"/>
      <c r="H78" s="1"/>
      <c r="I78" s="1"/>
      <c r="J78" s="1"/>
      <c r="K78" s="1"/>
      <c r="L78" s="1"/>
      <c r="M78" s="170"/>
      <c r="N78" s="1"/>
      <c r="O78" s="1"/>
      <c r="P78" s="1"/>
      <c r="Q78" s="1"/>
      <c r="R78" s="1"/>
      <c r="S78" s="1"/>
      <c r="T78" s="1"/>
      <c r="U78" s="1"/>
      <c r="V78" s="1"/>
      <c r="W78" s="1"/>
      <c r="X78" s="1"/>
      <c r="Y78" s="1"/>
      <c r="Z78" s="1"/>
    </row>
    <row r="79" spans="1:26" ht="15.75" customHeight="1">
      <c r="A79" s="1"/>
      <c r="B79" s="1"/>
      <c r="C79" s="1"/>
      <c r="D79" s="1"/>
      <c r="E79" s="1"/>
      <c r="F79" s="1"/>
      <c r="G79" s="1"/>
      <c r="H79" s="1"/>
      <c r="I79" s="1"/>
      <c r="J79" s="1"/>
      <c r="K79" s="1"/>
      <c r="L79" s="1"/>
      <c r="M79" s="170"/>
      <c r="N79" s="1"/>
      <c r="O79" s="1"/>
      <c r="P79" s="1"/>
      <c r="Q79" s="1"/>
      <c r="R79" s="1"/>
      <c r="S79" s="1"/>
      <c r="T79" s="1"/>
      <c r="U79" s="1"/>
      <c r="V79" s="1"/>
      <c r="W79" s="1"/>
      <c r="X79" s="1"/>
      <c r="Y79" s="1"/>
      <c r="Z79" s="1"/>
    </row>
    <row r="80" spans="1:26" ht="15.75" customHeight="1">
      <c r="A80" s="1"/>
      <c r="B80" s="1"/>
      <c r="C80" s="1"/>
      <c r="D80" s="1"/>
      <c r="E80" s="1"/>
      <c r="F80" s="1"/>
      <c r="G80" s="1"/>
      <c r="H80" s="1"/>
      <c r="I80" s="1"/>
      <c r="J80" s="1"/>
      <c r="K80" s="1"/>
      <c r="L80" s="1"/>
      <c r="M80" s="170"/>
      <c r="N80" s="1"/>
      <c r="O80" s="1"/>
      <c r="P80" s="1"/>
      <c r="Q80" s="1"/>
      <c r="R80" s="1"/>
      <c r="S80" s="1"/>
      <c r="T80" s="1"/>
      <c r="U80" s="1"/>
      <c r="V80" s="1"/>
      <c r="W80" s="1"/>
      <c r="X80" s="1"/>
      <c r="Y80" s="1"/>
      <c r="Z80" s="1"/>
    </row>
    <row r="81" spans="1:26" ht="15.75" customHeight="1">
      <c r="A81" s="1"/>
      <c r="B81" s="1"/>
      <c r="C81" s="1"/>
      <c r="D81" s="1"/>
      <c r="E81" s="1"/>
      <c r="F81" s="1"/>
      <c r="G81" s="1"/>
      <c r="H81" s="1"/>
      <c r="I81" s="1"/>
      <c r="J81" s="1"/>
      <c r="K81" s="1"/>
      <c r="L81" s="1"/>
      <c r="M81" s="170"/>
      <c r="N81" s="1"/>
      <c r="O81" s="1"/>
      <c r="P81" s="1"/>
      <c r="Q81" s="1"/>
      <c r="R81" s="1"/>
      <c r="S81" s="1"/>
      <c r="T81" s="1"/>
      <c r="U81" s="1"/>
      <c r="V81" s="1"/>
      <c r="W81" s="1"/>
      <c r="X81" s="1"/>
      <c r="Y81" s="1"/>
      <c r="Z81" s="1"/>
    </row>
    <row r="82" spans="1:26" ht="15.75" customHeight="1">
      <c r="A82" s="1"/>
      <c r="B82" s="1"/>
      <c r="C82" s="1"/>
      <c r="D82" s="1"/>
      <c r="E82" s="1"/>
      <c r="F82" s="1"/>
      <c r="G82" s="1"/>
      <c r="H82" s="1"/>
      <c r="I82" s="1"/>
      <c r="J82" s="1"/>
      <c r="K82" s="1"/>
      <c r="L82" s="1"/>
      <c r="M82" s="170"/>
      <c r="N82" s="1"/>
      <c r="O82" s="1"/>
      <c r="P82" s="1"/>
      <c r="Q82" s="1"/>
      <c r="R82" s="1"/>
      <c r="S82" s="1"/>
      <c r="T82" s="1"/>
      <c r="U82" s="1"/>
      <c r="V82" s="1"/>
      <c r="W82" s="1"/>
      <c r="X82" s="1"/>
      <c r="Y82" s="1"/>
      <c r="Z82" s="1"/>
    </row>
    <row r="83" spans="1:26" ht="15.75" customHeight="1">
      <c r="A83" s="1"/>
      <c r="B83" s="1"/>
      <c r="C83" s="1"/>
      <c r="D83" s="1"/>
      <c r="E83" s="1"/>
      <c r="F83" s="1"/>
      <c r="G83" s="1"/>
      <c r="H83" s="1"/>
      <c r="I83" s="1"/>
      <c r="J83" s="1"/>
      <c r="K83" s="1"/>
      <c r="L83" s="1"/>
      <c r="M83" s="170"/>
      <c r="N83" s="1"/>
      <c r="O83" s="1"/>
      <c r="P83" s="1"/>
      <c r="Q83" s="1"/>
      <c r="R83" s="1"/>
      <c r="S83" s="1"/>
      <c r="T83" s="1"/>
      <c r="U83" s="1"/>
      <c r="V83" s="1"/>
      <c r="W83" s="1"/>
      <c r="X83" s="1"/>
      <c r="Y83" s="1"/>
      <c r="Z83" s="1"/>
    </row>
    <row r="84" spans="1:26" ht="15.75" customHeight="1">
      <c r="A84" s="1"/>
      <c r="B84" s="1"/>
      <c r="C84" s="1"/>
      <c r="D84" s="1"/>
      <c r="E84" s="1"/>
      <c r="F84" s="1"/>
      <c r="G84" s="1"/>
      <c r="H84" s="1"/>
      <c r="I84" s="1"/>
      <c r="J84" s="1"/>
      <c r="K84" s="1"/>
      <c r="L84" s="1"/>
      <c r="M84" s="170"/>
      <c r="N84" s="1"/>
      <c r="O84" s="1"/>
      <c r="P84" s="1"/>
      <c r="Q84" s="1"/>
      <c r="R84" s="1"/>
      <c r="S84" s="1"/>
      <c r="T84" s="1"/>
      <c r="U84" s="1"/>
      <c r="V84" s="1"/>
      <c r="W84" s="1"/>
      <c r="X84" s="1"/>
      <c r="Y84" s="1"/>
      <c r="Z84" s="1"/>
    </row>
    <row r="85" spans="1:26" ht="15.75" customHeight="1">
      <c r="A85" s="1"/>
      <c r="B85" s="1"/>
      <c r="C85" s="1"/>
      <c r="D85" s="1"/>
      <c r="E85" s="1"/>
      <c r="F85" s="1"/>
      <c r="G85" s="1"/>
      <c r="H85" s="1"/>
      <c r="I85" s="1"/>
      <c r="J85" s="1"/>
      <c r="K85" s="1"/>
      <c r="L85" s="1"/>
      <c r="M85" s="170"/>
      <c r="N85" s="1"/>
      <c r="O85" s="1"/>
      <c r="P85" s="1"/>
      <c r="Q85" s="1"/>
      <c r="R85" s="1"/>
      <c r="S85" s="1"/>
      <c r="T85" s="1"/>
      <c r="U85" s="1"/>
      <c r="V85" s="1"/>
      <c r="W85" s="1"/>
      <c r="X85" s="1"/>
      <c r="Y85" s="1"/>
      <c r="Z85" s="1"/>
    </row>
    <row r="86" spans="1:26" ht="15.75" customHeight="1">
      <c r="A86" s="1"/>
      <c r="B86" s="1"/>
      <c r="C86" s="1"/>
      <c r="D86" s="1"/>
      <c r="E86" s="1"/>
      <c r="F86" s="1"/>
      <c r="G86" s="1"/>
      <c r="H86" s="1"/>
      <c r="I86" s="1"/>
      <c r="J86" s="1"/>
      <c r="K86" s="1"/>
      <c r="L86" s="1"/>
      <c r="M86" s="170"/>
      <c r="N86" s="1"/>
      <c r="O86" s="1"/>
      <c r="P86" s="1"/>
      <c r="Q86" s="1"/>
      <c r="R86" s="1"/>
      <c r="S86" s="1"/>
      <c r="T86" s="1"/>
      <c r="U86" s="1"/>
      <c r="V86" s="1"/>
      <c r="W86" s="1"/>
      <c r="X86" s="1"/>
      <c r="Y86" s="1"/>
      <c r="Z86" s="1"/>
    </row>
    <row r="87" spans="1:26" ht="15.75" customHeight="1">
      <c r="A87" s="1"/>
      <c r="B87" s="1"/>
      <c r="C87" s="1"/>
      <c r="D87" s="1"/>
      <c r="E87" s="1"/>
      <c r="F87" s="1"/>
      <c r="G87" s="1"/>
      <c r="H87" s="1"/>
      <c r="I87" s="1"/>
      <c r="J87" s="1"/>
      <c r="K87" s="1"/>
      <c r="L87" s="1"/>
      <c r="M87" s="170"/>
      <c r="N87" s="1"/>
      <c r="O87" s="1"/>
      <c r="P87" s="1"/>
      <c r="Q87" s="1"/>
      <c r="R87" s="1"/>
      <c r="S87" s="1"/>
      <c r="T87" s="1"/>
      <c r="U87" s="1"/>
      <c r="V87" s="1"/>
      <c r="W87" s="1"/>
      <c r="X87" s="1"/>
      <c r="Y87" s="1"/>
      <c r="Z87" s="1"/>
    </row>
    <row r="88" spans="1:26" ht="15.75" customHeight="1">
      <c r="A88" s="1"/>
      <c r="B88" s="1"/>
      <c r="C88" s="1"/>
      <c r="D88" s="1"/>
      <c r="E88" s="1"/>
      <c r="F88" s="1"/>
      <c r="G88" s="1"/>
      <c r="H88" s="1"/>
      <c r="I88" s="1"/>
      <c r="J88" s="1"/>
      <c r="K88" s="1"/>
      <c r="L88" s="1"/>
      <c r="M88" s="170"/>
      <c r="N88" s="1"/>
      <c r="O88" s="1"/>
      <c r="P88" s="1"/>
      <c r="Q88" s="1"/>
      <c r="R88" s="1"/>
      <c r="S88" s="1"/>
      <c r="T88" s="1"/>
      <c r="U88" s="1"/>
      <c r="V88" s="1"/>
      <c r="W88" s="1"/>
      <c r="X88" s="1"/>
      <c r="Y88" s="1"/>
      <c r="Z88" s="1"/>
    </row>
    <row r="89" spans="1:26" ht="15.75" customHeight="1">
      <c r="A89" s="1"/>
      <c r="B89" s="1"/>
      <c r="C89" s="1"/>
      <c r="D89" s="1"/>
      <c r="E89" s="1"/>
      <c r="F89" s="1"/>
      <c r="G89" s="1"/>
      <c r="H89" s="1"/>
      <c r="I89" s="1"/>
      <c r="J89" s="1"/>
      <c r="K89" s="1"/>
      <c r="L89" s="1"/>
      <c r="M89" s="170"/>
      <c r="N89" s="1"/>
      <c r="O89" s="1"/>
      <c r="P89" s="1"/>
      <c r="Q89" s="1"/>
      <c r="R89" s="1"/>
      <c r="S89" s="1"/>
      <c r="T89" s="1"/>
      <c r="U89" s="1"/>
      <c r="V89" s="1"/>
      <c r="W89" s="1"/>
      <c r="X89" s="1"/>
      <c r="Y89" s="1"/>
      <c r="Z89" s="1"/>
    </row>
    <row r="90" spans="1:26" ht="15.75" customHeight="1">
      <c r="A90" s="1"/>
      <c r="B90" s="1"/>
      <c r="C90" s="1"/>
      <c r="D90" s="1"/>
      <c r="E90" s="1"/>
      <c r="F90" s="1"/>
      <c r="G90" s="1"/>
      <c r="H90" s="1"/>
      <c r="I90" s="1"/>
      <c r="J90" s="1"/>
      <c r="K90" s="1"/>
      <c r="L90" s="1"/>
      <c r="M90" s="170"/>
      <c r="N90" s="1"/>
      <c r="O90" s="1"/>
      <c r="P90" s="1"/>
      <c r="Q90" s="1"/>
      <c r="R90" s="1"/>
      <c r="S90" s="1"/>
      <c r="T90" s="1"/>
      <c r="U90" s="1"/>
      <c r="V90" s="1"/>
      <c r="W90" s="1"/>
      <c r="X90" s="1"/>
      <c r="Y90" s="1"/>
      <c r="Z90" s="1"/>
    </row>
    <row r="91" spans="1:26" ht="15.75" customHeight="1">
      <c r="A91" s="1"/>
      <c r="B91" s="1"/>
      <c r="C91" s="1"/>
      <c r="D91" s="1"/>
      <c r="E91" s="1"/>
      <c r="F91" s="1"/>
      <c r="G91" s="1"/>
      <c r="H91" s="1"/>
      <c r="I91" s="1"/>
      <c r="J91" s="1"/>
      <c r="K91" s="1"/>
      <c r="L91" s="1"/>
      <c r="M91" s="170"/>
      <c r="N91" s="1"/>
      <c r="O91" s="1"/>
      <c r="P91" s="1"/>
      <c r="Q91" s="1"/>
      <c r="R91" s="1"/>
      <c r="S91" s="1"/>
      <c r="T91" s="1"/>
      <c r="U91" s="1"/>
      <c r="V91" s="1"/>
      <c r="W91" s="1"/>
      <c r="X91" s="1"/>
      <c r="Y91" s="1"/>
      <c r="Z91" s="1"/>
    </row>
    <row r="92" spans="1:26" ht="15.75" customHeight="1">
      <c r="A92" s="1"/>
      <c r="B92" s="1"/>
      <c r="C92" s="1"/>
      <c r="D92" s="1"/>
      <c r="E92" s="1"/>
      <c r="F92" s="1"/>
      <c r="G92" s="1"/>
      <c r="H92" s="1"/>
      <c r="I92" s="1"/>
      <c r="J92" s="1"/>
      <c r="K92" s="1"/>
      <c r="L92" s="1"/>
      <c r="M92" s="170"/>
      <c r="N92" s="1"/>
      <c r="O92" s="1"/>
      <c r="P92" s="1"/>
      <c r="Q92" s="1"/>
      <c r="R92" s="1"/>
      <c r="S92" s="1"/>
      <c r="T92" s="1"/>
      <c r="U92" s="1"/>
      <c r="V92" s="1"/>
      <c r="W92" s="1"/>
      <c r="X92" s="1"/>
      <c r="Y92" s="1"/>
      <c r="Z92" s="1"/>
    </row>
    <row r="93" spans="1:26" ht="15.75" customHeight="1">
      <c r="A93" s="1"/>
      <c r="B93" s="1"/>
      <c r="C93" s="1"/>
      <c r="D93" s="1"/>
      <c r="E93" s="1"/>
      <c r="F93" s="1"/>
      <c r="G93" s="1"/>
      <c r="H93" s="1"/>
      <c r="I93" s="1"/>
      <c r="J93" s="1"/>
      <c r="K93" s="1"/>
      <c r="L93" s="1"/>
      <c r="M93" s="170"/>
      <c r="N93" s="1"/>
      <c r="O93" s="1"/>
      <c r="P93" s="1"/>
      <c r="Q93" s="1"/>
      <c r="R93" s="1"/>
      <c r="S93" s="1"/>
      <c r="T93" s="1"/>
      <c r="U93" s="1"/>
      <c r="V93" s="1"/>
      <c r="W93" s="1"/>
      <c r="X93" s="1"/>
      <c r="Y93" s="1"/>
      <c r="Z93" s="1"/>
    </row>
    <row r="94" spans="1:26" ht="15.75" customHeight="1">
      <c r="A94" s="1"/>
      <c r="B94" s="1"/>
      <c r="C94" s="1"/>
      <c r="D94" s="1"/>
      <c r="E94" s="1"/>
      <c r="F94" s="1"/>
      <c r="G94" s="1"/>
      <c r="H94" s="1"/>
      <c r="I94" s="1"/>
      <c r="J94" s="1"/>
      <c r="K94" s="1"/>
      <c r="L94" s="1"/>
      <c r="M94" s="170"/>
      <c r="N94" s="1"/>
      <c r="O94" s="1"/>
      <c r="P94" s="1"/>
      <c r="Q94" s="1"/>
      <c r="R94" s="1"/>
      <c r="S94" s="1"/>
      <c r="T94" s="1"/>
      <c r="U94" s="1"/>
      <c r="V94" s="1"/>
      <c r="W94" s="1"/>
      <c r="X94" s="1"/>
      <c r="Y94" s="1"/>
      <c r="Z94" s="1"/>
    </row>
    <row r="95" spans="1:26" ht="15.75" customHeight="1">
      <c r="A95" s="1"/>
      <c r="B95" s="1"/>
      <c r="C95" s="1"/>
      <c r="D95" s="1"/>
      <c r="E95" s="1"/>
      <c r="F95" s="1"/>
      <c r="G95" s="1"/>
      <c r="H95" s="1"/>
      <c r="I95" s="1"/>
      <c r="J95" s="1"/>
      <c r="K95" s="1"/>
      <c r="L95" s="1"/>
      <c r="M95" s="170"/>
      <c r="N95" s="1"/>
      <c r="O95" s="1"/>
      <c r="P95" s="1"/>
      <c r="Q95" s="1"/>
      <c r="R95" s="1"/>
      <c r="S95" s="1"/>
      <c r="T95" s="1"/>
      <c r="U95" s="1"/>
      <c r="V95" s="1"/>
      <c r="W95" s="1"/>
      <c r="X95" s="1"/>
      <c r="Y95" s="1"/>
      <c r="Z95" s="1"/>
    </row>
    <row r="96" spans="1:26" ht="15.75" customHeight="1">
      <c r="A96" s="1"/>
      <c r="B96" s="1"/>
      <c r="C96" s="1"/>
      <c r="D96" s="1"/>
      <c r="E96" s="1"/>
      <c r="F96" s="1"/>
      <c r="G96" s="1"/>
      <c r="H96" s="1"/>
      <c r="I96" s="1"/>
      <c r="J96" s="1"/>
      <c r="K96" s="1"/>
      <c r="L96" s="1"/>
      <c r="M96" s="170"/>
      <c r="N96" s="1"/>
      <c r="O96" s="1"/>
      <c r="P96" s="1"/>
      <c r="Q96" s="1"/>
      <c r="R96" s="1"/>
      <c r="S96" s="1"/>
      <c r="T96" s="1"/>
      <c r="U96" s="1"/>
      <c r="V96" s="1"/>
      <c r="W96" s="1"/>
      <c r="X96" s="1"/>
      <c r="Y96" s="1"/>
      <c r="Z96" s="1"/>
    </row>
    <row r="97" spans="1:26" ht="15.75" customHeight="1">
      <c r="A97" s="1"/>
      <c r="B97" s="1"/>
      <c r="C97" s="1"/>
      <c r="D97" s="1"/>
      <c r="E97" s="1"/>
      <c r="F97" s="1"/>
      <c r="G97" s="1"/>
      <c r="H97" s="1"/>
      <c r="I97" s="1"/>
      <c r="J97" s="1"/>
      <c r="K97" s="1"/>
      <c r="L97" s="1"/>
      <c r="M97" s="170"/>
      <c r="N97" s="1"/>
      <c r="O97" s="1"/>
      <c r="P97" s="1"/>
      <c r="Q97" s="1"/>
      <c r="R97" s="1"/>
      <c r="S97" s="1"/>
      <c r="T97" s="1"/>
      <c r="U97" s="1"/>
      <c r="V97" s="1"/>
      <c r="W97" s="1"/>
      <c r="X97" s="1"/>
      <c r="Y97" s="1"/>
      <c r="Z97" s="1"/>
    </row>
    <row r="98" spans="1:26" ht="15.75" customHeight="1">
      <c r="A98" s="1"/>
      <c r="B98" s="1"/>
      <c r="C98" s="1"/>
      <c r="D98" s="1"/>
      <c r="E98" s="1"/>
      <c r="F98" s="1"/>
      <c r="G98" s="1"/>
      <c r="H98" s="1"/>
      <c r="I98" s="1"/>
      <c r="J98" s="1"/>
      <c r="K98" s="1"/>
      <c r="L98" s="1"/>
      <c r="M98" s="170"/>
      <c r="N98" s="1"/>
      <c r="O98" s="1"/>
      <c r="P98" s="1"/>
      <c r="Q98" s="1"/>
      <c r="R98" s="1"/>
      <c r="S98" s="1"/>
      <c r="T98" s="1"/>
      <c r="U98" s="1"/>
      <c r="V98" s="1"/>
      <c r="W98" s="1"/>
      <c r="X98" s="1"/>
      <c r="Y98" s="1"/>
      <c r="Z98" s="1"/>
    </row>
    <row r="99" spans="1:26" ht="15.75" customHeight="1">
      <c r="A99" s="1"/>
      <c r="B99" s="1"/>
      <c r="C99" s="1"/>
      <c r="D99" s="1"/>
      <c r="E99" s="1"/>
      <c r="F99" s="1"/>
      <c r="G99" s="1"/>
      <c r="H99" s="1"/>
      <c r="I99" s="1"/>
      <c r="J99" s="1"/>
      <c r="K99" s="1"/>
      <c r="L99" s="1"/>
      <c r="M99" s="170"/>
      <c r="N99" s="1"/>
      <c r="O99" s="1"/>
      <c r="P99" s="1"/>
      <c r="Q99" s="1"/>
      <c r="R99" s="1"/>
      <c r="S99" s="1"/>
      <c r="T99" s="1"/>
      <c r="U99" s="1"/>
      <c r="V99" s="1"/>
      <c r="W99" s="1"/>
      <c r="X99" s="1"/>
      <c r="Y99" s="1"/>
      <c r="Z99" s="1"/>
    </row>
    <row r="100" spans="1:26" ht="15.75" customHeight="1">
      <c r="A100" s="1"/>
      <c r="B100" s="1"/>
      <c r="C100" s="1"/>
      <c r="D100" s="1"/>
      <c r="E100" s="1"/>
      <c r="F100" s="1"/>
      <c r="G100" s="1"/>
      <c r="H100" s="1"/>
      <c r="I100" s="1"/>
      <c r="J100" s="1"/>
      <c r="K100" s="1"/>
      <c r="L100" s="1"/>
      <c r="M100" s="170"/>
      <c r="N100" s="1"/>
      <c r="O100" s="1"/>
      <c r="P100" s="1"/>
      <c r="Q100" s="1"/>
      <c r="R100" s="1"/>
      <c r="S100" s="1"/>
      <c r="T100" s="1"/>
      <c r="U100" s="1"/>
      <c r="V100" s="1"/>
      <c r="W100" s="1"/>
      <c r="X100" s="1"/>
      <c r="Y100" s="1"/>
      <c r="Z100" s="1"/>
    </row>
    <row r="101" spans="1:26" ht="15.75" customHeight="1">
      <c r="A101" s="1"/>
      <c r="B101" s="1"/>
      <c r="C101" s="1"/>
      <c r="D101" s="1"/>
      <c r="E101" s="1"/>
      <c r="F101" s="1"/>
      <c r="G101" s="1"/>
      <c r="H101" s="1"/>
      <c r="I101" s="1"/>
      <c r="J101" s="1"/>
      <c r="K101" s="1"/>
      <c r="L101" s="1"/>
      <c r="M101" s="170"/>
      <c r="N101" s="1"/>
      <c r="O101" s="1"/>
      <c r="P101" s="1"/>
      <c r="Q101" s="1"/>
      <c r="R101" s="1"/>
      <c r="S101" s="1"/>
      <c r="T101" s="1"/>
      <c r="U101" s="1"/>
      <c r="V101" s="1"/>
      <c r="W101" s="1"/>
      <c r="X101" s="1"/>
      <c r="Y101" s="1"/>
      <c r="Z101" s="1"/>
    </row>
    <row r="102" spans="1:26" ht="15.75" customHeight="1">
      <c r="A102" s="1"/>
      <c r="B102" s="1"/>
      <c r="C102" s="1"/>
      <c r="D102" s="1"/>
      <c r="E102" s="1"/>
      <c r="F102" s="1"/>
      <c r="G102" s="1"/>
      <c r="H102" s="1"/>
      <c r="I102" s="1"/>
      <c r="J102" s="1"/>
      <c r="K102" s="1"/>
      <c r="L102" s="1"/>
      <c r="M102" s="170"/>
      <c r="N102" s="1"/>
      <c r="O102" s="1"/>
      <c r="P102" s="1"/>
      <c r="Q102" s="1"/>
      <c r="R102" s="1"/>
      <c r="S102" s="1"/>
      <c r="T102" s="1"/>
      <c r="U102" s="1"/>
      <c r="V102" s="1"/>
      <c r="W102" s="1"/>
      <c r="X102" s="1"/>
      <c r="Y102" s="1"/>
      <c r="Z102" s="1"/>
    </row>
    <row r="103" spans="1:26" ht="15.75" customHeight="1">
      <c r="A103" s="1"/>
      <c r="B103" s="1"/>
      <c r="C103" s="1"/>
      <c r="D103" s="1"/>
      <c r="E103" s="1"/>
      <c r="F103" s="1"/>
      <c r="G103" s="1"/>
      <c r="H103" s="1"/>
      <c r="I103" s="1"/>
      <c r="J103" s="1"/>
      <c r="K103" s="1"/>
      <c r="L103" s="1"/>
      <c r="M103" s="170"/>
      <c r="N103" s="1"/>
      <c r="O103" s="1"/>
      <c r="P103" s="1"/>
      <c r="Q103" s="1"/>
      <c r="R103" s="1"/>
      <c r="S103" s="1"/>
      <c r="T103" s="1"/>
      <c r="U103" s="1"/>
      <c r="V103" s="1"/>
      <c r="W103" s="1"/>
      <c r="X103" s="1"/>
      <c r="Y103" s="1"/>
      <c r="Z103" s="1"/>
    </row>
    <row r="104" spans="1:26" ht="15.75" customHeight="1">
      <c r="A104" s="1"/>
      <c r="B104" s="1"/>
      <c r="C104" s="1"/>
      <c r="D104" s="1"/>
      <c r="E104" s="1"/>
      <c r="F104" s="1"/>
      <c r="G104" s="1"/>
      <c r="H104" s="1"/>
      <c r="I104" s="1"/>
      <c r="J104" s="1"/>
      <c r="K104" s="1"/>
      <c r="L104" s="1"/>
      <c r="M104" s="170"/>
      <c r="N104" s="1"/>
      <c r="O104" s="1"/>
      <c r="P104" s="1"/>
      <c r="Q104" s="1"/>
      <c r="R104" s="1"/>
      <c r="S104" s="1"/>
      <c r="T104" s="1"/>
      <c r="U104" s="1"/>
      <c r="V104" s="1"/>
      <c r="W104" s="1"/>
      <c r="X104" s="1"/>
      <c r="Y104" s="1"/>
      <c r="Z104" s="1"/>
    </row>
    <row r="105" spans="1:26" ht="15.75" customHeight="1">
      <c r="A105" s="1"/>
      <c r="B105" s="1"/>
      <c r="C105" s="1"/>
      <c r="D105" s="1"/>
      <c r="E105" s="1"/>
      <c r="F105" s="1"/>
      <c r="G105" s="1"/>
      <c r="H105" s="1"/>
      <c r="I105" s="1"/>
      <c r="J105" s="1"/>
      <c r="K105" s="1"/>
      <c r="L105" s="1"/>
      <c r="M105" s="170"/>
      <c r="N105" s="1"/>
      <c r="O105" s="1"/>
      <c r="P105" s="1"/>
      <c r="Q105" s="1"/>
      <c r="R105" s="1"/>
      <c r="S105" s="1"/>
      <c r="T105" s="1"/>
      <c r="U105" s="1"/>
      <c r="V105" s="1"/>
      <c r="W105" s="1"/>
      <c r="X105" s="1"/>
      <c r="Y105" s="1"/>
      <c r="Z105" s="1"/>
    </row>
    <row r="106" spans="1:26" ht="15.75" customHeight="1">
      <c r="A106" s="1"/>
      <c r="B106" s="1"/>
      <c r="C106" s="1"/>
      <c r="D106" s="1"/>
      <c r="E106" s="1"/>
      <c r="F106" s="1"/>
      <c r="G106" s="1"/>
      <c r="H106" s="1"/>
      <c r="I106" s="1"/>
      <c r="J106" s="1"/>
      <c r="K106" s="1"/>
      <c r="L106" s="1"/>
      <c r="M106" s="170"/>
      <c r="N106" s="1"/>
      <c r="O106" s="1"/>
      <c r="P106" s="1"/>
      <c r="Q106" s="1"/>
      <c r="R106" s="1"/>
      <c r="S106" s="1"/>
      <c r="T106" s="1"/>
      <c r="U106" s="1"/>
      <c r="V106" s="1"/>
      <c r="W106" s="1"/>
      <c r="X106" s="1"/>
      <c r="Y106" s="1"/>
      <c r="Z106" s="1"/>
    </row>
    <row r="107" spans="1:26" ht="15.75" customHeight="1">
      <c r="A107" s="1"/>
      <c r="B107" s="1"/>
      <c r="C107" s="1"/>
      <c r="D107" s="1"/>
      <c r="E107" s="1"/>
      <c r="F107" s="1"/>
      <c r="G107" s="1"/>
      <c r="H107" s="1"/>
      <c r="I107" s="1"/>
      <c r="J107" s="1"/>
      <c r="K107" s="1"/>
      <c r="L107" s="1"/>
      <c r="M107" s="170"/>
      <c r="N107" s="1"/>
      <c r="O107" s="1"/>
      <c r="P107" s="1"/>
      <c r="Q107" s="1"/>
      <c r="R107" s="1"/>
      <c r="S107" s="1"/>
      <c r="T107" s="1"/>
      <c r="U107" s="1"/>
      <c r="V107" s="1"/>
      <c r="W107" s="1"/>
      <c r="X107" s="1"/>
      <c r="Y107" s="1"/>
      <c r="Z107" s="1"/>
    </row>
    <row r="108" spans="1:26" ht="15.75" customHeight="1">
      <c r="A108" s="1"/>
      <c r="B108" s="1"/>
      <c r="C108" s="1"/>
      <c r="D108" s="1"/>
      <c r="E108" s="1"/>
      <c r="F108" s="1"/>
      <c r="G108" s="1"/>
      <c r="H108" s="1"/>
      <c r="I108" s="1"/>
      <c r="J108" s="1"/>
      <c r="K108" s="1"/>
      <c r="L108" s="1"/>
      <c r="M108" s="170"/>
      <c r="N108" s="1"/>
      <c r="O108" s="1"/>
      <c r="P108" s="1"/>
      <c r="Q108" s="1"/>
      <c r="R108" s="1"/>
      <c r="S108" s="1"/>
      <c r="T108" s="1"/>
      <c r="U108" s="1"/>
      <c r="V108" s="1"/>
      <c r="W108" s="1"/>
      <c r="X108" s="1"/>
      <c r="Y108" s="1"/>
      <c r="Z108" s="1"/>
    </row>
    <row r="109" spans="1:26" ht="15.75" customHeight="1">
      <c r="A109" s="1"/>
      <c r="B109" s="1"/>
      <c r="C109" s="1"/>
      <c r="D109" s="1"/>
      <c r="E109" s="1"/>
      <c r="F109" s="1"/>
      <c r="G109" s="1"/>
      <c r="H109" s="1"/>
      <c r="I109" s="1"/>
      <c r="J109" s="1"/>
      <c r="K109" s="1"/>
      <c r="L109" s="1"/>
      <c r="M109" s="170"/>
      <c r="N109" s="1"/>
      <c r="O109" s="1"/>
      <c r="P109" s="1"/>
      <c r="Q109" s="1"/>
      <c r="R109" s="1"/>
      <c r="S109" s="1"/>
      <c r="T109" s="1"/>
      <c r="U109" s="1"/>
      <c r="V109" s="1"/>
      <c r="W109" s="1"/>
      <c r="X109" s="1"/>
      <c r="Y109" s="1"/>
      <c r="Z109" s="1"/>
    </row>
    <row r="110" spans="1:26" ht="15.75" customHeight="1">
      <c r="A110" s="1"/>
      <c r="B110" s="1"/>
      <c r="C110" s="1"/>
      <c r="D110" s="1"/>
      <c r="E110" s="1"/>
      <c r="F110" s="1"/>
      <c r="G110" s="1"/>
      <c r="H110" s="1"/>
      <c r="I110" s="1"/>
      <c r="J110" s="1"/>
      <c r="K110" s="1"/>
      <c r="L110" s="1"/>
      <c r="M110" s="170"/>
      <c r="N110" s="1"/>
      <c r="O110" s="1"/>
      <c r="P110" s="1"/>
      <c r="Q110" s="1"/>
      <c r="R110" s="1"/>
      <c r="S110" s="1"/>
      <c r="T110" s="1"/>
      <c r="U110" s="1"/>
      <c r="V110" s="1"/>
      <c r="W110" s="1"/>
      <c r="X110" s="1"/>
      <c r="Y110" s="1"/>
      <c r="Z110" s="1"/>
    </row>
    <row r="111" spans="1:26" ht="15.75" customHeight="1">
      <c r="A111" s="1"/>
      <c r="B111" s="1"/>
      <c r="C111" s="1"/>
      <c r="D111" s="1"/>
      <c r="E111" s="1"/>
      <c r="F111" s="1"/>
      <c r="G111" s="1"/>
      <c r="H111" s="1"/>
      <c r="I111" s="1"/>
      <c r="J111" s="1"/>
      <c r="K111" s="1"/>
      <c r="L111" s="1"/>
      <c r="M111" s="170"/>
      <c r="N111" s="1"/>
      <c r="O111" s="1"/>
      <c r="P111" s="1"/>
      <c r="Q111" s="1"/>
      <c r="R111" s="1"/>
      <c r="S111" s="1"/>
      <c r="T111" s="1"/>
      <c r="U111" s="1"/>
      <c r="V111" s="1"/>
      <c r="W111" s="1"/>
      <c r="X111" s="1"/>
      <c r="Y111" s="1"/>
      <c r="Z111" s="1"/>
    </row>
    <row r="112" spans="1:26" ht="15.75" customHeight="1">
      <c r="A112" s="1"/>
      <c r="B112" s="1"/>
      <c r="C112" s="1"/>
      <c r="D112" s="1"/>
      <c r="E112" s="1"/>
      <c r="F112" s="1"/>
      <c r="G112" s="1"/>
      <c r="H112" s="1"/>
      <c r="I112" s="1"/>
      <c r="J112" s="1"/>
      <c r="K112" s="1"/>
      <c r="L112" s="1"/>
      <c r="M112" s="170"/>
      <c r="N112" s="1"/>
      <c r="O112" s="1"/>
      <c r="P112" s="1"/>
      <c r="Q112" s="1"/>
      <c r="R112" s="1"/>
      <c r="S112" s="1"/>
      <c r="T112" s="1"/>
      <c r="U112" s="1"/>
      <c r="V112" s="1"/>
      <c r="W112" s="1"/>
      <c r="X112" s="1"/>
      <c r="Y112" s="1"/>
      <c r="Z112" s="1"/>
    </row>
    <row r="113" spans="1:26" ht="15.75" customHeight="1">
      <c r="A113" s="1"/>
      <c r="B113" s="1"/>
      <c r="C113" s="1"/>
      <c r="D113" s="1"/>
      <c r="E113" s="1"/>
      <c r="F113" s="1"/>
      <c r="G113" s="1"/>
      <c r="H113" s="1"/>
      <c r="I113" s="1"/>
      <c r="J113" s="1"/>
      <c r="K113" s="1"/>
      <c r="L113" s="1"/>
      <c r="M113" s="170"/>
      <c r="N113" s="1"/>
      <c r="O113" s="1"/>
      <c r="P113" s="1"/>
      <c r="Q113" s="1"/>
      <c r="R113" s="1"/>
      <c r="S113" s="1"/>
      <c r="T113" s="1"/>
      <c r="U113" s="1"/>
      <c r="V113" s="1"/>
      <c r="W113" s="1"/>
      <c r="X113" s="1"/>
      <c r="Y113" s="1"/>
      <c r="Z113" s="1"/>
    </row>
    <row r="114" spans="1:26" ht="15.75" customHeight="1">
      <c r="A114" s="1"/>
      <c r="B114" s="1"/>
      <c r="C114" s="1"/>
      <c r="D114" s="1"/>
      <c r="E114" s="1"/>
      <c r="F114" s="1"/>
      <c r="G114" s="1"/>
      <c r="H114" s="1"/>
      <c r="I114" s="1"/>
      <c r="J114" s="1"/>
      <c r="K114" s="1"/>
      <c r="L114" s="1"/>
      <c r="M114" s="170"/>
      <c r="N114" s="1"/>
      <c r="O114" s="1"/>
      <c r="P114" s="1"/>
      <c r="Q114" s="1"/>
      <c r="R114" s="1"/>
      <c r="S114" s="1"/>
      <c r="T114" s="1"/>
      <c r="U114" s="1"/>
      <c r="V114" s="1"/>
      <c r="W114" s="1"/>
      <c r="X114" s="1"/>
      <c r="Y114" s="1"/>
      <c r="Z114" s="1"/>
    </row>
    <row r="115" spans="1:26" ht="15.75" customHeight="1">
      <c r="A115" s="1"/>
      <c r="B115" s="1"/>
      <c r="C115" s="1"/>
      <c r="D115" s="1"/>
      <c r="E115" s="1"/>
      <c r="F115" s="1"/>
      <c r="G115" s="1"/>
      <c r="H115" s="1"/>
      <c r="I115" s="1"/>
      <c r="J115" s="1"/>
      <c r="K115" s="1"/>
      <c r="L115" s="1"/>
      <c r="M115" s="170"/>
      <c r="N115" s="1"/>
      <c r="O115" s="1"/>
      <c r="P115" s="1"/>
      <c r="Q115" s="1"/>
      <c r="R115" s="1"/>
      <c r="S115" s="1"/>
      <c r="T115" s="1"/>
      <c r="U115" s="1"/>
      <c r="V115" s="1"/>
      <c r="W115" s="1"/>
      <c r="X115" s="1"/>
      <c r="Y115" s="1"/>
      <c r="Z115" s="1"/>
    </row>
    <row r="116" spans="1:26" ht="15.75" customHeight="1">
      <c r="A116" s="1"/>
      <c r="B116" s="1"/>
      <c r="C116" s="1"/>
      <c r="D116" s="1"/>
      <c r="E116" s="1"/>
      <c r="F116" s="1"/>
      <c r="G116" s="1"/>
      <c r="H116" s="1"/>
      <c r="I116" s="1"/>
      <c r="J116" s="1"/>
      <c r="K116" s="1"/>
      <c r="L116" s="1"/>
      <c r="M116" s="170"/>
      <c r="N116" s="1"/>
      <c r="O116" s="1"/>
      <c r="P116" s="1"/>
      <c r="Q116" s="1"/>
      <c r="R116" s="1"/>
      <c r="S116" s="1"/>
      <c r="T116" s="1"/>
      <c r="U116" s="1"/>
      <c r="V116" s="1"/>
      <c r="W116" s="1"/>
      <c r="X116" s="1"/>
      <c r="Y116" s="1"/>
      <c r="Z116" s="1"/>
    </row>
    <row r="117" spans="1:26" ht="15.75" customHeight="1">
      <c r="A117" s="1"/>
      <c r="B117" s="1"/>
      <c r="C117" s="1"/>
      <c r="D117" s="1"/>
      <c r="E117" s="1"/>
      <c r="F117" s="1"/>
      <c r="G117" s="1"/>
      <c r="H117" s="1"/>
      <c r="I117" s="1"/>
      <c r="J117" s="1"/>
      <c r="K117" s="1"/>
      <c r="L117" s="1"/>
      <c r="M117" s="170"/>
      <c r="N117" s="1"/>
      <c r="O117" s="1"/>
      <c r="P117" s="1"/>
      <c r="Q117" s="1"/>
      <c r="R117" s="1"/>
      <c r="S117" s="1"/>
      <c r="T117" s="1"/>
      <c r="U117" s="1"/>
      <c r="V117" s="1"/>
      <c r="W117" s="1"/>
      <c r="X117" s="1"/>
      <c r="Y117" s="1"/>
      <c r="Z117" s="1"/>
    </row>
    <row r="118" spans="1:26" ht="15.75" customHeight="1">
      <c r="A118" s="1"/>
      <c r="B118" s="1"/>
      <c r="C118" s="1"/>
      <c r="D118" s="1"/>
      <c r="E118" s="1"/>
      <c r="F118" s="1"/>
      <c r="G118" s="1"/>
      <c r="H118" s="1"/>
      <c r="I118" s="1"/>
      <c r="J118" s="1"/>
      <c r="K118" s="1"/>
      <c r="L118" s="1"/>
      <c r="M118" s="170"/>
      <c r="N118" s="1"/>
      <c r="O118" s="1"/>
      <c r="P118" s="1"/>
      <c r="Q118" s="1"/>
      <c r="R118" s="1"/>
      <c r="S118" s="1"/>
      <c r="T118" s="1"/>
      <c r="U118" s="1"/>
      <c r="V118" s="1"/>
      <c r="W118" s="1"/>
      <c r="X118" s="1"/>
      <c r="Y118" s="1"/>
      <c r="Z118" s="1"/>
    </row>
    <row r="119" spans="1:26" ht="15.75" customHeight="1">
      <c r="A119" s="1"/>
      <c r="B119" s="1"/>
      <c r="C119" s="1"/>
      <c r="D119" s="1"/>
      <c r="E119" s="1"/>
      <c r="F119" s="1"/>
      <c r="G119" s="1"/>
      <c r="H119" s="1"/>
      <c r="I119" s="1"/>
      <c r="J119" s="1"/>
      <c r="K119" s="1"/>
      <c r="L119" s="1"/>
      <c r="M119" s="170"/>
      <c r="N119" s="1"/>
      <c r="O119" s="1"/>
      <c r="P119" s="1"/>
      <c r="Q119" s="1"/>
      <c r="R119" s="1"/>
      <c r="S119" s="1"/>
      <c r="T119" s="1"/>
      <c r="U119" s="1"/>
      <c r="V119" s="1"/>
      <c r="W119" s="1"/>
      <c r="X119" s="1"/>
      <c r="Y119" s="1"/>
      <c r="Z119" s="1"/>
    </row>
    <row r="120" spans="1:26" ht="15.75" customHeight="1">
      <c r="A120" s="1"/>
      <c r="B120" s="1"/>
      <c r="C120" s="1"/>
      <c r="D120" s="1"/>
      <c r="E120" s="1"/>
      <c r="F120" s="1"/>
      <c r="G120" s="1"/>
      <c r="H120" s="1"/>
      <c r="I120" s="1"/>
      <c r="J120" s="1"/>
      <c r="K120" s="1"/>
      <c r="L120" s="1"/>
      <c r="M120" s="170"/>
      <c r="N120" s="1"/>
      <c r="O120" s="1"/>
      <c r="P120" s="1"/>
      <c r="Q120" s="1"/>
      <c r="R120" s="1"/>
      <c r="S120" s="1"/>
      <c r="T120" s="1"/>
      <c r="U120" s="1"/>
      <c r="V120" s="1"/>
      <c r="W120" s="1"/>
      <c r="X120" s="1"/>
      <c r="Y120" s="1"/>
      <c r="Z120" s="1"/>
    </row>
    <row r="121" spans="1:26" ht="15.75" customHeight="1">
      <c r="A121" s="1"/>
      <c r="B121" s="1"/>
      <c r="C121" s="1"/>
      <c r="D121" s="1"/>
      <c r="E121" s="1"/>
      <c r="F121" s="1"/>
      <c r="G121" s="1"/>
      <c r="H121" s="1"/>
      <c r="I121" s="1"/>
      <c r="J121" s="1"/>
      <c r="K121" s="1"/>
      <c r="L121" s="1"/>
      <c r="M121" s="170"/>
      <c r="N121" s="1"/>
      <c r="O121" s="1"/>
      <c r="P121" s="1"/>
      <c r="Q121" s="1"/>
      <c r="R121" s="1"/>
      <c r="S121" s="1"/>
      <c r="T121" s="1"/>
      <c r="U121" s="1"/>
      <c r="V121" s="1"/>
      <c r="W121" s="1"/>
      <c r="X121" s="1"/>
      <c r="Y121" s="1"/>
      <c r="Z121" s="1"/>
    </row>
    <row r="122" spans="1:26" ht="15.75" customHeight="1">
      <c r="A122" s="1"/>
      <c r="B122" s="1"/>
      <c r="C122" s="1"/>
      <c r="D122" s="1"/>
      <c r="E122" s="1"/>
      <c r="F122" s="1"/>
      <c r="G122" s="1"/>
      <c r="H122" s="1"/>
      <c r="I122" s="1"/>
      <c r="J122" s="1"/>
      <c r="K122" s="1"/>
      <c r="L122" s="1"/>
      <c r="M122" s="170"/>
      <c r="N122" s="1"/>
      <c r="O122" s="1"/>
      <c r="P122" s="1"/>
      <c r="Q122" s="1"/>
      <c r="R122" s="1"/>
      <c r="S122" s="1"/>
      <c r="T122" s="1"/>
      <c r="U122" s="1"/>
      <c r="V122" s="1"/>
      <c r="W122" s="1"/>
      <c r="X122" s="1"/>
      <c r="Y122" s="1"/>
      <c r="Z122" s="1"/>
    </row>
    <row r="123" spans="1:26" ht="15.75" customHeight="1">
      <c r="A123" s="1"/>
      <c r="B123" s="1"/>
      <c r="C123" s="1"/>
      <c r="D123" s="1"/>
      <c r="E123" s="1"/>
      <c r="F123" s="1"/>
      <c r="G123" s="1"/>
      <c r="H123" s="1"/>
      <c r="I123" s="1"/>
      <c r="J123" s="1"/>
      <c r="K123" s="1"/>
      <c r="L123" s="1"/>
      <c r="M123" s="170"/>
      <c r="N123" s="1"/>
      <c r="O123" s="1"/>
      <c r="P123" s="1"/>
      <c r="Q123" s="1"/>
      <c r="R123" s="1"/>
      <c r="S123" s="1"/>
      <c r="T123" s="1"/>
      <c r="U123" s="1"/>
      <c r="V123" s="1"/>
      <c r="W123" s="1"/>
      <c r="X123" s="1"/>
      <c r="Y123" s="1"/>
      <c r="Z123" s="1"/>
    </row>
    <row r="124" spans="1:26" ht="15.75" customHeight="1">
      <c r="A124" s="1"/>
      <c r="B124" s="1"/>
      <c r="C124" s="1"/>
      <c r="D124" s="1"/>
      <c r="E124" s="1"/>
      <c r="F124" s="1"/>
      <c r="G124" s="1"/>
      <c r="H124" s="1"/>
      <c r="I124" s="1"/>
      <c r="J124" s="1"/>
      <c r="K124" s="1"/>
      <c r="L124" s="1"/>
      <c r="M124" s="170"/>
      <c r="N124" s="1"/>
      <c r="O124" s="1"/>
      <c r="P124" s="1"/>
      <c r="Q124" s="1"/>
      <c r="R124" s="1"/>
      <c r="S124" s="1"/>
      <c r="T124" s="1"/>
      <c r="U124" s="1"/>
      <c r="V124" s="1"/>
      <c r="W124" s="1"/>
      <c r="X124" s="1"/>
      <c r="Y124" s="1"/>
      <c r="Z124" s="1"/>
    </row>
    <row r="125" spans="1:26" ht="15.75" customHeight="1">
      <c r="A125" s="1"/>
      <c r="B125" s="1"/>
      <c r="C125" s="1"/>
      <c r="D125" s="1"/>
      <c r="E125" s="1"/>
      <c r="F125" s="1"/>
      <c r="G125" s="1"/>
      <c r="H125" s="1"/>
      <c r="I125" s="1"/>
      <c r="J125" s="1"/>
      <c r="K125" s="1"/>
      <c r="L125" s="1"/>
      <c r="M125" s="170"/>
      <c r="N125" s="1"/>
      <c r="O125" s="1"/>
      <c r="P125" s="1"/>
      <c r="Q125" s="1"/>
      <c r="R125" s="1"/>
      <c r="S125" s="1"/>
      <c r="T125" s="1"/>
      <c r="U125" s="1"/>
      <c r="V125" s="1"/>
      <c r="W125" s="1"/>
      <c r="X125" s="1"/>
      <c r="Y125" s="1"/>
      <c r="Z125" s="1"/>
    </row>
    <row r="126" spans="1:26" ht="15.75" customHeight="1">
      <c r="A126" s="1"/>
      <c r="B126" s="1"/>
      <c r="C126" s="1"/>
      <c r="D126" s="1"/>
      <c r="E126" s="1"/>
      <c r="F126" s="1"/>
      <c r="G126" s="1"/>
      <c r="H126" s="1"/>
      <c r="I126" s="1"/>
      <c r="J126" s="1"/>
      <c r="K126" s="1"/>
      <c r="L126" s="1"/>
      <c r="M126" s="170"/>
      <c r="N126" s="1"/>
      <c r="O126" s="1"/>
      <c r="P126" s="1"/>
      <c r="Q126" s="1"/>
      <c r="R126" s="1"/>
      <c r="S126" s="1"/>
      <c r="T126" s="1"/>
      <c r="U126" s="1"/>
      <c r="V126" s="1"/>
      <c r="W126" s="1"/>
      <c r="X126" s="1"/>
      <c r="Y126" s="1"/>
      <c r="Z126" s="1"/>
    </row>
    <row r="127" spans="1:26" ht="15.75" customHeight="1">
      <c r="A127" s="1"/>
      <c r="B127" s="1"/>
      <c r="C127" s="1"/>
      <c r="D127" s="1"/>
      <c r="E127" s="1"/>
      <c r="F127" s="1"/>
      <c r="G127" s="1"/>
      <c r="H127" s="1"/>
      <c r="I127" s="1"/>
      <c r="J127" s="1"/>
      <c r="K127" s="1"/>
      <c r="L127" s="1"/>
      <c r="M127" s="170"/>
      <c r="N127" s="1"/>
      <c r="O127" s="1"/>
      <c r="P127" s="1"/>
      <c r="Q127" s="1"/>
      <c r="R127" s="1"/>
      <c r="S127" s="1"/>
      <c r="T127" s="1"/>
      <c r="U127" s="1"/>
      <c r="V127" s="1"/>
      <c r="W127" s="1"/>
      <c r="X127" s="1"/>
      <c r="Y127" s="1"/>
      <c r="Z127" s="1"/>
    </row>
    <row r="128" spans="1:26" ht="15.75" customHeight="1">
      <c r="A128" s="1"/>
      <c r="B128" s="1"/>
      <c r="C128" s="1"/>
      <c r="D128" s="1"/>
      <c r="E128" s="1"/>
      <c r="F128" s="1"/>
      <c r="G128" s="1"/>
      <c r="H128" s="1"/>
      <c r="I128" s="1"/>
      <c r="J128" s="1"/>
      <c r="K128" s="1"/>
      <c r="L128" s="1"/>
      <c r="M128" s="170"/>
      <c r="N128" s="1"/>
      <c r="O128" s="1"/>
      <c r="P128" s="1"/>
      <c r="Q128" s="1"/>
      <c r="R128" s="1"/>
      <c r="S128" s="1"/>
      <c r="T128" s="1"/>
      <c r="U128" s="1"/>
      <c r="V128" s="1"/>
      <c r="W128" s="1"/>
      <c r="X128" s="1"/>
      <c r="Y128" s="1"/>
      <c r="Z128" s="1"/>
    </row>
    <row r="129" spans="1:26" ht="15.75" customHeight="1">
      <c r="A129" s="1"/>
      <c r="B129" s="1"/>
      <c r="C129" s="1"/>
      <c r="D129" s="1"/>
      <c r="E129" s="1"/>
      <c r="F129" s="1"/>
      <c r="G129" s="1"/>
      <c r="H129" s="1"/>
      <c r="I129" s="1"/>
      <c r="J129" s="1"/>
      <c r="K129" s="1"/>
      <c r="L129" s="1"/>
      <c r="M129" s="170"/>
      <c r="N129" s="1"/>
      <c r="O129" s="1"/>
      <c r="P129" s="1"/>
      <c r="Q129" s="1"/>
      <c r="R129" s="1"/>
      <c r="S129" s="1"/>
      <c r="T129" s="1"/>
      <c r="U129" s="1"/>
      <c r="V129" s="1"/>
      <c r="W129" s="1"/>
      <c r="X129" s="1"/>
      <c r="Y129" s="1"/>
      <c r="Z129" s="1"/>
    </row>
    <row r="130" spans="1:26" ht="15.75" customHeight="1">
      <c r="A130" s="1"/>
      <c r="B130" s="1"/>
      <c r="C130" s="1"/>
      <c r="D130" s="1"/>
      <c r="E130" s="1"/>
      <c r="F130" s="1"/>
      <c r="G130" s="1"/>
      <c r="H130" s="1"/>
      <c r="I130" s="1"/>
      <c r="J130" s="1"/>
      <c r="K130" s="1"/>
      <c r="L130" s="1"/>
      <c r="M130" s="170"/>
      <c r="N130" s="1"/>
      <c r="O130" s="1"/>
      <c r="P130" s="1"/>
      <c r="Q130" s="1"/>
      <c r="R130" s="1"/>
      <c r="S130" s="1"/>
      <c r="T130" s="1"/>
      <c r="U130" s="1"/>
      <c r="V130" s="1"/>
      <c r="W130" s="1"/>
      <c r="X130" s="1"/>
      <c r="Y130" s="1"/>
      <c r="Z130" s="1"/>
    </row>
    <row r="131" spans="1:26" ht="15.75" customHeight="1">
      <c r="A131" s="1"/>
      <c r="B131" s="1"/>
      <c r="C131" s="1"/>
      <c r="D131" s="1"/>
      <c r="E131" s="1"/>
      <c r="F131" s="1"/>
      <c r="G131" s="1"/>
      <c r="H131" s="1"/>
      <c r="I131" s="1"/>
      <c r="J131" s="1"/>
      <c r="K131" s="1"/>
      <c r="L131" s="1"/>
      <c r="M131" s="170"/>
      <c r="N131" s="1"/>
      <c r="O131" s="1"/>
      <c r="P131" s="1"/>
      <c r="Q131" s="1"/>
      <c r="R131" s="1"/>
      <c r="S131" s="1"/>
      <c r="T131" s="1"/>
      <c r="U131" s="1"/>
      <c r="V131" s="1"/>
      <c r="W131" s="1"/>
      <c r="X131" s="1"/>
      <c r="Y131" s="1"/>
      <c r="Z131" s="1"/>
    </row>
    <row r="132" spans="1:26" ht="15.75" customHeight="1">
      <c r="A132" s="1"/>
      <c r="B132" s="1"/>
      <c r="C132" s="1"/>
      <c r="D132" s="1"/>
      <c r="E132" s="1"/>
      <c r="F132" s="1"/>
      <c r="G132" s="1"/>
      <c r="H132" s="1"/>
      <c r="I132" s="1"/>
      <c r="J132" s="1"/>
      <c r="K132" s="1"/>
      <c r="L132" s="1"/>
      <c r="M132" s="170"/>
      <c r="N132" s="1"/>
      <c r="O132" s="1"/>
      <c r="P132" s="1"/>
      <c r="Q132" s="1"/>
      <c r="R132" s="1"/>
      <c r="S132" s="1"/>
      <c r="T132" s="1"/>
      <c r="U132" s="1"/>
      <c r="V132" s="1"/>
      <c r="W132" s="1"/>
      <c r="X132" s="1"/>
      <c r="Y132" s="1"/>
      <c r="Z132" s="1"/>
    </row>
    <row r="133" spans="1:26" ht="15.75" customHeight="1">
      <c r="A133" s="1"/>
      <c r="B133" s="1"/>
      <c r="C133" s="1"/>
      <c r="D133" s="1"/>
      <c r="E133" s="1"/>
      <c r="F133" s="1"/>
      <c r="G133" s="1"/>
      <c r="H133" s="1"/>
      <c r="I133" s="1"/>
      <c r="J133" s="1"/>
      <c r="K133" s="1"/>
      <c r="L133" s="1"/>
      <c r="M133" s="170"/>
      <c r="N133" s="1"/>
      <c r="O133" s="1"/>
      <c r="P133" s="1"/>
      <c r="Q133" s="1"/>
      <c r="R133" s="1"/>
      <c r="S133" s="1"/>
      <c r="T133" s="1"/>
      <c r="U133" s="1"/>
      <c r="V133" s="1"/>
      <c r="W133" s="1"/>
      <c r="X133" s="1"/>
      <c r="Y133" s="1"/>
      <c r="Z133" s="1"/>
    </row>
    <row r="134" spans="1:26" ht="15.75" customHeight="1">
      <c r="A134" s="1"/>
      <c r="B134" s="1"/>
      <c r="C134" s="1"/>
      <c r="D134" s="1"/>
      <c r="E134" s="1"/>
      <c r="F134" s="1"/>
      <c r="G134" s="1"/>
      <c r="H134" s="1"/>
      <c r="I134" s="1"/>
      <c r="J134" s="1"/>
      <c r="K134" s="1"/>
      <c r="L134" s="1"/>
      <c r="M134" s="170"/>
      <c r="N134" s="1"/>
      <c r="O134" s="1"/>
      <c r="P134" s="1"/>
      <c r="Q134" s="1"/>
      <c r="R134" s="1"/>
      <c r="S134" s="1"/>
      <c r="T134" s="1"/>
      <c r="U134" s="1"/>
      <c r="V134" s="1"/>
      <c r="W134" s="1"/>
      <c r="X134" s="1"/>
      <c r="Y134" s="1"/>
      <c r="Z134" s="1"/>
    </row>
    <row r="135" spans="1:26" ht="15.75" customHeight="1">
      <c r="A135" s="1"/>
      <c r="B135" s="1"/>
      <c r="C135" s="1"/>
      <c r="D135" s="1"/>
      <c r="E135" s="1"/>
      <c r="F135" s="1"/>
      <c r="G135" s="1"/>
      <c r="H135" s="1"/>
      <c r="I135" s="1"/>
      <c r="J135" s="1"/>
      <c r="K135" s="1"/>
      <c r="L135" s="1"/>
      <c r="M135" s="170"/>
      <c r="N135" s="1"/>
      <c r="O135" s="1"/>
      <c r="P135" s="1"/>
      <c r="Q135" s="1"/>
      <c r="R135" s="1"/>
      <c r="S135" s="1"/>
      <c r="T135" s="1"/>
      <c r="U135" s="1"/>
      <c r="V135" s="1"/>
      <c r="W135" s="1"/>
      <c r="X135" s="1"/>
      <c r="Y135" s="1"/>
      <c r="Z135" s="1"/>
    </row>
    <row r="136" spans="1:26" ht="15.75" customHeight="1">
      <c r="A136" s="1"/>
      <c r="B136" s="1"/>
      <c r="C136" s="1"/>
      <c r="D136" s="1"/>
      <c r="E136" s="1"/>
      <c r="F136" s="1"/>
      <c r="G136" s="1"/>
      <c r="H136" s="1"/>
      <c r="I136" s="1"/>
      <c r="J136" s="1"/>
      <c r="K136" s="1"/>
      <c r="L136" s="1"/>
      <c r="M136" s="170"/>
      <c r="N136" s="1"/>
      <c r="O136" s="1"/>
      <c r="P136" s="1"/>
      <c r="Q136" s="1"/>
      <c r="R136" s="1"/>
      <c r="S136" s="1"/>
      <c r="T136" s="1"/>
      <c r="U136" s="1"/>
      <c r="V136" s="1"/>
      <c r="W136" s="1"/>
      <c r="X136" s="1"/>
      <c r="Y136" s="1"/>
      <c r="Z136" s="1"/>
    </row>
    <row r="137" spans="1:26" ht="15.75" customHeight="1">
      <c r="A137" s="1"/>
      <c r="B137" s="1"/>
      <c r="C137" s="1"/>
      <c r="D137" s="1"/>
      <c r="E137" s="1"/>
      <c r="F137" s="1"/>
      <c r="G137" s="1"/>
      <c r="H137" s="1"/>
      <c r="I137" s="1"/>
      <c r="J137" s="1"/>
      <c r="K137" s="1"/>
      <c r="L137" s="1"/>
      <c r="M137" s="170"/>
      <c r="N137" s="1"/>
      <c r="O137" s="1"/>
      <c r="P137" s="1"/>
      <c r="Q137" s="1"/>
      <c r="R137" s="1"/>
      <c r="S137" s="1"/>
      <c r="T137" s="1"/>
      <c r="U137" s="1"/>
      <c r="V137" s="1"/>
      <c r="W137" s="1"/>
      <c r="X137" s="1"/>
      <c r="Y137" s="1"/>
      <c r="Z137" s="1"/>
    </row>
    <row r="138" spans="1:26" ht="15.75" customHeight="1">
      <c r="A138" s="1"/>
      <c r="B138" s="1"/>
      <c r="C138" s="1"/>
      <c r="D138" s="1"/>
      <c r="E138" s="1"/>
      <c r="F138" s="1"/>
      <c r="G138" s="1"/>
      <c r="H138" s="1"/>
      <c r="I138" s="1"/>
      <c r="J138" s="1"/>
      <c r="K138" s="1"/>
      <c r="L138" s="1"/>
      <c r="M138" s="170"/>
      <c r="N138" s="1"/>
      <c r="O138" s="1"/>
      <c r="P138" s="1"/>
      <c r="Q138" s="1"/>
      <c r="R138" s="1"/>
      <c r="S138" s="1"/>
      <c r="T138" s="1"/>
      <c r="U138" s="1"/>
      <c r="V138" s="1"/>
      <c r="W138" s="1"/>
      <c r="X138" s="1"/>
      <c r="Y138" s="1"/>
      <c r="Z138" s="1"/>
    </row>
    <row r="139" spans="1:26" ht="15.75" customHeight="1">
      <c r="A139" s="1"/>
      <c r="B139" s="1"/>
      <c r="C139" s="1"/>
      <c r="D139" s="1"/>
      <c r="E139" s="1"/>
      <c r="F139" s="1"/>
      <c r="G139" s="1"/>
      <c r="H139" s="1"/>
      <c r="I139" s="1"/>
      <c r="J139" s="1"/>
      <c r="K139" s="1"/>
      <c r="L139" s="1"/>
      <c r="M139" s="170"/>
      <c r="N139" s="1"/>
      <c r="O139" s="1"/>
      <c r="P139" s="1"/>
      <c r="Q139" s="1"/>
      <c r="R139" s="1"/>
      <c r="S139" s="1"/>
      <c r="T139" s="1"/>
      <c r="U139" s="1"/>
      <c r="V139" s="1"/>
      <c r="W139" s="1"/>
      <c r="X139" s="1"/>
      <c r="Y139" s="1"/>
      <c r="Z139" s="1"/>
    </row>
    <row r="140" spans="1:26" ht="15.75" customHeight="1">
      <c r="A140" s="1"/>
      <c r="B140" s="1"/>
      <c r="C140" s="1"/>
      <c r="D140" s="1"/>
      <c r="E140" s="1"/>
      <c r="F140" s="1"/>
      <c r="G140" s="1"/>
      <c r="H140" s="1"/>
      <c r="I140" s="1"/>
      <c r="J140" s="1"/>
      <c r="K140" s="1"/>
      <c r="L140" s="1"/>
      <c r="M140" s="170"/>
      <c r="N140" s="1"/>
      <c r="O140" s="1"/>
      <c r="P140" s="1"/>
      <c r="Q140" s="1"/>
      <c r="R140" s="1"/>
      <c r="S140" s="1"/>
      <c r="T140" s="1"/>
      <c r="U140" s="1"/>
      <c r="V140" s="1"/>
      <c r="W140" s="1"/>
      <c r="X140" s="1"/>
      <c r="Y140" s="1"/>
      <c r="Z140" s="1"/>
    </row>
    <row r="141" spans="1:26" ht="15.75" customHeight="1">
      <c r="A141" s="1"/>
      <c r="B141" s="1"/>
      <c r="C141" s="1"/>
      <c r="D141" s="1"/>
      <c r="E141" s="1"/>
      <c r="F141" s="1"/>
      <c r="G141" s="1"/>
      <c r="H141" s="1"/>
      <c r="I141" s="1"/>
      <c r="J141" s="1"/>
      <c r="K141" s="1"/>
      <c r="L141" s="1"/>
      <c r="M141" s="170"/>
      <c r="N141" s="1"/>
      <c r="O141" s="1"/>
      <c r="P141" s="1"/>
      <c r="Q141" s="1"/>
      <c r="R141" s="1"/>
      <c r="S141" s="1"/>
      <c r="T141" s="1"/>
      <c r="U141" s="1"/>
      <c r="V141" s="1"/>
      <c r="W141" s="1"/>
      <c r="X141" s="1"/>
      <c r="Y141" s="1"/>
      <c r="Z141" s="1"/>
    </row>
    <row r="142" spans="1:26" ht="15.75" customHeight="1">
      <c r="A142" s="1"/>
      <c r="B142" s="1"/>
      <c r="C142" s="1"/>
      <c r="D142" s="1"/>
      <c r="E142" s="1"/>
      <c r="F142" s="1"/>
      <c r="G142" s="1"/>
      <c r="H142" s="1"/>
      <c r="I142" s="1"/>
      <c r="J142" s="1"/>
      <c r="K142" s="1"/>
      <c r="L142" s="1"/>
      <c r="M142" s="170"/>
      <c r="N142" s="1"/>
      <c r="O142" s="1"/>
      <c r="P142" s="1"/>
      <c r="Q142" s="1"/>
      <c r="R142" s="1"/>
      <c r="S142" s="1"/>
      <c r="T142" s="1"/>
      <c r="U142" s="1"/>
      <c r="V142" s="1"/>
      <c r="W142" s="1"/>
      <c r="X142" s="1"/>
      <c r="Y142" s="1"/>
      <c r="Z142" s="1"/>
    </row>
    <row r="143" spans="1:26" ht="15.75" customHeight="1">
      <c r="A143" s="1"/>
      <c r="B143" s="1"/>
      <c r="C143" s="1"/>
      <c r="D143" s="1"/>
      <c r="E143" s="1"/>
      <c r="F143" s="1"/>
      <c r="G143" s="1"/>
      <c r="H143" s="1"/>
      <c r="I143" s="1"/>
      <c r="J143" s="1"/>
      <c r="K143" s="1"/>
      <c r="L143" s="1"/>
      <c r="M143" s="170"/>
      <c r="N143" s="1"/>
      <c r="O143" s="1"/>
      <c r="P143" s="1"/>
      <c r="Q143" s="1"/>
      <c r="R143" s="1"/>
      <c r="S143" s="1"/>
      <c r="T143" s="1"/>
      <c r="U143" s="1"/>
      <c r="V143" s="1"/>
      <c r="W143" s="1"/>
      <c r="X143" s="1"/>
      <c r="Y143" s="1"/>
      <c r="Z143" s="1"/>
    </row>
    <row r="144" spans="1:26" ht="15.75" customHeight="1">
      <c r="A144" s="1"/>
      <c r="B144" s="1"/>
      <c r="C144" s="1"/>
      <c r="D144" s="1"/>
      <c r="E144" s="1"/>
      <c r="F144" s="1"/>
      <c r="G144" s="1"/>
      <c r="H144" s="1"/>
      <c r="I144" s="1"/>
      <c r="J144" s="1"/>
      <c r="K144" s="1"/>
      <c r="L144" s="1"/>
      <c r="M144" s="170"/>
      <c r="N144" s="1"/>
      <c r="O144" s="1"/>
      <c r="P144" s="1"/>
      <c r="Q144" s="1"/>
      <c r="R144" s="1"/>
      <c r="S144" s="1"/>
      <c r="T144" s="1"/>
      <c r="U144" s="1"/>
      <c r="V144" s="1"/>
      <c r="W144" s="1"/>
      <c r="X144" s="1"/>
      <c r="Y144" s="1"/>
      <c r="Z144" s="1"/>
    </row>
    <row r="145" spans="1:26" ht="15.75" customHeight="1">
      <c r="A145" s="1"/>
      <c r="B145" s="1"/>
      <c r="C145" s="1"/>
      <c r="D145" s="1"/>
      <c r="E145" s="1"/>
      <c r="F145" s="1"/>
      <c r="G145" s="1"/>
      <c r="H145" s="1"/>
      <c r="I145" s="1"/>
      <c r="J145" s="1"/>
      <c r="K145" s="1"/>
      <c r="L145" s="1"/>
      <c r="M145" s="170"/>
      <c r="N145" s="1"/>
      <c r="O145" s="1"/>
      <c r="P145" s="1"/>
      <c r="Q145" s="1"/>
      <c r="R145" s="1"/>
      <c r="S145" s="1"/>
      <c r="T145" s="1"/>
      <c r="U145" s="1"/>
      <c r="V145" s="1"/>
      <c r="W145" s="1"/>
      <c r="X145" s="1"/>
      <c r="Y145" s="1"/>
      <c r="Z145" s="1"/>
    </row>
    <row r="146" spans="1:26" ht="15.75" customHeight="1">
      <c r="A146" s="1"/>
      <c r="B146" s="1"/>
      <c r="C146" s="1"/>
      <c r="D146" s="1"/>
      <c r="E146" s="1"/>
      <c r="F146" s="1"/>
      <c r="G146" s="1"/>
      <c r="H146" s="1"/>
      <c r="I146" s="1"/>
      <c r="J146" s="1"/>
      <c r="K146" s="1"/>
      <c r="L146" s="1"/>
      <c r="M146" s="170"/>
      <c r="N146" s="1"/>
      <c r="O146" s="1"/>
      <c r="P146" s="1"/>
      <c r="Q146" s="1"/>
      <c r="R146" s="1"/>
      <c r="S146" s="1"/>
      <c r="T146" s="1"/>
      <c r="U146" s="1"/>
      <c r="V146" s="1"/>
      <c r="W146" s="1"/>
      <c r="X146" s="1"/>
      <c r="Y146" s="1"/>
      <c r="Z146" s="1"/>
    </row>
    <row r="147" spans="1:26" ht="15.75" customHeight="1">
      <c r="A147" s="1"/>
      <c r="B147" s="1"/>
      <c r="C147" s="1"/>
      <c r="D147" s="1"/>
      <c r="E147" s="1"/>
      <c r="F147" s="1"/>
      <c r="G147" s="1"/>
      <c r="H147" s="1"/>
      <c r="I147" s="1"/>
      <c r="J147" s="1"/>
      <c r="K147" s="1"/>
      <c r="L147" s="1"/>
      <c r="M147" s="170"/>
      <c r="N147" s="1"/>
      <c r="O147" s="1"/>
      <c r="P147" s="1"/>
      <c r="Q147" s="1"/>
      <c r="R147" s="1"/>
      <c r="S147" s="1"/>
      <c r="T147" s="1"/>
      <c r="U147" s="1"/>
      <c r="V147" s="1"/>
      <c r="W147" s="1"/>
      <c r="X147" s="1"/>
      <c r="Y147" s="1"/>
      <c r="Z147" s="1"/>
    </row>
    <row r="148" spans="1:26" ht="15.75" customHeight="1">
      <c r="A148" s="1"/>
      <c r="B148" s="1"/>
      <c r="C148" s="1"/>
      <c r="D148" s="1"/>
      <c r="E148" s="1"/>
      <c r="F148" s="1"/>
      <c r="G148" s="1"/>
      <c r="H148" s="1"/>
      <c r="I148" s="1"/>
      <c r="J148" s="1"/>
      <c r="K148" s="1"/>
      <c r="L148" s="1"/>
      <c r="M148" s="170"/>
      <c r="N148" s="1"/>
      <c r="O148" s="1"/>
      <c r="P148" s="1"/>
      <c r="Q148" s="1"/>
      <c r="R148" s="1"/>
      <c r="S148" s="1"/>
      <c r="T148" s="1"/>
      <c r="U148" s="1"/>
      <c r="V148" s="1"/>
      <c r="W148" s="1"/>
      <c r="X148" s="1"/>
      <c r="Y148" s="1"/>
      <c r="Z148" s="1"/>
    </row>
    <row r="149" spans="1:26" ht="15.75" customHeight="1">
      <c r="A149" s="1"/>
      <c r="B149" s="1"/>
      <c r="C149" s="1"/>
      <c r="D149" s="1"/>
      <c r="E149" s="1"/>
      <c r="F149" s="1"/>
      <c r="G149" s="1"/>
      <c r="H149" s="1"/>
      <c r="I149" s="1"/>
      <c r="J149" s="1"/>
      <c r="K149" s="1"/>
      <c r="L149" s="1"/>
      <c r="M149" s="170"/>
      <c r="N149" s="1"/>
      <c r="O149" s="1"/>
      <c r="P149" s="1"/>
      <c r="Q149" s="1"/>
      <c r="R149" s="1"/>
      <c r="S149" s="1"/>
      <c r="T149" s="1"/>
      <c r="U149" s="1"/>
      <c r="V149" s="1"/>
      <c r="W149" s="1"/>
      <c r="X149" s="1"/>
      <c r="Y149" s="1"/>
      <c r="Z149" s="1"/>
    </row>
    <row r="150" spans="1:26" ht="15.75" customHeight="1">
      <c r="A150" s="1"/>
      <c r="B150" s="1"/>
      <c r="C150" s="1"/>
      <c r="D150" s="1"/>
      <c r="E150" s="1"/>
      <c r="F150" s="1"/>
      <c r="G150" s="1"/>
      <c r="H150" s="1"/>
      <c r="I150" s="1"/>
      <c r="J150" s="1"/>
      <c r="K150" s="1"/>
      <c r="L150" s="1"/>
      <c r="M150" s="170"/>
      <c r="N150" s="1"/>
      <c r="O150" s="1"/>
      <c r="P150" s="1"/>
      <c r="Q150" s="1"/>
      <c r="R150" s="1"/>
      <c r="S150" s="1"/>
      <c r="T150" s="1"/>
      <c r="U150" s="1"/>
      <c r="V150" s="1"/>
      <c r="W150" s="1"/>
      <c r="X150" s="1"/>
      <c r="Y150" s="1"/>
      <c r="Z150" s="1"/>
    </row>
    <row r="151" spans="1:26" ht="15.75" customHeight="1">
      <c r="A151" s="1"/>
      <c r="B151" s="1"/>
      <c r="C151" s="1"/>
      <c r="D151" s="1"/>
      <c r="E151" s="1"/>
      <c r="F151" s="1"/>
      <c r="G151" s="1"/>
      <c r="H151" s="1"/>
      <c r="I151" s="1"/>
      <c r="J151" s="1"/>
      <c r="K151" s="1"/>
      <c r="L151" s="1"/>
      <c r="M151" s="170"/>
      <c r="N151" s="1"/>
      <c r="O151" s="1"/>
      <c r="P151" s="1"/>
      <c r="Q151" s="1"/>
      <c r="R151" s="1"/>
      <c r="S151" s="1"/>
      <c r="T151" s="1"/>
      <c r="U151" s="1"/>
      <c r="V151" s="1"/>
      <c r="W151" s="1"/>
      <c r="X151" s="1"/>
      <c r="Y151" s="1"/>
      <c r="Z151" s="1"/>
    </row>
    <row r="152" spans="1:26" ht="15.75" customHeight="1">
      <c r="A152" s="1"/>
      <c r="B152" s="1"/>
      <c r="C152" s="1"/>
      <c r="D152" s="1"/>
      <c r="E152" s="1"/>
      <c r="F152" s="1"/>
      <c r="G152" s="1"/>
      <c r="H152" s="1"/>
      <c r="I152" s="1"/>
      <c r="J152" s="1"/>
      <c r="K152" s="1"/>
      <c r="L152" s="1"/>
      <c r="M152" s="170"/>
      <c r="N152" s="1"/>
      <c r="O152" s="1"/>
      <c r="P152" s="1"/>
      <c r="Q152" s="1"/>
      <c r="R152" s="1"/>
      <c r="S152" s="1"/>
      <c r="T152" s="1"/>
      <c r="U152" s="1"/>
      <c r="V152" s="1"/>
      <c r="W152" s="1"/>
      <c r="X152" s="1"/>
      <c r="Y152" s="1"/>
      <c r="Z152" s="1"/>
    </row>
    <row r="153" spans="1:26" ht="15.75" customHeight="1">
      <c r="A153" s="1"/>
      <c r="B153" s="1"/>
      <c r="C153" s="1"/>
      <c r="D153" s="1"/>
      <c r="E153" s="1"/>
      <c r="F153" s="1"/>
      <c r="G153" s="1"/>
      <c r="H153" s="1"/>
      <c r="I153" s="1"/>
      <c r="J153" s="1"/>
      <c r="K153" s="1"/>
      <c r="L153" s="1"/>
      <c r="M153" s="170"/>
      <c r="N153" s="1"/>
      <c r="O153" s="1"/>
      <c r="P153" s="1"/>
      <c r="Q153" s="1"/>
      <c r="R153" s="1"/>
      <c r="S153" s="1"/>
      <c r="T153" s="1"/>
      <c r="U153" s="1"/>
      <c r="V153" s="1"/>
      <c r="W153" s="1"/>
      <c r="X153" s="1"/>
      <c r="Y153" s="1"/>
      <c r="Z153" s="1"/>
    </row>
    <row r="154" spans="1:26" ht="15.75" customHeight="1">
      <c r="A154" s="1"/>
      <c r="B154" s="1"/>
      <c r="C154" s="1"/>
      <c r="D154" s="1"/>
      <c r="E154" s="1"/>
      <c r="F154" s="1"/>
      <c r="G154" s="1"/>
      <c r="H154" s="1"/>
      <c r="I154" s="1"/>
      <c r="J154" s="1"/>
      <c r="K154" s="1"/>
      <c r="L154" s="1"/>
      <c r="M154" s="170"/>
      <c r="N154" s="1"/>
      <c r="O154" s="1"/>
      <c r="P154" s="1"/>
      <c r="Q154" s="1"/>
      <c r="R154" s="1"/>
      <c r="S154" s="1"/>
      <c r="T154" s="1"/>
      <c r="U154" s="1"/>
      <c r="V154" s="1"/>
      <c r="W154" s="1"/>
      <c r="X154" s="1"/>
      <c r="Y154" s="1"/>
      <c r="Z154" s="1"/>
    </row>
    <row r="155" spans="1:26" ht="15.75" customHeight="1">
      <c r="A155" s="1"/>
      <c r="B155" s="1"/>
      <c r="C155" s="1"/>
      <c r="D155" s="1"/>
      <c r="E155" s="1"/>
      <c r="F155" s="1"/>
      <c r="G155" s="1"/>
      <c r="H155" s="1"/>
      <c r="I155" s="1"/>
      <c r="J155" s="1"/>
      <c r="K155" s="1"/>
      <c r="L155" s="1"/>
      <c r="M155" s="170"/>
      <c r="N155" s="1"/>
      <c r="O155" s="1"/>
      <c r="P155" s="1"/>
      <c r="Q155" s="1"/>
      <c r="R155" s="1"/>
      <c r="S155" s="1"/>
      <c r="T155" s="1"/>
      <c r="U155" s="1"/>
      <c r="V155" s="1"/>
      <c r="W155" s="1"/>
      <c r="X155" s="1"/>
      <c r="Y155" s="1"/>
      <c r="Z155" s="1"/>
    </row>
    <row r="156" spans="1:26" ht="15.75" customHeight="1">
      <c r="A156" s="1"/>
      <c r="B156" s="1"/>
      <c r="C156" s="1"/>
      <c r="D156" s="1"/>
      <c r="E156" s="1"/>
      <c r="F156" s="1"/>
      <c r="G156" s="1"/>
      <c r="H156" s="1"/>
      <c r="I156" s="1"/>
      <c r="J156" s="1"/>
      <c r="K156" s="1"/>
      <c r="L156" s="1"/>
      <c r="M156" s="170"/>
      <c r="N156" s="1"/>
      <c r="O156" s="1"/>
      <c r="P156" s="1"/>
      <c r="Q156" s="1"/>
      <c r="R156" s="1"/>
      <c r="S156" s="1"/>
      <c r="T156" s="1"/>
      <c r="U156" s="1"/>
      <c r="V156" s="1"/>
      <c r="W156" s="1"/>
      <c r="X156" s="1"/>
      <c r="Y156" s="1"/>
      <c r="Z156" s="1"/>
    </row>
    <row r="157" spans="1:26" ht="15.75" customHeight="1">
      <c r="A157" s="1"/>
      <c r="B157" s="1"/>
      <c r="C157" s="1"/>
      <c r="D157" s="1"/>
      <c r="E157" s="1"/>
      <c r="F157" s="1"/>
      <c r="G157" s="1"/>
      <c r="H157" s="1"/>
      <c r="I157" s="1"/>
      <c r="J157" s="1"/>
      <c r="K157" s="1"/>
      <c r="L157" s="1"/>
      <c r="M157" s="170"/>
      <c r="N157" s="1"/>
      <c r="O157" s="1"/>
      <c r="P157" s="1"/>
      <c r="Q157" s="1"/>
      <c r="R157" s="1"/>
      <c r="S157" s="1"/>
      <c r="T157" s="1"/>
      <c r="U157" s="1"/>
      <c r="V157" s="1"/>
      <c r="W157" s="1"/>
      <c r="X157" s="1"/>
      <c r="Y157" s="1"/>
      <c r="Z157" s="1"/>
    </row>
    <row r="158" spans="1:26" ht="15.75" customHeight="1">
      <c r="A158" s="1"/>
      <c r="B158" s="1"/>
      <c r="C158" s="1"/>
      <c r="D158" s="1"/>
      <c r="E158" s="1"/>
      <c r="F158" s="1"/>
      <c r="G158" s="1"/>
      <c r="H158" s="1"/>
      <c r="I158" s="1"/>
      <c r="J158" s="1"/>
      <c r="K158" s="1"/>
      <c r="L158" s="1"/>
      <c r="M158" s="170"/>
      <c r="N158" s="1"/>
      <c r="O158" s="1"/>
      <c r="P158" s="1"/>
      <c r="Q158" s="1"/>
      <c r="R158" s="1"/>
      <c r="S158" s="1"/>
      <c r="T158" s="1"/>
      <c r="U158" s="1"/>
      <c r="V158" s="1"/>
      <c r="W158" s="1"/>
      <c r="X158" s="1"/>
      <c r="Y158" s="1"/>
      <c r="Z158" s="1"/>
    </row>
    <row r="159" spans="1:26" ht="15.75" customHeight="1">
      <c r="A159" s="1"/>
      <c r="B159" s="1"/>
      <c r="C159" s="1"/>
      <c r="D159" s="1"/>
      <c r="E159" s="1"/>
      <c r="F159" s="1"/>
      <c r="G159" s="1"/>
      <c r="H159" s="1"/>
      <c r="I159" s="1"/>
      <c r="J159" s="1"/>
      <c r="K159" s="1"/>
      <c r="L159" s="1"/>
      <c r="M159" s="170"/>
      <c r="N159" s="1"/>
      <c r="O159" s="1"/>
      <c r="P159" s="1"/>
      <c r="Q159" s="1"/>
      <c r="R159" s="1"/>
      <c r="S159" s="1"/>
      <c r="T159" s="1"/>
      <c r="U159" s="1"/>
      <c r="V159" s="1"/>
      <c r="W159" s="1"/>
      <c r="X159" s="1"/>
      <c r="Y159" s="1"/>
      <c r="Z159" s="1"/>
    </row>
    <row r="160" spans="1:26" ht="15.75" customHeight="1">
      <c r="A160" s="1"/>
      <c r="B160" s="1"/>
      <c r="C160" s="1"/>
      <c r="D160" s="1"/>
      <c r="E160" s="1"/>
      <c r="F160" s="1"/>
      <c r="G160" s="1"/>
      <c r="H160" s="1"/>
      <c r="I160" s="1"/>
      <c r="J160" s="1"/>
      <c r="K160" s="1"/>
      <c r="L160" s="1"/>
      <c r="M160" s="170"/>
      <c r="N160" s="1"/>
      <c r="O160" s="1"/>
      <c r="P160" s="1"/>
      <c r="Q160" s="1"/>
      <c r="R160" s="1"/>
      <c r="S160" s="1"/>
      <c r="T160" s="1"/>
      <c r="U160" s="1"/>
      <c r="V160" s="1"/>
      <c r="W160" s="1"/>
      <c r="X160" s="1"/>
      <c r="Y160" s="1"/>
      <c r="Z160" s="1"/>
    </row>
    <row r="161" spans="1:26" ht="15.75" customHeight="1">
      <c r="A161" s="1"/>
      <c r="B161" s="1"/>
      <c r="C161" s="1"/>
      <c r="D161" s="1"/>
      <c r="E161" s="1"/>
      <c r="F161" s="1"/>
      <c r="G161" s="1"/>
      <c r="H161" s="1"/>
      <c r="I161" s="1"/>
      <c r="J161" s="1"/>
      <c r="K161" s="1"/>
      <c r="L161" s="1"/>
      <c r="M161" s="170"/>
      <c r="N161" s="1"/>
      <c r="O161" s="1"/>
      <c r="P161" s="1"/>
      <c r="Q161" s="1"/>
      <c r="R161" s="1"/>
      <c r="S161" s="1"/>
      <c r="T161" s="1"/>
      <c r="U161" s="1"/>
      <c r="V161" s="1"/>
      <c r="W161" s="1"/>
      <c r="X161" s="1"/>
      <c r="Y161" s="1"/>
      <c r="Z161" s="1"/>
    </row>
    <row r="162" spans="1:26" ht="15.75" customHeight="1">
      <c r="A162" s="1"/>
      <c r="B162" s="1"/>
      <c r="C162" s="1"/>
      <c r="D162" s="1"/>
      <c r="E162" s="1"/>
      <c r="F162" s="1"/>
      <c r="G162" s="1"/>
      <c r="H162" s="1"/>
      <c r="I162" s="1"/>
      <c r="J162" s="1"/>
      <c r="K162" s="1"/>
      <c r="L162" s="1"/>
      <c r="M162" s="170"/>
      <c r="N162" s="1"/>
      <c r="O162" s="1"/>
      <c r="P162" s="1"/>
      <c r="Q162" s="1"/>
      <c r="R162" s="1"/>
      <c r="S162" s="1"/>
      <c r="T162" s="1"/>
      <c r="U162" s="1"/>
      <c r="V162" s="1"/>
      <c r="W162" s="1"/>
      <c r="X162" s="1"/>
      <c r="Y162" s="1"/>
      <c r="Z162" s="1"/>
    </row>
    <row r="163" spans="1:26" ht="15.75" customHeight="1">
      <c r="A163" s="1"/>
      <c r="B163" s="1"/>
      <c r="C163" s="1"/>
      <c r="D163" s="1"/>
      <c r="E163" s="1"/>
      <c r="F163" s="1"/>
      <c r="G163" s="1"/>
      <c r="H163" s="1"/>
      <c r="I163" s="1"/>
      <c r="J163" s="1"/>
      <c r="K163" s="1"/>
      <c r="L163" s="1"/>
      <c r="M163" s="170"/>
      <c r="N163" s="1"/>
      <c r="O163" s="1"/>
      <c r="P163" s="1"/>
      <c r="Q163" s="1"/>
      <c r="R163" s="1"/>
      <c r="S163" s="1"/>
      <c r="T163" s="1"/>
      <c r="U163" s="1"/>
      <c r="V163" s="1"/>
      <c r="W163" s="1"/>
      <c r="X163" s="1"/>
      <c r="Y163" s="1"/>
      <c r="Z163" s="1"/>
    </row>
    <row r="164" spans="1:26" ht="15.75" customHeight="1">
      <c r="A164" s="1"/>
      <c r="B164" s="1"/>
      <c r="C164" s="1"/>
      <c r="D164" s="1"/>
      <c r="E164" s="1"/>
      <c r="F164" s="1"/>
      <c r="G164" s="1"/>
      <c r="H164" s="1"/>
      <c r="I164" s="1"/>
      <c r="J164" s="1"/>
      <c r="K164" s="1"/>
      <c r="L164" s="1"/>
      <c r="M164" s="170"/>
      <c r="N164" s="1"/>
      <c r="O164" s="1"/>
      <c r="P164" s="1"/>
      <c r="Q164" s="1"/>
      <c r="R164" s="1"/>
      <c r="S164" s="1"/>
      <c r="T164" s="1"/>
      <c r="U164" s="1"/>
      <c r="V164" s="1"/>
      <c r="W164" s="1"/>
      <c r="X164" s="1"/>
      <c r="Y164" s="1"/>
      <c r="Z164" s="1"/>
    </row>
    <row r="165" spans="1:26" ht="15.75" customHeight="1">
      <c r="A165" s="1"/>
      <c r="B165" s="1"/>
      <c r="C165" s="1"/>
      <c r="D165" s="1"/>
      <c r="E165" s="1"/>
      <c r="F165" s="1"/>
      <c r="G165" s="1"/>
      <c r="H165" s="1"/>
      <c r="I165" s="1"/>
      <c r="J165" s="1"/>
      <c r="K165" s="1"/>
      <c r="L165" s="1"/>
      <c r="M165" s="170"/>
      <c r="N165" s="1"/>
      <c r="O165" s="1"/>
      <c r="P165" s="1"/>
      <c r="Q165" s="1"/>
      <c r="R165" s="1"/>
      <c r="S165" s="1"/>
      <c r="T165" s="1"/>
      <c r="U165" s="1"/>
      <c r="V165" s="1"/>
      <c r="W165" s="1"/>
      <c r="X165" s="1"/>
      <c r="Y165" s="1"/>
      <c r="Z165" s="1"/>
    </row>
    <row r="166" spans="1:26" ht="15.75" customHeight="1">
      <c r="A166" s="1"/>
      <c r="B166" s="1"/>
      <c r="C166" s="1"/>
      <c r="D166" s="1"/>
      <c r="E166" s="1"/>
      <c r="F166" s="1"/>
      <c r="G166" s="1"/>
      <c r="H166" s="1"/>
      <c r="I166" s="1"/>
      <c r="J166" s="1"/>
      <c r="K166" s="1"/>
      <c r="L166" s="1"/>
      <c r="M166" s="170"/>
      <c r="N166" s="1"/>
      <c r="O166" s="1"/>
      <c r="P166" s="1"/>
      <c r="Q166" s="1"/>
      <c r="R166" s="1"/>
      <c r="S166" s="1"/>
      <c r="T166" s="1"/>
      <c r="U166" s="1"/>
      <c r="V166" s="1"/>
      <c r="W166" s="1"/>
      <c r="X166" s="1"/>
      <c r="Y166" s="1"/>
      <c r="Z166" s="1"/>
    </row>
    <row r="167" spans="1:26" ht="15.75" customHeight="1">
      <c r="A167" s="1"/>
      <c r="B167" s="1"/>
      <c r="C167" s="1"/>
      <c r="D167" s="1"/>
      <c r="E167" s="1"/>
      <c r="F167" s="1"/>
      <c r="G167" s="1"/>
      <c r="H167" s="1"/>
      <c r="I167" s="1"/>
      <c r="J167" s="1"/>
      <c r="K167" s="1"/>
      <c r="L167" s="1"/>
      <c r="M167" s="170"/>
      <c r="N167" s="1"/>
      <c r="O167" s="1"/>
      <c r="P167" s="1"/>
      <c r="Q167" s="1"/>
      <c r="R167" s="1"/>
      <c r="S167" s="1"/>
      <c r="T167" s="1"/>
      <c r="U167" s="1"/>
      <c r="V167" s="1"/>
      <c r="W167" s="1"/>
      <c r="X167" s="1"/>
      <c r="Y167" s="1"/>
      <c r="Z167" s="1"/>
    </row>
    <row r="168" spans="1:26" ht="15.75" customHeight="1">
      <c r="A168" s="1"/>
      <c r="B168" s="1"/>
      <c r="C168" s="1"/>
      <c r="D168" s="1"/>
      <c r="E168" s="1"/>
      <c r="F168" s="1"/>
      <c r="G168" s="1"/>
      <c r="H168" s="1"/>
      <c r="I168" s="1"/>
      <c r="J168" s="1"/>
      <c r="K168" s="1"/>
      <c r="L168" s="1"/>
      <c r="M168" s="170"/>
      <c r="N168" s="1"/>
      <c r="O168" s="1"/>
      <c r="P168" s="1"/>
      <c r="Q168" s="1"/>
      <c r="R168" s="1"/>
      <c r="S168" s="1"/>
      <c r="T168" s="1"/>
      <c r="U168" s="1"/>
      <c r="V168" s="1"/>
      <c r="W168" s="1"/>
      <c r="X168" s="1"/>
      <c r="Y168" s="1"/>
      <c r="Z168" s="1"/>
    </row>
    <row r="169" spans="1:26" ht="15.75" customHeight="1">
      <c r="A169" s="1"/>
      <c r="B169" s="1"/>
      <c r="C169" s="1"/>
      <c r="D169" s="1"/>
      <c r="E169" s="1"/>
      <c r="F169" s="1"/>
      <c r="G169" s="1"/>
      <c r="H169" s="1"/>
      <c r="I169" s="1"/>
      <c r="J169" s="1"/>
      <c r="K169" s="1"/>
      <c r="L169" s="1"/>
      <c r="M169" s="170"/>
      <c r="N169" s="1"/>
      <c r="O169" s="1"/>
      <c r="P169" s="1"/>
      <c r="Q169" s="1"/>
      <c r="R169" s="1"/>
      <c r="S169" s="1"/>
      <c r="T169" s="1"/>
      <c r="U169" s="1"/>
      <c r="V169" s="1"/>
      <c r="W169" s="1"/>
      <c r="X169" s="1"/>
      <c r="Y169" s="1"/>
      <c r="Z169" s="1"/>
    </row>
    <row r="170" spans="1:26" ht="15.75" customHeight="1">
      <c r="A170" s="1"/>
      <c r="B170" s="1"/>
      <c r="C170" s="1"/>
      <c r="D170" s="1"/>
      <c r="E170" s="1"/>
      <c r="F170" s="1"/>
      <c r="G170" s="1"/>
      <c r="H170" s="1"/>
      <c r="I170" s="1"/>
      <c r="J170" s="1"/>
      <c r="K170" s="1"/>
      <c r="L170" s="1"/>
      <c r="M170" s="170"/>
      <c r="N170" s="1"/>
      <c r="O170" s="1"/>
      <c r="P170" s="1"/>
      <c r="Q170" s="1"/>
      <c r="R170" s="1"/>
      <c r="S170" s="1"/>
      <c r="T170" s="1"/>
      <c r="U170" s="1"/>
      <c r="V170" s="1"/>
      <c r="W170" s="1"/>
      <c r="X170" s="1"/>
      <c r="Y170" s="1"/>
      <c r="Z170" s="1"/>
    </row>
    <row r="171" spans="1:26" ht="15.75" customHeight="1">
      <c r="A171" s="1"/>
      <c r="B171" s="1"/>
      <c r="C171" s="1"/>
      <c r="D171" s="1"/>
      <c r="E171" s="1"/>
      <c r="F171" s="1"/>
      <c r="G171" s="1"/>
      <c r="H171" s="1"/>
      <c r="I171" s="1"/>
      <c r="J171" s="1"/>
      <c r="K171" s="1"/>
      <c r="L171" s="1"/>
      <c r="M171" s="170"/>
      <c r="N171" s="1"/>
      <c r="O171" s="1"/>
      <c r="P171" s="1"/>
      <c r="Q171" s="1"/>
      <c r="R171" s="1"/>
      <c r="S171" s="1"/>
      <c r="T171" s="1"/>
      <c r="U171" s="1"/>
      <c r="V171" s="1"/>
      <c r="W171" s="1"/>
      <c r="X171" s="1"/>
      <c r="Y171" s="1"/>
      <c r="Z171" s="1"/>
    </row>
    <row r="172" spans="1:26" ht="15.75" customHeight="1">
      <c r="A172" s="1"/>
      <c r="B172" s="1"/>
      <c r="C172" s="1"/>
      <c r="D172" s="1"/>
      <c r="E172" s="1"/>
      <c r="F172" s="1"/>
      <c r="G172" s="1"/>
      <c r="H172" s="1"/>
      <c r="I172" s="1"/>
      <c r="J172" s="1"/>
      <c r="K172" s="1"/>
      <c r="L172" s="1"/>
      <c r="M172" s="170"/>
      <c r="N172" s="1"/>
      <c r="O172" s="1"/>
      <c r="P172" s="1"/>
      <c r="Q172" s="1"/>
      <c r="R172" s="1"/>
      <c r="S172" s="1"/>
      <c r="T172" s="1"/>
      <c r="U172" s="1"/>
      <c r="V172" s="1"/>
      <c r="W172" s="1"/>
      <c r="X172" s="1"/>
      <c r="Y172" s="1"/>
      <c r="Z172" s="1"/>
    </row>
    <row r="173" spans="1:26" ht="15.75" customHeight="1">
      <c r="A173" s="1"/>
      <c r="B173" s="1"/>
      <c r="C173" s="1"/>
      <c r="D173" s="1"/>
      <c r="E173" s="1"/>
      <c r="F173" s="1"/>
      <c r="G173" s="1"/>
      <c r="H173" s="1"/>
      <c r="I173" s="1"/>
      <c r="J173" s="1"/>
      <c r="K173" s="1"/>
      <c r="L173" s="1"/>
      <c r="M173" s="170"/>
      <c r="N173" s="1"/>
      <c r="O173" s="1"/>
      <c r="P173" s="1"/>
      <c r="Q173" s="1"/>
      <c r="R173" s="1"/>
      <c r="S173" s="1"/>
      <c r="T173" s="1"/>
      <c r="U173" s="1"/>
      <c r="V173" s="1"/>
      <c r="W173" s="1"/>
      <c r="X173" s="1"/>
      <c r="Y173" s="1"/>
      <c r="Z173" s="1"/>
    </row>
    <row r="174" spans="1:26" ht="15.75" customHeight="1">
      <c r="A174" s="1"/>
      <c r="B174" s="1"/>
      <c r="C174" s="1"/>
      <c r="D174" s="1"/>
      <c r="E174" s="1"/>
      <c r="F174" s="1"/>
      <c r="G174" s="1"/>
      <c r="H174" s="1"/>
      <c r="I174" s="1"/>
      <c r="J174" s="1"/>
      <c r="K174" s="1"/>
      <c r="L174" s="1"/>
      <c r="M174" s="170"/>
      <c r="N174" s="1"/>
      <c r="O174" s="1"/>
      <c r="P174" s="1"/>
      <c r="Q174" s="1"/>
      <c r="R174" s="1"/>
      <c r="S174" s="1"/>
      <c r="T174" s="1"/>
      <c r="U174" s="1"/>
      <c r="V174" s="1"/>
      <c r="W174" s="1"/>
      <c r="X174" s="1"/>
      <c r="Y174" s="1"/>
      <c r="Z174" s="1"/>
    </row>
    <row r="175" spans="1:26" ht="15.75" customHeight="1">
      <c r="A175" s="1"/>
      <c r="B175" s="1"/>
      <c r="C175" s="1"/>
      <c r="D175" s="1"/>
      <c r="E175" s="1"/>
      <c r="F175" s="1"/>
      <c r="G175" s="1"/>
      <c r="H175" s="1"/>
      <c r="I175" s="1"/>
      <c r="J175" s="1"/>
      <c r="K175" s="1"/>
      <c r="L175" s="1"/>
      <c r="M175" s="170"/>
      <c r="N175" s="1"/>
      <c r="O175" s="1"/>
      <c r="P175" s="1"/>
      <c r="Q175" s="1"/>
      <c r="R175" s="1"/>
      <c r="S175" s="1"/>
      <c r="T175" s="1"/>
      <c r="U175" s="1"/>
      <c r="V175" s="1"/>
      <c r="W175" s="1"/>
      <c r="X175" s="1"/>
      <c r="Y175" s="1"/>
      <c r="Z175" s="1"/>
    </row>
    <row r="176" spans="1:26" ht="15.75" customHeight="1">
      <c r="A176" s="1"/>
      <c r="B176" s="1"/>
      <c r="C176" s="1"/>
      <c r="D176" s="1"/>
      <c r="E176" s="1"/>
      <c r="F176" s="1"/>
      <c r="G176" s="1"/>
      <c r="H176" s="1"/>
      <c r="I176" s="1"/>
      <c r="J176" s="1"/>
      <c r="K176" s="1"/>
      <c r="L176" s="1"/>
      <c r="M176" s="170"/>
      <c r="N176" s="1"/>
      <c r="O176" s="1"/>
      <c r="P176" s="1"/>
      <c r="Q176" s="1"/>
      <c r="R176" s="1"/>
      <c r="S176" s="1"/>
      <c r="T176" s="1"/>
      <c r="U176" s="1"/>
      <c r="V176" s="1"/>
      <c r="W176" s="1"/>
      <c r="X176" s="1"/>
      <c r="Y176" s="1"/>
      <c r="Z176" s="1"/>
    </row>
    <row r="177" spans="1:26" ht="15.75" customHeight="1">
      <c r="A177" s="1"/>
      <c r="B177" s="1"/>
      <c r="C177" s="1"/>
      <c r="D177" s="1"/>
      <c r="E177" s="1"/>
      <c r="F177" s="1"/>
      <c r="G177" s="1"/>
      <c r="H177" s="1"/>
      <c r="I177" s="1"/>
      <c r="J177" s="1"/>
      <c r="K177" s="1"/>
      <c r="L177" s="1"/>
      <c r="M177" s="170"/>
      <c r="N177" s="1"/>
      <c r="O177" s="1"/>
      <c r="P177" s="1"/>
      <c r="Q177" s="1"/>
      <c r="R177" s="1"/>
      <c r="S177" s="1"/>
      <c r="T177" s="1"/>
      <c r="U177" s="1"/>
      <c r="V177" s="1"/>
      <c r="W177" s="1"/>
      <c r="X177" s="1"/>
      <c r="Y177" s="1"/>
      <c r="Z177" s="1"/>
    </row>
    <row r="178" spans="1:26" ht="15.75" customHeight="1">
      <c r="A178" s="1"/>
      <c r="B178" s="1"/>
      <c r="C178" s="1"/>
      <c r="D178" s="1"/>
      <c r="E178" s="1"/>
      <c r="F178" s="1"/>
      <c r="G178" s="1"/>
      <c r="H178" s="1"/>
      <c r="I178" s="1"/>
      <c r="J178" s="1"/>
      <c r="K178" s="1"/>
      <c r="L178" s="1"/>
      <c r="M178" s="170"/>
      <c r="N178" s="1"/>
      <c r="O178" s="1"/>
      <c r="P178" s="1"/>
      <c r="Q178" s="1"/>
      <c r="R178" s="1"/>
      <c r="S178" s="1"/>
      <c r="T178" s="1"/>
      <c r="U178" s="1"/>
      <c r="V178" s="1"/>
      <c r="W178" s="1"/>
      <c r="X178" s="1"/>
      <c r="Y178" s="1"/>
      <c r="Z178" s="1"/>
    </row>
    <row r="179" spans="1:26" ht="15.75" customHeight="1">
      <c r="A179" s="1"/>
      <c r="B179" s="1"/>
      <c r="C179" s="1"/>
      <c r="D179" s="1"/>
      <c r="E179" s="1"/>
      <c r="F179" s="1"/>
      <c r="G179" s="1"/>
      <c r="H179" s="1"/>
      <c r="I179" s="1"/>
      <c r="J179" s="1"/>
      <c r="K179" s="1"/>
      <c r="L179" s="1"/>
      <c r="M179" s="170"/>
      <c r="N179" s="1"/>
      <c r="O179" s="1"/>
      <c r="P179" s="1"/>
      <c r="Q179" s="1"/>
      <c r="R179" s="1"/>
      <c r="S179" s="1"/>
      <c r="T179" s="1"/>
      <c r="U179" s="1"/>
      <c r="V179" s="1"/>
      <c r="W179" s="1"/>
      <c r="X179" s="1"/>
      <c r="Y179" s="1"/>
      <c r="Z179" s="1"/>
    </row>
    <row r="180" spans="1:26" ht="15.75" customHeight="1">
      <c r="A180" s="1"/>
      <c r="B180" s="1"/>
      <c r="C180" s="1"/>
      <c r="D180" s="1"/>
      <c r="E180" s="1"/>
      <c r="F180" s="1"/>
      <c r="G180" s="1"/>
      <c r="H180" s="1"/>
      <c r="I180" s="1"/>
      <c r="J180" s="1"/>
      <c r="K180" s="1"/>
      <c r="L180" s="1"/>
      <c r="M180" s="170"/>
      <c r="N180" s="1"/>
      <c r="O180" s="1"/>
      <c r="P180" s="1"/>
      <c r="Q180" s="1"/>
      <c r="R180" s="1"/>
      <c r="S180" s="1"/>
      <c r="T180" s="1"/>
      <c r="U180" s="1"/>
      <c r="V180" s="1"/>
      <c r="W180" s="1"/>
      <c r="X180" s="1"/>
      <c r="Y180" s="1"/>
      <c r="Z180" s="1"/>
    </row>
    <row r="181" spans="1:26" ht="15.75" customHeight="1">
      <c r="A181" s="1"/>
      <c r="B181" s="1"/>
      <c r="C181" s="1"/>
      <c r="D181" s="1"/>
      <c r="E181" s="1"/>
      <c r="F181" s="1"/>
      <c r="G181" s="1"/>
      <c r="H181" s="1"/>
      <c r="I181" s="1"/>
      <c r="J181" s="1"/>
      <c r="K181" s="1"/>
      <c r="L181" s="1"/>
      <c r="M181" s="170"/>
      <c r="N181" s="1"/>
      <c r="O181" s="1"/>
      <c r="P181" s="1"/>
      <c r="Q181" s="1"/>
      <c r="R181" s="1"/>
      <c r="S181" s="1"/>
      <c r="T181" s="1"/>
      <c r="U181" s="1"/>
      <c r="V181" s="1"/>
      <c r="W181" s="1"/>
      <c r="X181" s="1"/>
      <c r="Y181" s="1"/>
      <c r="Z181" s="1"/>
    </row>
    <row r="182" spans="1:26" ht="15.75" customHeight="1">
      <c r="A182" s="1"/>
      <c r="B182" s="1"/>
      <c r="C182" s="1"/>
      <c r="D182" s="1"/>
      <c r="E182" s="1"/>
      <c r="F182" s="1"/>
      <c r="G182" s="1"/>
      <c r="H182" s="1"/>
      <c r="I182" s="1"/>
      <c r="J182" s="1"/>
      <c r="K182" s="1"/>
      <c r="L182" s="1"/>
      <c r="M182" s="170"/>
      <c r="N182" s="1"/>
      <c r="O182" s="1"/>
      <c r="P182" s="1"/>
      <c r="Q182" s="1"/>
      <c r="R182" s="1"/>
      <c r="S182" s="1"/>
      <c r="T182" s="1"/>
      <c r="U182" s="1"/>
      <c r="V182" s="1"/>
      <c r="W182" s="1"/>
      <c r="X182" s="1"/>
      <c r="Y182" s="1"/>
      <c r="Z182" s="1"/>
    </row>
    <row r="183" spans="1:26" ht="15.75" customHeight="1">
      <c r="A183" s="1"/>
      <c r="B183" s="1"/>
      <c r="C183" s="1"/>
      <c r="D183" s="1"/>
      <c r="E183" s="1"/>
      <c r="F183" s="1"/>
      <c r="G183" s="1"/>
      <c r="H183" s="1"/>
      <c r="I183" s="1"/>
      <c r="J183" s="1"/>
      <c r="K183" s="1"/>
      <c r="L183" s="1"/>
      <c r="M183" s="170"/>
      <c r="N183" s="1"/>
      <c r="O183" s="1"/>
      <c r="P183" s="1"/>
      <c r="Q183" s="1"/>
      <c r="R183" s="1"/>
      <c r="S183" s="1"/>
      <c r="T183" s="1"/>
      <c r="U183" s="1"/>
      <c r="V183" s="1"/>
      <c r="W183" s="1"/>
      <c r="X183" s="1"/>
      <c r="Y183" s="1"/>
      <c r="Z183" s="1"/>
    </row>
    <row r="184" spans="1:26" ht="15.75" customHeight="1">
      <c r="A184" s="1"/>
      <c r="B184" s="1"/>
      <c r="C184" s="1"/>
      <c r="D184" s="1"/>
      <c r="E184" s="1"/>
      <c r="F184" s="1"/>
      <c r="G184" s="1"/>
      <c r="H184" s="1"/>
      <c r="I184" s="1"/>
      <c r="J184" s="1"/>
      <c r="K184" s="1"/>
      <c r="L184" s="1"/>
      <c r="M184" s="170"/>
      <c r="N184" s="1"/>
      <c r="O184" s="1"/>
      <c r="P184" s="1"/>
      <c r="Q184" s="1"/>
      <c r="R184" s="1"/>
      <c r="S184" s="1"/>
      <c r="T184" s="1"/>
      <c r="U184" s="1"/>
      <c r="V184" s="1"/>
      <c r="W184" s="1"/>
      <c r="X184" s="1"/>
      <c r="Y184" s="1"/>
      <c r="Z184" s="1"/>
    </row>
    <row r="185" spans="1:26" ht="15.75" customHeight="1">
      <c r="A185" s="1"/>
      <c r="B185" s="1"/>
      <c r="C185" s="1"/>
      <c r="D185" s="1"/>
      <c r="E185" s="1"/>
      <c r="F185" s="1"/>
      <c r="G185" s="1"/>
      <c r="H185" s="1"/>
      <c r="I185" s="1"/>
      <c r="J185" s="1"/>
      <c r="K185" s="1"/>
      <c r="L185" s="1"/>
      <c r="M185" s="170"/>
      <c r="N185" s="1"/>
      <c r="O185" s="1"/>
      <c r="P185" s="1"/>
      <c r="Q185" s="1"/>
      <c r="R185" s="1"/>
      <c r="S185" s="1"/>
      <c r="T185" s="1"/>
      <c r="U185" s="1"/>
      <c r="V185" s="1"/>
      <c r="W185" s="1"/>
      <c r="X185" s="1"/>
      <c r="Y185" s="1"/>
      <c r="Z185" s="1"/>
    </row>
    <row r="186" spans="1:26" ht="15.75" customHeight="1">
      <c r="A186" s="1"/>
      <c r="B186" s="1"/>
      <c r="C186" s="1"/>
      <c r="D186" s="1"/>
      <c r="E186" s="1"/>
      <c r="F186" s="1"/>
      <c r="G186" s="1"/>
      <c r="H186" s="1"/>
      <c r="I186" s="1"/>
      <c r="J186" s="1"/>
      <c r="K186" s="1"/>
      <c r="L186" s="1"/>
      <c r="M186" s="170"/>
      <c r="N186" s="1"/>
      <c r="O186" s="1"/>
      <c r="P186" s="1"/>
      <c r="Q186" s="1"/>
      <c r="R186" s="1"/>
      <c r="S186" s="1"/>
      <c r="T186" s="1"/>
      <c r="U186" s="1"/>
      <c r="V186" s="1"/>
      <c r="W186" s="1"/>
      <c r="X186" s="1"/>
      <c r="Y186" s="1"/>
      <c r="Z186" s="1"/>
    </row>
    <row r="187" spans="1:26" ht="15.75" customHeight="1">
      <c r="A187" s="1"/>
      <c r="B187" s="1"/>
      <c r="C187" s="1"/>
      <c r="D187" s="1"/>
      <c r="E187" s="1"/>
      <c r="F187" s="1"/>
      <c r="G187" s="1"/>
      <c r="H187" s="1"/>
      <c r="I187" s="1"/>
      <c r="J187" s="1"/>
      <c r="K187" s="1"/>
      <c r="L187" s="1"/>
      <c r="M187" s="170"/>
      <c r="N187" s="1"/>
      <c r="O187" s="1"/>
      <c r="P187" s="1"/>
      <c r="Q187" s="1"/>
      <c r="R187" s="1"/>
      <c r="S187" s="1"/>
      <c r="T187" s="1"/>
      <c r="U187" s="1"/>
      <c r="V187" s="1"/>
      <c r="W187" s="1"/>
      <c r="X187" s="1"/>
      <c r="Y187" s="1"/>
      <c r="Z187" s="1"/>
    </row>
    <row r="188" spans="1:26" ht="15.75" customHeight="1">
      <c r="A188" s="1"/>
      <c r="B188" s="1"/>
      <c r="C188" s="1"/>
      <c r="D188" s="1"/>
      <c r="E188" s="1"/>
      <c r="F188" s="1"/>
      <c r="G188" s="1"/>
      <c r="H188" s="1"/>
      <c r="I188" s="1"/>
      <c r="J188" s="1"/>
      <c r="K188" s="1"/>
      <c r="L188" s="1"/>
      <c r="M188" s="170"/>
      <c r="N188" s="1"/>
      <c r="O188" s="1"/>
      <c r="P188" s="1"/>
      <c r="Q188" s="1"/>
      <c r="R188" s="1"/>
      <c r="S188" s="1"/>
      <c r="T188" s="1"/>
      <c r="U188" s="1"/>
      <c r="V188" s="1"/>
      <c r="W188" s="1"/>
      <c r="X188" s="1"/>
      <c r="Y188" s="1"/>
      <c r="Z188" s="1"/>
    </row>
    <row r="189" spans="1:26" ht="15.75" customHeight="1">
      <c r="A189" s="1"/>
      <c r="B189" s="1"/>
      <c r="C189" s="1"/>
      <c r="D189" s="1"/>
      <c r="E189" s="1"/>
      <c r="F189" s="1"/>
      <c r="G189" s="1"/>
      <c r="H189" s="1"/>
      <c r="I189" s="1"/>
      <c r="J189" s="1"/>
      <c r="K189" s="1"/>
      <c r="L189" s="1"/>
      <c r="M189" s="170"/>
      <c r="N189" s="1"/>
      <c r="O189" s="1"/>
      <c r="P189" s="1"/>
      <c r="Q189" s="1"/>
      <c r="R189" s="1"/>
      <c r="S189" s="1"/>
      <c r="T189" s="1"/>
      <c r="U189" s="1"/>
      <c r="V189" s="1"/>
      <c r="W189" s="1"/>
      <c r="X189" s="1"/>
      <c r="Y189" s="1"/>
      <c r="Z189" s="1"/>
    </row>
    <row r="190" spans="1:26" ht="15.75" customHeight="1">
      <c r="A190" s="1"/>
      <c r="B190" s="1"/>
      <c r="C190" s="1"/>
      <c r="D190" s="1"/>
      <c r="E190" s="1"/>
      <c r="F190" s="1"/>
      <c r="G190" s="1"/>
      <c r="H190" s="1"/>
      <c r="I190" s="1"/>
      <c r="J190" s="1"/>
      <c r="K190" s="1"/>
      <c r="L190" s="1"/>
      <c r="M190" s="170"/>
      <c r="N190" s="1"/>
      <c r="O190" s="1"/>
      <c r="P190" s="1"/>
      <c r="Q190" s="1"/>
      <c r="R190" s="1"/>
      <c r="S190" s="1"/>
      <c r="T190" s="1"/>
      <c r="U190" s="1"/>
      <c r="V190" s="1"/>
      <c r="W190" s="1"/>
      <c r="X190" s="1"/>
      <c r="Y190" s="1"/>
      <c r="Z190" s="1"/>
    </row>
    <row r="191" spans="1:26" ht="15.75" customHeight="1">
      <c r="A191" s="1"/>
      <c r="B191" s="1"/>
      <c r="C191" s="1"/>
      <c r="D191" s="1"/>
      <c r="E191" s="1"/>
      <c r="F191" s="1"/>
      <c r="G191" s="1"/>
      <c r="H191" s="1"/>
      <c r="I191" s="1"/>
      <c r="J191" s="1"/>
      <c r="K191" s="1"/>
      <c r="L191" s="1"/>
      <c r="M191" s="170"/>
      <c r="N191" s="1"/>
      <c r="O191" s="1"/>
      <c r="P191" s="1"/>
      <c r="Q191" s="1"/>
      <c r="R191" s="1"/>
      <c r="S191" s="1"/>
      <c r="T191" s="1"/>
      <c r="U191" s="1"/>
      <c r="V191" s="1"/>
      <c r="W191" s="1"/>
      <c r="X191" s="1"/>
      <c r="Y191" s="1"/>
      <c r="Z191" s="1"/>
    </row>
    <row r="192" spans="1:26" ht="15.75" customHeight="1">
      <c r="A192" s="1"/>
      <c r="B192" s="1"/>
      <c r="C192" s="1"/>
      <c r="D192" s="1"/>
      <c r="E192" s="1"/>
      <c r="F192" s="1"/>
      <c r="G192" s="1"/>
      <c r="H192" s="1"/>
      <c r="I192" s="1"/>
      <c r="J192" s="1"/>
      <c r="K192" s="1"/>
      <c r="L192" s="1"/>
      <c r="M192" s="170"/>
      <c r="N192" s="1"/>
      <c r="O192" s="1"/>
      <c r="P192" s="1"/>
      <c r="Q192" s="1"/>
      <c r="R192" s="1"/>
      <c r="S192" s="1"/>
      <c r="T192" s="1"/>
      <c r="U192" s="1"/>
      <c r="V192" s="1"/>
      <c r="W192" s="1"/>
      <c r="X192" s="1"/>
      <c r="Y192" s="1"/>
      <c r="Z192" s="1"/>
    </row>
    <row r="193" spans="1:26" ht="15.75" customHeight="1">
      <c r="A193" s="1"/>
      <c r="B193" s="1"/>
      <c r="C193" s="1"/>
      <c r="D193" s="1"/>
      <c r="E193" s="1"/>
      <c r="F193" s="1"/>
      <c r="G193" s="1"/>
      <c r="H193" s="1"/>
      <c r="I193" s="1"/>
      <c r="J193" s="1"/>
      <c r="K193" s="1"/>
      <c r="L193" s="1"/>
      <c r="M193" s="170"/>
      <c r="N193" s="1"/>
      <c r="O193" s="1"/>
      <c r="P193" s="1"/>
      <c r="Q193" s="1"/>
      <c r="R193" s="1"/>
      <c r="S193" s="1"/>
      <c r="T193" s="1"/>
      <c r="U193" s="1"/>
      <c r="V193" s="1"/>
      <c r="W193" s="1"/>
      <c r="X193" s="1"/>
      <c r="Y193" s="1"/>
      <c r="Z193" s="1"/>
    </row>
    <row r="194" spans="1:26" ht="15.75" customHeight="1">
      <c r="A194" s="1"/>
      <c r="B194" s="1"/>
      <c r="C194" s="1"/>
      <c r="D194" s="1"/>
      <c r="E194" s="1"/>
      <c r="F194" s="1"/>
      <c r="G194" s="1"/>
      <c r="H194" s="1"/>
      <c r="I194" s="1"/>
      <c r="J194" s="1"/>
      <c r="K194" s="1"/>
      <c r="L194" s="1"/>
      <c r="M194" s="170"/>
      <c r="N194" s="1"/>
      <c r="O194" s="1"/>
      <c r="P194" s="1"/>
      <c r="Q194" s="1"/>
      <c r="R194" s="1"/>
      <c r="S194" s="1"/>
      <c r="T194" s="1"/>
      <c r="U194" s="1"/>
      <c r="V194" s="1"/>
      <c r="W194" s="1"/>
      <c r="X194" s="1"/>
      <c r="Y194" s="1"/>
      <c r="Z194" s="1"/>
    </row>
    <row r="195" spans="1:26" ht="15.75" customHeight="1">
      <c r="A195" s="1"/>
      <c r="B195" s="1"/>
      <c r="C195" s="1"/>
      <c r="D195" s="1"/>
      <c r="E195" s="1"/>
      <c r="F195" s="1"/>
      <c r="G195" s="1"/>
      <c r="H195" s="1"/>
      <c r="I195" s="1"/>
      <c r="J195" s="1"/>
      <c r="K195" s="1"/>
      <c r="L195" s="1"/>
      <c r="M195" s="170"/>
      <c r="N195" s="1"/>
      <c r="O195" s="1"/>
      <c r="P195" s="1"/>
      <c r="Q195" s="1"/>
      <c r="R195" s="1"/>
      <c r="S195" s="1"/>
      <c r="T195" s="1"/>
      <c r="U195" s="1"/>
      <c r="V195" s="1"/>
      <c r="W195" s="1"/>
      <c r="X195" s="1"/>
      <c r="Y195" s="1"/>
      <c r="Z195" s="1"/>
    </row>
    <row r="196" spans="1:26" ht="15.75" customHeight="1">
      <c r="A196" s="1"/>
      <c r="B196" s="1"/>
      <c r="C196" s="1"/>
      <c r="D196" s="1"/>
      <c r="E196" s="1"/>
      <c r="F196" s="1"/>
      <c r="G196" s="1"/>
      <c r="H196" s="1"/>
      <c r="I196" s="1"/>
      <c r="J196" s="1"/>
      <c r="K196" s="1"/>
      <c r="L196" s="1"/>
      <c r="M196" s="170"/>
      <c r="N196" s="1"/>
      <c r="O196" s="1"/>
      <c r="P196" s="1"/>
      <c r="Q196" s="1"/>
      <c r="R196" s="1"/>
      <c r="S196" s="1"/>
      <c r="T196" s="1"/>
      <c r="U196" s="1"/>
      <c r="V196" s="1"/>
      <c r="W196" s="1"/>
      <c r="X196" s="1"/>
      <c r="Y196" s="1"/>
      <c r="Z196" s="1"/>
    </row>
    <row r="197" spans="1:26" ht="15.75" customHeight="1">
      <c r="A197" s="1"/>
      <c r="B197" s="1"/>
      <c r="C197" s="1"/>
      <c r="D197" s="1"/>
      <c r="E197" s="1"/>
      <c r="F197" s="1"/>
      <c r="G197" s="1"/>
      <c r="H197" s="1"/>
      <c r="I197" s="1"/>
      <c r="J197" s="1"/>
      <c r="K197" s="1"/>
      <c r="L197" s="1"/>
      <c r="M197" s="170"/>
      <c r="N197" s="1"/>
      <c r="O197" s="1"/>
      <c r="P197" s="1"/>
      <c r="Q197" s="1"/>
      <c r="R197" s="1"/>
      <c r="S197" s="1"/>
      <c r="T197" s="1"/>
      <c r="U197" s="1"/>
      <c r="V197" s="1"/>
      <c r="W197" s="1"/>
      <c r="X197" s="1"/>
      <c r="Y197" s="1"/>
      <c r="Z197" s="1"/>
    </row>
    <row r="198" spans="1:26" ht="15.75" customHeight="1">
      <c r="A198" s="1"/>
      <c r="B198" s="1"/>
      <c r="C198" s="1"/>
      <c r="D198" s="1"/>
      <c r="E198" s="1"/>
      <c r="F198" s="1"/>
      <c r="G198" s="1"/>
      <c r="H198" s="1"/>
      <c r="I198" s="1"/>
      <c r="J198" s="1"/>
      <c r="K198" s="1"/>
      <c r="L198" s="1"/>
      <c r="M198" s="170"/>
      <c r="N198" s="1"/>
      <c r="O198" s="1"/>
      <c r="P198" s="1"/>
      <c r="Q198" s="1"/>
      <c r="R198" s="1"/>
      <c r="S198" s="1"/>
      <c r="T198" s="1"/>
      <c r="U198" s="1"/>
      <c r="V198" s="1"/>
      <c r="W198" s="1"/>
      <c r="X198" s="1"/>
      <c r="Y198" s="1"/>
      <c r="Z198" s="1"/>
    </row>
    <row r="199" spans="1:26" ht="15.75" customHeight="1">
      <c r="A199" s="1"/>
      <c r="B199" s="1"/>
      <c r="C199" s="1"/>
      <c r="D199" s="1"/>
      <c r="E199" s="1"/>
      <c r="F199" s="1"/>
      <c r="G199" s="1"/>
      <c r="H199" s="1"/>
      <c r="I199" s="1"/>
      <c r="J199" s="1"/>
      <c r="K199" s="1"/>
      <c r="L199" s="1"/>
      <c r="M199" s="170"/>
      <c r="N199" s="1"/>
      <c r="O199" s="1"/>
      <c r="P199" s="1"/>
      <c r="Q199" s="1"/>
      <c r="R199" s="1"/>
      <c r="S199" s="1"/>
      <c r="T199" s="1"/>
      <c r="U199" s="1"/>
      <c r="V199" s="1"/>
      <c r="W199" s="1"/>
      <c r="X199" s="1"/>
      <c r="Y199" s="1"/>
      <c r="Z199" s="1"/>
    </row>
    <row r="200" spans="1:26" ht="15.75" customHeight="1">
      <c r="A200" s="1"/>
      <c r="B200" s="1"/>
      <c r="C200" s="1"/>
      <c r="D200" s="1"/>
      <c r="E200" s="1"/>
      <c r="F200" s="1"/>
      <c r="G200" s="1"/>
      <c r="H200" s="1"/>
      <c r="I200" s="1"/>
      <c r="J200" s="1"/>
      <c r="K200" s="1"/>
      <c r="L200" s="1"/>
      <c r="M200" s="170"/>
      <c r="N200" s="1"/>
      <c r="O200" s="1"/>
      <c r="P200" s="1"/>
      <c r="Q200" s="1"/>
      <c r="R200" s="1"/>
      <c r="S200" s="1"/>
      <c r="T200" s="1"/>
      <c r="U200" s="1"/>
      <c r="V200" s="1"/>
      <c r="W200" s="1"/>
      <c r="X200" s="1"/>
      <c r="Y200" s="1"/>
      <c r="Z200" s="1"/>
    </row>
    <row r="201" spans="1:26" ht="15.75" customHeight="1">
      <c r="A201" s="1"/>
      <c r="B201" s="1"/>
      <c r="C201" s="1"/>
      <c r="D201" s="1"/>
      <c r="E201" s="1"/>
      <c r="F201" s="1"/>
      <c r="G201" s="1"/>
      <c r="H201" s="1"/>
      <c r="I201" s="1"/>
      <c r="J201" s="1"/>
      <c r="K201" s="1"/>
      <c r="L201" s="1"/>
      <c r="M201" s="170"/>
      <c r="N201" s="1"/>
      <c r="O201" s="1"/>
      <c r="P201" s="1"/>
      <c r="Q201" s="1"/>
      <c r="R201" s="1"/>
      <c r="S201" s="1"/>
      <c r="T201" s="1"/>
      <c r="U201" s="1"/>
      <c r="V201" s="1"/>
      <c r="W201" s="1"/>
      <c r="X201" s="1"/>
      <c r="Y201" s="1"/>
      <c r="Z201" s="1"/>
    </row>
    <row r="202" spans="1:26" ht="15.75" customHeight="1">
      <c r="A202" s="1"/>
      <c r="B202" s="1"/>
      <c r="C202" s="1"/>
      <c r="D202" s="1"/>
      <c r="E202" s="1"/>
      <c r="F202" s="1"/>
      <c r="G202" s="1"/>
      <c r="H202" s="1"/>
      <c r="I202" s="1"/>
      <c r="J202" s="1"/>
      <c r="K202" s="1"/>
      <c r="L202" s="1"/>
      <c r="M202" s="170"/>
      <c r="N202" s="1"/>
      <c r="O202" s="1"/>
      <c r="P202" s="1"/>
      <c r="Q202" s="1"/>
      <c r="R202" s="1"/>
      <c r="S202" s="1"/>
      <c r="T202" s="1"/>
      <c r="U202" s="1"/>
      <c r="V202" s="1"/>
      <c r="W202" s="1"/>
      <c r="X202" s="1"/>
      <c r="Y202" s="1"/>
      <c r="Z202" s="1"/>
    </row>
    <row r="203" spans="1:26" ht="15.75" customHeight="1">
      <c r="A203" s="1"/>
      <c r="B203" s="1"/>
      <c r="C203" s="1"/>
      <c r="D203" s="1"/>
      <c r="E203" s="1"/>
      <c r="F203" s="1"/>
      <c r="G203" s="1"/>
      <c r="H203" s="1"/>
      <c r="I203" s="1"/>
      <c r="J203" s="1"/>
      <c r="K203" s="1"/>
      <c r="L203" s="1"/>
      <c r="M203" s="170"/>
      <c r="N203" s="1"/>
      <c r="O203" s="1"/>
      <c r="P203" s="1"/>
      <c r="Q203" s="1"/>
      <c r="R203" s="1"/>
      <c r="S203" s="1"/>
      <c r="T203" s="1"/>
      <c r="U203" s="1"/>
      <c r="V203" s="1"/>
      <c r="W203" s="1"/>
      <c r="X203" s="1"/>
      <c r="Y203" s="1"/>
      <c r="Z203" s="1"/>
    </row>
    <row r="204" spans="1:26" ht="15.75" customHeight="1">
      <c r="A204" s="1"/>
      <c r="B204" s="1"/>
      <c r="C204" s="1"/>
      <c r="D204" s="1"/>
      <c r="E204" s="1"/>
      <c r="F204" s="1"/>
      <c r="G204" s="1"/>
      <c r="H204" s="1"/>
      <c r="I204" s="1"/>
      <c r="J204" s="1"/>
      <c r="K204" s="1"/>
      <c r="L204" s="1"/>
      <c r="M204" s="170"/>
      <c r="N204" s="1"/>
      <c r="O204" s="1"/>
      <c r="P204" s="1"/>
      <c r="Q204" s="1"/>
      <c r="R204" s="1"/>
      <c r="S204" s="1"/>
      <c r="T204" s="1"/>
      <c r="U204" s="1"/>
      <c r="V204" s="1"/>
      <c r="W204" s="1"/>
      <c r="X204" s="1"/>
      <c r="Y204" s="1"/>
      <c r="Z204" s="1"/>
    </row>
    <row r="205" spans="1:26" ht="15.75" customHeight="1">
      <c r="A205" s="1"/>
      <c r="B205" s="1"/>
      <c r="C205" s="1"/>
      <c r="D205" s="1"/>
      <c r="E205" s="1"/>
      <c r="F205" s="1"/>
      <c r="G205" s="1"/>
      <c r="H205" s="1"/>
      <c r="I205" s="1"/>
      <c r="J205" s="1"/>
      <c r="K205" s="1"/>
      <c r="L205" s="1"/>
      <c r="M205" s="170"/>
      <c r="N205" s="1"/>
      <c r="O205" s="1"/>
      <c r="P205" s="1"/>
      <c r="Q205" s="1"/>
      <c r="R205" s="1"/>
      <c r="S205" s="1"/>
      <c r="T205" s="1"/>
      <c r="U205" s="1"/>
      <c r="V205" s="1"/>
      <c r="W205" s="1"/>
      <c r="X205" s="1"/>
      <c r="Y205" s="1"/>
      <c r="Z205" s="1"/>
    </row>
    <row r="206" spans="1:26" ht="15.75" customHeight="1">
      <c r="A206" s="1"/>
      <c r="B206" s="1"/>
      <c r="C206" s="1"/>
      <c r="D206" s="1"/>
      <c r="E206" s="1"/>
      <c r="F206" s="1"/>
      <c r="G206" s="1"/>
      <c r="H206" s="1"/>
      <c r="I206" s="1"/>
      <c r="J206" s="1"/>
      <c r="K206" s="1"/>
      <c r="L206" s="1"/>
      <c r="M206" s="170"/>
      <c r="N206" s="1"/>
      <c r="O206" s="1"/>
      <c r="P206" s="1"/>
      <c r="Q206" s="1"/>
      <c r="R206" s="1"/>
      <c r="S206" s="1"/>
      <c r="T206" s="1"/>
      <c r="U206" s="1"/>
      <c r="V206" s="1"/>
      <c r="W206" s="1"/>
      <c r="X206" s="1"/>
      <c r="Y206" s="1"/>
      <c r="Z206" s="1"/>
    </row>
    <row r="207" spans="1:26" ht="15.75" customHeight="1">
      <c r="A207" s="1"/>
      <c r="B207" s="1"/>
      <c r="C207" s="1"/>
      <c r="D207" s="1"/>
      <c r="E207" s="1"/>
      <c r="F207" s="1"/>
      <c r="G207" s="1"/>
      <c r="H207" s="1"/>
      <c r="I207" s="1"/>
      <c r="J207" s="1"/>
      <c r="K207" s="1"/>
      <c r="L207" s="1"/>
      <c r="M207" s="170"/>
      <c r="N207" s="1"/>
      <c r="O207" s="1"/>
      <c r="P207" s="1"/>
      <c r="Q207" s="1"/>
      <c r="R207" s="1"/>
      <c r="S207" s="1"/>
      <c r="T207" s="1"/>
      <c r="U207" s="1"/>
      <c r="V207" s="1"/>
      <c r="W207" s="1"/>
      <c r="X207" s="1"/>
      <c r="Y207" s="1"/>
      <c r="Z207" s="1"/>
    </row>
    <row r="208" spans="1:26" ht="15.75" customHeight="1">
      <c r="A208" s="1"/>
      <c r="B208" s="1"/>
      <c r="C208" s="1"/>
      <c r="D208" s="1"/>
      <c r="E208" s="1"/>
      <c r="F208" s="1"/>
      <c r="G208" s="1"/>
      <c r="H208" s="1"/>
      <c r="I208" s="1"/>
      <c r="J208" s="1"/>
      <c r="K208" s="1"/>
      <c r="L208" s="1"/>
      <c r="M208" s="170"/>
      <c r="N208" s="1"/>
      <c r="O208" s="1"/>
      <c r="P208" s="1"/>
      <c r="Q208" s="1"/>
      <c r="R208" s="1"/>
      <c r="S208" s="1"/>
      <c r="T208" s="1"/>
      <c r="U208" s="1"/>
      <c r="V208" s="1"/>
      <c r="W208" s="1"/>
      <c r="X208" s="1"/>
      <c r="Y208" s="1"/>
      <c r="Z208" s="1"/>
    </row>
    <row r="209" spans="1:26" ht="15.75" customHeight="1">
      <c r="A209" s="1"/>
      <c r="B209" s="1"/>
      <c r="C209" s="1"/>
      <c r="D209" s="1"/>
      <c r="E209" s="1"/>
      <c r="F209" s="1"/>
      <c r="G209" s="1"/>
      <c r="H209" s="1"/>
      <c r="I209" s="1"/>
      <c r="J209" s="1"/>
      <c r="K209" s="1"/>
      <c r="L209" s="1"/>
      <c r="M209" s="170"/>
      <c r="N209" s="1"/>
      <c r="O209" s="1"/>
      <c r="P209" s="1"/>
      <c r="Q209" s="1"/>
      <c r="R209" s="1"/>
      <c r="S209" s="1"/>
      <c r="T209" s="1"/>
      <c r="U209" s="1"/>
      <c r="V209" s="1"/>
      <c r="W209" s="1"/>
      <c r="X209" s="1"/>
      <c r="Y209" s="1"/>
      <c r="Z209" s="1"/>
    </row>
    <row r="210" spans="1:26" ht="15.75" customHeight="1">
      <c r="A210" s="1"/>
      <c r="B210" s="1"/>
      <c r="C210" s="1"/>
      <c r="D210" s="1"/>
      <c r="E210" s="1"/>
      <c r="F210" s="1"/>
      <c r="G210" s="1"/>
      <c r="H210" s="1"/>
      <c r="I210" s="1"/>
      <c r="J210" s="1"/>
      <c r="K210" s="1"/>
      <c r="L210" s="1"/>
      <c r="M210" s="170"/>
      <c r="N210" s="1"/>
      <c r="O210" s="1"/>
      <c r="P210" s="1"/>
      <c r="Q210" s="1"/>
      <c r="R210" s="1"/>
      <c r="S210" s="1"/>
      <c r="T210" s="1"/>
      <c r="U210" s="1"/>
      <c r="V210" s="1"/>
      <c r="W210" s="1"/>
      <c r="X210" s="1"/>
      <c r="Y210" s="1"/>
      <c r="Z210" s="1"/>
    </row>
    <row r="211" spans="1:26" ht="15.75" customHeight="1">
      <c r="A211" s="1"/>
      <c r="B211" s="1"/>
      <c r="C211" s="1"/>
      <c r="D211" s="1"/>
      <c r="E211" s="1"/>
      <c r="F211" s="1"/>
      <c r="G211" s="1"/>
      <c r="H211" s="1"/>
      <c r="I211" s="1"/>
      <c r="J211" s="1"/>
      <c r="K211" s="1"/>
      <c r="L211" s="1"/>
      <c r="M211" s="170"/>
      <c r="N211" s="1"/>
      <c r="O211" s="1"/>
      <c r="P211" s="1"/>
      <c r="Q211" s="1"/>
      <c r="R211" s="1"/>
      <c r="S211" s="1"/>
      <c r="T211" s="1"/>
      <c r="U211" s="1"/>
      <c r="V211" s="1"/>
      <c r="W211" s="1"/>
      <c r="X211" s="1"/>
      <c r="Y211" s="1"/>
      <c r="Z211" s="1"/>
    </row>
    <row r="212" spans="1:26" ht="15.75" customHeight="1">
      <c r="A212" s="1"/>
      <c r="B212" s="1"/>
      <c r="C212" s="1"/>
      <c r="D212" s="1"/>
      <c r="E212" s="1"/>
      <c r="F212" s="1"/>
      <c r="G212" s="1"/>
      <c r="H212" s="1"/>
      <c r="I212" s="1"/>
      <c r="J212" s="1"/>
      <c r="K212" s="1"/>
      <c r="L212" s="1"/>
      <c r="M212" s="170"/>
      <c r="N212" s="1"/>
      <c r="O212" s="1"/>
      <c r="P212" s="1"/>
      <c r="Q212" s="1"/>
      <c r="R212" s="1"/>
      <c r="S212" s="1"/>
      <c r="T212" s="1"/>
      <c r="U212" s="1"/>
      <c r="V212" s="1"/>
      <c r="W212" s="1"/>
      <c r="X212" s="1"/>
      <c r="Y212" s="1"/>
      <c r="Z212" s="1"/>
    </row>
    <row r="213" spans="1:26" ht="15.75" customHeight="1">
      <c r="A213" s="1"/>
      <c r="B213" s="1"/>
      <c r="C213" s="1"/>
      <c r="D213" s="1"/>
      <c r="E213" s="1"/>
      <c r="F213" s="1"/>
      <c r="G213" s="1"/>
      <c r="H213" s="1"/>
      <c r="I213" s="1"/>
      <c r="J213" s="1"/>
      <c r="K213" s="1"/>
      <c r="L213" s="1"/>
      <c r="M213" s="170"/>
      <c r="N213" s="1"/>
      <c r="O213" s="1"/>
      <c r="P213" s="1"/>
      <c r="Q213" s="1"/>
      <c r="R213" s="1"/>
      <c r="S213" s="1"/>
      <c r="T213" s="1"/>
      <c r="U213" s="1"/>
      <c r="V213" s="1"/>
      <c r="W213" s="1"/>
      <c r="X213" s="1"/>
      <c r="Y213" s="1"/>
      <c r="Z213" s="1"/>
    </row>
    <row r="214" spans="1:26" ht="15.75" customHeight="1">
      <c r="A214" s="1"/>
      <c r="B214" s="1"/>
      <c r="C214" s="1"/>
      <c r="D214" s="1"/>
      <c r="E214" s="1"/>
      <c r="F214" s="1"/>
      <c r="G214" s="1"/>
      <c r="H214" s="1"/>
      <c r="I214" s="1"/>
      <c r="J214" s="1"/>
      <c r="K214" s="1"/>
      <c r="L214" s="1"/>
      <c r="M214" s="170"/>
      <c r="N214" s="1"/>
      <c r="O214" s="1"/>
      <c r="P214" s="1"/>
      <c r="Q214" s="1"/>
      <c r="R214" s="1"/>
      <c r="S214" s="1"/>
      <c r="T214" s="1"/>
      <c r="U214" s="1"/>
      <c r="V214" s="1"/>
      <c r="W214" s="1"/>
      <c r="X214" s="1"/>
      <c r="Y214" s="1"/>
      <c r="Z214" s="1"/>
    </row>
    <row r="215" spans="1:26" ht="15.75" customHeight="1">
      <c r="A215" s="1"/>
      <c r="B215" s="1"/>
      <c r="C215" s="1"/>
      <c r="D215" s="1"/>
      <c r="E215" s="1"/>
      <c r="F215" s="1"/>
      <c r="G215" s="1"/>
      <c r="H215" s="1"/>
      <c r="I215" s="1"/>
      <c r="J215" s="1"/>
      <c r="K215" s="1"/>
      <c r="L215" s="1"/>
      <c r="M215" s="170"/>
      <c r="N215" s="1"/>
      <c r="O215" s="1"/>
      <c r="P215" s="1"/>
      <c r="Q215" s="1"/>
      <c r="R215" s="1"/>
      <c r="S215" s="1"/>
      <c r="T215" s="1"/>
      <c r="U215" s="1"/>
      <c r="V215" s="1"/>
      <c r="W215" s="1"/>
      <c r="X215" s="1"/>
      <c r="Y215" s="1"/>
      <c r="Z215" s="1"/>
    </row>
    <row r="216" spans="1:26" ht="15.75" customHeight="1">
      <c r="A216" s="1"/>
      <c r="B216" s="1"/>
      <c r="C216" s="1"/>
      <c r="D216" s="1"/>
      <c r="E216" s="1"/>
      <c r="F216" s="1"/>
      <c r="G216" s="1"/>
      <c r="H216" s="1"/>
      <c r="I216" s="1"/>
      <c r="J216" s="1"/>
      <c r="K216" s="1"/>
      <c r="L216" s="1"/>
      <c r="M216" s="170"/>
      <c r="N216" s="1"/>
      <c r="O216" s="1"/>
      <c r="P216" s="1"/>
      <c r="Q216" s="1"/>
      <c r="R216" s="1"/>
      <c r="S216" s="1"/>
      <c r="T216" s="1"/>
      <c r="U216" s="1"/>
      <c r="V216" s="1"/>
      <c r="W216" s="1"/>
      <c r="X216" s="1"/>
      <c r="Y216" s="1"/>
      <c r="Z216" s="1"/>
    </row>
    <row r="217" spans="1:26" ht="15.75" customHeight="1">
      <c r="A217" s="1"/>
      <c r="B217" s="1"/>
      <c r="C217" s="1"/>
      <c r="D217" s="1"/>
      <c r="E217" s="1"/>
      <c r="F217" s="1"/>
      <c r="G217" s="1"/>
      <c r="H217" s="1"/>
      <c r="I217" s="1"/>
      <c r="J217" s="1"/>
      <c r="K217" s="1"/>
      <c r="L217" s="1"/>
      <c r="M217" s="170"/>
      <c r="N217" s="1"/>
      <c r="O217" s="1"/>
      <c r="P217" s="1"/>
      <c r="Q217" s="1"/>
      <c r="R217" s="1"/>
      <c r="S217" s="1"/>
      <c r="T217" s="1"/>
      <c r="U217" s="1"/>
      <c r="V217" s="1"/>
      <c r="W217" s="1"/>
      <c r="X217" s="1"/>
      <c r="Y217" s="1"/>
      <c r="Z217" s="1"/>
    </row>
    <row r="218" spans="1:26" ht="15.75" customHeight="1">
      <c r="A218" s="1"/>
      <c r="B218" s="1"/>
      <c r="C218" s="1"/>
      <c r="D218" s="1"/>
      <c r="E218" s="1"/>
      <c r="F218" s="1"/>
      <c r="G218" s="1"/>
      <c r="H218" s="1"/>
      <c r="I218" s="1"/>
      <c r="J218" s="1"/>
      <c r="K218" s="1"/>
      <c r="L218" s="1"/>
      <c r="M218" s="170"/>
      <c r="N218" s="1"/>
      <c r="O218" s="1"/>
      <c r="P218" s="1"/>
      <c r="Q218" s="1"/>
      <c r="R218" s="1"/>
      <c r="S218" s="1"/>
      <c r="T218" s="1"/>
      <c r="U218" s="1"/>
      <c r="V218" s="1"/>
      <c r="W218" s="1"/>
      <c r="X218" s="1"/>
      <c r="Y218" s="1"/>
      <c r="Z218" s="1"/>
    </row>
    <row r="219" spans="1:26" ht="15.75" customHeight="1">
      <c r="A219" s="1"/>
      <c r="B219" s="1"/>
      <c r="C219" s="1"/>
      <c r="D219" s="1"/>
      <c r="E219" s="1"/>
      <c r="F219" s="1"/>
      <c r="G219" s="1"/>
      <c r="H219" s="1"/>
      <c r="I219" s="1"/>
      <c r="J219" s="1"/>
      <c r="K219" s="1"/>
      <c r="L219" s="1"/>
      <c r="M219" s="170"/>
      <c r="N219" s="1"/>
      <c r="O219" s="1"/>
      <c r="P219" s="1"/>
      <c r="Q219" s="1"/>
      <c r="R219" s="1"/>
      <c r="S219" s="1"/>
      <c r="T219" s="1"/>
      <c r="U219" s="1"/>
      <c r="V219" s="1"/>
      <c r="W219" s="1"/>
      <c r="X219" s="1"/>
      <c r="Y219" s="1"/>
      <c r="Z219" s="1"/>
    </row>
    <row r="220" spans="1:26" ht="15.75" customHeight="1">
      <c r="A220" s="1"/>
      <c r="B220" s="1"/>
      <c r="C220" s="1"/>
      <c r="D220" s="1"/>
      <c r="E220" s="1"/>
      <c r="F220" s="1"/>
      <c r="G220" s="1"/>
      <c r="H220" s="1"/>
      <c r="I220" s="1"/>
      <c r="J220" s="1"/>
      <c r="K220" s="1"/>
      <c r="L220" s="1"/>
      <c r="M220" s="170"/>
      <c r="N220" s="1"/>
      <c r="O220" s="1"/>
      <c r="P220" s="1"/>
      <c r="Q220" s="1"/>
      <c r="R220" s="1"/>
      <c r="S220" s="1"/>
      <c r="T220" s="1"/>
      <c r="U220" s="1"/>
      <c r="V220" s="1"/>
      <c r="W220" s="1"/>
      <c r="X220" s="1"/>
      <c r="Y220" s="1"/>
      <c r="Z220" s="1"/>
    </row>
    <row r="221" spans="1:26" ht="15.75" customHeight="1">
      <c r="A221" s="1"/>
      <c r="B221" s="1"/>
      <c r="C221" s="1"/>
      <c r="D221" s="1"/>
      <c r="E221" s="1"/>
      <c r="F221" s="1"/>
      <c r="G221" s="1"/>
      <c r="H221" s="1"/>
      <c r="I221" s="1"/>
      <c r="J221" s="1"/>
      <c r="K221" s="1"/>
      <c r="L221" s="1"/>
      <c r="M221" s="170"/>
      <c r="N221" s="1"/>
      <c r="O221" s="1"/>
      <c r="P221" s="1"/>
      <c r="Q221" s="1"/>
      <c r="R221" s="1"/>
      <c r="S221" s="1"/>
      <c r="T221" s="1"/>
      <c r="U221" s="1"/>
      <c r="V221" s="1"/>
      <c r="W221" s="1"/>
      <c r="X221" s="1"/>
      <c r="Y221" s="1"/>
      <c r="Z221" s="1"/>
    </row>
    <row r="222" spans="1:26" ht="15.75" customHeight="1">
      <c r="A222" s="1"/>
      <c r="B222" s="1"/>
      <c r="C222" s="1"/>
      <c r="D222" s="1"/>
      <c r="E222" s="1"/>
      <c r="F222" s="1"/>
      <c r="G222" s="1"/>
      <c r="H222" s="1"/>
      <c r="I222" s="1"/>
      <c r="J222" s="1"/>
      <c r="K222" s="1"/>
      <c r="L222" s="1"/>
      <c r="M222" s="170"/>
      <c r="N222" s="1"/>
      <c r="O222" s="1"/>
      <c r="P222" s="1"/>
      <c r="Q222" s="1"/>
      <c r="R222" s="1"/>
      <c r="S222" s="1"/>
      <c r="T222" s="1"/>
      <c r="U222" s="1"/>
      <c r="V222" s="1"/>
      <c r="W222" s="1"/>
      <c r="X222" s="1"/>
      <c r="Y222" s="1"/>
      <c r="Z222" s="1"/>
    </row>
    <row r="223" spans="1:26" ht="15.75" customHeight="1">
      <c r="A223" s="1"/>
      <c r="B223" s="1"/>
      <c r="C223" s="1"/>
      <c r="D223" s="1"/>
      <c r="E223" s="1"/>
      <c r="F223" s="1"/>
      <c r="G223" s="1"/>
      <c r="H223" s="1"/>
      <c r="I223" s="1"/>
      <c r="J223" s="1"/>
      <c r="K223" s="1"/>
      <c r="L223" s="1"/>
      <c r="M223" s="170"/>
      <c r="N223" s="1"/>
      <c r="O223" s="1"/>
      <c r="P223" s="1"/>
      <c r="Q223" s="1"/>
      <c r="R223" s="1"/>
      <c r="S223" s="1"/>
      <c r="T223" s="1"/>
      <c r="U223" s="1"/>
      <c r="V223" s="1"/>
      <c r="W223" s="1"/>
      <c r="X223" s="1"/>
      <c r="Y223" s="1"/>
      <c r="Z223" s="1"/>
    </row>
    <row r="224" spans="1:26" ht="15.75" customHeight="1">
      <c r="A224" s="1"/>
      <c r="B224" s="1"/>
      <c r="C224" s="1"/>
      <c r="D224" s="1"/>
      <c r="E224" s="1"/>
      <c r="F224" s="1"/>
      <c r="G224" s="1"/>
      <c r="H224" s="1"/>
      <c r="I224" s="1"/>
      <c r="J224" s="1"/>
      <c r="K224" s="1"/>
      <c r="L224" s="1"/>
      <c r="M224" s="170"/>
      <c r="N224" s="1"/>
      <c r="O224" s="1"/>
      <c r="P224" s="1"/>
      <c r="Q224" s="1"/>
      <c r="R224" s="1"/>
      <c r="S224" s="1"/>
      <c r="T224" s="1"/>
      <c r="U224" s="1"/>
      <c r="V224" s="1"/>
      <c r="W224" s="1"/>
      <c r="X224" s="1"/>
      <c r="Y224" s="1"/>
      <c r="Z224" s="1"/>
    </row>
    <row r="225" spans="1:26" ht="15.75" customHeight="1">
      <c r="A225" s="1"/>
      <c r="B225" s="1"/>
      <c r="C225" s="1"/>
      <c r="D225" s="1"/>
      <c r="E225" s="1"/>
      <c r="F225" s="1"/>
      <c r="G225" s="1"/>
      <c r="H225" s="1"/>
      <c r="I225" s="1"/>
      <c r="J225" s="1"/>
      <c r="K225" s="1"/>
      <c r="L225" s="1"/>
      <c r="M225" s="170"/>
      <c r="N225" s="1"/>
      <c r="O225" s="1"/>
      <c r="P225" s="1"/>
      <c r="Q225" s="1"/>
      <c r="R225" s="1"/>
      <c r="S225" s="1"/>
      <c r="T225" s="1"/>
      <c r="U225" s="1"/>
      <c r="V225" s="1"/>
      <c r="W225" s="1"/>
      <c r="X225" s="1"/>
      <c r="Y225" s="1"/>
      <c r="Z225" s="1"/>
    </row>
    <row r="226" spans="1:26" ht="15.75" customHeight="1">
      <c r="A226" s="1"/>
      <c r="B226" s="1"/>
      <c r="C226" s="1"/>
      <c r="D226" s="1"/>
      <c r="E226" s="1"/>
      <c r="F226" s="1"/>
      <c r="G226" s="1"/>
      <c r="H226" s="1"/>
      <c r="I226" s="1"/>
      <c r="J226" s="1"/>
      <c r="K226" s="1"/>
      <c r="L226" s="1"/>
      <c r="M226" s="170"/>
      <c r="N226" s="1"/>
      <c r="O226" s="1"/>
      <c r="P226" s="1"/>
      <c r="Q226" s="1"/>
      <c r="R226" s="1"/>
      <c r="S226" s="1"/>
      <c r="T226" s="1"/>
      <c r="U226" s="1"/>
      <c r="V226" s="1"/>
      <c r="W226" s="1"/>
      <c r="X226" s="1"/>
      <c r="Y226" s="1"/>
      <c r="Z226" s="1"/>
    </row>
    <row r="227" spans="1:26" ht="15.75" customHeight="1">
      <c r="A227" s="1"/>
      <c r="B227" s="1"/>
      <c r="C227" s="1"/>
      <c r="D227" s="1"/>
      <c r="E227" s="1"/>
      <c r="F227" s="1"/>
      <c r="G227" s="1"/>
      <c r="H227" s="1"/>
      <c r="I227" s="1"/>
      <c r="J227" s="1"/>
      <c r="K227" s="1"/>
      <c r="L227" s="1"/>
      <c r="M227" s="170"/>
      <c r="N227" s="1"/>
      <c r="O227" s="1"/>
      <c r="P227" s="1"/>
      <c r="Q227" s="1"/>
      <c r="R227" s="1"/>
      <c r="S227" s="1"/>
      <c r="T227" s="1"/>
      <c r="U227" s="1"/>
      <c r="V227" s="1"/>
      <c r="W227" s="1"/>
      <c r="X227" s="1"/>
      <c r="Y227" s="1"/>
      <c r="Z227" s="1"/>
    </row>
    <row r="228" spans="1:26" ht="15.75" customHeight="1">
      <c r="A228" s="1"/>
      <c r="B228" s="1"/>
      <c r="C228" s="1"/>
      <c r="D228" s="1"/>
      <c r="E228" s="1"/>
      <c r="F228" s="1"/>
      <c r="G228" s="1"/>
      <c r="H228" s="1"/>
      <c r="I228" s="1"/>
      <c r="J228" s="1"/>
      <c r="K228" s="1"/>
      <c r="L228" s="1"/>
      <c r="M228" s="170"/>
      <c r="N228" s="1"/>
      <c r="O228" s="1"/>
      <c r="P228" s="1"/>
      <c r="Q228" s="1"/>
      <c r="R228" s="1"/>
      <c r="S228" s="1"/>
      <c r="T228" s="1"/>
      <c r="U228" s="1"/>
      <c r="V228" s="1"/>
      <c r="W228" s="1"/>
      <c r="X228" s="1"/>
      <c r="Y228" s="1"/>
      <c r="Z228" s="1"/>
    </row>
    <row r="229" spans="1:26" ht="15.75" customHeight="1">
      <c r="A229" s="1"/>
      <c r="B229" s="1"/>
      <c r="C229" s="1"/>
      <c r="D229" s="1"/>
      <c r="E229" s="1"/>
      <c r="F229" s="1"/>
      <c r="G229" s="1"/>
      <c r="H229" s="1"/>
      <c r="I229" s="1"/>
      <c r="J229" s="1"/>
      <c r="K229" s="1"/>
      <c r="L229" s="1"/>
      <c r="M229" s="170"/>
      <c r="N229" s="1"/>
      <c r="O229" s="1"/>
      <c r="P229" s="1"/>
      <c r="Q229" s="1"/>
      <c r="R229" s="1"/>
      <c r="S229" s="1"/>
      <c r="T229" s="1"/>
      <c r="U229" s="1"/>
      <c r="V229" s="1"/>
      <c r="W229" s="1"/>
      <c r="X229" s="1"/>
      <c r="Y229" s="1"/>
      <c r="Z229" s="1"/>
    </row>
    <row r="230" spans="1:26" ht="15.75" customHeight="1">
      <c r="A230" s="1"/>
      <c r="B230" s="1"/>
      <c r="C230" s="1"/>
      <c r="D230" s="1"/>
      <c r="E230" s="1"/>
      <c r="F230" s="1"/>
      <c r="G230" s="1"/>
      <c r="H230" s="1"/>
      <c r="I230" s="1"/>
      <c r="J230" s="1"/>
      <c r="K230" s="1"/>
      <c r="L230" s="1"/>
      <c r="M230" s="170"/>
      <c r="N230" s="1"/>
      <c r="O230" s="1"/>
      <c r="P230" s="1"/>
      <c r="Q230" s="1"/>
      <c r="R230" s="1"/>
      <c r="S230" s="1"/>
      <c r="T230" s="1"/>
      <c r="U230" s="1"/>
      <c r="V230" s="1"/>
      <c r="W230" s="1"/>
      <c r="X230" s="1"/>
      <c r="Y230" s="1"/>
      <c r="Z230" s="1"/>
    </row>
    <row r="231" spans="1:26" ht="15.75" customHeight="1">
      <c r="A231" s="1"/>
      <c r="B231" s="1"/>
      <c r="C231" s="1"/>
      <c r="D231" s="1"/>
      <c r="E231" s="1"/>
      <c r="F231" s="1"/>
      <c r="G231" s="1"/>
      <c r="H231" s="1"/>
      <c r="I231" s="1"/>
      <c r="J231" s="1"/>
      <c r="K231" s="1"/>
      <c r="L231" s="1"/>
      <c r="M231" s="170"/>
      <c r="N231" s="1"/>
      <c r="O231" s="1"/>
      <c r="P231" s="1"/>
      <c r="Q231" s="1"/>
      <c r="R231" s="1"/>
      <c r="S231" s="1"/>
      <c r="T231" s="1"/>
      <c r="U231" s="1"/>
      <c r="V231" s="1"/>
      <c r="W231" s="1"/>
      <c r="X231" s="1"/>
      <c r="Y231" s="1"/>
      <c r="Z231" s="1"/>
    </row>
    <row r="232" spans="1:26" ht="15.75" customHeight="1">
      <c r="A232" s="1"/>
      <c r="B232" s="1"/>
      <c r="C232" s="1"/>
      <c r="D232" s="1"/>
      <c r="E232" s="1"/>
      <c r="F232" s="1"/>
      <c r="G232" s="1"/>
      <c r="H232" s="1"/>
      <c r="I232" s="1"/>
      <c r="J232" s="1"/>
      <c r="K232" s="1"/>
      <c r="L232" s="1"/>
      <c r="M232" s="170"/>
      <c r="N232" s="1"/>
      <c r="O232" s="1"/>
      <c r="P232" s="1"/>
      <c r="Q232" s="1"/>
      <c r="R232" s="1"/>
      <c r="S232" s="1"/>
      <c r="T232" s="1"/>
      <c r="U232" s="1"/>
      <c r="V232" s="1"/>
      <c r="W232" s="1"/>
      <c r="X232" s="1"/>
      <c r="Y232" s="1"/>
      <c r="Z232" s="1"/>
    </row>
    <row r="233" spans="1:26" ht="15.75" customHeight="1">
      <c r="A233" s="1"/>
      <c r="B233" s="1"/>
      <c r="C233" s="1"/>
      <c r="D233" s="1"/>
      <c r="E233" s="1"/>
      <c r="F233" s="1"/>
      <c r="G233" s="1"/>
      <c r="H233" s="1"/>
      <c r="I233" s="1"/>
      <c r="J233" s="1"/>
      <c r="K233" s="1"/>
      <c r="L233" s="1"/>
      <c r="M233" s="170"/>
      <c r="N233" s="1"/>
      <c r="O233" s="1"/>
      <c r="P233" s="1"/>
      <c r="Q233" s="1"/>
      <c r="R233" s="1"/>
      <c r="S233" s="1"/>
      <c r="T233" s="1"/>
      <c r="U233" s="1"/>
      <c r="V233" s="1"/>
      <c r="W233" s="1"/>
      <c r="X233" s="1"/>
      <c r="Y233" s="1"/>
      <c r="Z233" s="1"/>
    </row>
    <row r="234" spans="1:26" ht="15.75" customHeight="1">
      <c r="A234" s="1"/>
      <c r="B234" s="1"/>
      <c r="C234" s="1"/>
      <c r="D234" s="1"/>
      <c r="E234" s="1"/>
      <c r="F234" s="1"/>
      <c r="G234" s="1"/>
      <c r="H234" s="1"/>
      <c r="I234" s="1"/>
      <c r="J234" s="1"/>
      <c r="K234" s="1"/>
      <c r="L234" s="1"/>
      <c r="M234" s="170"/>
      <c r="N234" s="1"/>
      <c r="O234" s="1"/>
      <c r="P234" s="1"/>
      <c r="Q234" s="1"/>
      <c r="R234" s="1"/>
      <c r="S234" s="1"/>
      <c r="T234" s="1"/>
      <c r="U234" s="1"/>
      <c r="V234" s="1"/>
      <c r="W234" s="1"/>
      <c r="X234" s="1"/>
      <c r="Y234" s="1"/>
      <c r="Z234" s="1"/>
    </row>
    <row r="235" spans="1:26" ht="15.75" customHeight="1">
      <c r="A235" s="1"/>
      <c r="B235" s="1"/>
      <c r="C235" s="1"/>
      <c r="D235" s="1"/>
      <c r="E235" s="1"/>
      <c r="F235" s="1"/>
      <c r="G235" s="1"/>
      <c r="H235" s="1"/>
      <c r="I235" s="1"/>
      <c r="J235" s="1"/>
      <c r="K235" s="1"/>
      <c r="L235" s="1"/>
      <c r="M235" s="170"/>
      <c r="N235" s="1"/>
      <c r="O235" s="1"/>
      <c r="P235" s="1"/>
      <c r="Q235" s="1"/>
      <c r="R235" s="1"/>
      <c r="S235" s="1"/>
      <c r="T235" s="1"/>
      <c r="U235" s="1"/>
      <c r="V235" s="1"/>
      <c r="W235" s="1"/>
      <c r="X235" s="1"/>
      <c r="Y235" s="1"/>
      <c r="Z235" s="1"/>
    </row>
    <row r="236" spans="1:26" ht="15.75" customHeight="1">
      <c r="A236" s="1"/>
      <c r="B236" s="1"/>
      <c r="C236" s="1"/>
      <c r="D236" s="1"/>
      <c r="E236" s="1"/>
      <c r="F236" s="1"/>
      <c r="G236" s="1"/>
      <c r="H236" s="1"/>
      <c r="I236" s="1"/>
      <c r="J236" s="1"/>
      <c r="K236" s="1"/>
      <c r="L236" s="1"/>
      <c r="M236" s="170"/>
      <c r="N236" s="1"/>
      <c r="O236" s="1"/>
      <c r="P236" s="1"/>
      <c r="Q236" s="1"/>
      <c r="R236" s="1"/>
      <c r="S236" s="1"/>
      <c r="T236" s="1"/>
      <c r="U236" s="1"/>
      <c r="V236" s="1"/>
      <c r="W236" s="1"/>
      <c r="X236" s="1"/>
      <c r="Y236" s="1"/>
      <c r="Z236" s="1"/>
    </row>
    <row r="237" spans="1:26" ht="15.75" customHeight="1">
      <c r="A237" s="1"/>
      <c r="B237" s="1"/>
      <c r="C237" s="1"/>
      <c r="D237" s="1"/>
      <c r="E237" s="1"/>
      <c r="F237" s="1"/>
      <c r="G237" s="1"/>
      <c r="H237" s="1"/>
      <c r="I237" s="1"/>
      <c r="J237" s="1"/>
      <c r="K237" s="1"/>
      <c r="L237" s="1"/>
      <c r="M237" s="170"/>
      <c r="N237" s="1"/>
      <c r="O237" s="1"/>
      <c r="P237" s="1"/>
      <c r="Q237" s="1"/>
      <c r="R237" s="1"/>
      <c r="S237" s="1"/>
      <c r="T237" s="1"/>
      <c r="U237" s="1"/>
      <c r="V237" s="1"/>
      <c r="W237" s="1"/>
      <c r="X237" s="1"/>
      <c r="Y237" s="1"/>
      <c r="Z237" s="1"/>
    </row>
    <row r="238" spans="1:26" ht="15.75" customHeight="1">
      <c r="A238" s="1"/>
      <c r="B238" s="1"/>
      <c r="C238" s="1"/>
      <c r="D238" s="1"/>
      <c r="E238" s="1"/>
      <c r="F238" s="1"/>
      <c r="G238" s="1"/>
      <c r="H238" s="1"/>
      <c r="I238" s="1"/>
      <c r="J238" s="1"/>
      <c r="K238" s="1"/>
      <c r="L238" s="1"/>
      <c r="M238" s="170"/>
      <c r="N238" s="1"/>
      <c r="O238" s="1"/>
      <c r="P238" s="1"/>
      <c r="Q238" s="1"/>
      <c r="R238" s="1"/>
      <c r="S238" s="1"/>
      <c r="T238" s="1"/>
      <c r="U238" s="1"/>
      <c r="V238" s="1"/>
      <c r="W238" s="1"/>
      <c r="X238" s="1"/>
      <c r="Y238" s="1"/>
      <c r="Z238" s="1"/>
    </row>
    <row r="239" spans="1:26" ht="15.75" customHeight="1"/>
    <row r="240" spans="1:26"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4">
    <mergeCell ref="C16:F16"/>
    <mergeCell ref="G16:J16"/>
    <mergeCell ref="C32:F32"/>
    <mergeCell ref="G32:J32"/>
    <mergeCell ref="G36:J36"/>
    <mergeCell ref="C21:F21"/>
    <mergeCell ref="G21:J21"/>
    <mergeCell ref="D23:D26"/>
    <mergeCell ref="H23:H26"/>
    <mergeCell ref="C28:F28"/>
    <mergeCell ref="G28:J28"/>
    <mergeCell ref="C30:F30"/>
    <mergeCell ref="R5:T5"/>
    <mergeCell ref="C6:F7"/>
    <mergeCell ref="G4:J4"/>
    <mergeCell ref="H6:H14"/>
    <mergeCell ref="D8:D11"/>
    <mergeCell ref="C12:F12"/>
    <mergeCell ref="D13:D14"/>
    <mergeCell ref="A1:M1"/>
    <mergeCell ref="A2:M2"/>
    <mergeCell ref="C4:F4"/>
    <mergeCell ref="M5:N5"/>
    <mergeCell ref="O5:P5"/>
  </mergeCells>
  <hyperlinks>
    <hyperlink ref="M6" r:id="rId1"/>
    <hyperlink ref="M7" r:id="rId2"/>
    <hyperlink ref="M8" r:id="rId3"/>
    <hyperlink ref="M9" r:id="rId4"/>
    <hyperlink ref="M11" r:id="rId5"/>
    <hyperlink ref="M12" r:id="rId6"/>
    <hyperlink ref="M13" r:id="rId7"/>
    <hyperlink ref="M18" r:id="rId8"/>
    <hyperlink ref="M23" r:id="rId9"/>
    <hyperlink ref="M26" r:id="rId10"/>
    <hyperlink ref="M34" r:id="rId11" location="intro"/>
  </hyperlinks>
  <pageMargins left="0.7" right="0.7" top="0.75" bottom="0.75" header="0" footer="0"/>
  <pageSetup orientation="landscape"/>
  <legacyDrawing r:id="rId1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000"/>
  <sheetViews>
    <sheetView workbookViewId="0"/>
  </sheetViews>
  <sheetFormatPr defaultColWidth="14.42578125" defaultRowHeight="15" customHeight="1"/>
  <cols>
    <col min="1" max="1" width="8.7109375" customWidth="1"/>
    <col min="2" max="2" width="11.28515625" customWidth="1"/>
    <col min="3" max="3" width="4" customWidth="1"/>
    <col min="4" max="4" width="8.7109375" customWidth="1"/>
    <col min="5" max="5" width="13.140625" customWidth="1"/>
    <col min="6" max="6" width="4" customWidth="1"/>
    <col min="7" max="7" width="8.7109375" customWidth="1"/>
    <col min="8" max="8" width="19.5703125" customWidth="1"/>
    <col min="9" max="9" width="4" customWidth="1"/>
    <col min="10" max="10" width="8.7109375" customWidth="1"/>
    <col min="11" max="11" width="26.5703125" customWidth="1"/>
    <col min="12" max="12" width="4" customWidth="1"/>
    <col min="13" max="13" width="9" customWidth="1"/>
    <col min="14" max="14" width="12.7109375" customWidth="1"/>
    <col min="15" max="15" width="4" customWidth="1"/>
    <col min="16" max="16" width="8.7109375" customWidth="1"/>
    <col min="17" max="17" width="23.5703125" customWidth="1"/>
    <col min="18" max="18" width="4" customWidth="1"/>
    <col min="19" max="19" width="8.7109375" customWidth="1"/>
    <col min="20" max="20" width="10.7109375" customWidth="1"/>
    <col min="21" max="21" width="4" customWidth="1"/>
    <col min="22" max="22" width="8.7109375" customWidth="1"/>
    <col min="23" max="23" width="10.7109375" customWidth="1"/>
    <col min="24" max="24" width="4" customWidth="1"/>
    <col min="25" max="25" width="8.7109375" customWidth="1"/>
    <col min="26" max="26" width="14.85546875" customWidth="1"/>
    <col min="27" max="27" width="4" customWidth="1"/>
    <col min="28" max="28" width="8.7109375" customWidth="1"/>
    <col min="29" max="29" width="15.140625" customWidth="1"/>
    <col min="30" max="30" width="4" customWidth="1"/>
    <col min="31" max="31" width="8.7109375" customWidth="1"/>
    <col min="32" max="32" width="13.42578125" customWidth="1"/>
    <col min="33" max="33" width="4" customWidth="1"/>
    <col min="34" max="34" width="8.7109375" customWidth="1"/>
    <col min="35" max="35" width="11.85546875" customWidth="1"/>
    <col min="36" max="36" width="4" customWidth="1"/>
    <col min="37" max="38" width="8.7109375" customWidth="1"/>
  </cols>
  <sheetData>
    <row r="1" spans="1:38" ht="51">
      <c r="A1" s="156" t="s">
        <v>232</v>
      </c>
      <c r="B1" s="12" t="s">
        <v>233</v>
      </c>
      <c r="D1" s="156" t="s">
        <v>234</v>
      </c>
      <c r="E1" s="12" t="s">
        <v>233</v>
      </c>
      <c r="F1" s="1"/>
      <c r="G1" s="156" t="s">
        <v>235</v>
      </c>
      <c r="H1" s="12" t="s">
        <v>236</v>
      </c>
      <c r="I1" s="1"/>
      <c r="J1" s="156" t="s">
        <v>237</v>
      </c>
      <c r="K1" s="12" t="s">
        <v>238</v>
      </c>
      <c r="L1" s="1"/>
      <c r="M1" s="156" t="s">
        <v>239</v>
      </c>
      <c r="N1" s="12" t="s">
        <v>240</v>
      </c>
      <c r="O1" s="1"/>
      <c r="P1" s="156" t="s">
        <v>241</v>
      </c>
      <c r="Q1" s="12" t="s">
        <v>242</v>
      </c>
      <c r="R1" s="1"/>
      <c r="S1" s="156" t="s">
        <v>243</v>
      </c>
      <c r="T1" s="12" t="s">
        <v>244</v>
      </c>
      <c r="U1" s="1"/>
      <c r="V1" s="156" t="s">
        <v>245</v>
      </c>
      <c r="W1" s="12" t="s">
        <v>244</v>
      </c>
      <c r="X1" s="1"/>
      <c r="Y1" s="156" t="s">
        <v>246</v>
      </c>
      <c r="Z1" s="12" t="s">
        <v>247</v>
      </c>
      <c r="AA1" s="1"/>
      <c r="AB1" s="156" t="s">
        <v>248</v>
      </c>
      <c r="AC1" s="12" t="s">
        <v>249</v>
      </c>
      <c r="AD1" s="1"/>
      <c r="AE1" s="156" t="s">
        <v>250</v>
      </c>
      <c r="AF1" s="12" t="s">
        <v>251</v>
      </c>
      <c r="AG1" s="1"/>
      <c r="AH1" s="156" t="s">
        <v>252</v>
      </c>
      <c r="AI1" s="12" t="s">
        <v>253</v>
      </c>
      <c r="AJ1" s="1"/>
      <c r="AK1" s="156" t="s">
        <v>254</v>
      </c>
      <c r="AL1" s="12" t="s">
        <v>255</v>
      </c>
    </row>
    <row r="2" spans="1:38" ht="51">
      <c r="A2" s="1"/>
      <c r="B2" s="159" t="s">
        <v>67</v>
      </c>
      <c r="D2" s="1"/>
      <c r="E2" s="159" t="s">
        <v>67</v>
      </c>
      <c r="F2" s="1"/>
      <c r="G2" s="1"/>
      <c r="H2" s="159" t="s">
        <v>256</v>
      </c>
      <c r="I2" s="1"/>
      <c r="J2" s="1"/>
      <c r="K2" s="12" t="s">
        <v>257</v>
      </c>
      <c r="L2" s="1"/>
      <c r="M2" s="1"/>
      <c r="N2" s="12" t="s">
        <v>258</v>
      </c>
      <c r="O2" s="1"/>
      <c r="P2" s="1"/>
      <c r="Q2" s="12" t="s">
        <v>259</v>
      </c>
      <c r="R2" s="1"/>
      <c r="S2" s="1"/>
      <c r="T2" s="12" t="s">
        <v>260</v>
      </c>
      <c r="U2" s="1"/>
      <c r="V2" s="1"/>
      <c r="W2" s="12" t="s">
        <v>260</v>
      </c>
      <c r="X2" s="1"/>
      <c r="Y2" s="1"/>
      <c r="Z2" s="12" t="s">
        <v>261</v>
      </c>
      <c r="AA2" s="1"/>
      <c r="AB2" s="1"/>
      <c r="AC2" s="12" t="s">
        <v>262</v>
      </c>
      <c r="AD2" s="1"/>
      <c r="AE2" s="1"/>
      <c r="AF2" s="12" t="s">
        <v>263</v>
      </c>
      <c r="AG2" s="1"/>
      <c r="AH2" s="1"/>
      <c r="AI2" s="12" t="s">
        <v>264</v>
      </c>
      <c r="AJ2" s="1"/>
      <c r="AK2" s="1"/>
      <c r="AL2" s="12" t="s">
        <v>265</v>
      </c>
    </row>
    <row r="3" spans="1:38" ht="51">
      <c r="A3" s="1"/>
      <c r="B3" s="159" t="s">
        <v>266</v>
      </c>
      <c r="D3" s="1"/>
      <c r="E3" s="159" t="s">
        <v>266</v>
      </c>
      <c r="F3" s="1"/>
      <c r="G3" s="1"/>
      <c r="H3" s="159" t="s">
        <v>267</v>
      </c>
      <c r="I3" s="1"/>
      <c r="J3" s="1"/>
      <c r="K3" s="12" t="s">
        <v>268</v>
      </c>
      <c r="L3" s="1"/>
      <c r="M3" s="1"/>
      <c r="N3" s="12" t="s">
        <v>269</v>
      </c>
      <c r="O3" s="1"/>
      <c r="P3" s="1"/>
      <c r="Q3" s="12" t="s">
        <v>270</v>
      </c>
      <c r="R3" s="1"/>
      <c r="S3" s="1"/>
      <c r="T3" s="12" t="s">
        <v>271</v>
      </c>
      <c r="U3" s="1"/>
      <c r="V3" s="1"/>
      <c r="W3" s="12" t="s">
        <v>271</v>
      </c>
      <c r="X3" s="1"/>
      <c r="Y3" s="1"/>
      <c r="Z3" s="12" t="s">
        <v>272</v>
      </c>
      <c r="AA3" s="1"/>
      <c r="AB3" s="1"/>
      <c r="AC3" s="12" t="s">
        <v>273</v>
      </c>
      <c r="AD3" s="1"/>
      <c r="AE3" s="1"/>
      <c r="AF3" s="12" t="s">
        <v>275</v>
      </c>
      <c r="AG3" s="1"/>
      <c r="AJ3" s="1"/>
      <c r="AK3" s="1"/>
      <c r="AL3" s="12" t="s">
        <v>276</v>
      </c>
    </row>
    <row r="4" spans="1:38" ht="51">
      <c r="A4" s="1"/>
      <c r="B4" s="159" t="s">
        <v>63</v>
      </c>
      <c r="D4" s="1"/>
      <c r="E4" s="159" t="s">
        <v>63</v>
      </c>
      <c r="F4" s="1"/>
      <c r="G4" s="1"/>
      <c r="H4" s="159" t="s">
        <v>277</v>
      </c>
      <c r="I4" s="1"/>
      <c r="J4" s="1"/>
      <c r="K4" s="12" t="s">
        <v>278</v>
      </c>
      <c r="L4" s="1"/>
      <c r="M4" s="1"/>
      <c r="N4" s="12" t="s">
        <v>279</v>
      </c>
      <c r="O4" s="1"/>
      <c r="R4" s="1"/>
      <c r="S4" s="1"/>
      <c r="T4" s="12" t="s">
        <v>280</v>
      </c>
      <c r="U4" s="1"/>
      <c r="V4" s="1"/>
      <c r="W4" s="12" t="s">
        <v>280</v>
      </c>
      <c r="X4" s="1"/>
      <c r="Y4" s="1"/>
      <c r="Z4" s="12" t="s">
        <v>282</v>
      </c>
      <c r="AA4" s="1"/>
      <c r="AB4" s="1"/>
      <c r="AC4" s="12" t="s">
        <v>283</v>
      </c>
      <c r="AD4" s="1"/>
      <c r="AE4" s="1"/>
      <c r="AF4" s="12" t="s">
        <v>285</v>
      </c>
      <c r="AG4" s="1"/>
      <c r="AJ4" s="1"/>
      <c r="AK4" s="1"/>
      <c r="AL4" s="12" t="s">
        <v>286</v>
      </c>
    </row>
    <row r="5" spans="1:38" ht="12.75" customHeight="1">
      <c r="F5" s="1"/>
      <c r="I5" s="1"/>
      <c r="L5" s="1"/>
      <c r="O5" s="1"/>
      <c r="R5" s="1"/>
      <c r="U5" s="1"/>
      <c r="X5" s="1"/>
      <c r="AA5" s="1"/>
      <c r="AD5" s="1"/>
      <c r="AG5" s="1"/>
      <c r="AJ5" s="1"/>
    </row>
    <row r="6" spans="1:38" ht="12.75" customHeight="1">
      <c r="F6" s="1"/>
      <c r="I6" s="1"/>
      <c r="L6" s="1"/>
      <c r="O6" s="1"/>
      <c r="R6" s="1"/>
      <c r="U6" s="1"/>
      <c r="X6" s="1"/>
      <c r="AA6" s="1"/>
      <c r="AD6" s="1"/>
      <c r="AG6" s="1"/>
      <c r="AJ6" s="1"/>
    </row>
    <row r="7" spans="1:38" ht="12.75" customHeight="1">
      <c r="F7" s="1"/>
      <c r="I7" s="1"/>
      <c r="L7" s="1"/>
      <c r="O7" s="1"/>
      <c r="R7" s="1"/>
      <c r="U7" s="1"/>
      <c r="X7" s="1"/>
      <c r="AA7" s="1"/>
      <c r="AD7" s="1"/>
      <c r="AG7" s="1"/>
      <c r="AJ7" s="1"/>
    </row>
    <row r="8" spans="1:38" ht="12.75" customHeight="1">
      <c r="F8" s="1"/>
      <c r="I8" s="1"/>
      <c r="L8" s="1"/>
      <c r="O8" s="1"/>
      <c r="R8" s="1"/>
      <c r="U8" s="1"/>
      <c r="X8" s="1"/>
      <c r="AA8" s="1"/>
      <c r="AD8" s="1"/>
      <c r="AG8" s="1"/>
      <c r="AJ8" s="1"/>
    </row>
    <row r="9" spans="1:38" ht="12.75" customHeight="1">
      <c r="F9" s="1"/>
      <c r="I9" s="1"/>
      <c r="L9" s="1"/>
      <c r="O9" s="1"/>
      <c r="R9" s="1"/>
      <c r="U9" s="1"/>
      <c r="X9" s="1"/>
      <c r="AA9" s="1"/>
      <c r="AD9" s="1"/>
      <c r="AG9" s="1"/>
      <c r="AJ9" s="1"/>
    </row>
    <row r="10" spans="1:38" ht="12.75" customHeight="1">
      <c r="F10" s="1"/>
      <c r="I10" s="1"/>
      <c r="L10" s="1"/>
      <c r="O10" s="1"/>
      <c r="R10" s="1"/>
      <c r="U10" s="1"/>
      <c r="X10" s="1"/>
      <c r="AA10" s="1"/>
      <c r="AD10" s="1"/>
      <c r="AG10" s="1"/>
      <c r="AJ10" s="1"/>
    </row>
    <row r="11" spans="1:38" ht="12.75" customHeight="1">
      <c r="F11" s="1"/>
      <c r="I11" s="1"/>
      <c r="L11" s="1"/>
      <c r="O11" s="1"/>
      <c r="R11" s="1"/>
      <c r="U11" s="1"/>
      <c r="X11" s="1"/>
      <c r="AA11" s="1"/>
      <c r="AD11" s="1"/>
      <c r="AG11" s="1"/>
      <c r="AJ11" s="1"/>
    </row>
    <row r="12" spans="1:38" ht="12.75" customHeight="1">
      <c r="F12" s="1"/>
      <c r="I12" s="1"/>
      <c r="L12" s="1"/>
      <c r="O12" s="1"/>
      <c r="R12" s="1"/>
      <c r="U12" s="1"/>
      <c r="X12" s="1"/>
      <c r="AA12" s="1"/>
      <c r="AD12" s="1"/>
      <c r="AG12" s="1"/>
      <c r="AJ12" s="1"/>
    </row>
    <row r="13" spans="1:38" ht="12.75" customHeight="1">
      <c r="F13" s="1"/>
      <c r="I13" s="1"/>
      <c r="L13" s="1"/>
      <c r="O13" s="1"/>
      <c r="R13" s="1"/>
      <c r="U13" s="1"/>
      <c r="X13" s="1"/>
      <c r="AA13" s="1"/>
      <c r="AD13" s="1"/>
      <c r="AG13" s="1"/>
      <c r="AJ13" s="1"/>
    </row>
    <row r="14" spans="1:38" ht="12.75" customHeight="1">
      <c r="F14" s="1"/>
      <c r="I14" s="1"/>
      <c r="L14" s="1"/>
      <c r="O14" s="1"/>
      <c r="R14" s="1"/>
      <c r="U14" s="1"/>
      <c r="X14" s="1"/>
      <c r="AA14" s="1"/>
      <c r="AD14" s="1"/>
      <c r="AG14" s="1"/>
      <c r="AJ14" s="1"/>
    </row>
    <row r="15" spans="1:38" ht="12.75" customHeight="1">
      <c r="F15" s="1"/>
      <c r="I15" s="1"/>
      <c r="L15" s="1"/>
      <c r="O15" s="1"/>
      <c r="R15" s="1"/>
      <c r="U15" s="1"/>
      <c r="X15" s="1"/>
      <c r="AA15" s="1"/>
      <c r="AD15" s="1"/>
      <c r="AG15" s="1"/>
      <c r="AJ15" s="1"/>
    </row>
    <row r="16" spans="1:38" ht="12.75" customHeight="1">
      <c r="F16" s="1"/>
      <c r="I16" s="1"/>
      <c r="L16" s="1"/>
      <c r="O16" s="1"/>
      <c r="R16" s="1"/>
      <c r="U16" s="1"/>
      <c r="X16" s="1"/>
      <c r="AA16" s="1"/>
      <c r="AD16" s="1"/>
      <c r="AG16" s="1"/>
      <c r="AJ16" s="1"/>
    </row>
    <row r="17" spans="6:36" ht="12.75" customHeight="1">
      <c r="F17" s="1"/>
      <c r="I17" s="1"/>
      <c r="L17" s="1"/>
      <c r="O17" s="1"/>
      <c r="R17" s="1"/>
      <c r="U17" s="1"/>
      <c r="X17" s="1"/>
      <c r="AA17" s="1"/>
      <c r="AD17" s="1"/>
      <c r="AG17" s="1"/>
      <c r="AJ17" s="1"/>
    </row>
    <row r="18" spans="6:36" ht="12.75" customHeight="1">
      <c r="F18" s="1"/>
      <c r="I18" s="1"/>
      <c r="L18" s="1"/>
      <c r="O18" s="1"/>
      <c r="R18" s="1"/>
      <c r="U18" s="1"/>
      <c r="X18" s="1"/>
      <c r="AA18" s="1"/>
      <c r="AD18" s="1"/>
      <c r="AG18" s="1"/>
      <c r="AJ18" s="1"/>
    </row>
    <row r="19" spans="6:36" ht="12.75" customHeight="1">
      <c r="F19" s="1"/>
      <c r="I19" s="1"/>
      <c r="L19" s="1"/>
      <c r="O19" s="1"/>
      <c r="R19" s="1"/>
      <c r="U19" s="1"/>
      <c r="X19" s="1"/>
      <c r="AA19" s="1"/>
      <c r="AD19" s="1"/>
      <c r="AG19" s="1"/>
      <c r="AJ19" s="1"/>
    </row>
    <row r="20" spans="6:36" ht="12.75" customHeight="1">
      <c r="F20" s="1"/>
      <c r="I20" s="1"/>
      <c r="L20" s="1"/>
      <c r="O20" s="1"/>
      <c r="R20" s="1"/>
      <c r="U20" s="1"/>
      <c r="X20" s="1"/>
      <c r="AA20" s="1"/>
      <c r="AD20" s="1"/>
      <c r="AG20" s="1"/>
      <c r="AJ20" s="1"/>
    </row>
    <row r="21" spans="6:36" ht="12.75" customHeight="1">
      <c r="F21" s="1"/>
      <c r="I21" s="1"/>
      <c r="L21" s="1"/>
      <c r="O21" s="1"/>
      <c r="R21" s="1"/>
      <c r="U21" s="1"/>
      <c r="X21" s="1"/>
      <c r="AA21" s="1"/>
      <c r="AD21" s="1"/>
      <c r="AG21" s="1"/>
      <c r="AJ21" s="1"/>
    </row>
    <row r="22" spans="6:36" ht="12.75" customHeight="1">
      <c r="F22" s="1"/>
      <c r="I22" s="1"/>
      <c r="L22" s="1"/>
      <c r="O22" s="1"/>
      <c r="R22" s="1"/>
      <c r="U22" s="1"/>
      <c r="X22" s="1"/>
      <c r="AA22" s="1"/>
      <c r="AD22" s="1"/>
      <c r="AG22" s="1"/>
      <c r="AJ22" s="1"/>
    </row>
    <row r="23" spans="6:36" ht="12.75" customHeight="1">
      <c r="F23" s="1"/>
      <c r="I23" s="1"/>
      <c r="L23" s="1"/>
      <c r="O23" s="1"/>
      <c r="R23" s="1"/>
      <c r="U23" s="1"/>
      <c r="X23" s="1"/>
      <c r="AA23" s="1"/>
      <c r="AD23" s="1"/>
      <c r="AG23" s="1"/>
      <c r="AJ23" s="1"/>
    </row>
    <row r="24" spans="6:36" ht="12.75" customHeight="1">
      <c r="F24" s="1"/>
      <c r="I24" s="1"/>
      <c r="L24" s="1"/>
      <c r="O24" s="1"/>
      <c r="R24" s="1"/>
      <c r="U24" s="1"/>
      <c r="X24" s="1"/>
      <c r="AA24" s="1"/>
      <c r="AD24" s="1"/>
      <c r="AG24" s="1"/>
      <c r="AJ24" s="1"/>
    </row>
    <row r="25" spans="6:36" ht="12.75" customHeight="1">
      <c r="F25" s="1"/>
      <c r="I25" s="1"/>
      <c r="L25" s="1"/>
      <c r="O25" s="1"/>
      <c r="R25" s="1"/>
      <c r="U25" s="1"/>
      <c r="X25" s="1"/>
      <c r="AA25" s="1"/>
      <c r="AD25" s="1"/>
      <c r="AG25" s="1"/>
      <c r="AJ25" s="1"/>
    </row>
    <row r="26" spans="6:36" ht="12.75" customHeight="1">
      <c r="F26" s="1"/>
      <c r="I26" s="1"/>
      <c r="L26" s="1"/>
      <c r="O26" s="1"/>
      <c r="R26" s="1"/>
      <c r="U26" s="1"/>
      <c r="X26" s="1"/>
      <c r="AA26" s="1"/>
      <c r="AD26" s="1"/>
      <c r="AG26" s="1"/>
      <c r="AJ26" s="1"/>
    </row>
    <row r="27" spans="6:36" ht="12.75" customHeight="1">
      <c r="F27" s="1"/>
      <c r="I27" s="1"/>
      <c r="L27" s="1"/>
      <c r="O27" s="1"/>
      <c r="R27" s="1"/>
      <c r="U27" s="1"/>
      <c r="X27" s="1"/>
      <c r="AA27" s="1"/>
      <c r="AD27" s="1"/>
      <c r="AG27" s="1"/>
      <c r="AJ27" s="1"/>
    </row>
    <row r="28" spans="6:36" ht="12.75" customHeight="1">
      <c r="F28" s="1"/>
      <c r="I28" s="1"/>
      <c r="L28" s="1"/>
      <c r="O28" s="1"/>
      <c r="R28" s="1"/>
      <c r="U28" s="1"/>
      <c r="X28" s="1"/>
      <c r="AA28" s="1"/>
      <c r="AD28" s="1"/>
      <c r="AG28" s="1"/>
      <c r="AJ28" s="1"/>
    </row>
    <row r="29" spans="6:36" ht="12.75" customHeight="1">
      <c r="F29" s="1"/>
      <c r="I29" s="1"/>
      <c r="L29" s="1"/>
      <c r="O29" s="1"/>
      <c r="R29" s="1"/>
      <c r="U29" s="1"/>
      <c r="X29" s="1"/>
      <c r="AA29" s="1"/>
      <c r="AD29" s="1"/>
      <c r="AG29" s="1"/>
      <c r="AJ29" s="1"/>
    </row>
    <row r="30" spans="6:36" ht="12.75" customHeight="1">
      <c r="F30" s="1"/>
      <c r="I30" s="1"/>
      <c r="L30" s="1"/>
      <c r="O30" s="1"/>
      <c r="R30" s="1"/>
      <c r="U30" s="1"/>
      <c r="X30" s="1"/>
      <c r="AA30" s="1"/>
      <c r="AD30" s="1"/>
      <c r="AG30" s="1"/>
      <c r="AJ30" s="1"/>
    </row>
    <row r="31" spans="6:36" ht="12.75" customHeight="1">
      <c r="F31" s="1"/>
      <c r="I31" s="1"/>
      <c r="L31" s="1"/>
      <c r="O31" s="1"/>
      <c r="R31" s="1"/>
      <c r="U31" s="1"/>
      <c r="X31" s="1"/>
      <c r="AA31" s="1"/>
      <c r="AD31" s="1"/>
      <c r="AG31" s="1"/>
      <c r="AJ31" s="1"/>
    </row>
    <row r="32" spans="6:36" ht="12.75" customHeight="1">
      <c r="F32" s="1"/>
      <c r="I32" s="1"/>
      <c r="L32" s="1"/>
      <c r="O32" s="1"/>
      <c r="R32" s="1"/>
      <c r="U32" s="1"/>
      <c r="X32" s="1"/>
      <c r="AA32" s="1"/>
      <c r="AD32" s="1"/>
      <c r="AG32" s="1"/>
      <c r="AJ32" s="1"/>
    </row>
    <row r="33" spans="6:36" ht="12.75" customHeight="1">
      <c r="F33" s="1"/>
      <c r="I33" s="1"/>
      <c r="L33" s="1"/>
      <c r="O33" s="1"/>
      <c r="R33" s="1"/>
      <c r="U33" s="1"/>
      <c r="X33" s="1"/>
      <c r="AA33" s="1"/>
      <c r="AD33" s="1"/>
      <c r="AG33" s="1"/>
      <c r="AJ33" s="1"/>
    </row>
    <row r="34" spans="6:36" ht="12.75" customHeight="1">
      <c r="F34" s="1"/>
      <c r="I34" s="1"/>
      <c r="L34" s="1"/>
      <c r="O34" s="1"/>
      <c r="R34" s="1"/>
      <c r="U34" s="1"/>
      <c r="X34" s="1"/>
      <c r="AA34" s="1"/>
      <c r="AD34" s="1"/>
      <c r="AG34" s="1"/>
      <c r="AJ34" s="1"/>
    </row>
    <row r="35" spans="6:36" ht="12.75" customHeight="1">
      <c r="F35" s="1"/>
      <c r="I35" s="1"/>
      <c r="L35" s="1"/>
      <c r="O35" s="1"/>
      <c r="R35" s="1"/>
      <c r="U35" s="1"/>
      <c r="X35" s="1"/>
      <c r="AA35" s="1"/>
      <c r="AD35" s="1"/>
      <c r="AG35" s="1"/>
      <c r="AJ35" s="1"/>
    </row>
    <row r="36" spans="6:36" ht="12.75" customHeight="1">
      <c r="F36" s="1"/>
      <c r="I36" s="1"/>
      <c r="L36" s="1"/>
      <c r="O36" s="1"/>
      <c r="R36" s="1"/>
      <c r="U36" s="1"/>
      <c r="X36" s="1"/>
      <c r="AA36" s="1"/>
      <c r="AD36" s="1"/>
      <c r="AG36" s="1"/>
      <c r="AJ36" s="1"/>
    </row>
    <row r="37" spans="6:36" ht="12.75" customHeight="1">
      <c r="F37" s="1"/>
      <c r="I37" s="1"/>
      <c r="L37" s="1"/>
      <c r="O37" s="1"/>
      <c r="R37" s="1"/>
      <c r="U37" s="1"/>
      <c r="X37" s="1"/>
      <c r="AA37" s="1"/>
      <c r="AD37" s="1"/>
      <c r="AG37" s="1"/>
      <c r="AJ37" s="1"/>
    </row>
    <row r="38" spans="6:36" ht="12.75" customHeight="1">
      <c r="F38" s="1"/>
      <c r="I38" s="1"/>
      <c r="L38" s="1"/>
      <c r="O38" s="1"/>
      <c r="R38" s="1"/>
      <c r="U38" s="1"/>
      <c r="X38" s="1"/>
      <c r="AA38" s="1"/>
      <c r="AD38" s="1"/>
      <c r="AG38" s="1"/>
      <c r="AJ38" s="1"/>
    </row>
    <row r="39" spans="6:36" ht="12.75" customHeight="1">
      <c r="F39" s="1"/>
      <c r="I39" s="1"/>
      <c r="L39" s="1"/>
      <c r="O39" s="1"/>
      <c r="R39" s="1"/>
      <c r="U39" s="1"/>
      <c r="X39" s="1"/>
      <c r="AA39" s="1"/>
      <c r="AD39" s="1"/>
      <c r="AG39" s="1"/>
      <c r="AJ39" s="1"/>
    </row>
    <row r="40" spans="6:36" ht="12.75" customHeight="1">
      <c r="F40" s="1"/>
      <c r="I40" s="1"/>
      <c r="L40" s="1"/>
      <c r="O40" s="1"/>
      <c r="R40" s="1"/>
      <c r="U40" s="1"/>
      <c r="X40" s="1"/>
      <c r="AA40" s="1"/>
      <c r="AD40" s="1"/>
      <c r="AG40" s="1"/>
      <c r="AJ40" s="1"/>
    </row>
    <row r="41" spans="6:36" ht="12.75" customHeight="1">
      <c r="F41" s="1"/>
      <c r="I41" s="1"/>
      <c r="L41" s="1"/>
      <c r="O41" s="1"/>
      <c r="R41" s="1"/>
      <c r="U41" s="1"/>
      <c r="X41" s="1"/>
      <c r="AA41" s="1"/>
      <c r="AD41" s="1"/>
      <c r="AG41" s="1"/>
      <c r="AJ41" s="1"/>
    </row>
    <row r="42" spans="6:36" ht="12.75" customHeight="1">
      <c r="F42" s="1"/>
      <c r="I42" s="1"/>
      <c r="L42" s="1"/>
      <c r="O42" s="1"/>
      <c r="R42" s="1"/>
      <c r="U42" s="1"/>
      <c r="X42" s="1"/>
      <c r="AA42" s="1"/>
      <c r="AD42" s="1"/>
      <c r="AG42" s="1"/>
      <c r="AJ42" s="1"/>
    </row>
    <row r="43" spans="6:36" ht="12.75" customHeight="1">
      <c r="F43" s="1"/>
      <c r="I43" s="1"/>
      <c r="L43" s="1"/>
      <c r="O43" s="1"/>
      <c r="R43" s="1"/>
      <c r="U43" s="1"/>
      <c r="X43" s="1"/>
      <c r="AA43" s="1"/>
      <c r="AD43" s="1"/>
      <c r="AG43" s="1"/>
      <c r="AJ43" s="1"/>
    </row>
    <row r="44" spans="6:36" ht="12.75" customHeight="1">
      <c r="F44" s="1"/>
      <c r="I44" s="1"/>
      <c r="L44" s="1"/>
      <c r="O44" s="1"/>
      <c r="R44" s="1"/>
      <c r="U44" s="1"/>
      <c r="X44" s="1"/>
      <c r="AA44" s="1"/>
      <c r="AD44" s="1"/>
      <c r="AG44" s="1"/>
      <c r="AJ44" s="1"/>
    </row>
    <row r="45" spans="6:36" ht="12.75" customHeight="1">
      <c r="F45" s="1"/>
      <c r="I45" s="1"/>
      <c r="L45" s="1"/>
      <c r="O45" s="1"/>
      <c r="R45" s="1"/>
      <c r="U45" s="1"/>
      <c r="X45" s="1"/>
      <c r="AA45" s="1"/>
      <c r="AD45" s="1"/>
      <c r="AG45" s="1"/>
      <c r="AJ45" s="1"/>
    </row>
    <row r="46" spans="6:36" ht="12.75" customHeight="1">
      <c r="F46" s="1"/>
      <c r="I46" s="1"/>
      <c r="L46" s="1"/>
      <c r="O46" s="1"/>
      <c r="R46" s="1"/>
      <c r="U46" s="1"/>
      <c r="X46" s="1"/>
      <c r="AA46" s="1"/>
      <c r="AD46" s="1"/>
      <c r="AG46" s="1"/>
      <c r="AJ46" s="1"/>
    </row>
    <row r="47" spans="6:36" ht="12.75" customHeight="1">
      <c r="F47" s="1"/>
      <c r="I47" s="1"/>
      <c r="L47" s="1"/>
      <c r="O47" s="1"/>
      <c r="R47" s="1"/>
      <c r="U47" s="1"/>
      <c r="X47" s="1"/>
      <c r="AA47" s="1"/>
      <c r="AD47" s="1"/>
      <c r="AG47" s="1"/>
      <c r="AJ47" s="1"/>
    </row>
    <row r="48" spans="6:36" ht="12.75" customHeight="1">
      <c r="F48" s="1"/>
      <c r="I48" s="1"/>
      <c r="L48" s="1"/>
      <c r="O48" s="1"/>
      <c r="R48" s="1"/>
      <c r="U48" s="1"/>
      <c r="X48" s="1"/>
      <c r="AA48" s="1"/>
      <c r="AD48" s="1"/>
      <c r="AG48" s="1"/>
      <c r="AJ48" s="1"/>
    </row>
    <row r="49" spans="6:36" ht="12.75" customHeight="1">
      <c r="F49" s="1"/>
      <c r="I49" s="1"/>
      <c r="L49" s="1"/>
      <c r="O49" s="1"/>
      <c r="R49" s="1"/>
      <c r="U49" s="1"/>
      <c r="X49" s="1"/>
      <c r="AA49" s="1"/>
      <c r="AD49" s="1"/>
      <c r="AG49" s="1"/>
      <c r="AJ49" s="1"/>
    </row>
    <row r="50" spans="6:36" ht="12.75" customHeight="1">
      <c r="F50" s="1"/>
      <c r="I50" s="1"/>
      <c r="L50" s="1"/>
      <c r="O50" s="1"/>
      <c r="R50" s="1"/>
      <c r="U50" s="1"/>
      <c r="X50" s="1"/>
      <c r="AA50" s="1"/>
      <c r="AD50" s="1"/>
      <c r="AG50" s="1"/>
      <c r="AJ50" s="1"/>
    </row>
    <row r="51" spans="6:36" ht="12.75" customHeight="1">
      <c r="F51" s="1"/>
      <c r="I51" s="1"/>
      <c r="L51" s="1"/>
      <c r="O51" s="1"/>
      <c r="R51" s="1"/>
      <c r="U51" s="1"/>
      <c r="X51" s="1"/>
      <c r="AA51" s="1"/>
      <c r="AD51" s="1"/>
      <c r="AG51" s="1"/>
      <c r="AJ51" s="1"/>
    </row>
    <row r="52" spans="6:36" ht="12.75" customHeight="1">
      <c r="F52" s="1"/>
      <c r="I52" s="1"/>
      <c r="L52" s="1"/>
      <c r="O52" s="1"/>
      <c r="R52" s="1"/>
      <c r="U52" s="1"/>
      <c r="X52" s="1"/>
      <c r="AA52" s="1"/>
      <c r="AD52" s="1"/>
      <c r="AG52" s="1"/>
      <c r="AJ52" s="1"/>
    </row>
    <row r="53" spans="6:36" ht="12.75" customHeight="1">
      <c r="F53" s="1"/>
      <c r="I53" s="1"/>
      <c r="L53" s="1"/>
      <c r="O53" s="1"/>
      <c r="R53" s="1"/>
      <c r="U53" s="1"/>
      <c r="X53" s="1"/>
      <c r="AA53" s="1"/>
      <c r="AD53" s="1"/>
      <c r="AG53" s="1"/>
      <c r="AJ53" s="1"/>
    </row>
    <row r="54" spans="6:36" ht="12.75" customHeight="1">
      <c r="F54" s="1"/>
      <c r="I54" s="1"/>
      <c r="L54" s="1"/>
      <c r="O54" s="1"/>
      <c r="R54" s="1"/>
      <c r="U54" s="1"/>
      <c r="X54" s="1"/>
      <c r="AA54" s="1"/>
      <c r="AD54" s="1"/>
      <c r="AG54" s="1"/>
      <c r="AJ54" s="1"/>
    </row>
    <row r="55" spans="6:36" ht="12.75" customHeight="1">
      <c r="F55" s="1"/>
      <c r="I55" s="1"/>
      <c r="L55" s="1"/>
      <c r="O55" s="1"/>
      <c r="R55" s="1"/>
      <c r="U55" s="1"/>
      <c r="X55" s="1"/>
      <c r="AA55" s="1"/>
      <c r="AD55" s="1"/>
      <c r="AG55" s="1"/>
      <c r="AJ55" s="1"/>
    </row>
    <row r="56" spans="6:36" ht="12.75" customHeight="1">
      <c r="F56" s="1"/>
      <c r="I56" s="1"/>
      <c r="L56" s="1"/>
      <c r="O56" s="1"/>
      <c r="R56" s="1"/>
      <c r="U56" s="1"/>
      <c r="X56" s="1"/>
      <c r="AA56" s="1"/>
      <c r="AD56" s="1"/>
      <c r="AG56" s="1"/>
      <c r="AJ56" s="1"/>
    </row>
    <row r="57" spans="6:36" ht="12.75" customHeight="1">
      <c r="F57" s="1"/>
      <c r="I57" s="1"/>
      <c r="L57" s="1"/>
      <c r="O57" s="1"/>
      <c r="R57" s="1"/>
      <c r="U57" s="1"/>
      <c r="X57" s="1"/>
      <c r="AA57" s="1"/>
      <c r="AD57" s="1"/>
      <c r="AG57" s="1"/>
      <c r="AJ57" s="1"/>
    </row>
    <row r="58" spans="6:36" ht="12.75" customHeight="1">
      <c r="F58" s="1"/>
      <c r="I58" s="1"/>
      <c r="L58" s="1"/>
      <c r="O58" s="1"/>
      <c r="R58" s="1"/>
      <c r="U58" s="1"/>
      <c r="X58" s="1"/>
      <c r="AA58" s="1"/>
      <c r="AD58" s="1"/>
      <c r="AG58" s="1"/>
      <c r="AJ58" s="1"/>
    </row>
    <row r="59" spans="6:36" ht="12.75" customHeight="1">
      <c r="F59" s="1"/>
      <c r="I59" s="1"/>
      <c r="L59" s="1"/>
      <c r="O59" s="1"/>
      <c r="R59" s="1"/>
      <c r="U59" s="1"/>
      <c r="X59" s="1"/>
      <c r="AA59" s="1"/>
      <c r="AD59" s="1"/>
      <c r="AG59" s="1"/>
      <c r="AJ59" s="1"/>
    </row>
    <row r="60" spans="6:36" ht="12.75" customHeight="1">
      <c r="F60" s="1"/>
      <c r="I60" s="1"/>
      <c r="L60" s="1"/>
      <c r="O60" s="1"/>
      <c r="R60" s="1"/>
      <c r="U60" s="1"/>
      <c r="X60" s="1"/>
      <c r="AA60" s="1"/>
      <c r="AD60" s="1"/>
      <c r="AG60" s="1"/>
      <c r="AJ60" s="1"/>
    </row>
    <row r="61" spans="6:36" ht="12.75" customHeight="1">
      <c r="F61" s="1"/>
      <c r="I61" s="1"/>
      <c r="L61" s="1"/>
      <c r="O61" s="1"/>
      <c r="R61" s="1"/>
      <c r="U61" s="1"/>
      <c r="X61" s="1"/>
      <c r="AA61" s="1"/>
      <c r="AD61" s="1"/>
      <c r="AG61" s="1"/>
      <c r="AJ61" s="1"/>
    </row>
    <row r="62" spans="6:36" ht="12.75" customHeight="1">
      <c r="F62" s="1"/>
      <c r="I62" s="1"/>
      <c r="L62" s="1"/>
      <c r="O62" s="1"/>
      <c r="R62" s="1"/>
      <c r="U62" s="1"/>
      <c r="X62" s="1"/>
      <c r="AA62" s="1"/>
      <c r="AD62" s="1"/>
      <c r="AG62" s="1"/>
      <c r="AJ62" s="1"/>
    </row>
    <row r="63" spans="6:36" ht="12.75" customHeight="1">
      <c r="F63" s="1"/>
      <c r="I63" s="1"/>
      <c r="L63" s="1"/>
      <c r="O63" s="1"/>
      <c r="R63" s="1"/>
      <c r="U63" s="1"/>
      <c r="X63" s="1"/>
      <c r="AA63" s="1"/>
      <c r="AD63" s="1"/>
      <c r="AG63" s="1"/>
      <c r="AJ63" s="1"/>
    </row>
    <row r="64" spans="6:36" ht="12.75" customHeight="1">
      <c r="F64" s="1"/>
      <c r="I64" s="1"/>
      <c r="L64" s="1"/>
      <c r="O64" s="1"/>
      <c r="R64" s="1"/>
      <c r="U64" s="1"/>
      <c r="X64" s="1"/>
      <c r="AA64" s="1"/>
      <c r="AD64" s="1"/>
      <c r="AG64" s="1"/>
      <c r="AJ64" s="1"/>
    </row>
    <row r="65" spans="6:36" ht="12.75" customHeight="1">
      <c r="F65" s="1"/>
      <c r="I65" s="1"/>
      <c r="L65" s="1"/>
      <c r="O65" s="1"/>
      <c r="R65" s="1"/>
      <c r="U65" s="1"/>
      <c r="X65" s="1"/>
      <c r="AA65" s="1"/>
      <c r="AD65" s="1"/>
      <c r="AG65" s="1"/>
      <c r="AJ65" s="1"/>
    </row>
    <row r="66" spans="6:36" ht="12.75" customHeight="1">
      <c r="F66" s="1"/>
      <c r="I66" s="1"/>
      <c r="L66" s="1"/>
      <c r="O66" s="1"/>
      <c r="R66" s="1"/>
      <c r="U66" s="1"/>
      <c r="X66" s="1"/>
      <c r="AA66" s="1"/>
      <c r="AD66" s="1"/>
      <c r="AG66" s="1"/>
      <c r="AJ66" s="1"/>
    </row>
    <row r="67" spans="6:36" ht="12.75" customHeight="1">
      <c r="F67" s="1"/>
      <c r="I67" s="1"/>
      <c r="L67" s="1"/>
      <c r="O67" s="1"/>
      <c r="R67" s="1"/>
      <c r="U67" s="1"/>
      <c r="X67" s="1"/>
      <c r="AA67" s="1"/>
      <c r="AD67" s="1"/>
      <c r="AG67" s="1"/>
      <c r="AJ67" s="1"/>
    </row>
    <row r="68" spans="6:36" ht="12.75" customHeight="1">
      <c r="F68" s="1"/>
      <c r="I68" s="1"/>
      <c r="L68" s="1"/>
      <c r="O68" s="1"/>
      <c r="R68" s="1"/>
      <c r="U68" s="1"/>
      <c r="X68" s="1"/>
      <c r="AA68" s="1"/>
      <c r="AD68" s="1"/>
      <c r="AG68" s="1"/>
      <c r="AJ68" s="1"/>
    </row>
    <row r="69" spans="6:36" ht="12.75" customHeight="1">
      <c r="F69" s="1"/>
      <c r="I69" s="1"/>
      <c r="L69" s="1"/>
      <c r="O69" s="1"/>
      <c r="R69" s="1"/>
      <c r="U69" s="1"/>
      <c r="X69" s="1"/>
      <c r="AA69" s="1"/>
      <c r="AD69" s="1"/>
      <c r="AG69" s="1"/>
      <c r="AJ69" s="1"/>
    </row>
    <row r="70" spans="6:36" ht="12.75" customHeight="1">
      <c r="F70" s="1"/>
      <c r="I70" s="1"/>
      <c r="L70" s="1"/>
      <c r="O70" s="1"/>
      <c r="R70" s="1"/>
      <c r="U70" s="1"/>
      <c r="X70" s="1"/>
      <c r="AA70" s="1"/>
      <c r="AD70" s="1"/>
      <c r="AG70" s="1"/>
      <c r="AJ70" s="1"/>
    </row>
    <row r="71" spans="6:36" ht="12.75" customHeight="1">
      <c r="F71" s="1"/>
      <c r="I71" s="1"/>
      <c r="L71" s="1"/>
      <c r="O71" s="1"/>
      <c r="R71" s="1"/>
      <c r="U71" s="1"/>
      <c r="X71" s="1"/>
      <c r="AA71" s="1"/>
      <c r="AD71" s="1"/>
      <c r="AG71" s="1"/>
      <c r="AJ71" s="1"/>
    </row>
    <row r="72" spans="6:36" ht="12.75" customHeight="1">
      <c r="F72" s="1"/>
      <c r="I72" s="1"/>
      <c r="L72" s="1"/>
      <c r="O72" s="1"/>
      <c r="R72" s="1"/>
      <c r="U72" s="1"/>
      <c r="X72" s="1"/>
      <c r="AA72" s="1"/>
      <c r="AD72" s="1"/>
      <c r="AG72" s="1"/>
      <c r="AJ72" s="1"/>
    </row>
    <row r="73" spans="6:36" ht="12.75" customHeight="1">
      <c r="F73" s="1"/>
      <c r="I73" s="1"/>
      <c r="L73" s="1"/>
      <c r="O73" s="1"/>
      <c r="R73" s="1"/>
      <c r="U73" s="1"/>
      <c r="X73" s="1"/>
      <c r="AA73" s="1"/>
      <c r="AD73" s="1"/>
      <c r="AG73" s="1"/>
      <c r="AJ73" s="1"/>
    </row>
    <row r="74" spans="6:36" ht="12.75" customHeight="1">
      <c r="F74" s="1"/>
      <c r="I74" s="1"/>
      <c r="L74" s="1"/>
      <c r="O74" s="1"/>
      <c r="R74" s="1"/>
      <c r="U74" s="1"/>
      <c r="X74" s="1"/>
      <c r="AA74" s="1"/>
      <c r="AD74" s="1"/>
      <c r="AG74" s="1"/>
      <c r="AJ74" s="1"/>
    </row>
    <row r="75" spans="6:36" ht="12.75" customHeight="1">
      <c r="F75" s="1"/>
      <c r="I75" s="1"/>
      <c r="L75" s="1"/>
      <c r="O75" s="1"/>
      <c r="R75" s="1"/>
      <c r="U75" s="1"/>
      <c r="X75" s="1"/>
      <c r="AA75" s="1"/>
      <c r="AD75" s="1"/>
      <c r="AG75" s="1"/>
      <c r="AJ75" s="1"/>
    </row>
    <row r="76" spans="6:36" ht="12.75" customHeight="1">
      <c r="F76" s="1"/>
      <c r="I76" s="1"/>
      <c r="L76" s="1"/>
      <c r="O76" s="1"/>
      <c r="R76" s="1"/>
      <c r="U76" s="1"/>
      <c r="X76" s="1"/>
      <c r="AA76" s="1"/>
      <c r="AD76" s="1"/>
      <c r="AG76" s="1"/>
      <c r="AJ76" s="1"/>
    </row>
    <row r="77" spans="6:36" ht="12.75" customHeight="1">
      <c r="F77" s="1"/>
      <c r="I77" s="1"/>
      <c r="L77" s="1"/>
      <c r="O77" s="1"/>
      <c r="R77" s="1"/>
      <c r="U77" s="1"/>
      <c r="X77" s="1"/>
      <c r="AA77" s="1"/>
      <c r="AD77" s="1"/>
      <c r="AG77" s="1"/>
      <c r="AJ77" s="1"/>
    </row>
    <row r="78" spans="6:36" ht="12.75" customHeight="1">
      <c r="F78" s="1"/>
      <c r="I78" s="1"/>
      <c r="L78" s="1"/>
      <c r="O78" s="1"/>
      <c r="R78" s="1"/>
      <c r="U78" s="1"/>
      <c r="X78" s="1"/>
      <c r="AA78" s="1"/>
      <c r="AD78" s="1"/>
      <c r="AG78" s="1"/>
      <c r="AJ78" s="1"/>
    </row>
    <row r="79" spans="6:36" ht="12.75" customHeight="1">
      <c r="F79" s="1"/>
      <c r="I79" s="1"/>
      <c r="L79" s="1"/>
      <c r="O79" s="1"/>
      <c r="R79" s="1"/>
      <c r="U79" s="1"/>
      <c r="X79" s="1"/>
      <c r="AA79" s="1"/>
      <c r="AD79" s="1"/>
      <c r="AG79" s="1"/>
      <c r="AJ79" s="1"/>
    </row>
    <row r="80" spans="6:36" ht="12.75" customHeight="1">
      <c r="F80" s="1"/>
      <c r="I80" s="1"/>
      <c r="L80" s="1"/>
      <c r="O80" s="1"/>
      <c r="R80" s="1"/>
      <c r="U80" s="1"/>
      <c r="X80" s="1"/>
      <c r="AA80" s="1"/>
      <c r="AD80" s="1"/>
      <c r="AG80" s="1"/>
      <c r="AJ80" s="1"/>
    </row>
    <row r="81" spans="6:36" ht="12.75" customHeight="1">
      <c r="F81" s="1"/>
      <c r="I81" s="1"/>
      <c r="L81" s="1"/>
      <c r="O81" s="1"/>
      <c r="R81" s="1"/>
      <c r="U81" s="1"/>
      <c r="X81" s="1"/>
      <c r="AA81" s="1"/>
      <c r="AD81" s="1"/>
      <c r="AG81" s="1"/>
      <c r="AJ81" s="1"/>
    </row>
    <row r="82" spans="6:36" ht="12.75" customHeight="1">
      <c r="F82" s="1"/>
      <c r="I82" s="1"/>
      <c r="L82" s="1"/>
      <c r="O82" s="1"/>
      <c r="R82" s="1"/>
      <c r="U82" s="1"/>
      <c r="X82" s="1"/>
      <c r="AA82" s="1"/>
      <c r="AD82" s="1"/>
      <c r="AG82" s="1"/>
      <c r="AJ82" s="1"/>
    </row>
    <row r="83" spans="6:36" ht="12.75" customHeight="1">
      <c r="F83" s="1"/>
      <c r="I83" s="1"/>
      <c r="L83" s="1"/>
      <c r="O83" s="1"/>
      <c r="R83" s="1"/>
      <c r="U83" s="1"/>
      <c r="X83" s="1"/>
      <c r="AA83" s="1"/>
      <c r="AD83" s="1"/>
      <c r="AG83" s="1"/>
      <c r="AJ83" s="1"/>
    </row>
    <row r="84" spans="6:36" ht="12.75" customHeight="1">
      <c r="F84" s="1"/>
      <c r="I84" s="1"/>
      <c r="L84" s="1"/>
      <c r="O84" s="1"/>
      <c r="R84" s="1"/>
      <c r="U84" s="1"/>
      <c r="X84" s="1"/>
      <c r="AA84" s="1"/>
      <c r="AD84" s="1"/>
      <c r="AG84" s="1"/>
      <c r="AJ84" s="1"/>
    </row>
    <row r="85" spans="6:36" ht="12.75" customHeight="1">
      <c r="F85" s="1"/>
      <c r="I85" s="1"/>
      <c r="L85" s="1"/>
      <c r="O85" s="1"/>
      <c r="R85" s="1"/>
      <c r="U85" s="1"/>
      <c r="X85" s="1"/>
      <c r="AA85" s="1"/>
      <c r="AD85" s="1"/>
      <c r="AG85" s="1"/>
      <c r="AJ85" s="1"/>
    </row>
    <row r="86" spans="6:36" ht="12.75" customHeight="1">
      <c r="F86" s="1"/>
      <c r="I86" s="1"/>
      <c r="L86" s="1"/>
      <c r="O86" s="1"/>
      <c r="R86" s="1"/>
      <c r="U86" s="1"/>
      <c r="X86" s="1"/>
      <c r="AA86" s="1"/>
      <c r="AD86" s="1"/>
      <c r="AG86" s="1"/>
      <c r="AJ86" s="1"/>
    </row>
    <row r="87" spans="6:36" ht="12.75" customHeight="1">
      <c r="F87" s="1"/>
      <c r="I87" s="1"/>
      <c r="L87" s="1"/>
      <c r="O87" s="1"/>
      <c r="R87" s="1"/>
      <c r="U87" s="1"/>
      <c r="X87" s="1"/>
      <c r="AA87" s="1"/>
      <c r="AD87" s="1"/>
      <c r="AG87" s="1"/>
      <c r="AJ87" s="1"/>
    </row>
    <row r="88" spans="6:36" ht="12.75" customHeight="1">
      <c r="F88" s="1"/>
      <c r="I88" s="1"/>
      <c r="L88" s="1"/>
      <c r="O88" s="1"/>
      <c r="R88" s="1"/>
      <c r="U88" s="1"/>
      <c r="X88" s="1"/>
      <c r="AA88" s="1"/>
      <c r="AD88" s="1"/>
      <c r="AG88" s="1"/>
      <c r="AJ88" s="1"/>
    </row>
    <row r="89" spans="6:36" ht="12.75" customHeight="1">
      <c r="F89" s="1"/>
      <c r="I89" s="1"/>
      <c r="L89" s="1"/>
      <c r="O89" s="1"/>
      <c r="R89" s="1"/>
      <c r="U89" s="1"/>
      <c r="X89" s="1"/>
      <c r="AA89" s="1"/>
      <c r="AD89" s="1"/>
      <c r="AG89" s="1"/>
      <c r="AJ89" s="1"/>
    </row>
    <row r="90" spans="6:36" ht="12.75" customHeight="1">
      <c r="F90" s="1"/>
      <c r="I90" s="1"/>
      <c r="L90" s="1"/>
      <c r="O90" s="1"/>
      <c r="R90" s="1"/>
      <c r="U90" s="1"/>
      <c r="X90" s="1"/>
      <c r="AA90" s="1"/>
      <c r="AD90" s="1"/>
      <c r="AG90" s="1"/>
      <c r="AJ90" s="1"/>
    </row>
    <row r="91" spans="6:36" ht="12.75" customHeight="1">
      <c r="F91" s="1"/>
      <c r="I91" s="1"/>
      <c r="L91" s="1"/>
      <c r="O91" s="1"/>
      <c r="R91" s="1"/>
      <c r="U91" s="1"/>
      <c r="X91" s="1"/>
      <c r="AA91" s="1"/>
      <c r="AD91" s="1"/>
      <c r="AG91" s="1"/>
      <c r="AJ91" s="1"/>
    </row>
    <row r="92" spans="6:36" ht="12.75" customHeight="1">
      <c r="F92" s="1"/>
      <c r="I92" s="1"/>
      <c r="L92" s="1"/>
      <c r="O92" s="1"/>
      <c r="R92" s="1"/>
      <c r="U92" s="1"/>
      <c r="X92" s="1"/>
      <c r="AA92" s="1"/>
      <c r="AD92" s="1"/>
      <c r="AG92" s="1"/>
      <c r="AJ92" s="1"/>
    </row>
    <row r="93" spans="6:36" ht="12.75" customHeight="1">
      <c r="F93" s="1"/>
      <c r="I93" s="1"/>
      <c r="L93" s="1"/>
      <c r="O93" s="1"/>
      <c r="R93" s="1"/>
      <c r="U93" s="1"/>
      <c r="X93" s="1"/>
      <c r="AA93" s="1"/>
      <c r="AD93" s="1"/>
      <c r="AG93" s="1"/>
      <c r="AJ93" s="1"/>
    </row>
    <row r="94" spans="6:36" ht="12.75" customHeight="1">
      <c r="F94" s="1"/>
      <c r="I94" s="1"/>
      <c r="L94" s="1"/>
      <c r="O94" s="1"/>
      <c r="R94" s="1"/>
      <c r="U94" s="1"/>
      <c r="X94" s="1"/>
      <c r="AA94" s="1"/>
      <c r="AD94" s="1"/>
      <c r="AG94" s="1"/>
      <c r="AJ94" s="1"/>
    </row>
    <row r="95" spans="6:36" ht="12.75" customHeight="1">
      <c r="F95" s="1"/>
      <c r="I95" s="1"/>
      <c r="L95" s="1"/>
      <c r="O95" s="1"/>
      <c r="R95" s="1"/>
      <c r="U95" s="1"/>
      <c r="X95" s="1"/>
      <c r="AA95" s="1"/>
      <c r="AD95" s="1"/>
      <c r="AG95" s="1"/>
      <c r="AJ95" s="1"/>
    </row>
    <row r="96" spans="6:36" ht="12.75" customHeight="1">
      <c r="F96" s="1"/>
      <c r="I96" s="1"/>
      <c r="L96" s="1"/>
      <c r="O96" s="1"/>
      <c r="R96" s="1"/>
      <c r="U96" s="1"/>
      <c r="X96" s="1"/>
      <c r="AA96" s="1"/>
      <c r="AD96" s="1"/>
      <c r="AG96" s="1"/>
      <c r="AJ96" s="1"/>
    </row>
    <row r="97" spans="6:36" ht="12.75" customHeight="1">
      <c r="F97" s="1"/>
      <c r="I97" s="1"/>
      <c r="L97" s="1"/>
      <c r="O97" s="1"/>
      <c r="R97" s="1"/>
      <c r="U97" s="1"/>
      <c r="X97" s="1"/>
      <c r="AA97" s="1"/>
      <c r="AD97" s="1"/>
      <c r="AG97" s="1"/>
      <c r="AJ97" s="1"/>
    </row>
    <row r="98" spans="6:36" ht="12.75" customHeight="1">
      <c r="F98" s="1"/>
      <c r="I98" s="1"/>
      <c r="L98" s="1"/>
      <c r="O98" s="1"/>
      <c r="R98" s="1"/>
      <c r="U98" s="1"/>
      <c r="X98" s="1"/>
      <c r="AA98" s="1"/>
      <c r="AD98" s="1"/>
      <c r="AG98" s="1"/>
      <c r="AJ98" s="1"/>
    </row>
    <row r="99" spans="6:36" ht="12.75" customHeight="1">
      <c r="F99" s="1"/>
      <c r="I99" s="1"/>
      <c r="L99" s="1"/>
      <c r="O99" s="1"/>
      <c r="R99" s="1"/>
      <c r="U99" s="1"/>
      <c r="X99" s="1"/>
      <c r="AA99" s="1"/>
      <c r="AD99" s="1"/>
      <c r="AG99" s="1"/>
      <c r="AJ99" s="1"/>
    </row>
    <row r="100" spans="6:36" ht="12.75" customHeight="1">
      <c r="F100" s="1"/>
      <c r="I100" s="1"/>
      <c r="L100" s="1"/>
      <c r="O100" s="1"/>
      <c r="R100" s="1"/>
      <c r="U100" s="1"/>
      <c r="X100" s="1"/>
      <c r="AA100" s="1"/>
      <c r="AD100" s="1"/>
      <c r="AG100" s="1"/>
      <c r="AJ100" s="1"/>
    </row>
    <row r="101" spans="6:36" ht="12.75" customHeight="1">
      <c r="F101" s="1"/>
      <c r="I101" s="1"/>
      <c r="L101" s="1"/>
      <c r="O101" s="1"/>
      <c r="R101" s="1"/>
      <c r="U101" s="1"/>
      <c r="X101" s="1"/>
      <c r="AA101" s="1"/>
      <c r="AD101" s="1"/>
      <c r="AG101" s="1"/>
      <c r="AJ101" s="1"/>
    </row>
    <row r="102" spans="6:36" ht="12.75" customHeight="1">
      <c r="F102" s="1"/>
      <c r="I102" s="1"/>
      <c r="L102" s="1"/>
      <c r="O102" s="1"/>
      <c r="R102" s="1"/>
      <c r="U102" s="1"/>
      <c r="X102" s="1"/>
      <c r="AA102" s="1"/>
      <c r="AD102" s="1"/>
      <c r="AG102" s="1"/>
      <c r="AJ102" s="1"/>
    </row>
    <row r="103" spans="6:36" ht="12.75" customHeight="1">
      <c r="F103" s="1"/>
      <c r="I103" s="1"/>
      <c r="L103" s="1"/>
      <c r="O103" s="1"/>
      <c r="R103" s="1"/>
      <c r="U103" s="1"/>
      <c r="X103" s="1"/>
      <c r="AA103" s="1"/>
      <c r="AD103" s="1"/>
      <c r="AG103" s="1"/>
      <c r="AJ103" s="1"/>
    </row>
    <row r="104" spans="6:36" ht="12.75" customHeight="1">
      <c r="F104" s="1"/>
      <c r="I104" s="1"/>
      <c r="L104" s="1"/>
      <c r="O104" s="1"/>
      <c r="R104" s="1"/>
      <c r="U104" s="1"/>
      <c r="X104" s="1"/>
      <c r="AA104" s="1"/>
      <c r="AD104" s="1"/>
      <c r="AG104" s="1"/>
      <c r="AJ104" s="1"/>
    </row>
    <row r="105" spans="6:36" ht="12.75" customHeight="1">
      <c r="F105" s="1"/>
      <c r="I105" s="1"/>
      <c r="L105" s="1"/>
      <c r="O105" s="1"/>
      <c r="R105" s="1"/>
      <c r="U105" s="1"/>
      <c r="X105" s="1"/>
      <c r="AA105" s="1"/>
      <c r="AD105" s="1"/>
      <c r="AG105" s="1"/>
      <c r="AJ105" s="1"/>
    </row>
    <row r="106" spans="6:36" ht="12.75" customHeight="1">
      <c r="F106" s="1"/>
      <c r="I106" s="1"/>
      <c r="L106" s="1"/>
      <c r="O106" s="1"/>
      <c r="R106" s="1"/>
      <c r="U106" s="1"/>
      <c r="X106" s="1"/>
      <c r="AA106" s="1"/>
      <c r="AD106" s="1"/>
      <c r="AG106" s="1"/>
      <c r="AJ106" s="1"/>
    </row>
    <row r="107" spans="6:36" ht="12.75" customHeight="1">
      <c r="F107" s="1"/>
      <c r="I107" s="1"/>
      <c r="L107" s="1"/>
      <c r="O107" s="1"/>
      <c r="R107" s="1"/>
      <c r="U107" s="1"/>
      <c r="X107" s="1"/>
      <c r="AA107" s="1"/>
      <c r="AD107" s="1"/>
      <c r="AG107" s="1"/>
      <c r="AJ107" s="1"/>
    </row>
    <row r="108" spans="6:36" ht="12.75" customHeight="1">
      <c r="F108" s="1"/>
      <c r="I108" s="1"/>
      <c r="L108" s="1"/>
      <c r="O108" s="1"/>
      <c r="R108" s="1"/>
      <c r="U108" s="1"/>
      <c r="X108" s="1"/>
      <c r="AA108" s="1"/>
      <c r="AD108" s="1"/>
      <c r="AG108" s="1"/>
      <c r="AJ108" s="1"/>
    </row>
    <row r="109" spans="6:36" ht="12.75" customHeight="1">
      <c r="F109" s="1"/>
      <c r="I109" s="1"/>
      <c r="L109" s="1"/>
      <c r="O109" s="1"/>
      <c r="R109" s="1"/>
      <c r="U109" s="1"/>
      <c r="X109" s="1"/>
      <c r="AA109" s="1"/>
      <c r="AD109" s="1"/>
      <c r="AG109" s="1"/>
      <c r="AJ109" s="1"/>
    </row>
    <row r="110" spans="6:36" ht="12.75" customHeight="1">
      <c r="F110" s="1"/>
      <c r="I110" s="1"/>
      <c r="L110" s="1"/>
      <c r="O110" s="1"/>
      <c r="R110" s="1"/>
      <c r="U110" s="1"/>
      <c r="X110" s="1"/>
      <c r="AA110" s="1"/>
      <c r="AD110" s="1"/>
      <c r="AG110" s="1"/>
      <c r="AJ110" s="1"/>
    </row>
    <row r="111" spans="6:36" ht="12.75" customHeight="1">
      <c r="F111" s="1"/>
      <c r="I111" s="1"/>
      <c r="L111" s="1"/>
      <c r="O111" s="1"/>
      <c r="R111" s="1"/>
      <c r="U111" s="1"/>
      <c r="X111" s="1"/>
      <c r="AA111" s="1"/>
      <c r="AD111" s="1"/>
      <c r="AG111" s="1"/>
      <c r="AJ111" s="1"/>
    </row>
    <row r="112" spans="6:36" ht="12.75" customHeight="1">
      <c r="F112" s="1"/>
      <c r="I112" s="1"/>
      <c r="L112" s="1"/>
      <c r="O112" s="1"/>
      <c r="R112" s="1"/>
      <c r="U112" s="1"/>
      <c r="X112" s="1"/>
      <c r="AA112" s="1"/>
      <c r="AD112" s="1"/>
      <c r="AG112" s="1"/>
      <c r="AJ112" s="1"/>
    </row>
    <row r="113" spans="6:36" ht="12.75" customHeight="1">
      <c r="F113" s="1"/>
      <c r="I113" s="1"/>
      <c r="L113" s="1"/>
      <c r="O113" s="1"/>
      <c r="R113" s="1"/>
      <c r="U113" s="1"/>
      <c r="X113" s="1"/>
      <c r="AA113" s="1"/>
      <c r="AD113" s="1"/>
      <c r="AG113" s="1"/>
      <c r="AJ113" s="1"/>
    </row>
    <row r="114" spans="6:36" ht="12.75" customHeight="1">
      <c r="F114" s="1"/>
      <c r="I114" s="1"/>
      <c r="L114" s="1"/>
      <c r="O114" s="1"/>
      <c r="R114" s="1"/>
      <c r="U114" s="1"/>
      <c r="X114" s="1"/>
      <c r="AA114" s="1"/>
      <c r="AD114" s="1"/>
      <c r="AG114" s="1"/>
      <c r="AJ114" s="1"/>
    </row>
    <row r="115" spans="6:36" ht="12.75" customHeight="1">
      <c r="F115" s="1"/>
      <c r="I115" s="1"/>
      <c r="L115" s="1"/>
      <c r="O115" s="1"/>
      <c r="R115" s="1"/>
      <c r="U115" s="1"/>
      <c r="X115" s="1"/>
      <c r="AA115" s="1"/>
      <c r="AD115" s="1"/>
      <c r="AG115" s="1"/>
      <c r="AJ115" s="1"/>
    </row>
    <row r="116" spans="6:36" ht="12.75" customHeight="1">
      <c r="F116" s="1"/>
      <c r="I116" s="1"/>
      <c r="L116" s="1"/>
      <c r="O116" s="1"/>
      <c r="R116" s="1"/>
      <c r="U116" s="1"/>
      <c r="X116" s="1"/>
      <c r="AA116" s="1"/>
      <c r="AD116" s="1"/>
      <c r="AG116" s="1"/>
      <c r="AJ116" s="1"/>
    </row>
    <row r="117" spans="6:36" ht="12.75" customHeight="1">
      <c r="F117" s="1"/>
      <c r="I117" s="1"/>
      <c r="L117" s="1"/>
      <c r="O117" s="1"/>
      <c r="R117" s="1"/>
      <c r="U117" s="1"/>
      <c r="X117" s="1"/>
      <c r="AA117" s="1"/>
      <c r="AD117" s="1"/>
      <c r="AG117" s="1"/>
      <c r="AJ117" s="1"/>
    </row>
    <row r="118" spans="6:36" ht="12.75" customHeight="1">
      <c r="F118" s="1"/>
      <c r="I118" s="1"/>
      <c r="L118" s="1"/>
      <c r="O118" s="1"/>
      <c r="R118" s="1"/>
      <c r="U118" s="1"/>
      <c r="X118" s="1"/>
      <c r="AA118" s="1"/>
      <c r="AD118" s="1"/>
      <c r="AG118" s="1"/>
      <c r="AJ118" s="1"/>
    </row>
    <row r="119" spans="6:36" ht="12.75" customHeight="1">
      <c r="F119" s="1"/>
      <c r="I119" s="1"/>
      <c r="L119" s="1"/>
      <c r="O119" s="1"/>
      <c r="R119" s="1"/>
      <c r="U119" s="1"/>
      <c r="X119" s="1"/>
      <c r="AA119" s="1"/>
      <c r="AD119" s="1"/>
      <c r="AG119" s="1"/>
      <c r="AJ119" s="1"/>
    </row>
    <row r="120" spans="6:36" ht="12.75" customHeight="1">
      <c r="F120" s="1"/>
      <c r="I120" s="1"/>
      <c r="L120" s="1"/>
      <c r="O120" s="1"/>
      <c r="R120" s="1"/>
      <c r="U120" s="1"/>
      <c r="X120" s="1"/>
      <c r="AA120" s="1"/>
      <c r="AD120" s="1"/>
      <c r="AG120" s="1"/>
      <c r="AJ120" s="1"/>
    </row>
    <row r="121" spans="6:36" ht="12.75" customHeight="1">
      <c r="F121" s="1"/>
      <c r="I121" s="1"/>
      <c r="L121" s="1"/>
      <c r="O121" s="1"/>
      <c r="R121" s="1"/>
      <c r="U121" s="1"/>
      <c r="X121" s="1"/>
      <c r="AA121" s="1"/>
      <c r="AD121" s="1"/>
      <c r="AG121" s="1"/>
      <c r="AJ121" s="1"/>
    </row>
    <row r="122" spans="6:36" ht="12.75" customHeight="1">
      <c r="F122" s="1"/>
      <c r="I122" s="1"/>
      <c r="L122" s="1"/>
      <c r="O122" s="1"/>
      <c r="R122" s="1"/>
      <c r="U122" s="1"/>
      <c r="X122" s="1"/>
      <c r="AA122" s="1"/>
      <c r="AD122" s="1"/>
      <c r="AG122" s="1"/>
      <c r="AJ122" s="1"/>
    </row>
    <row r="123" spans="6:36" ht="12.75" customHeight="1">
      <c r="F123" s="1"/>
      <c r="I123" s="1"/>
      <c r="L123" s="1"/>
      <c r="O123" s="1"/>
      <c r="R123" s="1"/>
      <c r="U123" s="1"/>
      <c r="X123" s="1"/>
      <c r="AA123" s="1"/>
      <c r="AD123" s="1"/>
      <c r="AG123" s="1"/>
      <c r="AJ123" s="1"/>
    </row>
    <row r="124" spans="6:36" ht="12.75" customHeight="1">
      <c r="F124" s="1"/>
      <c r="I124" s="1"/>
      <c r="L124" s="1"/>
      <c r="O124" s="1"/>
      <c r="R124" s="1"/>
      <c r="U124" s="1"/>
      <c r="X124" s="1"/>
      <c r="AA124" s="1"/>
      <c r="AD124" s="1"/>
      <c r="AG124" s="1"/>
      <c r="AJ124" s="1"/>
    </row>
    <row r="125" spans="6:36" ht="12.75" customHeight="1">
      <c r="F125" s="1"/>
      <c r="I125" s="1"/>
      <c r="L125" s="1"/>
      <c r="O125" s="1"/>
      <c r="R125" s="1"/>
      <c r="U125" s="1"/>
      <c r="X125" s="1"/>
      <c r="AA125" s="1"/>
      <c r="AD125" s="1"/>
      <c r="AG125" s="1"/>
      <c r="AJ125" s="1"/>
    </row>
    <row r="126" spans="6:36" ht="12.75" customHeight="1">
      <c r="F126" s="1"/>
      <c r="I126" s="1"/>
      <c r="L126" s="1"/>
      <c r="O126" s="1"/>
      <c r="R126" s="1"/>
      <c r="U126" s="1"/>
      <c r="X126" s="1"/>
      <c r="AA126" s="1"/>
      <c r="AD126" s="1"/>
      <c r="AG126" s="1"/>
      <c r="AJ126" s="1"/>
    </row>
    <row r="127" spans="6:36" ht="12.75" customHeight="1">
      <c r="F127" s="1"/>
      <c r="I127" s="1"/>
      <c r="L127" s="1"/>
      <c r="O127" s="1"/>
      <c r="R127" s="1"/>
      <c r="U127" s="1"/>
      <c r="X127" s="1"/>
      <c r="AA127" s="1"/>
      <c r="AD127" s="1"/>
      <c r="AG127" s="1"/>
      <c r="AJ127" s="1"/>
    </row>
    <row r="128" spans="6:36" ht="12.75" customHeight="1">
      <c r="F128" s="1"/>
      <c r="I128" s="1"/>
      <c r="L128" s="1"/>
      <c r="O128" s="1"/>
      <c r="R128" s="1"/>
      <c r="U128" s="1"/>
      <c r="X128" s="1"/>
      <c r="AA128" s="1"/>
      <c r="AD128" s="1"/>
      <c r="AG128" s="1"/>
      <c r="AJ128" s="1"/>
    </row>
    <row r="129" spans="6:36" ht="12.75" customHeight="1">
      <c r="F129" s="1"/>
      <c r="I129" s="1"/>
      <c r="L129" s="1"/>
      <c r="O129" s="1"/>
      <c r="R129" s="1"/>
      <c r="U129" s="1"/>
      <c r="X129" s="1"/>
      <c r="AA129" s="1"/>
      <c r="AD129" s="1"/>
      <c r="AG129" s="1"/>
      <c r="AJ129" s="1"/>
    </row>
    <row r="130" spans="6:36" ht="12.75" customHeight="1">
      <c r="F130" s="1"/>
      <c r="I130" s="1"/>
      <c r="L130" s="1"/>
      <c r="O130" s="1"/>
      <c r="R130" s="1"/>
      <c r="U130" s="1"/>
      <c r="X130" s="1"/>
      <c r="AA130" s="1"/>
      <c r="AD130" s="1"/>
      <c r="AG130" s="1"/>
      <c r="AJ130" s="1"/>
    </row>
    <row r="131" spans="6:36" ht="12.75" customHeight="1">
      <c r="F131" s="1"/>
      <c r="I131" s="1"/>
      <c r="L131" s="1"/>
      <c r="O131" s="1"/>
      <c r="R131" s="1"/>
      <c r="U131" s="1"/>
      <c r="X131" s="1"/>
      <c r="AA131" s="1"/>
      <c r="AD131" s="1"/>
      <c r="AG131" s="1"/>
      <c r="AJ131" s="1"/>
    </row>
    <row r="132" spans="6:36" ht="12.75" customHeight="1">
      <c r="F132" s="1"/>
      <c r="I132" s="1"/>
      <c r="L132" s="1"/>
      <c r="O132" s="1"/>
      <c r="R132" s="1"/>
      <c r="U132" s="1"/>
      <c r="X132" s="1"/>
      <c r="AA132" s="1"/>
      <c r="AD132" s="1"/>
      <c r="AG132" s="1"/>
      <c r="AJ132" s="1"/>
    </row>
    <row r="133" spans="6:36" ht="12.75" customHeight="1">
      <c r="F133" s="1"/>
      <c r="I133" s="1"/>
      <c r="L133" s="1"/>
      <c r="O133" s="1"/>
      <c r="R133" s="1"/>
      <c r="U133" s="1"/>
      <c r="X133" s="1"/>
      <c r="AA133" s="1"/>
      <c r="AD133" s="1"/>
      <c r="AG133" s="1"/>
      <c r="AJ133" s="1"/>
    </row>
    <row r="134" spans="6:36" ht="12.75" customHeight="1">
      <c r="F134" s="1"/>
      <c r="I134" s="1"/>
      <c r="L134" s="1"/>
      <c r="O134" s="1"/>
      <c r="R134" s="1"/>
      <c r="U134" s="1"/>
      <c r="X134" s="1"/>
      <c r="AA134" s="1"/>
      <c r="AD134" s="1"/>
      <c r="AG134" s="1"/>
      <c r="AJ134" s="1"/>
    </row>
    <row r="135" spans="6:36" ht="12.75" customHeight="1">
      <c r="F135" s="1"/>
      <c r="I135" s="1"/>
      <c r="L135" s="1"/>
      <c r="O135" s="1"/>
      <c r="R135" s="1"/>
      <c r="U135" s="1"/>
      <c r="X135" s="1"/>
      <c r="AA135" s="1"/>
      <c r="AD135" s="1"/>
      <c r="AG135" s="1"/>
      <c r="AJ135" s="1"/>
    </row>
    <row r="136" spans="6:36" ht="12.75" customHeight="1">
      <c r="F136" s="1"/>
      <c r="I136" s="1"/>
      <c r="L136" s="1"/>
      <c r="O136" s="1"/>
      <c r="R136" s="1"/>
      <c r="U136" s="1"/>
      <c r="X136" s="1"/>
      <c r="AA136" s="1"/>
      <c r="AD136" s="1"/>
      <c r="AG136" s="1"/>
      <c r="AJ136" s="1"/>
    </row>
    <row r="137" spans="6:36" ht="12.75" customHeight="1">
      <c r="F137" s="1"/>
      <c r="I137" s="1"/>
      <c r="L137" s="1"/>
      <c r="O137" s="1"/>
      <c r="R137" s="1"/>
      <c r="U137" s="1"/>
      <c r="X137" s="1"/>
      <c r="AA137" s="1"/>
      <c r="AD137" s="1"/>
      <c r="AG137" s="1"/>
      <c r="AJ137" s="1"/>
    </row>
    <row r="138" spans="6:36" ht="12.75" customHeight="1">
      <c r="F138" s="1"/>
      <c r="I138" s="1"/>
      <c r="L138" s="1"/>
      <c r="O138" s="1"/>
      <c r="R138" s="1"/>
      <c r="U138" s="1"/>
      <c r="X138" s="1"/>
      <c r="AA138" s="1"/>
      <c r="AD138" s="1"/>
      <c r="AG138" s="1"/>
      <c r="AJ138" s="1"/>
    </row>
    <row r="139" spans="6:36" ht="12.75" customHeight="1">
      <c r="F139" s="1"/>
      <c r="I139" s="1"/>
      <c r="L139" s="1"/>
      <c r="O139" s="1"/>
      <c r="R139" s="1"/>
      <c r="U139" s="1"/>
      <c r="X139" s="1"/>
      <c r="AA139" s="1"/>
      <c r="AD139" s="1"/>
      <c r="AG139" s="1"/>
      <c r="AJ139" s="1"/>
    </row>
    <row r="140" spans="6:36" ht="12.75" customHeight="1">
      <c r="F140" s="1"/>
      <c r="I140" s="1"/>
      <c r="L140" s="1"/>
      <c r="O140" s="1"/>
      <c r="R140" s="1"/>
      <c r="U140" s="1"/>
      <c r="X140" s="1"/>
      <c r="AA140" s="1"/>
      <c r="AD140" s="1"/>
      <c r="AG140" s="1"/>
      <c r="AJ140" s="1"/>
    </row>
    <row r="141" spans="6:36" ht="12.75" customHeight="1">
      <c r="F141" s="1"/>
      <c r="I141" s="1"/>
      <c r="L141" s="1"/>
      <c r="O141" s="1"/>
      <c r="R141" s="1"/>
      <c r="U141" s="1"/>
      <c r="X141" s="1"/>
      <c r="AA141" s="1"/>
      <c r="AD141" s="1"/>
      <c r="AG141" s="1"/>
      <c r="AJ141" s="1"/>
    </row>
    <row r="142" spans="6:36" ht="12.75" customHeight="1">
      <c r="F142" s="1"/>
      <c r="I142" s="1"/>
      <c r="L142" s="1"/>
      <c r="O142" s="1"/>
      <c r="R142" s="1"/>
      <c r="U142" s="1"/>
      <c r="X142" s="1"/>
      <c r="AA142" s="1"/>
      <c r="AD142" s="1"/>
      <c r="AG142" s="1"/>
      <c r="AJ142" s="1"/>
    </row>
    <row r="143" spans="6:36" ht="12.75" customHeight="1">
      <c r="F143" s="1"/>
      <c r="I143" s="1"/>
      <c r="L143" s="1"/>
      <c r="O143" s="1"/>
      <c r="R143" s="1"/>
      <c r="U143" s="1"/>
      <c r="X143" s="1"/>
      <c r="AA143" s="1"/>
      <c r="AD143" s="1"/>
      <c r="AG143" s="1"/>
      <c r="AJ143" s="1"/>
    </row>
    <row r="144" spans="6:36" ht="12.75" customHeight="1">
      <c r="F144" s="1"/>
      <c r="I144" s="1"/>
      <c r="L144" s="1"/>
      <c r="O144" s="1"/>
      <c r="R144" s="1"/>
      <c r="U144" s="1"/>
      <c r="X144" s="1"/>
      <c r="AA144" s="1"/>
      <c r="AD144" s="1"/>
      <c r="AG144" s="1"/>
      <c r="AJ144" s="1"/>
    </row>
    <row r="145" spans="6:36" ht="12.75" customHeight="1">
      <c r="F145" s="1"/>
      <c r="I145" s="1"/>
      <c r="L145" s="1"/>
      <c r="O145" s="1"/>
      <c r="R145" s="1"/>
      <c r="U145" s="1"/>
      <c r="X145" s="1"/>
      <c r="AA145" s="1"/>
      <c r="AD145" s="1"/>
      <c r="AG145" s="1"/>
      <c r="AJ145" s="1"/>
    </row>
    <row r="146" spans="6:36" ht="12.75" customHeight="1">
      <c r="F146" s="1"/>
      <c r="I146" s="1"/>
      <c r="L146" s="1"/>
      <c r="O146" s="1"/>
      <c r="R146" s="1"/>
      <c r="U146" s="1"/>
      <c r="X146" s="1"/>
      <c r="AA146" s="1"/>
      <c r="AD146" s="1"/>
      <c r="AG146" s="1"/>
      <c r="AJ146" s="1"/>
    </row>
    <row r="147" spans="6:36" ht="12.75" customHeight="1">
      <c r="F147" s="1"/>
      <c r="I147" s="1"/>
      <c r="L147" s="1"/>
      <c r="O147" s="1"/>
      <c r="R147" s="1"/>
      <c r="U147" s="1"/>
      <c r="X147" s="1"/>
      <c r="AA147" s="1"/>
      <c r="AD147" s="1"/>
      <c r="AG147" s="1"/>
      <c r="AJ147" s="1"/>
    </row>
    <row r="148" spans="6:36" ht="12.75" customHeight="1">
      <c r="F148" s="1"/>
      <c r="I148" s="1"/>
      <c r="L148" s="1"/>
      <c r="O148" s="1"/>
      <c r="R148" s="1"/>
      <c r="U148" s="1"/>
      <c r="X148" s="1"/>
      <c r="AA148" s="1"/>
      <c r="AD148" s="1"/>
      <c r="AG148" s="1"/>
      <c r="AJ148" s="1"/>
    </row>
    <row r="149" spans="6:36" ht="12.75" customHeight="1">
      <c r="F149" s="1"/>
      <c r="I149" s="1"/>
      <c r="L149" s="1"/>
      <c r="O149" s="1"/>
      <c r="R149" s="1"/>
      <c r="U149" s="1"/>
      <c r="X149" s="1"/>
      <c r="AA149" s="1"/>
      <c r="AD149" s="1"/>
      <c r="AG149" s="1"/>
      <c r="AJ149" s="1"/>
    </row>
    <row r="150" spans="6:36" ht="12.75" customHeight="1">
      <c r="F150" s="1"/>
      <c r="I150" s="1"/>
      <c r="L150" s="1"/>
      <c r="O150" s="1"/>
      <c r="R150" s="1"/>
      <c r="U150" s="1"/>
      <c r="X150" s="1"/>
      <c r="AA150" s="1"/>
      <c r="AD150" s="1"/>
      <c r="AG150" s="1"/>
      <c r="AJ150" s="1"/>
    </row>
    <row r="151" spans="6:36" ht="12.75" customHeight="1">
      <c r="F151" s="1"/>
      <c r="I151" s="1"/>
      <c r="L151" s="1"/>
      <c r="O151" s="1"/>
      <c r="R151" s="1"/>
      <c r="U151" s="1"/>
      <c r="X151" s="1"/>
      <c r="AA151" s="1"/>
      <c r="AD151" s="1"/>
      <c r="AG151" s="1"/>
      <c r="AJ151" s="1"/>
    </row>
    <row r="152" spans="6:36" ht="12.75" customHeight="1">
      <c r="F152" s="1"/>
      <c r="I152" s="1"/>
      <c r="L152" s="1"/>
      <c r="O152" s="1"/>
      <c r="R152" s="1"/>
      <c r="U152" s="1"/>
      <c r="X152" s="1"/>
      <c r="AA152" s="1"/>
      <c r="AD152" s="1"/>
      <c r="AG152" s="1"/>
      <c r="AJ152" s="1"/>
    </row>
    <row r="153" spans="6:36" ht="12.75" customHeight="1">
      <c r="F153" s="1"/>
      <c r="I153" s="1"/>
      <c r="L153" s="1"/>
      <c r="O153" s="1"/>
      <c r="R153" s="1"/>
      <c r="U153" s="1"/>
      <c r="X153" s="1"/>
      <c r="AA153" s="1"/>
      <c r="AD153" s="1"/>
      <c r="AG153" s="1"/>
      <c r="AJ153" s="1"/>
    </row>
    <row r="154" spans="6:36" ht="12.75" customHeight="1">
      <c r="F154" s="1"/>
      <c r="I154" s="1"/>
      <c r="L154" s="1"/>
      <c r="O154" s="1"/>
      <c r="R154" s="1"/>
      <c r="U154" s="1"/>
      <c r="X154" s="1"/>
      <c r="AA154" s="1"/>
      <c r="AD154" s="1"/>
      <c r="AG154" s="1"/>
      <c r="AJ154" s="1"/>
    </row>
    <row r="155" spans="6:36" ht="12.75" customHeight="1">
      <c r="F155" s="1"/>
      <c r="I155" s="1"/>
      <c r="L155" s="1"/>
      <c r="O155" s="1"/>
      <c r="R155" s="1"/>
      <c r="U155" s="1"/>
      <c r="X155" s="1"/>
      <c r="AA155" s="1"/>
      <c r="AD155" s="1"/>
      <c r="AG155" s="1"/>
      <c r="AJ155" s="1"/>
    </row>
    <row r="156" spans="6:36" ht="12.75" customHeight="1">
      <c r="F156" s="1"/>
      <c r="I156" s="1"/>
      <c r="L156" s="1"/>
      <c r="O156" s="1"/>
      <c r="R156" s="1"/>
      <c r="U156" s="1"/>
      <c r="X156" s="1"/>
      <c r="AA156" s="1"/>
      <c r="AD156" s="1"/>
      <c r="AG156" s="1"/>
      <c r="AJ156" s="1"/>
    </row>
    <row r="157" spans="6:36" ht="12.75" customHeight="1">
      <c r="F157" s="1"/>
      <c r="I157" s="1"/>
      <c r="L157" s="1"/>
      <c r="O157" s="1"/>
      <c r="R157" s="1"/>
      <c r="U157" s="1"/>
      <c r="X157" s="1"/>
      <c r="AA157" s="1"/>
      <c r="AD157" s="1"/>
      <c r="AG157" s="1"/>
      <c r="AJ157" s="1"/>
    </row>
    <row r="158" spans="6:36" ht="12.75" customHeight="1">
      <c r="F158" s="1"/>
      <c r="I158" s="1"/>
      <c r="L158" s="1"/>
      <c r="O158" s="1"/>
      <c r="R158" s="1"/>
      <c r="U158" s="1"/>
      <c r="X158" s="1"/>
      <c r="AA158" s="1"/>
      <c r="AD158" s="1"/>
      <c r="AG158" s="1"/>
      <c r="AJ158" s="1"/>
    </row>
    <row r="159" spans="6:36" ht="12.75" customHeight="1">
      <c r="F159" s="1"/>
      <c r="I159" s="1"/>
      <c r="L159" s="1"/>
      <c r="O159" s="1"/>
      <c r="R159" s="1"/>
      <c r="U159" s="1"/>
      <c r="X159" s="1"/>
      <c r="AA159" s="1"/>
      <c r="AD159" s="1"/>
      <c r="AG159" s="1"/>
      <c r="AJ159" s="1"/>
    </row>
    <row r="160" spans="6:36" ht="12.75" customHeight="1">
      <c r="F160" s="1"/>
      <c r="I160" s="1"/>
      <c r="L160" s="1"/>
      <c r="O160" s="1"/>
      <c r="R160" s="1"/>
      <c r="U160" s="1"/>
      <c r="X160" s="1"/>
      <c r="AA160" s="1"/>
      <c r="AD160" s="1"/>
      <c r="AG160" s="1"/>
      <c r="AJ160" s="1"/>
    </row>
    <row r="161" spans="6:36" ht="12.75" customHeight="1">
      <c r="F161" s="1"/>
      <c r="I161" s="1"/>
      <c r="L161" s="1"/>
      <c r="O161" s="1"/>
      <c r="R161" s="1"/>
      <c r="U161" s="1"/>
      <c r="X161" s="1"/>
      <c r="AA161" s="1"/>
      <c r="AD161" s="1"/>
      <c r="AG161" s="1"/>
      <c r="AJ161" s="1"/>
    </row>
    <row r="162" spans="6:36" ht="12.75" customHeight="1">
      <c r="F162" s="1"/>
      <c r="I162" s="1"/>
      <c r="L162" s="1"/>
      <c r="O162" s="1"/>
      <c r="R162" s="1"/>
      <c r="U162" s="1"/>
      <c r="X162" s="1"/>
      <c r="AA162" s="1"/>
      <c r="AD162" s="1"/>
      <c r="AG162" s="1"/>
      <c r="AJ162" s="1"/>
    </row>
    <row r="163" spans="6:36" ht="12.75" customHeight="1">
      <c r="F163" s="1"/>
      <c r="I163" s="1"/>
      <c r="L163" s="1"/>
      <c r="O163" s="1"/>
      <c r="R163" s="1"/>
      <c r="U163" s="1"/>
      <c r="X163" s="1"/>
      <c r="AA163" s="1"/>
      <c r="AD163" s="1"/>
      <c r="AG163" s="1"/>
      <c r="AJ163" s="1"/>
    </row>
    <row r="164" spans="6:36" ht="12.75" customHeight="1">
      <c r="F164" s="1"/>
      <c r="I164" s="1"/>
      <c r="L164" s="1"/>
      <c r="O164" s="1"/>
      <c r="R164" s="1"/>
      <c r="U164" s="1"/>
      <c r="X164" s="1"/>
      <c r="AA164" s="1"/>
      <c r="AD164" s="1"/>
      <c r="AG164" s="1"/>
      <c r="AJ164" s="1"/>
    </row>
    <row r="165" spans="6:36" ht="12.75" customHeight="1">
      <c r="F165" s="1"/>
      <c r="I165" s="1"/>
      <c r="L165" s="1"/>
      <c r="O165" s="1"/>
      <c r="R165" s="1"/>
      <c r="U165" s="1"/>
      <c r="X165" s="1"/>
      <c r="AA165" s="1"/>
      <c r="AD165" s="1"/>
      <c r="AG165" s="1"/>
      <c r="AJ165" s="1"/>
    </row>
    <row r="166" spans="6:36" ht="12.75" customHeight="1">
      <c r="F166" s="1"/>
      <c r="I166" s="1"/>
      <c r="L166" s="1"/>
      <c r="O166" s="1"/>
      <c r="R166" s="1"/>
      <c r="U166" s="1"/>
      <c r="X166" s="1"/>
      <c r="AA166" s="1"/>
      <c r="AD166" s="1"/>
      <c r="AG166" s="1"/>
      <c r="AJ166" s="1"/>
    </row>
    <row r="167" spans="6:36" ht="12.75" customHeight="1">
      <c r="F167" s="1"/>
      <c r="I167" s="1"/>
      <c r="L167" s="1"/>
      <c r="O167" s="1"/>
      <c r="R167" s="1"/>
      <c r="U167" s="1"/>
      <c r="X167" s="1"/>
      <c r="AA167" s="1"/>
      <c r="AD167" s="1"/>
      <c r="AG167" s="1"/>
      <c r="AJ167" s="1"/>
    </row>
    <row r="168" spans="6:36" ht="12.75" customHeight="1">
      <c r="F168" s="1"/>
      <c r="I168" s="1"/>
      <c r="L168" s="1"/>
      <c r="O168" s="1"/>
      <c r="R168" s="1"/>
      <c r="U168" s="1"/>
      <c r="X168" s="1"/>
      <c r="AA168" s="1"/>
      <c r="AD168" s="1"/>
      <c r="AG168" s="1"/>
      <c r="AJ168" s="1"/>
    </row>
    <row r="169" spans="6:36" ht="12.75" customHeight="1">
      <c r="F169" s="1"/>
      <c r="I169" s="1"/>
      <c r="L169" s="1"/>
      <c r="O169" s="1"/>
      <c r="R169" s="1"/>
      <c r="U169" s="1"/>
      <c r="X169" s="1"/>
      <c r="AA169" s="1"/>
      <c r="AD169" s="1"/>
      <c r="AG169" s="1"/>
      <c r="AJ169" s="1"/>
    </row>
    <row r="170" spans="6:36" ht="12.75" customHeight="1">
      <c r="F170" s="1"/>
      <c r="I170" s="1"/>
      <c r="L170" s="1"/>
      <c r="O170" s="1"/>
      <c r="R170" s="1"/>
      <c r="U170" s="1"/>
      <c r="X170" s="1"/>
      <c r="AA170" s="1"/>
      <c r="AD170" s="1"/>
      <c r="AG170" s="1"/>
      <c r="AJ170" s="1"/>
    </row>
    <row r="171" spans="6:36" ht="12.75" customHeight="1">
      <c r="F171" s="1"/>
      <c r="I171" s="1"/>
      <c r="L171" s="1"/>
      <c r="O171" s="1"/>
      <c r="R171" s="1"/>
      <c r="U171" s="1"/>
      <c r="X171" s="1"/>
      <c r="AA171" s="1"/>
      <c r="AD171" s="1"/>
      <c r="AG171" s="1"/>
      <c r="AJ171" s="1"/>
    </row>
    <row r="172" spans="6:36" ht="12.75" customHeight="1">
      <c r="F172" s="1"/>
      <c r="I172" s="1"/>
      <c r="L172" s="1"/>
      <c r="O172" s="1"/>
      <c r="R172" s="1"/>
      <c r="U172" s="1"/>
      <c r="X172" s="1"/>
      <c r="AA172" s="1"/>
      <c r="AD172" s="1"/>
      <c r="AG172" s="1"/>
      <c r="AJ172" s="1"/>
    </row>
    <row r="173" spans="6:36" ht="12.75" customHeight="1">
      <c r="F173" s="1"/>
      <c r="I173" s="1"/>
      <c r="L173" s="1"/>
      <c r="O173" s="1"/>
      <c r="R173" s="1"/>
      <c r="U173" s="1"/>
      <c r="X173" s="1"/>
      <c r="AA173" s="1"/>
      <c r="AD173" s="1"/>
      <c r="AG173" s="1"/>
      <c r="AJ173" s="1"/>
    </row>
    <row r="174" spans="6:36" ht="12.75" customHeight="1">
      <c r="F174" s="1"/>
      <c r="I174" s="1"/>
      <c r="L174" s="1"/>
      <c r="O174" s="1"/>
      <c r="R174" s="1"/>
      <c r="U174" s="1"/>
      <c r="X174" s="1"/>
      <c r="AA174" s="1"/>
      <c r="AD174" s="1"/>
      <c r="AG174" s="1"/>
      <c r="AJ174" s="1"/>
    </row>
    <row r="175" spans="6:36" ht="12.75" customHeight="1">
      <c r="F175" s="1"/>
      <c r="I175" s="1"/>
      <c r="L175" s="1"/>
      <c r="O175" s="1"/>
      <c r="R175" s="1"/>
      <c r="U175" s="1"/>
      <c r="X175" s="1"/>
      <c r="AA175" s="1"/>
      <c r="AD175" s="1"/>
      <c r="AG175" s="1"/>
      <c r="AJ175" s="1"/>
    </row>
    <row r="176" spans="6:36" ht="12.75" customHeight="1">
      <c r="F176" s="1"/>
      <c r="I176" s="1"/>
      <c r="L176" s="1"/>
      <c r="O176" s="1"/>
      <c r="R176" s="1"/>
      <c r="U176" s="1"/>
      <c r="X176" s="1"/>
      <c r="AA176" s="1"/>
      <c r="AD176" s="1"/>
      <c r="AG176" s="1"/>
      <c r="AJ176" s="1"/>
    </row>
    <row r="177" spans="6:36" ht="12.75" customHeight="1">
      <c r="F177" s="1"/>
      <c r="I177" s="1"/>
      <c r="L177" s="1"/>
      <c r="O177" s="1"/>
      <c r="R177" s="1"/>
      <c r="U177" s="1"/>
      <c r="X177" s="1"/>
      <c r="AA177" s="1"/>
      <c r="AD177" s="1"/>
      <c r="AG177" s="1"/>
      <c r="AJ177" s="1"/>
    </row>
    <row r="178" spans="6:36" ht="12.75" customHeight="1">
      <c r="F178" s="1"/>
      <c r="I178" s="1"/>
      <c r="L178" s="1"/>
      <c r="O178" s="1"/>
      <c r="R178" s="1"/>
      <c r="U178" s="1"/>
      <c r="X178" s="1"/>
      <c r="AA178" s="1"/>
      <c r="AD178" s="1"/>
      <c r="AG178" s="1"/>
      <c r="AJ178" s="1"/>
    </row>
    <row r="179" spans="6:36" ht="12.75" customHeight="1">
      <c r="F179" s="1"/>
      <c r="I179" s="1"/>
      <c r="L179" s="1"/>
      <c r="O179" s="1"/>
      <c r="R179" s="1"/>
      <c r="U179" s="1"/>
      <c r="X179" s="1"/>
      <c r="AA179" s="1"/>
      <c r="AD179" s="1"/>
      <c r="AG179" s="1"/>
      <c r="AJ179" s="1"/>
    </row>
    <row r="180" spans="6:36" ht="12.75" customHeight="1">
      <c r="F180" s="1"/>
      <c r="I180" s="1"/>
      <c r="L180" s="1"/>
      <c r="O180" s="1"/>
      <c r="R180" s="1"/>
      <c r="U180" s="1"/>
      <c r="X180" s="1"/>
      <c r="AA180" s="1"/>
      <c r="AD180" s="1"/>
      <c r="AG180" s="1"/>
      <c r="AJ180" s="1"/>
    </row>
    <row r="181" spans="6:36" ht="12.75" customHeight="1">
      <c r="F181" s="1"/>
      <c r="I181" s="1"/>
      <c r="L181" s="1"/>
      <c r="O181" s="1"/>
      <c r="R181" s="1"/>
      <c r="U181" s="1"/>
      <c r="X181" s="1"/>
      <c r="AA181" s="1"/>
      <c r="AD181" s="1"/>
      <c r="AG181" s="1"/>
      <c r="AJ181" s="1"/>
    </row>
    <row r="182" spans="6:36" ht="12.75" customHeight="1">
      <c r="F182" s="1"/>
      <c r="I182" s="1"/>
      <c r="L182" s="1"/>
      <c r="O182" s="1"/>
      <c r="R182" s="1"/>
      <c r="U182" s="1"/>
      <c r="X182" s="1"/>
      <c r="AA182" s="1"/>
      <c r="AD182" s="1"/>
      <c r="AG182" s="1"/>
      <c r="AJ182" s="1"/>
    </row>
    <row r="183" spans="6:36" ht="12.75" customHeight="1">
      <c r="F183" s="1"/>
      <c r="I183" s="1"/>
      <c r="L183" s="1"/>
      <c r="O183" s="1"/>
      <c r="R183" s="1"/>
      <c r="U183" s="1"/>
      <c r="X183" s="1"/>
      <c r="AA183" s="1"/>
      <c r="AD183" s="1"/>
      <c r="AG183" s="1"/>
      <c r="AJ183" s="1"/>
    </row>
    <row r="184" spans="6:36" ht="12.75" customHeight="1">
      <c r="F184" s="1"/>
      <c r="I184" s="1"/>
      <c r="L184" s="1"/>
      <c r="O184" s="1"/>
      <c r="R184" s="1"/>
      <c r="U184" s="1"/>
      <c r="X184" s="1"/>
      <c r="AA184" s="1"/>
      <c r="AD184" s="1"/>
      <c r="AG184" s="1"/>
      <c r="AJ184" s="1"/>
    </row>
    <row r="185" spans="6:36" ht="12.75" customHeight="1">
      <c r="F185" s="1"/>
      <c r="I185" s="1"/>
      <c r="L185" s="1"/>
      <c r="O185" s="1"/>
      <c r="R185" s="1"/>
      <c r="U185" s="1"/>
      <c r="X185" s="1"/>
      <c r="AA185" s="1"/>
      <c r="AD185" s="1"/>
      <c r="AG185" s="1"/>
      <c r="AJ185" s="1"/>
    </row>
    <row r="186" spans="6:36" ht="12.75" customHeight="1">
      <c r="F186" s="1"/>
      <c r="I186" s="1"/>
      <c r="L186" s="1"/>
      <c r="O186" s="1"/>
      <c r="R186" s="1"/>
      <c r="U186" s="1"/>
      <c r="X186" s="1"/>
      <c r="AA186" s="1"/>
      <c r="AD186" s="1"/>
      <c r="AG186" s="1"/>
      <c r="AJ186" s="1"/>
    </row>
    <row r="187" spans="6:36" ht="12.75" customHeight="1">
      <c r="F187" s="1"/>
      <c r="I187" s="1"/>
      <c r="L187" s="1"/>
      <c r="O187" s="1"/>
      <c r="R187" s="1"/>
      <c r="U187" s="1"/>
      <c r="X187" s="1"/>
      <c r="AA187" s="1"/>
      <c r="AD187" s="1"/>
      <c r="AG187" s="1"/>
      <c r="AJ187" s="1"/>
    </row>
    <row r="188" spans="6:36" ht="12.75" customHeight="1">
      <c r="F188" s="1"/>
      <c r="I188" s="1"/>
      <c r="L188" s="1"/>
      <c r="O188" s="1"/>
      <c r="R188" s="1"/>
      <c r="U188" s="1"/>
      <c r="X188" s="1"/>
      <c r="AA188" s="1"/>
      <c r="AD188" s="1"/>
      <c r="AG188" s="1"/>
      <c r="AJ188" s="1"/>
    </row>
    <row r="189" spans="6:36" ht="12.75" customHeight="1">
      <c r="F189" s="1"/>
      <c r="I189" s="1"/>
      <c r="L189" s="1"/>
      <c r="O189" s="1"/>
      <c r="R189" s="1"/>
      <c r="U189" s="1"/>
      <c r="X189" s="1"/>
      <c r="AA189" s="1"/>
      <c r="AD189" s="1"/>
      <c r="AG189" s="1"/>
      <c r="AJ189" s="1"/>
    </row>
    <row r="190" spans="6:36" ht="12.75" customHeight="1">
      <c r="F190" s="1"/>
      <c r="I190" s="1"/>
      <c r="L190" s="1"/>
      <c r="O190" s="1"/>
      <c r="R190" s="1"/>
      <c r="U190" s="1"/>
      <c r="X190" s="1"/>
      <c r="AA190" s="1"/>
      <c r="AD190" s="1"/>
      <c r="AG190" s="1"/>
      <c r="AJ190" s="1"/>
    </row>
    <row r="191" spans="6:36" ht="12.75" customHeight="1">
      <c r="F191" s="1"/>
      <c r="I191" s="1"/>
      <c r="L191" s="1"/>
      <c r="O191" s="1"/>
      <c r="R191" s="1"/>
      <c r="U191" s="1"/>
      <c r="X191" s="1"/>
      <c r="AA191" s="1"/>
      <c r="AD191" s="1"/>
      <c r="AG191" s="1"/>
      <c r="AJ191" s="1"/>
    </row>
    <row r="192" spans="6:36" ht="12.75" customHeight="1">
      <c r="F192" s="1"/>
      <c r="I192" s="1"/>
      <c r="L192" s="1"/>
      <c r="O192" s="1"/>
      <c r="R192" s="1"/>
      <c r="U192" s="1"/>
      <c r="X192" s="1"/>
      <c r="AA192" s="1"/>
      <c r="AD192" s="1"/>
      <c r="AG192" s="1"/>
      <c r="AJ192" s="1"/>
    </row>
    <row r="193" spans="6:36" ht="12.75" customHeight="1">
      <c r="F193" s="1"/>
      <c r="I193" s="1"/>
      <c r="L193" s="1"/>
      <c r="O193" s="1"/>
      <c r="R193" s="1"/>
      <c r="U193" s="1"/>
      <c r="X193" s="1"/>
      <c r="AA193" s="1"/>
      <c r="AD193" s="1"/>
      <c r="AG193" s="1"/>
      <c r="AJ193" s="1"/>
    </row>
    <row r="194" spans="6:36" ht="12.75" customHeight="1">
      <c r="F194" s="1"/>
      <c r="I194" s="1"/>
      <c r="L194" s="1"/>
      <c r="O194" s="1"/>
      <c r="R194" s="1"/>
      <c r="U194" s="1"/>
      <c r="X194" s="1"/>
      <c r="AA194" s="1"/>
      <c r="AD194" s="1"/>
      <c r="AG194" s="1"/>
      <c r="AJ194" s="1"/>
    </row>
    <row r="195" spans="6:36" ht="12.75" customHeight="1">
      <c r="F195" s="1"/>
      <c r="I195" s="1"/>
      <c r="L195" s="1"/>
      <c r="O195" s="1"/>
      <c r="R195" s="1"/>
      <c r="U195" s="1"/>
      <c r="X195" s="1"/>
      <c r="AA195" s="1"/>
      <c r="AD195" s="1"/>
      <c r="AG195" s="1"/>
      <c r="AJ195" s="1"/>
    </row>
    <row r="196" spans="6:36" ht="12.75" customHeight="1">
      <c r="F196" s="1"/>
      <c r="I196" s="1"/>
      <c r="L196" s="1"/>
      <c r="O196" s="1"/>
      <c r="R196" s="1"/>
      <c r="U196" s="1"/>
      <c r="X196" s="1"/>
      <c r="AA196" s="1"/>
      <c r="AD196" s="1"/>
      <c r="AG196" s="1"/>
      <c r="AJ196" s="1"/>
    </row>
    <row r="197" spans="6:36" ht="12.75" customHeight="1">
      <c r="F197" s="1"/>
      <c r="I197" s="1"/>
      <c r="L197" s="1"/>
      <c r="O197" s="1"/>
      <c r="R197" s="1"/>
      <c r="U197" s="1"/>
      <c r="X197" s="1"/>
      <c r="AA197" s="1"/>
      <c r="AD197" s="1"/>
      <c r="AG197" s="1"/>
      <c r="AJ197" s="1"/>
    </row>
    <row r="198" spans="6:36" ht="12.75" customHeight="1">
      <c r="F198" s="1"/>
      <c r="I198" s="1"/>
      <c r="L198" s="1"/>
      <c r="O198" s="1"/>
      <c r="R198" s="1"/>
      <c r="U198" s="1"/>
      <c r="X198" s="1"/>
      <c r="AA198" s="1"/>
      <c r="AD198" s="1"/>
      <c r="AG198" s="1"/>
      <c r="AJ198" s="1"/>
    </row>
    <row r="199" spans="6:36" ht="12.75" customHeight="1">
      <c r="F199" s="1"/>
      <c r="I199" s="1"/>
      <c r="L199" s="1"/>
      <c r="O199" s="1"/>
      <c r="R199" s="1"/>
      <c r="U199" s="1"/>
      <c r="X199" s="1"/>
      <c r="AA199" s="1"/>
      <c r="AD199" s="1"/>
      <c r="AG199" s="1"/>
      <c r="AJ199" s="1"/>
    </row>
    <row r="200" spans="6:36" ht="12.75" customHeight="1">
      <c r="F200" s="1"/>
      <c r="I200" s="1"/>
      <c r="L200" s="1"/>
      <c r="O200" s="1"/>
      <c r="R200" s="1"/>
      <c r="U200" s="1"/>
      <c r="X200" s="1"/>
      <c r="AA200" s="1"/>
      <c r="AD200" s="1"/>
      <c r="AG200" s="1"/>
      <c r="AJ200" s="1"/>
    </row>
    <row r="201" spans="6:36" ht="12.75" customHeight="1">
      <c r="F201" s="1"/>
      <c r="I201" s="1"/>
      <c r="L201" s="1"/>
      <c r="O201" s="1"/>
      <c r="R201" s="1"/>
      <c r="U201" s="1"/>
      <c r="X201" s="1"/>
      <c r="AA201" s="1"/>
      <c r="AD201" s="1"/>
      <c r="AG201" s="1"/>
      <c r="AJ201" s="1"/>
    </row>
    <row r="202" spans="6:36" ht="12.75" customHeight="1">
      <c r="F202" s="1"/>
      <c r="I202" s="1"/>
      <c r="L202" s="1"/>
      <c r="O202" s="1"/>
      <c r="R202" s="1"/>
      <c r="U202" s="1"/>
      <c r="X202" s="1"/>
      <c r="AA202" s="1"/>
      <c r="AD202" s="1"/>
      <c r="AG202" s="1"/>
      <c r="AJ202" s="1"/>
    </row>
    <row r="203" spans="6:36" ht="12.75" customHeight="1">
      <c r="F203" s="1"/>
      <c r="I203" s="1"/>
      <c r="L203" s="1"/>
      <c r="O203" s="1"/>
      <c r="R203" s="1"/>
      <c r="U203" s="1"/>
      <c r="X203" s="1"/>
      <c r="AA203" s="1"/>
      <c r="AD203" s="1"/>
      <c r="AG203" s="1"/>
      <c r="AJ203" s="1"/>
    </row>
    <row r="204" spans="6:36" ht="12.75" customHeight="1">
      <c r="F204" s="1"/>
      <c r="I204" s="1"/>
      <c r="L204" s="1"/>
      <c r="O204" s="1"/>
      <c r="R204" s="1"/>
      <c r="U204" s="1"/>
      <c r="X204" s="1"/>
      <c r="AA204" s="1"/>
      <c r="AD204" s="1"/>
      <c r="AG204" s="1"/>
      <c r="AJ204" s="1"/>
    </row>
    <row r="205" spans="6:36" ht="12.75" customHeight="1">
      <c r="F205" s="1"/>
      <c r="I205" s="1"/>
      <c r="L205" s="1"/>
      <c r="O205" s="1"/>
      <c r="R205" s="1"/>
      <c r="U205" s="1"/>
      <c r="X205" s="1"/>
      <c r="AA205" s="1"/>
      <c r="AD205" s="1"/>
      <c r="AG205" s="1"/>
      <c r="AJ205" s="1"/>
    </row>
    <row r="206" spans="6:36" ht="12.75" customHeight="1">
      <c r="F206" s="1"/>
      <c r="I206" s="1"/>
      <c r="L206" s="1"/>
      <c r="O206" s="1"/>
      <c r="R206" s="1"/>
      <c r="U206" s="1"/>
      <c r="X206" s="1"/>
      <c r="AA206" s="1"/>
      <c r="AD206" s="1"/>
      <c r="AG206" s="1"/>
      <c r="AJ206" s="1"/>
    </row>
    <row r="207" spans="6:36" ht="12.75" customHeight="1">
      <c r="F207" s="1"/>
      <c r="I207" s="1"/>
      <c r="L207" s="1"/>
      <c r="O207" s="1"/>
      <c r="R207" s="1"/>
      <c r="U207" s="1"/>
      <c r="X207" s="1"/>
      <c r="AA207" s="1"/>
      <c r="AD207" s="1"/>
      <c r="AG207" s="1"/>
      <c r="AJ207" s="1"/>
    </row>
    <row r="208" spans="6:36" ht="12.75" customHeight="1">
      <c r="F208" s="1"/>
      <c r="I208" s="1"/>
      <c r="L208" s="1"/>
      <c r="O208" s="1"/>
      <c r="R208" s="1"/>
      <c r="U208" s="1"/>
      <c r="X208" s="1"/>
      <c r="AA208" s="1"/>
      <c r="AD208" s="1"/>
      <c r="AG208" s="1"/>
      <c r="AJ208" s="1"/>
    </row>
    <row r="209" spans="6:36" ht="12.75" customHeight="1">
      <c r="F209" s="1"/>
      <c r="I209" s="1"/>
      <c r="L209" s="1"/>
      <c r="O209" s="1"/>
      <c r="R209" s="1"/>
      <c r="U209" s="1"/>
      <c r="X209" s="1"/>
      <c r="AA209" s="1"/>
      <c r="AD209" s="1"/>
      <c r="AG209" s="1"/>
      <c r="AJ209" s="1"/>
    </row>
    <row r="210" spans="6:36" ht="12.75" customHeight="1">
      <c r="F210" s="1"/>
      <c r="I210" s="1"/>
      <c r="L210" s="1"/>
      <c r="O210" s="1"/>
      <c r="R210" s="1"/>
      <c r="U210" s="1"/>
      <c r="X210" s="1"/>
      <c r="AA210" s="1"/>
      <c r="AD210" s="1"/>
      <c r="AG210" s="1"/>
      <c r="AJ210" s="1"/>
    </row>
    <row r="211" spans="6:36" ht="12.75" customHeight="1">
      <c r="F211" s="1"/>
      <c r="I211" s="1"/>
      <c r="L211" s="1"/>
      <c r="O211" s="1"/>
      <c r="R211" s="1"/>
      <c r="U211" s="1"/>
      <c r="X211" s="1"/>
      <c r="AA211" s="1"/>
      <c r="AD211" s="1"/>
      <c r="AG211" s="1"/>
      <c r="AJ211" s="1"/>
    </row>
    <row r="212" spans="6:36" ht="12.75" customHeight="1">
      <c r="F212" s="1"/>
      <c r="I212" s="1"/>
      <c r="L212" s="1"/>
      <c r="O212" s="1"/>
      <c r="R212" s="1"/>
      <c r="U212" s="1"/>
      <c r="X212" s="1"/>
      <c r="AA212" s="1"/>
      <c r="AD212" s="1"/>
      <c r="AG212" s="1"/>
      <c r="AJ212" s="1"/>
    </row>
    <row r="213" spans="6:36" ht="12.75" customHeight="1">
      <c r="F213" s="1"/>
      <c r="I213" s="1"/>
      <c r="L213" s="1"/>
      <c r="O213" s="1"/>
      <c r="R213" s="1"/>
      <c r="U213" s="1"/>
      <c r="X213" s="1"/>
      <c r="AA213" s="1"/>
      <c r="AD213" s="1"/>
      <c r="AG213" s="1"/>
      <c r="AJ213" s="1"/>
    </row>
    <row r="214" spans="6:36" ht="12.75" customHeight="1">
      <c r="F214" s="1"/>
      <c r="I214" s="1"/>
      <c r="L214" s="1"/>
      <c r="O214" s="1"/>
      <c r="R214" s="1"/>
      <c r="U214" s="1"/>
      <c r="X214" s="1"/>
      <c r="AA214" s="1"/>
      <c r="AD214" s="1"/>
      <c r="AG214" s="1"/>
      <c r="AJ214" s="1"/>
    </row>
    <row r="215" spans="6:36" ht="12.75" customHeight="1">
      <c r="F215" s="1"/>
      <c r="I215" s="1"/>
      <c r="L215" s="1"/>
      <c r="O215" s="1"/>
      <c r="R215" s="1"/>
      <c r="U215" s="1"/>
      <c r="X215" s="1"/>
      <c r="AA215" s="1"/>
      <c r="AD215" s="1"/>
      <c r="AG215" s="1"/>
      <c r="AJ215" s="1"/>
    </row>
    <row r="216" spans="6:36" ht="12.75" customHeight="1">
      <c r="F216" s="1"/>
      <c r="I216" s="1"/>
      <c r="L216" s="1"/>
      <c r="O216" s="1"/>
      <c r="R216" s="1"/>
      <c r="U216" s="1"/>
      <c r="X216" s="1"/>
      <c r="AA216" s="1"/>
      <c r="AD216" s="1"/>
      <c r="AG216" s="1"/>
      <c r="AJ216" s="1"/>
    </row>
    <row r="217" spans="6:36" ht="12.75" customHeight="1">
      <c r="F217" s="1"/>
      <c r="I217" s="1"/>
      <c r="L217" s="1"/>
      <c r="O217" s="1"/>
      <c r="R217" s="1"/>
      <c r="U217" s="1"/>
      <c r="X217" s="1"/>
      <c r="AA217" s="1"/>
      <c r="AD217" s="1"/>
      <c r="AG217" s="1"/>
      <c r="AJ217" s="1"/>
    </row>
    <row r="218" spans="6:36" ht="12.75" customHeight="1">
      <c r="F218" s="1"/>
      <c r="I218" s="1"/>
      <c r="L218" s="1"/>
      <c r="O218" s="1"/>
      <c r="R218" s="1"/>
      <c r="U218" s="1"/>
      <c r="X218" s="1"/>
      <c r="AA218" s="1"/>
      <c r="AD218" s="1"/>
      <c r="AG218" s="1"/>
      <c r="AJ218" s="1"/>
    </row>
    <row r="219" spans="6:36" ht="12.75" customHeight="1">
      <c r="F219" s="1"/>
      <c r="I219" s="1"/>
      <c r="L219" s="1"/>
      <c r="O219" s="1"/>
      <c r="R219" s="1"/>
      <c r="U219" s="1"/>
      <c r="X219" s="1"/>
      <c r="AA219" s="1"/>
      <c r="AD219" s="1"/>
      <c r="AG219" s="1"/>
      <c r="AJ219" s="1"/>
    </row>
    <row r="220" spans="6:36" ht="12.75" customHeight="1">
      <c r="F220" s="1"/>
      <c r="I220" s="1"/>
      <c r="L220" s="1"/>
      <c r="O220" s="1"/>
      <c r="R220" s="1"/>
      <c r="U220" s="1"/>
      <c r="X220" s="1"/>
      <c r="AA220" s="1"/>
      <c r="AD220" s="1"/>
      <c r="AG220" s="1"/>
      <c r="AJ220" s="1"/>
    </row>
    <row r="221" spans="6:36" ht="15.75" customHeight="1"/>
    <row r="222" spans="6:36" ht="15.75" customHeight="1"/>
    <row r="223" spans="6:36" ht="15.75" customHeight="1"/>
    <row r="224" spans="6:36"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00"/>
  <sheetViews>
    <sheetView workbookViewId="0"/>
  </sheetViews>
  <sheetFormatPr defaultColWidth="14.42578125" defaultRowHeight="15" customHeight="1"/>
  <cols>
    <col min="1" max="1" width="8.7109375" customWidth="1"/>
    <col min="2" max="2" width="12.5703125" customWidth="1"/>
    <col min="3" max="3" width="4" customWidth="1"/>
    <col min="4" max="4" width="8.7109375" customWidth="1"/>
    <col min="5" max="5" width="19" customWidth="1"/>
    <col min="6" max="6" width="4" customWidth="1"/>
    <col min="7" max="7" width="8.7109375" customWidth="1"/>
    <col min="8" max="8" width="14.42578125" customWidth="1"/>
    <col min="9" max="9" width="4" customWidth="1"/>
    <col min="10" max="10" width="8.7109375" customWidth="1"/>
    <col min="11" max="11" width="18.42578125" customWidth="1"/>
    <col min="12" max="12" width="4" customWidth="1"/>
    <col min="13" max="13" width="8.7109375" customWidth="1"/>
    <col min="14" max="14" width="17.7109375" customWidth="1"/>
    <col min="15" max="15" width="4" customWidth="1"/>
    <col min="16" max="16" width="8.7109375" customWidth="1"/>
    <col min="17" max="17" width="13" customWidth="1"/>
    <col min="18" max="18" width="4" customWidth="1"/>
    <col min="19" max="19" width="8.7109375" customWidth="1"/>
    <col min="20" max="20" width="22.28515625" customWidth="1"/>
  </cols>
  <sheetData>
    <row r="1" spans="1:20" ht="12.75" customHeight="1">
      <c r="A1" s="156" t="s">
        <v>232</v>
      </c>
      <c r="B1" s="12" t="s">
        <v>233</v>
      </c>
      <c r="C1" s="1"/>
      <c r="D1" s="156" t="s">
        <v>234</v>
      </c>
      <c r="E1" s="12" t="s">
        <v>288</v>
      </c>
      <c r="F1" s="1"/>
      <c r="G1" s="156" t="s">
        <v>235</v>
      </c>
      <c r="H1" s="12" t="s">
        <v>289</v>
      </c>
      <c r="I1" s="1"/>
      <c r="J1" s="156" t="s">
        <v>237</v>
      </c>
      <c r="K1" s="12" t="s">
        <v>290</v>
      </c>
      <c r="L1" s="1"/>
      <c r="M1" s="156" t="s">
        <v>239</v>
      </c>
      <c r="N1" s="12" t="s">
        <v>291</v>
      </c>
      <c r="O1" s="1"/>
      <c r="P1" s="156" t="s">
        <v>241</v>
      </c>
      <c r="Q1" s="12" t="s">
        <v>292</v>
      </c>
      <c r="R1" s="1"/>
      <c r="S1" s="156" t="s">
        <v>243</v>
      </c>
      <c r="T1" s="12" t="s">
        <v>293</v>
      </c>
    </row>
    <row r="2" spans="1:20" ht="12.75" customHeight="1">
      <c r="A2" s="1"/>
      <c r="B2" s="12" t="s">
        <v>67</v>
      </c>
      <c r="C2" s="1"/>
      <c r="D2" s="1"/>
      <c r="E2" s="12" t="s">
        <v>294</v>
      </c>
      <c r="F2" s="1"/>
      <c r="H2" s="12" t="s">
        <v>295</v>
      </c>
      <c r="I2" s="1"/>
      <c r="J2" s="1"/>
      <c r="K2" s="12" t="s">
        <v>296</v>
      </c>
      <c r="L2" s="1"/>
      <c r="M2" s="1"/>
      <c r="N2" s="12" t="s">
        <v>297</v>
      </c>
      <c r="O2" s="1"/>
      <c r="P2" s="1"/>
      <c r="Q2" s="12" t="s">
        <v>298</v>
      </c>
      <c r="R2" s="1"/>
      <c r="S2" s="1"/>
      <c r="T2" s="12" t="s">
        <v>299</v>
      </c>
    </row>
    <row r="3" spans="1:20" ht="12.75" customHeight="1">
      <c r="A3" s="1"/>
      <c r="B3" s="12" t="s">
        <v>266</v>
      </c>
      <c r="C3" s="1"/>
      <c r="D3" s="1"/>
      <c r="E3" s="12" t="s">
        <v>300</v>
      </c>
      <c r="F3" s="1"/>
      <c r="H3" s="12" t="s">
        <v>298</v>
      </c>
      <c r="I3" s="1"/>
      <c r="J3" s="1"/>
      <c r="K3" s="12" t="s">
        <v>301</v>
      </c>
      <c r="L3" s="1"/>
      <c r="M3" s="1"/>
      <c r="N3" s="12" t="s">
        <v>302</v>
      </c>
      <c r="O3" s="1"/>
      <c r="P3" s="1"/>
      <c r="Q3" s="12" t="s">
        <v>303</v>
      </c>
      <c r="R3" s="1"/>
      <c r="S3" s="1"/>
      <c r="T3" s="12" t="s">
        <v>298</v>
      </c>
    </row>
    <row r="4" spans="1:20" ht="12.75" customHeight="1">
      <c r="A4" s="1"/>
      <c r="B4" s="12" t="s">
        <v>63</v>
      </c>
      <c r="C4" s="1"/>
      <c r="D4" s="1"/>
      <c r="E4" s="12" t="s">
        <v>93</v>
      </c>
      <c r="F4" s="1"/>
      <c r="I4" s="1"/>
      <c r="J4" s="1"/>
      <c r="K4" s="12" t="s">
        <v>304</v>
      </c>
      <c r="L4" s="1"/>
      <c r="M4" s="1"/>
      <c r="N4" s="12" t="s">
        <v>305</v>
      </c>
      <c r="O4" s="1"/>
      <c r="P4" s="1"/>
      <c r="Q4" s="1"/>
      <c r="R4" s="1"/>
      <c r="S4" s="1"/>
      <c r="T4" s="12" t="s">
        <v>270</v>
      </c>
    </row>
    <row r="5" spans="1:20" ht="12.75" customHeight="1">
      <c r="C5" s="1"/>
      <c r="F5" s="1"/>
      <c r="I5" s="1"/>
      <c r="L5" s="1"/>
      <c r="M5" s="1"/>
      <c r="N5" s="12" t="s">
        <v>306</v>
      </c>
      <c r="O5" s="1"/>
      <c r="P5" s="1"/>
      <c r="Q5" s="1"/>
      <c r="R5" s="1"/>
    </row>
    <row r="6" spans="1:20" ht="12.75" customHeight="1">
      <c r="C6" s="1"/>
      <c r="F6" s="1"/>
      <c r="I6" s="1"/>
      <c r="L6" s="1"/>
      <c r="O6" s="1"/>
      <c r="R6" s="1"/>
    </row>
    <row r="7" spans="1:20" ht="12.75" customHeight="1">
      <c r="C7" s="1"/>
      <c r="F7" s="1"/>
      <c r="I7" s="1"/>
      <c r="L7" s="1"/>
      <c r="O7" s="1"/>
      <c r="R7" s="1"/>
    </row>
    <row r="8" spans="1:20" ht="12.75" customHeight="1">
      <c r="C8" s="1"/>
      <c r="F8" s="1"/>
      <c r="I8" s="1"/>
      <c r="L8" s="1"/>
      <c r="O8" s="1"/>
      <c r="R8" s="1"/>
    </row>
    <row r="9" spans="1:20" ht="12.75" customHeight="1">
      <c r="C9" s="1"/>
      <c r="F9" s="1"/>
      <c r="I9" s="1"/>
      <c r="L9" s="1"/>
      <c r="O9" s="1"/>
      <c r="R9" s="1"/>
    </row>
    <row r="10" spans="1:20" ht="12.75" customHeight="1">
      <c r="C10" s="1"/>
      <c r="F10" s="1"/>
      <c r="I10" s="1"/>
      <c r="L10" s="1"/>
      <c r="O10" s="1"/>
      <c r="R10" s="1"/>
    </row>
    <row r="11" spans="1:20" ht="12.75" customHeight="1">
      <c r="C11" s="1"/>
      <c r="F11" s="1"/>
      <c r="I11" s="1"/>
      <c r="L11" s="1"/>
      <c r="O11" s="1"/>
      <c r="R11" s="1"/>
    </row>
    <row r="12" spans="1:20" ht="12.75" customHeight="1">
      <c r="C12" s="1"/>
      <c r="F12" s="1"/>
      <c r="I12" s="1"/>
      <c r="L12" s="1"/>
      <c r="O12" s="1"/>
      <c r="R12" s="1"/>
    </row>
    <row r="13" spans="1:20" ht="12.75" customHeight="1">
      <c r="C13" s="1"/>
      <c r="F13" s="1"/>
      <c r="I13" s="1"/>
      <c r="L13" s="1"/>
      <c r="O13" s="1"/>
      <c r="R13" s="1"/>
    </row>
    <row r="14" spans="1:20" ht="12.75" customHeight="1">
      <c r="C14" s="1"/>
      <c r="F14" s="1"/>
      <c r="I14" s="1"/>
      <c r="L14" s="1"/>
      <c r="O14" s="1"/>
      <c r="R14" s="1"/>
    </row>
    <row r="15" spans="1:20" ht="12.75" customHeight="1">
      <c r="C15" s="1"/>
      <c r="F15" s="1"/>
      <c r="I15" s="1"/>
      <c r="L15" s="1"/>
      <c r="O15" s="1"/>
      <c r="R15" s="1"/>
    </row>
    <row r="16" spans="1:20" ht="12.75" customHeight="1">
      <c r="C16" s="1"/>
      <c r="F16" s="1"/>
      <c r="I16" s="1"/>
      <c r="L16" s="1"/>
      <c r="O16" s="1"/>
      <c r="R16" s="1"/>
    </row>
    <row r="17" spans="3:18" ht="12.75" customHeight="1">
      <c r="C17" s="1"/>
      <c r="F17" s="1"/>
      <c r="I17" s="1"/>
      <c r="L17" s="1"/>
      <c r="O17" s="1"/>
      <c r="R17" s="1"/>
    </row>
    <row r="18" spans="3:18" ht="12.75" customHeight="1">
      <c r="C18" s="1"/>
      <c r="F18" s="1"/>
      <c r="I18" s="1"/>
      <c r="L18" s="1"/>
      <c r="O18" s="1"/>
      <c r="R18" s="1"/>
    </row>
    <row r="19" spans="3:18" ht="12.75" customHeight="1">
      <c r="C19" s="1"/>
      <c r="F19" s="1"/>
      <c r="I19" s="1"/>
      <c r="L19" s="1"/>
      <c r="O19" s="1"/>
      <c r="R19" s="1"/>
    </row>
    <row r="20" spans="3:18" ht="12.75" customHeight="1">
      <c r="C20" s="1"/>
      <c r="F20" s="1"/>
      <c r="I20" s="1"/>
      <c r="L20" s="1"/>
      <c r="O20" s="1"/>
      <c r="R20" s="1"/>
    </row>
    <row r="21" spans="3:18" ht="12.75" customHeight="1">
      <c r="C21" s="1"/>
      <c r="F21" s="1"/>
      <c r="I21" s="1"/>
      <c r="L21" s="1"/>
      <c r="O21" s="1"/>
      <c r="R21" s="1"/>
    </row>
    <row r="22" spans="3:18" ht="12.75" customHeight="1">
      <c r="C22" s="1"/>
      <c r="F22" s="1"/>
      <c r="I22" s="1"/>
      <c r="L22" s="1"/>
      <c r="O22" s="1"/>
      <c r="R22" s="1"/>
    </row>
    <row r="23" spans="3:18" ht="12.75" customHeight="1">
      <c r="C23" s="1"/>
      <c r="F23" s="1"/>
      <c r="I23" s="1"/>
      <c r="L23" s="1"/>
      <c r="O23" s="1"/>
      <c r="R23" s="1"/>
    </row>
    <row r="24" spans="3:18" ht="12.75" customHeight="1">
      <c r="C24" s="1"/>
      <c r="F24" s="1"/>
      <c r="I24" s="1"/>
      <c r="L24" s="1"/>
      <c r="O24" s="1"/>
      <c r="R24" s="1"/>
    </row>
    <row r="25" spans="3:18" ht="12.75" customHeight="1">
      <c r="C25" s="1"/>
      <c r="F25" s="1"/>
      <c r="I25" s="1"/>
      <c r="L25" s="1"/>
      <c r="O25" s="1"/>
      <c r="R25" s="1"/>
    </row>
    <row r="26" spans="3:18" ht="12.75" customHeight="1">
      <c r="C26" s="1"/>
      <c r="F26" s="1"/>
      <c r="I26" s="1"/>
      <c r="L26" s="1"/>
      <c r="O26" s="1"/>
      <c r="R26" s="1"/>
    </row>
    <row r="27" spans="3:18" ht="12.75" customHeight="1">
      <c r="C27" s="1"/>
      <c r="F27" s="1"/>
      <c r="I27" s="1"/>
      <c r="L27" s="1"/>
      <c r="O27" s="1"/>
      <c r="R27" s="1"/>
    </row>
    <row r="28" spans="3:18" ht="12.75" customHeight="1">
      <c r="C28" s="1"/>
      <c r="F28" s="1"/>
      <c r="I28" s="1"/>
      <c r="L28" s="1"/>
      <c r="O28" s="1"/>
      <c r="R28" s="1"/>
    </row>
    <row r="29" spans="3:18" ht="12.75" customHeight="1">
      <c r="C29" s="1"/>
      <c r="F29" s="1"/>
      <c r="I29" s="1"/>
      <c r="L29" s="1"/>
      <c r="O29" s="1"/>
      <c r="R29" s="1"/>
    </row>
    <row r="30" spans="3:18" ht="12.75" customHeight="1">
      <c r="C30" s="1"/>
      <c r="F30" s="1"/>
      <c r="I30" s="1"/>
      <c r="L30" s="1"/>
      <c r="O30" s="1"/>
      <c r="R30" s="1"/>
    </row>
    <row r="31" spans="3:18" ht="12.75" customHeight="1">
      <c r="C31" s="1"/>
      <c r="F31" s="1"/>
      <c r="I31" s="1"/>
      <c r="L31" s="1"/>
      <c r="O31" s="1"/>
      <c r="R31" s="1"/>
    </row>
    <row r="32" spans="3:18" ht="12.75" customHeight="1">
      <c r="C32" s="1"/>
      <c r="F32" s="1"/>
      <c r="I32" s="1"/>
      <c r="L32" s="1"/>
      <c r="O32" s="1"/>
      <c r="R32" s="1"/>
    </row>
    <row r="33" spans="3:18" ht="12.75" customHeight="1">
      <c r="C33" s="1"/>
      <c r="F33" s="1"/>
      <c r="I33" s="1"/>
      <c r="L33" s="1"/>
      <c r="O33" s="1"/>
      <c r="R33" s="1"/>
    </row>
    <row r="34" spans="3:18" ht="12.75" customHeight="1">
      <c r="C34" s="1"/>
      <c r="F34" s="1"/>
      <c r="I34" s="1"/>
      <c r="L34" s="1"/>
      <c r="O34" s="1"/>
      <c r="R34" s="1"/>
    </row>
    <row r="35" spans="3:18" ht="12.75" customHeight="1">
      <c r="C35" s="1"/>
      <c r="F35" s="1"/>
      <c r="I35" s="1"/>
      <c r="L35" s="1"/>
      <c r="O35" s="1"/>
      <c r="R35" s="1"/>
    </row>
    <row r="36" spans="3:18" ht="12.75" customHeight="1">
      <c r="C36" s="1"/>
      <c r="F36" s="1"/>
      <c r="I36" s="1"/>
      <c r="L36" s="1"/>
      <c r="O36" s="1"/>
      <c r="R36" s="1"/>
    </row>
    <row r="37" spans="3:18" ht="12.75" customHeight="1">
      <c r="C37" s="1"/>
      <c r="F37" s="1"/>
      <c r="I37" s="1"/>
      <c r="L37" s="1"/>
      <c r="O37" s="1"/>
      <c r="R37" s="1"/>
    </row>
    <row r="38" spans="3:18" ht="12.75" customHeight="1">
      <c r="C38" s="1"/>
      <c r="F38" s="1"/>
      <c r="I38" s="1"/>
      <c r="L38" s="1"/>
      <c r="O38" s="1"/>
      <c r="R38" s="1"/>
    </row>
    <row r="39" spans="3:18" ht="12.75" customHeight="1">
      <c r="C39" s="1"/>
      <c r="F39" s="1"/>
      <c r="I39" s="1"/>
      <c r="L39" s="1"/>
      <c r="O39" s="1"/>
      <c r="R39" s="1"/>
    </row>
    <row r="40" spans="3:18" ht="12.75" customHeight="1">
      <c r="C40" s="1"/>
      <c r="F40" s="1"/>
      <c r="I40" s="1"/>
      <c r="L40" s="1"/>
      <c r="O40" s="1"/>
      <c r="R40" s="1"/>
    </row>
    <row r="41" spans="3:18" ht="12.75" customHeight="1">
      <c r="C41" s="1"/>
      <c r="F41" s="1"/>
      <c r="I41" s="1"/>
      <c r="L41" s="1"/>
      <c r="O41" s="1"/>
      <c r="R41" s="1"/>
    </row>
    <row r="42" spans="3:18" ht="12.75" customHeight="1">
      <c r="C42" s="1"/>
      <c r="F42" s="1"/>
      <c r="I42" s="1"/>
      <c r="L42" s="1"/>
      <c r="O42" s="1"/>
      <c r="R42" s="1"/>
    </row>
    <row r="43" spans="3:18" ht="12.75" customHeight="1">
      <c r="C43" s="1"/>
      <c r="F43" s="1"/>
      <c r="I43" s="1"/>
      <c r="L43" s="1"/>
      <c r="O43" s="1"/>
      <c r="R43" s="1"/>
    </row>
    <row r="44" spans="3:18" ht="12.75" customHeight="1">
      <c r="C44" s="1"/>
      <c r="F44" s="1"/>
      <c r="I44" s="1"/>
      <c r="L44" s="1"/>
      <c r="O44" s="1"/>
      <c r="R44" s="1"/>
    </row>
    <row r="45" spans="3:18" ht="12.75" customHeight="1">
      <c r="C45" s="1"/>
      <c r="F45" s="1"/>
      <c r="I45" s="1"/>
      <c r="L45" s="1"/>
      <c r="O45" s="1"/>
      <c r="R45" s="1"/>
    </row>
    <row r="46" spans="3:18" ht="12.75" customHeight="1">
      <c r="C46" s="1"/>
      <c r="F46" s="1"/>
      <c r="I46" s="1"/>
      <c r="L46" s="1"/>
      <c r="O46" s="1"/>
      <c r="R46" s="1"/>
    </row>
    <row r="47" spans="3:18" ht="12.75" customHeight="1">
      <c r="C47" s="1"/>
      <c r="F47" s="1"/>
      <c r="I47" s="1"/>
      <c r="L47" s="1"/>
      <c r="O47" s="1"/>
      <c r="R47" s="1"/>
    </row>
    <row r="48" spans="3:18" ht="12.75" customHeight="1">
      <c r="C48" s="1"/>
      <c r="F48" s="1"/>
      <c r="I48" s="1"/>
      <c r="L48" s="1"/>
      <c r="O48" s="1"/>
      <c r="R48" s="1"/>
    </row>
    <row r="49" spans="3:18" ht="12.75" customHeight="1">
      <c r="C49" s="1"/>
      <c r="F49" s="1"/>
      <c r="I49" s="1"/>
      <c r="L49" s="1"/>
      <c r="O49" s="1"/>
      <c r="R49" s="1"/>
    </row>
    <row r="50" spans="3:18" ht="12.75" customHeight="1">
      <c r="C50" s="1"/>
      <c r="F50" s="1"/>
      <c r="I50" s="1"/>
      <c r="L50" s="1"/>
      <c r="O50" s="1"/>
      <c r="R50" s="1"/>
    </row>
    <row r="51" spans="3:18" ht="12.75" customHeight="1">
      <c r="C51" s="1"/>
      <c r="F51" s="1"/>
      <c r="I51" s="1"/>
      <c r="L51" s="1"/>
      <c r="O51" s="1"/>
      <c r="R51" s="1"/>
    </row>
    <row r="52" spans="3:18" ht="12.75" customHeight="1">
      <c r="C52" s="1"/>
      <c r="F52" s="1"/>
      <c r="I52" s="1"/>
      <c r="L52" s="1"/>
      <c r="O52" s="1"/>
      <c r="R52" s="1"/>
    </row>
    <row r="53" spans="3:18" ht="12.75" customHeight="1">
      <c r="C53" s="1"/>
      <c r="F53" s="1"/>
      <c r="I53" s="1"/>
      <c r="L53" s="1"/>
      <c r="O53" s="1"/>
      <c r="R53" s="1"/>
    </row>
    <row r="54" spans="3:18" ht="12.75" customHeight="1">
      <c r="C54" s="1"/>
      <c r="F54" s="1"/>
      <c r="I54" s="1"/>
      <c r="L54" s="1"/>
      <c r="O54" s="1"/>
      <c r="R54" s="1"/>
    </row>
    <row r="55" spans="3:18" ht="12.75" customHeight="1">
      <c r="C55" s="1"/>
      <c r="F55" s="1"/>
      <c r="I55" s="1"/>
      <c r="L55" s="1"/>
      <c r="O55" s="1"/>
      <c r="R55" s="1"/>
    </row>
    <row r="56" spans="3:18" ht="12.75" customHeight="1">
      <c r="C56" s="1"/>
      <c r="F56" s="1"/>
      <c r="I56" s="1"/>
      <c r="L56" s="1"/>
      <c r="O56" s="1"/>
      <c r="R56" s="1"/>
    </row>
    <row r="57" spans="3:18" ht="12.75" customHeight="1">
      <c r="C57" s="1"/>
      <c r="F57" s="1"/>
      <c r="I57" s="1"/>
      <c r="L57" s="1"/>
      <c r="O57" s="1"/>
      <c r="R57" s="1"/>
    </row>
    <row r="58" spans="3:18" ht="12.75" customHeight="1">
      <c r="C58" s="1"/>
      <c r="F58" s="1"/>
      <c r="I58" s="1"/>
      <c r="L58" s="1"/>
      <c r="O58" s="1"/>
      <c r="R58" s="1"/>
    </row>
    <row r="59" spans="3:18" ht="12.75" customHeight="1">
      <c r="C59" s="1"/>
      <c r="F59" s="1"/>
      <c r="I59" s="1"/>
      <c r="L59" s="1"/>
      <c r="O59" s="1"/>
      <c r="R59" s="1"/>
    </row>
    <row r="60" spans="3:18" ht="12.75" customHeight="1">
      <c r="C60" s="1"/>
      <c r="F60" s="1"/>
      <c r="I60" s="1"/>
      <c r="L60" s="1"/>
      <c r="O60" s="1"/>
      <c r="R60" s="1"/>
    </row>
    <row r="61" spans="3:18" ht="12.75" customHeight="1">
      <c r="C61" s="1"/>
      <c r="F61" s="1"/>
      <c r="I61" s="1"/>
      <c r="L61" s="1"/>
      <c r="O61" s="1"/>
      <c r="R61" s="1"/>
    </row>
    <row r="62" spans="3:18" ht="12.75" customHeight="1">
      <c r="C62" s="1"/>
      <c r="F62" s="1"/>
      <c r="I62" s="1"/>
      <c r="L62" s="1"/>
      <c r="O62" s="1"/>
      <c r="R62" s="1"/>
    </row>
    <row r="63" spans="3:18" ht="12.75" customHeight="1">
      <c r="C63" s="1"/>
      <c r="F63" s="1"/>
      <c r="I63" s="1"/>
      <c r="L63" s="1"/>
      <c r="O63" s="1"/>
      <c r="R63" s="1"/>
    </row>
    <row r="64" spans="3:18" ht="12.75" customHeight="1">
      <c r="C64" s="1"/>
      <c r="F64" s="1"/>
      <c r="I64" s="1"/>
      <c r="L64" s="1"/>
      <c r="O64" s="1"/>
      <c r="R64" s="1"/>
    </row>
    <row r="65" spans="3:18" ht="12.75" customHeight="1">
      <c r="C65" s="1"/>
      <c r="F65" s="1"/>
      <c r="I65" s="1"/>
      <c r="L65" s="1"/>
      <c r="O65" s="1"/>
      <c r="R65" s="1"/>
    </row>
    <row r="66" spans="3:18" ht="12.75" customHeight="1">
      <c r="C66" s="1"/>
      <c r="F66" s="1"/>
      <c r="I66" s="1"/>
      <c r="L66" s="1"/>
      <c r="O66" s="1"/>
      <c r="R66" s="1"/>
    </row>
    <row r="67" spans="3:18" ht="12.75" customHeight="1">
      <c r="C67" s="1"/>
      <c r="F67" s="1"/>
      <c r="I67" s="1"/>
      <c r="L67" s="1"/>
      <c r="O67" s="1"/>
      <c r="R67" s="1"/>
    </row>
    <row r="68" spans="3:18" ht="12.75" customHeight="1">
      <c r="C68" s="1"/>
      <c r="F68" s="1"/>
      <c r="I68" s="1"/>
      <c r="L68" s="1"/>
      <c r="O68" s="1"/>
      <c r="R68" s="1"/>
    </row>
    <row r="69" spans="3:18" ht="12.75" customHeight="1">
      <c r="C69" s="1"/>
      <c r="F69" s="1"/>
      <c r="I69" s="1"/>
      <c r="L69" s="1"/>
      <c r="O69" s="1"/>
      <c r="R69" s="1"/>
    </row>
    <row r="70" spans="3:18" ht="12.75" customHeight="1">
      <c r="C70" s="1"/>
      <c r="F70" s="1"/>
      <c r="I70" s="1"/>
      <c r="L70" s="1"/>
      <c r="O70" s="1"/>
      <c r="R70" s="1"/>
    </row>
    <row r="71" spans="3:18" ht="12.75" customHeight="1">
      <c r="C71" s="1"/>
      <c r="F71" s="1"/>
      <c r="I71" s="1"/>
      <c r="L71" s="1"/>
      <c r="O71" s="1"/>
      <c r="R71" s="1"/>
    </row>
    <row r="72" spans="3:18" ht="12.75" customHeight="1">
      <c r="C72" s="1"/>
      <c r="F72" s="1"/>
      <c r="I72" s="1"/>
      <c r="L72" s="1"/>
      <c r="O72" s="1"/>
      <c r="R72" s="1"/>
    </row>
    <row r="73" spans="3:18" ht="12.75" customHeight="1">
      <c r="C73" s="1"/>
      <c r="F73" s="1"/>
      <c r="I73" s="1"/>
      <c r="L73" s="1"/>
      <c r="O73" s="1"/>
      <c r="R73" s="1"/>
    </row>
    <row r="74" spans="3:18" ht="12.75" customHeight="1">
      <c r="C74" s="1"/>
      <c r="F74" s="1"/>
      <c r="I74" s="1"/>
      <c r="L74" s="1"/>
      <c r="O74" s="1"/>
      <c r="R74" s="1"/>
    </row>
    <row r="75" spans="3:18" ht="12.75" customHeight="1">
      <c r="C75" s="1"/>
      <c r="F75" s="1"/>
      <c r="I75" s="1"/>
      <c r="L75" s="1"/>
      <c r="O75" s="1"/>
      <c r="R75" s="1"/>
    </row>
    <row r="76" spans="3:18" ht="12.75" customHeight="1">
      <c r="C76" s="1"/>
      <c r="F76" s="1"/>
      <c r="I76" s="1"/>
      <c r="L76" s="1"/>
      <c r="O76" s="1"/>
      <c r="R76" s="1"/>
    </row>
    <row r="77" spans="3:18" ht="12.75" customHeight="1">
      <c r="C77" s="1"/>
      <c r="F77" s="1"/>
      <c r="I77" s="1"/>
      <c r="L77" s="1"/>
      <c r="O77" s="1"/>
      <c r="R77" s="1"/>
    </row>
    <row r="78" spans="3:18" ht="12.75" customHeight="1">
      <c r="C78" s="1"/>
      <c r="F78" s="1"/>
      <c r="I78" s="1"/>
      <c r="L78" s="1"/>
      <c r="O78" s="1"/>
      <c r="R78" s="1"/>
    </row>
    <row r="79" spans="3:18" ht="12.75" customHeight="1">
      <c r="C79" s="1"/>
      <c r="F79" s="1"/>
      <c r="I79" s="1"/>
      <c r="L79" s="1"/>
      <c r="O79" s="1"/>
      <c r="R79" s="1"/>
    </row>
    <row r="80" spans="3:18" ht="12.75" customHeight="1">
      <c r="C80" s="1"/>
      <c r="F80" s="1"/>
      <c r="I80" s="1"/>
      <c r="L80" s="1"/>
      <c r="O80" s="1"/>
      <c r="R80" s="1"/>
    </row>
    <row r="81" spans="3:18" ht="12.75" customHeight="1">
      <c r="C81" s="1"/>
      <c r="F81" s="1"/>
      <c r="I81" s="1"/>
      <c r="L81" s="1"/>
      <c r="O81" s="1"/>
      <c r="R81" s="1"/>
    </row>
    <row r="82" spans="3:18" ht="12.75" customHeight="1">
      <c r="C82" s="1"/>
      <c r="F82" s="1"/>
      <c r="I82" s="1"/>
      <c r="L82" s="1"/>
      <c r="O82" s="1"/>
      <c r="R82" s="1"/>
    </row>
    <row r="83" spans="3:18" ht="12.75" customHeight="1">
      <c r="C83" s="1"/>
      <c r="F83" s="1"/>
      <c r="I83" s="1"/>
      <c r="L83" s="1"/>
      <c r="O83" s="1"/>
      <c r="R83" s="1"/>
    </row>
    <row r="84" spans="3:18" ht="12.75" customHeight="1">
      <c r="C84" s="1"/>
      <c r="F84" s="1"/>
      <c r="I84" s="1"/>
      <c r="L84" s="1"/>
      <c r="O84" s="1"/>
      <c r="R84" s="1"/>
    </row>
    <row r="85" spans="3:18" ht="12.75" customHeight="1">
      <c r="C85" s="1"/>
      <c r="F85" s="1"/>
      <c r="I85" s="1"/>
      <c r="L85" s="1"/>
      <c r="O85" s="1"/>
      <c r="R85" s="1"/>
    </row>
    <row r="86" spans="3:18" ht="12.75" customHeight="1">
      <c r="C86" s="1"/>
      <c r="F86" s="1"/>
      <c r="I86" s="1"/>
      <c r="L86" s="1"/>
      <c r="O86" s="1"/>
      <c r="R86" s="1"/>
    </row>
    <row r="87" spans="3:18" ht="12.75" customHeight="1">
      <c r="C87" s="1"/>
      <c r="F87" s="1"/>
      <c r="I87" s="1"/>
      <c r="L87" s="1"/>
      <c r="O87" s="1"/>
      <c r="R87" s="1"/>
    </row>
    <row r="88" spans="3:18" ht="12.75" customHeight="1">
      <c r="C88" s="1"/>
      <c r="F88" s="1"/>
      <c r="I88" s="1"/>
      <c r="L88" s="1"/>
      <c r="O88" s="1"/>
      <c r="R88" s="1"/>
    </row>
    <row r="89" spans="3:18" ht="12.75" customHeight="1">
      <c r="C89" s="1"/>
      <c r="F89" s="1"/>
      <c r="I89" s="1"/>
      <c r="L89" s="1"/>
      <c r="O89" s="1"/>
      <c r="R89" s="1"/>
    </row>
    <row r="90" spans="3:18" ht="12.75" customHeight="1">
      <c r="C90" s="1"/>
      <c r="F90" s="1"/>
      <c r="I90" s="1"/>
      <c r="L90" s="1"/>
      <c r="O90" s="1"/>
      <c r="R90" s="1"/>
    </row>
    <row r="91" spans="3:18" ht="12.75" customHeight="1">
      <c r="C91" s="1"/>
      <c r="F91" s="1"/>
      <c r="I91" s="1"/>
      <c r="L91" s="1"/>
      <c r="O91" s="1"/>
      <c r="R91" s="1"/>
    </row>
    <row r="92" spans="3:18" ht="12.75" customHeight="1">
      <c r="C92" s="1"/>
      <c r="F92" s="1"/>
      <c r="I92" s="1"/>
      <c r="L92" s="1"/>
      <c r="O92" s="1"/>
      <c r="R92" s="1"/>
    </row>
    <row r="93" spans="3:18" ht="12.75" customHeight="1">
      <c r="C93" s="1"/>
      <c r="F93" s="1"/>
      <c r="I93" s="1"/>
      <c r="L93" s="1"/>
      <c r="O93" s="1"/>
      <c r="R93" s="1"/>
    </row>
    <row r="94" spans="3:18" ht="12.75" customHeight="1">
      <c r="C94" s="1"/>
      <c r="F94" s="1"/>
      <c r="I94" s="1"/>
      <c r="L94" s="1"/>
      <c r="O94" s="1"/>
      <c r="R94" s="1"/>
    </row>
    <row r="95" spans="3:18" ht="12.75" customHeight="1">
      <c r="C95" s="1"/>
      <c r="F95" s="1"/>
      <c r="I95" s="1"/>
      <c r="L95" s="1"/>
      <c r="O95" s="1"/>
      <c r="R95" s="1"/>
    </row>
    <row r="96" spans="3:18" ht="12.75" customHeight="1">
      <c r="C96" s="1"/>
      <c r="F96" s="1"/>
      <c r="I96" s="1"/>
      <c r="L96" s="1"/>
      <c r="O96" s="1"/>
      <c r="R96" s="1"/>
    </row>
    <row r="97" spans="3:18" ht="12.75" customHeight="1">
      <c r="C97" s="1"/>
      <c r="F97" s="1"/>
      <c r="I97" s="1"/>
      <c r="L97" s="1"/>
      <c r="O97" s="1"/>
      <c r="R97" s="1"/>
    </row>
    <row r="98" spans="3:18" ht="12.75" customHeight="1">
      <c r="C98" s="1"/>
      <c r="F98" s="1"/>
      <c r="I98" s="1"/>
      <c r="L98" s="1"/>
      <c r="O98" s="1"/>
      <c r="R98" s="1"/>
    </row>
    <row r="99" spans="3:18" ht="12.75" customHeight="1">
      <c r="C99" s="1"/>
      <c r="F99" s="1"/>
      <c r="I99" s="1"/>
      <c r="L99" s="1"/>
      <c r="O99" s="1"/>
      <c r="R99" s="1"/>
    </row>
    <row r="100" spans="3:18" ht="12.75" customHeight="1">
      <c r="C100" s="1"/>
      <c r="F100" s="1"/>
      <c r="I100" s="1"/>
      <c r="L100" s="1"/>
      <c r="O100" s="1"/>
      <c r="R100" s="1"/>
    </row>
    <row r="101" spans="3:18" ht="12.75" customHeight="1">
      <c r="C101" s="1"/>
      <c r="F101" s="1"/>
      <c r="I101" s="1"/>
      <c r="L101" s="1"/>
      <c r="O101" s="1"/>
      <c r="R101" s="1"/>
    </row>
    <row r="102" spans="3:18" ht="12.75" customHeight="1">
      <c r="C102" s="1"/>
      <c r="F102" s="1"/>
      <c r="I102" s="1"/>
      <c r="L102" s="1"/>
      <c r="O102" s="1"/>
      <c r="R102" s="1"/>
    </row>
    <row r="103" spans="3:18" ht="12.75" customHeight="1">
      <c r="C103" s="1"/>
      <c r="F103" s="1"/>
      <c r="I103" s="1"/>
      <c r="L103" s="1"/>
      <c r="O103" s="1"/>
      <c r="R103" s="1"/>
    </row>
    <row r="104" spans="3:18" ht="12.75" customHeight="1">
      <c r="C104" s="1"/>
      <c r="F104" s="1"/>
      <c r="I104" s="1"/>
      <c r="L104" s="1"/>
      <c r="O104" s="1"/>
      <c r="R104" s="1"/>
    </row>
    <row r="105" spans="3:18" ht="12.75" customHeight="1">
      <c r="C105" s="1"/>
      <c r="F105" s="1"/>
      <c r="I105" s="1"/>
      <c r="L105" s="1"/>
      <c r="O105" s="1"/>
      <c r="R105" s="1"/>
    </row>
    <row r="106" spans="3:18" ht="12.75" customHeight="1">
      <c r="C106" s="1"/>
      <c r="F106" s="1"/>
      <c r="I106" s="1"/>
      <c r="L106" s="1"/>
      <c r="O106" s="1"/>
      <c r="R106" s="1"/>
    </row>
    <row r="107" spans="3:18" ht="12.75" customHeight="1">
      <c r="C107" s="1"/>
      <c r="F107" s="1"/>
      <c r="I107" s="1"/>
      <c r="L107" s="1"/>
      <c r="O107" s="1"/>
      <c r="R107" s="1"/>
    </row>
    <row r="108" spans="3:18" ht="12.75" customHeight="1">
      <c r="C108" s="1"/>
      <c r="F108" s="1"/>
      <c r="I108" s="1"/>
      <c r="L108" s="1"/>
      <c r="O108" s="1"/>
      <c r="R108" s="1"/>
    </row>
    <row r="109" spans="3:18" ht="12.75" customHeight="1">
      <c r="C109" s="1"/>
      <c r="F109" s="1"/>
      <c r="I109" s="1"/>
      <c r="L109" s="1"/>
      <c r="O109" s="1"/>
      <c r="R109" s="1"/>
    </row>
    <row r="110" spans="3:18" ht="12.75" customHeight="1">
      <c r="C110" s="1"/>
      <c r="F110" s="1"/>
      <c r="I110" s="1"/>
      <c r="L110" s="1"/>
      <c r="O110" s="1"/>
      <c r="R110" s="1"/>
    </row>
    <row r="111" spans="3:18" ht="12.75" customHeight="1">
      <c r="C111" s="1"/>
      <c r="F111" s="1"/>
      <c r="I111" s="1"/>
      <c r="L111" s="1"/>
      <c r="O111" s="1"/>
      <c r="R111" s="1"/>
    </row>
    <row r="112" spans="3:18" ht="12.75" customHeight="1">
      <c r="C112" s="1"/>
      <c r="F112" s="1"/>
      <c r="I112" s="1"/>
      <c r="L112" s="1"/>
      <c r="O112" s="1"/>
      <c r="R112" s="1"/>
    </row>
    <row r="113" spans="3:18" ht="12.75" customHeight="1">
      <c r="C113" s="1"/>
      <c r="F113" s="1"/>
      <c r="I113" s="1"/>
      <c r="L113" s="1"/>
      <c r="O113" s="1"/>
      <c r="R113" s="1"/>
    </row>
    <row r="114" spans="3:18" ht="12.75" customHeight="1">
      <c r="C114" s="1"/>
      <c r="F114" s="1"/>
      <c r="I114" s="1"/>
      <c r="L114" s="1"/>
      <c r="O114" s="1"/>
      <c r="R114" s="1"/>
    </row>
    <row r="115" spans="3:18" ht="12.75" customHeight="1">
      <c r="C115" s="1"/>
      <c r="F115" s="1"/>
      <c r="I115" s="1"/>
      <c r="L115" s="1"/>
      <c r="O115" s="1"/>
      <c r="R115" s="1"/>
    </row>
    <row r="116" spans="3:18" ht="12.75" customHeight="1">
      <c r="C116" s="1"/>
      <c r="F116" s="1"/>
      <c r="I116" s="1"/>
      <c r="L116" s="1"/>
      <c r="O116" s="1"/>
      <c r="R116" s="1"/>
    </row>
    <row r="117" spans="3:18" ht="12.75" customHeight="1">
      <c r="C117" s="1"/>
      <c r="F117" s="1"/>
      <c r="I117" s="1"/>
      <c r="L117" s="1"/>
      <c r="O117" s="1"/>
      <c r="R117" s="1"/>
    </row>
    <row r="118" spans="3:18" ht="12.75" customHeight="1">
      <c r="C118" s="1"/>
      <c r="F118" s="1"/>
      <c r="I118" s="1"/>
      <c r="L118" s="1"/>
      <c r="O118" s="1"/>
      <c r="R118" s="1"/>
    </row>
    <row r="119" spans="3:18" ht="12.75" customHeight="1">
      <c r="C119" s="1"/>
      <c r="F119" s="1"/>
      <c r="I119" s="1"/>
      <c r="L119" s="1"/>
      <c r="O119" s="1"/>
      <c r="R119" s="1"/>
    </row>
    <row r="120" spans="3:18" ht="12.75" customHeight="1">
      <c r="C120" s="1"/>
      <c r="F120" s="1"/>
      <c r="I120" s="1"/>
      <c r="L120" s="1"/>
      <c r="O120" s="1"/>
      <c r="R120" s="1"/>
    </row>
    <row r="121" spans="3:18" ht="12.75" customHeight="1">
      <c r="C121" s="1"/>
      <c r="F121" s="1"/>
      <c r="I121" s="1"/>
      <c r="L121" s="1"/>
      <c r="O121" s="1"/>
      <c r="R121" s="1"/>
    </row>
    <row r="122" spans="3:18" ht="12.75" customHeight="1">
      <c r="C122" s="1"/>
      <c r="F122" s="1"/>
      <c r="I122" s="1"/>
      <c r="L122" s="1"/>
      <c r="O122" s="1"/>
      <c r="R122" s="1"/>
    </row>
    <row r="123" spans="3:18" ht="12.75" customHeight="1">
      <c r="C123" s="1"/>
      <c r="F123" s="1"/>
      <c r="I123" s="1"/>
      <c r="L123" s="1"/>
      <c r="O123" s="1"/>
      <c r="R123" s="1"/>
    </row>
    <row r="124" spans="3:18" ht="12.75" customHeight="1">
      <c r="C124" s="1"/>
      <c r="F124" s="1"/>
      <c r="I124" s="1"/>
      <c r="L124" s="1"/>
      <c r="O124" s="1"/>
      <c r="R124" s="1"/>
    </row>
    <row r="125" spans="3:18" ht="12.75" customHeight="1">
      <c r="C125" s="1"/>
      <c r="F125" s="1"/>
      <c r="I125" s="1"/>
      <c r="L125" s="1"/>
      <c r="O125" s="1"/>
      <c r="R125" s="1"/>
    </row>
    <row r="126" spans="3:18" ht="12.75" customHeight="1">
      <c r="C126" s="1"/>
      <c r="F126" s="1"/>
      <c r="I126" s="1"/>
      <c r="L126" s="1"/>
      <c r="O126" s="1"/>
      <c r="R126" s="1"/>
    </row>
    <row r="127" spans="3:18" ht="12.75" customHeight="1">
      <c r="C127" s="1"/>
      <c r="F127" s="1"/>
      <c r="I127" s="1"/>
      <c r="L127" s="1"/>
      <c r="O127" s="1"/>
      <c r="R127" s="1"/>
    </row>
    <row r="128" spans="3:18" ht="12.75" customHeight="1">
      <c r="C128" s="1"/>
      <c r="F128" s="1"/>
      <c r="I128" s="1"/>
      <c r="L128" s="1"/>
      <c r="O128" s="1"/>
      <c r="R128" s="1"/>
    </row>
    <row r="129" spans="3:18" ht="12.75" customHeight="1">
      <c r="C129" s="1"/>
      <c r="F129" s="1"/>
      <c r="I129" s="1"/>
      <c r="L129" s="1"/>
      <c r="O129" s="1"/>
      <c r="R129" s="1"/>
    </row>
    <row r="130" spans="3:18" ht="12.75" customHeight="1">
      <c r="C130" s="1"/>
      <c r="F130" s="1"/>
      <c r="I130" s="1"/>
      <c r="L130" s="1"/>
      <c r="O130" s="1"/>
      <c r="R130" s="1"/>
    </row>
    <row r="131" spans="3:18" ht="12.75" customHeight="1">
      <c r="C131" s="1"/>
      <c r="F131" s="1"/>
      <c r="I131" s="1"/>
      <c r="L131" s="1"/>
      <c r="O131" s="1"/>
      <c r="R131" s="1"/>
    </row>
    <row r="132" spans="3:18" ht="12.75" customHeight="1">
      <c r="C132" s="1"/>
      <c r="F132" s="1"/>
      <c r="I132" s="1"/>
      <c r="L132" s="1"/>
      <c r="O132" s="1"/>
      <c r="R132" s="1"/>
    </row>
    <row r="133" spans="3:18" ht="12.75" customHeight="1">
      <c r="C133" s="1"/>
      <c r="F133" s="1"/>
      <c r="I133" s="1"/>
      <c r="L133" s="1"/>
      <c r="O133" s="1"/>
      <c r="R133" s="1"/>
    </row>
    <row r="134" spans="3:18" ht="12.75" customHeight="1">
      <c r="C134" s="1"/>
      <c r="F134" s="1"/>
      <c r="I134" s="1"/>
      <c r="L134" s="1"/>
      <c r="O134" s="1"/>
      <c r="R134" s="1"/>
    </row>
    <row r="135" spans="3:18" ht="12.75" customHeight="1">
      <c r="C135" s="1"/>
      <c r="F135" s="1"/>
      <c r="I135" s="1"/>
      <c r="L135" s="1"/>
      <c r="O135" s="1"/>
      <c r="R135" s="1"/>
    </row>
    <row r="136" spans="3:18" ht="12.75" customHeight="1">
      <c r="C136" s="1"/>
      <c r="F136" s="1"/>
      <c r="I136" s="1"/>
      <c r="L136" s="1"/>
      <c r="O136" s="1"/>
      <c r="R136" s="1"/>
    </row>
    <row r="137" spans="3:18" ht="12.75" customHeight="1">
      <c r="C137" s="1"/>
      <c r="F137" s="1"/>
      <c r="I137" s="1"/>
      <c r="L137" s="1"/>
      <c r="O137" s="1"/>
      <c r="R137" s="1"/>
    </row>
    <row r="138" spans="3:18" ht="12.75" customHeight="1">
      <c r="C138" s="1"/>
      <c r="F138" s="1"/>
      <c r="I138" s="1"/>
      <c r="L138" s="1"/>
      <c r="O138" s="1"/>
      <c r="R138" s="1"/>
    </row>
    <row r="139" spans="3:18" ht="12.75" customHeight="1">
      <c r="C139" s="1"/>
      <c r="F139" s="1"/>
      <c r="I139" s="1"/>
      <c r="L139" s="1"/>
      <c r="O139" s="1"/>
      <c r="R139" s="1"/>
    </row>
    <row r="140" spans="3:18" ht="12.75" customHeight="1">
      <c r="C140" s="1"/>
      <c r="F140" s="1"/>
      <c r="I140" s="1"/>
      <c r="L140" s="1"/>
      <c r="O140" s="1"/>
      <c r="R140" s="1"/>
    </row>
    <row r="141" spans="3:18" ht="12.75" customHeight="1">
      <c r="C141" s="1"/>
      <c r="F141" s="1"/>
      <c r="I141" s="1"/>
      <c r="L141" s="1"/>
      <c r="O141" s="1"/>
      <c r="R141" s="1"/>
    </row>
    <row r="142" spans="3:18" ht="12.75" customHeight="1">
      <c r="C142" s="1"/>
      <c r="F142" s="1"/>
      <c r="I142" s="1"/>
      <c r="L142" s="1"/>
      <c r="O142" s="1"/>
      <c r="R142" s="1"/>
    </row>
    <row r="143" spans="3:18" ht="12.75" customHeight="1">
      <c r="C143" s="1"/>
      <c r="F143" s="1"/>
      <c r="I143" s="1"/>
      <c r="L143" s="1"/>
      <c r="O143" s="1"/>
      <c r="R143" s="1"/>
    </row>
    <row r="144" spans="3:18" ht="12.75" customHeight="1">
      <c r="C144" s="1"/>
      <c r="F144" s="1"/>
      <c r="I144" s="1"/>
      <c r="L144" s="1"/>
      <c r="O144" s="1"/>
      <c r="R144" s="1"/>
    </row>
    <row r="145" spans="3:18" ht="12.75" customHeight="1">
      <c r="C145" s="1"/>
      <c r="F145" s="1"/>
      <c r="I145" s="1"/>
      <c r="L145" s="1"/>
      <c r="O145" s="1"/>
      <c r="R145" s="1"/>
    </row>
    <row r="146" spans="3:18" ht="12.75" customHeight="1">
      <c r="C146" s="1"/>
      <c r="F146" s="1"/>
      <c r="I146" s="1"/>
      <c r="L146" s="1"/>
      <c r="O146" s="1"/>
      <c r="R146" s="1"/>
    </row>
    <row r="147" spans="3:18" ht="12.75" customHeight="1">
      <c r="C147" s="1"/>
      <c r="F147" s="1"/>
      <c r="I147" s="1"/>
      <c r="L147" s="1"/>
      <c r="O147" s="1"/>
      <c r="R147" s="1"/>
    </row>
    <row r="148" spans="3:18" ht="12.75" customHeight="1">
      <c r="C148" s="1"/>
      <c r="F148" s="1"/>
      <c r="I148" s="1"/>
      <c r="L148" s="1"/>
      <c r="O148" s="1"/>
      <c r="R148" s="1"/>
    </row>
    <row r="149" spans="3:18" ht="12.75" customHeight="1">
      <c r="C149" s="1"/>
      <c r="F149" s="1"/>
      <c r="I149" s="1"/>
      <c r="L149" s="1"/>
      <c r="O149" s="1"/>
      <c r="R149" s="1"/>
    </row>
    <row r="150" spans="3:18" ht="12.75" customHeight="1">
      <c r="C150" s="1"/>
      <c r="F150" s="1"/>
      <c r="I150" s="1"/>
      <c r="L150" s="1"/>
      <c r="O150" s="1"/>
      <c r="R150" s="1"/>
    </row>
    <row r="151" spans="3:18" ht="12.75" customHeight="1">
      <c r="C151" s="1"/>
      <c r="F151" s="1"/>
      <c r="I151" s="1"/>
      <c r="L151" s="1"/>
      <c r="O151" s="1"/>
      <c r="R151" s="1"/>
    </row>
    <row r="152" spans="3:18" ht="12.75" customHeight="1">
      <c r="C152" s="1"/>
      <c r="F152" s="1"/>
      <c r="I152" s="1"/>
      <c r="L152" s="1"/>
      <c r="O152" s="1"/>
      <c r="R152" s="1"/>
    </row>
    <row r="153" spans="3:18" ht="12.75" customHeight="1">
      <c r="C153" s="1"/>
      <c r="F153" s="1"/>
      <c r="I153" s="1"/>
      <c r="L153" s="1"/>
      <c r="O153" s="1"/>
      <c r="R153" s="1"/>
    </row>
    <row r="154" spans="3:18" ht="12.75" customHeight="1">
      <c r="C154" s="1"/>
      <c r="F154" s="1"/>
      <c r="I154" s="1"/>
      <c r="L154" s="1"/>
      <c r="O154" s="1"/>
      <c r="R154" s="1"/>
    </row>
    <row r="155" spans="3:18" ht="12.75" customHeight="1">
      <c r="C155" s="1"/>
      <c r="F155" s="1"/>
      <c r="I155" s="1"/>
      <c r="L155" s="1"/>
      <c r="O155" s="1"/>
      <c r="R155" s="1"/>
    </row>
    <row r="156" spans="3:18" ht="12.75" customHeight="1">
      <c r="C156" s="1"/>
      <c r="F156" s="1"/>
      <c r="I156" s="1"/>
      <c r="L156" s="1"/>
      <c r="O156" s="1"/>
      <c r="R156" s="1"/>
    </row>
    <row r="157" spans="3:18" ht="12.75" customHeight="1">
      <c r="C157" s="1"/>
      <c r="F157" s="1"/>
      <c r="I157" s="1"/>
      <c r="L157" s="1"/>
      <c r="O157" s="1"/>
      <c r="R157" s="1"/>
    </row>
    <row r="158" spans="3:18" ht="12.75" customHeight="1">
      <c r="C158" s="1"/>
      <c r="F158" s="1"/>
      <c r="I158" s="1"/>
      <c r="L158" s="1"/>
      <c r="O158" s="1"/>
      <c r="R158" s="1"/>
    </row>
    <row r="159" spans="3:18" ht="12.75" customHeight="1">
      <c r="C159" s="1"/>
      <c r="F159" s="1"/>
      <c r="I159" s="1"/>
      <c r="L159" s="1"/>
      <c r="O159" s="1"/>
      <c r="R159" s="1"/>
    </row>
    <row r="160" spans="3:18" ht="12.75" customHeight="1">
      <c r="C160" s="1"/>
      <c r="F160" s="1"/>
      <c r="I160" s="1"/>
      <c r="L160" s="1"/>
      <c r="O160" s="1"/>
      <c r="R160" s="1"/>
    </row>
    <row r="161" spans="3:18" ht="12.75" customHeight="1">
      <c r="C161" s="1"/>
      <c r="F161" s="1"/>
      <c r="I161" s="1"/>
      <c r="L161" s="1"/>
      <c r="O161" s="1"/>
      <c r="R161" s="1"/>
    </row>
    <row r="162" spans="3:18" ht="12.75" customHeight="1">
      <c r="C162" s="1"/>
      <c r="F162" s="1"/>
      <c r="I162" s="1"/>
      <c r="L162" s="1"/>
      <c r="O162" s="1"/>
      <c r="R162" s="1"/>
    </row>
    <row r="163" spans="3:18" ht="12.75" customHeight="1">
      <c r="C163" s="1"/>
      <c r="F163" s="1"/>
      <c r="I163" s="1"/>
      <c r="L163" s="1"/>
      <c r="O163" s="1"/>
      <c r="R163" s="1"/>
    </row>
    <row r="164" spans="3:18" ht="12.75" customHeight="1">
      <c r="C164" s="1"/>
      <c r="F164" s="1"/>
      <c r="I164" s="1"/>
      <c r="L164" s="1"/>
      <c r="O164" s="1"/>
      <c r="R164" s="1"/>
    </row>
    <row r="165" spans="3:18" ht="12.75" customHeight="1">
      <c r="C165" s="1"/>
      <c r="F165" s="1"/>
      <c r="I165" s="1"/>
      <c r="L165" s="1"/>
      <c r="O165" s="1"/>
      <c r="R165" s="1"/>
    </row>
    <row r="166" spans="3:18" ht="12.75" customHeight="1">
      <c r="C166" s="1"/>
      <c r="F166" s="1"/>
      <c r="I166" s="1"/>
      <c r="L166" s="1"/>
      <c r="O166" s="1"/>
      <c r="R166" s="1"/>
    </row>
    <row r="167" spans="3:18" ht="12.75" customHeight="1">
      <c r="C167" s="1"/>
      <c r="F167" s="1"/>
      <c r="I167" s="1"/>
      <c r="L167" s="1"/>
      <c r="O167" s="1"/>
      <c r="R167" s="1"/>
    </row>
    <row r="168" spans="3:18" ht="12.75" customHeight="1">
      <c r="C168" s="1"/>
      <c r="F168" s="1"/>
      <c r="I168" s="1"/>
      <c r="L168" s="1"/>
      <c r="O168" s="1"/>
      <c r="R168" s="1"/>
    </row>
    <row r="169" spans="3:18" ht="12.75" customHeight="1">
      <c r="C169" s="1"/>
      <c r="F169" s="1"/>
      <c r="I169" s="1"/>
      <c r="L169" s="1"/>
      <c r="O169" s="1"/>
      <c r="R169" s="1"/>
    </row>
    <row r="170" spans="3:18" ht="12.75" customHeight="1">
      <c r="C170" s="1"/>
      <c r="F170" s="1"/>
      <c r="I170" s="1"/>
      <c r="L170" s="1"/>
      <c r="O170" s="1"/>
      <c r="R170" s="1"/>
    </row>
    <row r="171" spans="3:18" ht="12.75" customHeight="1">
      <c r="C171" s="1"/>
      <c r="F171" s="1"/>
      <c r="I171" s="1"/>
      <c r="L171" s="1"/>
      <c r="O171" s="1"/>
      <c r="R171" s="1"/>
    </row>
    <row r="172" spans="3:18" ht="12.75" customHeight="1">
      <c r="C172" s="1"/>
      <c r="F172" s="1"/>
      <c r="I172" s="1"/>
      <c r="L172" s="1"/>
      <c r="O172" s="1"/>
      <c r="R172" s="1"/>
    </row>
    <row r="173" spans="3:18" ht="12.75" customHeight="1">
      <c r="C173" s="1"/>
      <c r="F173" s="1"/>
      <c r="I173" s="1"/>
      <c r="L173" s="1"/>
      <c r="O173" s="1"/>
      <c r="R173" s="1"/>
    </row>
    <row r="174" spans="3:18" ht="12.75" customHeight="1">
      <c r="C174" s="1"/>
      <c r="F174" s="1"/>
      <c r="I174" s="1"/>
      <c r="L174" s="1"/>
      <c r="O174" s="1"/>
      <c r="R174" s="1"/>
    </row>
    <row r="175" spans="3:18" ht="12.75" customHeight="1">
      <c r="C175" s="1"/>
      <c r="F175" s="1"/>
      <c r="I175" s="1"/>
      <c r="L175" s="1"/>
      <c r="O175" s="1"/>
      <c r="R175" s="1"/>
    </row>
    <row r="176" spans="3:18" ht="12.75" customHeight="1">
      <c r="C176" s="1"/>
      <c r="F176" s="1"/>
      <c r="I176" s="1"/>
      <c r="L176" s="1"/>
      <c r="O176" s="1"/>
      <c r="R176" s="1"/>
    </row>
    <row r="177" spans="3:18" ht="12.75" customHeight="1">
      <c r="C177" s="1"/>
      <c r="F177" s="1"/>
      <c r="I177" s="1"/>
      <c r="L177" s="1"/>
      <c r="O177" s="1"/>
      <c r="R177" s="1"/>
    </row>
    <row r="178" spans="3:18" ht="12.75" customHeight="1">
      <c r="C178" s="1"/>
      <c r="F178" s="1"/>
      <c r="I178" s="1"/>
      <c r="L178" s="1"/>
      <c r="O178" s="1"/>
      <c r="R178" s="1"/>
    </row>
    <row r="179" spans="3:18" ht="12.75" customHeight="1">
      <c r="C179" s="1"/>
      <c r="F179" s="1"/>
      <c r="I179" s="1"/>
      <c r="L179" s="1"/>
      <c r="O179" s="1"/>
      <c r="R179" s="1"/>
    </row>
    <row r="180" spans="3:18" ht="12.75" customHeight="1">
      <c r="C180" s="1"/>
      <c r="F180" s="1"/>
      <c r="I180" s="1"/>
      <c r="L180" s="1"/>
      <c r="O180" s="1"/>
      <c r="R180" s="1"/>
    </row>
    <row r="181" spans="3:18" ht="12.75" customHeight="1">
      <c r="C181" s="1"/>
      <c r="F181" s="1"/>
      <c r="I181" s="1"/>
      <c r="L181" s="1"/>
      <c r="O181" s="1"/>
      <c r="R181" s="1"/>
    </row>
    <row r="182" spans="3:18" ht="12.75" customHeight="1">
      <c r="C182" s="1"/>
      <c r="F182" s="1"/>
      <c r="I182" s="1"/>
      <c r="L182" s="1"/>
      <c r="O182" s="1"/>
      <c r="R182" s="1"/>
    </row>
    <row r="183" spans="3:18" ht="12.75" customHeight="1">
      <c r="C183" s="1"/>
      <c r="F183" s="1"/>
      <c r="I183" s="1"/>
      <c r="L183" s="1"/>
      <c r="O183" s="1"/>
      <c r="R183" s="1"/>
    </row>
    <row r="184" spans="3:18" ht="12.75" customHeight="1">
      <c r="C184" s="1"/>
      <c r="F184" s="1"/>
      <c r="I184" s="1"/>
      <c r="L184" s="1"/>
      <c r="O184" s="1"/>
      <c r="R184" s="1"/>
    </row>
    <row r="185" spans="3:18" ht="12.75" customHeight="1">
      <c r="C185" s="1"/>
      <c r="F185" s="1"/>
      <c r="I185" s="1"/>
      <c r="L185" s="1"/>
      <c r="O185" s="1"/>
      <c r="R185" s="1"/>
    </row>
    <row r="186" spans="3:18" ht="12.75" customHeight="1">
      <c r="C186" s="1"/>
      <c r="F186" s="1"/>
      <c r="I186" s="1"/>
      <c r="L186" s="1"/>
      <c r="O186" s="1"/>
      <c r="R186" s="1"/>
    </row>
    <row r="187" spans="3:18" ht="12.75" customHeight="1">
      <c r="C187" s="1"/>
      <c r="F187" s="1"/>
      <c r="I187" s="1"/>
      <c r="L187" s="1"/>
      <c r="O187" s="1"/>
      <c r="R187" s="1"/>
    </row>
    <row r="188" spans="3:18" ht="12.75" customHeight="1">
      <c r="C188" s="1"/>
      <c r="F188" s="1"/>
      <c r="I188" s="1"/>
      <c r="L188" s="1"/>
      <c r="O188" s="1"/>
      <c r="R188" s="1"/>
    </row>
    <row r="189" spans="3:18" ht="12.75" customHeight="1">
      <c r="C189" s="1"/>
      <c r="F189" s="1"/>
      <c r="I189" s="1"/>
      <c r="L189" s="1"/>
      <c r="O189" s="1"/>
      <c r="R189" s="1"/>
    </row>
    <row r="190" spans="3:18" ht="12.75" customHeight="1">
      <c r="C190" s="1"/>
      <c r="F190" s="1"/>
      <c r="I190" s="1"/>
      <c r="L190" s="1"/>
      <c r="O190" s="1"/>
      <c r="R190" s="1"/>
    </row>
    <row r="191" spans="3:18" ht="12.75" customHeight="1">
      <c r="C191" s="1"/>
      <c r="F191" s="1"/>
      <c r="I191" s="1"/>
      <c r="L191" s="1"/>
      <c r="O191" s="1"/>
      <c r="R191" s="1"/>
    </row>
    <row r="192" spans="3:18" ht="12.75" customHeight="1">
      <c r="C192" s="1"/>
      <c r="F192" s="1"/>
      <c r="I192" s="1"/>
      <c r="L192" s="1"/>
      <c r="O192" s="1"/>
      <c r="R192" s="1"/>
    </row>
    <row r="193" spans="3:18" ht="12.75" customHeight="1">
      <c r="C193" s="1"/>
      <c r="F193" s="1"/>
      <c r="I193" s="1"/>
      <c r="L193" s="1"/>
      <c r="O193" s="1"/>
      <c r="R193" s="1"/>
    </row>
    <row r="194" spans="3:18" ht="12.75" customHeight="1">
      <c r="C194" s="1"/>
      <c r="F194" s="1"/>
      <c r="I194" s="1"/>
      <c r="L194" s="1"/>
      <c r="O194" s="1"/>
      <c r="R194" s="1"/>
    </row>
    <row r="195" spans="3:18" ht="12.75" customHeight="1">
      <c r="C195" s="1"/>
      <c r="F195" s="1"/>
      <c r="I195" s="1"/>
      <c r="L195" s="1"/>
      <c r="O195" s="1"/>
      <c r="R195" s="1"/>
    </row>
    <row r="196" spans="3:18" ht="12.75" customHeight="1">
      <c r="C196" s="1"/>
      <c r="F196" s="1"/>
      <c r="I196" s="1"/>
      <c r="L196" s="1"/>
      <c r="O196" s="1"/>
      <c r="R196" s="1"/>
    </row>
    <row r="197" spans="3:18" ht="12.75" customHeight="1">
      <c r="C197" s="1"/>
      <c r="F197" s="1"/>
      <c r="I197" s="1"/>
      <c r="L197" s="1"/>
      <c r="O197" s="1"/>
      <c r="R197" s="1"/>
    </row>
    <row r="198" spans="3:18" ht="12.75" customHeight="1">
      <c r="C198" s="1"/>
      <c r="F198" s="1"/>
      <c r="I198" s="1"/>
      <c r="L198" s="1"/>
      <c r="O198" s="1"/>
      <c r="R198" s="1"/>
    </row>
    <row r="199" spans="3:18" ht="12.75" customHeight="1">
      <c r="C199" s="1"/>
      <c r="F199" s="1"/>
      <c r="I199" s="1"/>
      <c r="L199" s="1"/>
      <c r="O199" s="1"/>
      <c r="R199" s="1"/>
    </row>
    <row r="200" spans="3:18" ht="12.75" customHeight="1">
      <c r="C200" s="1"/>
      <c r="F200" s="1"/>
      <c r="I200" s="1"/>
      <c r="L200" s="1"/>
      <c r="O200" s="1"/>
      <c r="R200" s="1"/>
    </row>
    <row r="201" spans="3:18" ht="12.75" customHeight="1">
      <c r="C201" s="1"/>
      <c r="F201" s="1"/>
      <c r="I201" s="1"/>
      <c r="L201" s="1"/>
      <c r="O201" s="1"/>
      <c r="R201" s="1"/>
    </row>
    <row r="202" spans="3:18" ht="12.75" customHeight="1">
      <c r="C202" s="1"/>
      <c r="F202" s="1"/>
      <c r="I202" s="1"/>
      <c r="L202" s="1"/>
      <c r="O202" s="1"/>
      <c r="R202" s="1"/>
    </row>
    <row r="203" spans="3:18" ht="12.75" customHeight="1">
      <c r="C203" s="1"/>
      <c r="F203" s="1"/>
      <c r="I203" s="1"/>
      <c r="L203" s="1"/>
      <c r="O203" s="1"/>
      <c r="R203" s="1"/>
    </row>
    <row r="204" spans="3:18" ht="12.75" customHeight="1">
      <c r="C204" s="1"/>
      <c r="F204" s="1"/>
      <c r="I204" s="1"/>
      <c r="L204" s="1"/>
      <c r="O204" s="1"/>
      <c r="R204" s="1"/>
    </row>
    <row r="205" spans="3:18" ht="12.75" customHeight="1">
      <c r="C205" s="1"/>
      <c r="F205" s="1"/>
      <c r="I205" s="1"/>
      <c r="L205" s="1"/>
      <c r="O205" s="1"/>
      <c r="R205" s="1"/>
    </row>
    <row r="206" spans="3:18" ht="12.75" customHeight="1">
      <c r="C206" s="1"/>
      <c r="F206" s="1"/>
      <c r="I206" s="1"/>
      <c r="L206" s="1"/>
      <c r="O206" s="1"/>
      <c r="R206" s="1"/>
    </row>
    <row r="207" spans="3:18" ht="12.75" customHeight="1">
      <c r="C207" s="1"/>
      <c r="F207" s="1"/>
      <c r="I207" s="1"/>
      <c r="L207" s="1"/>
      <c r="O207" s="1"/>
      <c r="R207" s="1"/>
    </row>
    <row r="208" spans="3:18" ht="12.75" customHeight="1">
      <c r="C208" s="1"/>
      <c r="F208" s="1"/>
      <c r="I208" s="1"/>
      <c r="L208" s="1"/>
      <c r="O208" s="1"/>
      <c r="R208" s="1"/>
    </row>
    <row r="209" spans="3:18" ht="12.75" customHeight="1">
      <c r="C209" s="1"/>
      <c r="F209" s="1"/>
      <c r="I209" s="1"/>
      <c r="L209" s="1"/>
      <c r="O209" s="1"/>
      <c r="R209" s="1"/>
    </row>
    <row r="210" spans="3:18" ht="12.75" customHeight="1">
      <c r="C210" s="1"/>
      <c r="F210" s="1"/>
      <c r="I210" s="1"/>
      <c r="L210" s="1"/>
      <c r="O210" s="1"/>
      <c r="R210" s="1"/>
    </row>
    <row r="211" spans="3:18" ht="12.75" customHeight="1">
      <c r="C211" s="1"/>
      <c r="F211" s="1"/>
      <c r="I211" s="1"/>
      <c r="L211" s="1"/>
      <c r="O211" s="1"/>
      <c r="R211" s="1"/>
    </row>
    <row r="212" spans="3:18" ht="12.75" customHeight="1">
      <c r="C212" s="1"/>
      <c r="F212" s="1"/>
      <c r="I212" s="1"/>
      <c r="L212" s="1"/>
      <c r="O212" s="1"/>
      <c r="R212" s="1"/>
    </row>
    <row r="213" spans="3:18" ht="12.75" customHeight="1">
      <c r="C213" s="1"/>
      <c r="F213" s="1"/>
      <c r="I213" s="1"/>
      <c r="L213" s="1"/>
      <c r="O213" s="1"/>
      <c r="R213" s="1"/>
    </row>
    <row r="214" spans="3:18" ht="12.75" customHeight="1">
      <c r="C214" s="1"/>
      <c r="F214" s="1"/>
      <c r="I214" s="1"/>
      <c r="L214" s="1"/>
      <c r="O214" s="1"/>
      <c r="R214" s="1"/>
    </row>
    <row r="215" spans="3:18" ht="12.75" customHeight="1">
      <c r="C215" s="1"/>
      <c r="F215" s="1"/>
      <c r="I215" s="1"/>
      <c r="L215" s="1"/>
      <c r="O215" s="1"/>
      <c r="R215" s="1"/>
    </row>
    <row r="216" spans="3:18" ht="12.75" customHeight="1">
      <c r="C216" s="1"/>
      <c r="F216" s="1"/>
      <c r="I216" s="1"/>
      <c r="L216" s="1"/>
      <c r="O216" s="1"/>
      <c r="R216" s="1"/>
    </row>
    <row r="217" spans="3:18" ht="12.75" customHeight="1">
      <c r="C217" s="1"/>
      <c r="F217" s="1"/>
      <c r="I217" s="1"/>
      <c r="L217" s="1"/>
      <c r="O217" s="1"/>
      <c r="R217" s="1"/>
    </row>
    <row r="218" spans="3:18" ht="12.75" customHeight="1">
      <c r="C218" s="1"/>
      <c r="F218" s="1"/>
      <c r="I218" s="1"/>
      <c r="L218" s="1"/>
      <c r="O218" s="1"/>
      <c r="R218" s="1"/>
    </row>
    <row r="219" spans="3:18" ht="12.75" customHeight="1">
      <c r="C219" s="1"/>
      <c r="F219" s="1"/>
      <c r="I219" s="1"/>
      <c r="L219" s="1"/>
      <c r="O219" s="1"/>
      <c r="R219" s="1"/>
    </row>
    <row r="220" spans="3:18" ht="12.75" customHeight="1">
      <c r="C220" s="1"/>
      <c r="F220" s="1"/>
      <c r="I220" s="1"/>
      <c r="L220" s="1"/>
      <c r="O220" s="1"/>
      <c r="R220" s="1"/>
    </row>
    <row r="221" spans="3:18" ht="15.75" customHeight="1"/>
    <row r="222" spans="3:18" ht="15.75" customHeight="1"/>
    <row r="223" spans="3:18" ht="15.75" customHeight="1"/>
    <row r="224" spans="3:18"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00"/>
  <sheetViews>
    <sheetView workbookViewId="0"/>
  </sheetViews>
  <sheetFormatPr defaultColWidth="14.42578125" defaultRowHeight="15" customHeight="1"/>
  <cols>
    <col min="1" max="1" width="8.7109375" customWidth="1"/>
    <col min="2" max="2" width="11.85546875" customWidth="1"/>
    <col min="3" max="3" width="4" customWidth="1"/>
    <col min="4" max="4" width="8.7109375" customWidth="1"/>
    <col min="5" max="5" width="16.7109375" customWidth="1"/>
    <col min="6" max="6" width="4" customWidth="1"/>
    <col min="7" max="7" width="8.7109375" customWidth="1"/>
    <col min="8" max="8" width="13.85546875" customWidth="1"/>
    <col min="9" max="9" width="4" customWidth="1"/>
    <col min="10" max="10" width="8.7109375" customWidth="1"/>
    <col min="11" max="11" width="19.85546875" customWidth="1"/>
    <col min="12" max="12" width="4" customWidth="1"/>
    <col min="13" max="13" width="8.7109375" customWidth="1"/>
    <col min="14" max="14" width="21.28515625" customWidth="1"/>
    <col min="15" max="15" width="4" customWidth="1"/>
    <col min="16" max="16" width="8.7109375" customWidth="1"/>
    <col min="17" max="17" width="13.85546875" customWidth="1"/>
    <col min="18" max="18" width="4" customWidth="1"/>
    <col min="19" max="19" width="8.7109375" customWidth="1"/>
    <col min="20" max="20" width="22.42578125" customWidth="1"/>
    <col min="21" max="21" width="4" customWidth="1"/>
    <col min="22" max="22" width="8.7109375" customWidth="1"/>
    <col min="23" max="23" width="17.42578125" customWidth="1"/>
    <col min="24" max="24" width="4" customWidth="1"/>
    <col min="25" max="25" width="8.7109375" customWidth="1"/>
    <col min="26" max="26" width="17" customWidth="1"/>
    <col min="27" max="27" width="4" customWidth="1"/>
    <col min="28" max="28" width="8.7109375" customWidth="1"/>
    <col min="29" max="29" width="20.5703125" customWidth="1"/>
  </cols>
  <sheetData>
    <row r="1" spans="1:29" ht="12.75" customHeight="1">
      <c r="A1" s="156" t="s">
        <v>232</v>
      </c>
      <c r="B1" s="12" t="s">
        <v>244</v>
      </c>
      <c r="C1" s="1"/>
      <c r="D1" s="156" t="s">
        <v>234</v>
      </c>
      <c r="E1" s="12" t="s">
        <v>247</v>
      </c>
      <c r="F1" s="1"/>
      <c r="G1" s="156" t="s">
        <v>235</v>
      </c>
      <c r="H1" s="12" t="s">
        <v>337</v>
      </c>
      <c r="I1" s="1"/>
      <c r="J1" s="156" t="s">
        <v>237</v>
      </c>
      <c r="K1" s="12" t="s">
        <v>338</v>
      </c>
      <c r="L1" s="1"/>
      <c r="M1" s="156" t="s">
        <v>239</v>
      </c>
      <c r="N1" s="12" t="s">
        <v>338</v>
      </c>
      <c r="O1" s="1"/>
      <c r="P1" s="156" t="s">
        <v>241</v>
      </c>
      <c r="Q1" s="12" t="s">
        <v>339</v>
      </c>
      <c r="R1" s="1"/>
      <c r="S1" s="156" t="s">
        <v>243</v>
      </c>
      <c r="T1" s="12" t="s">
        <v>341</v>
      </c>
      <c r="U1" s="1"/>
      <c r="V1" s="156" t="s">
        <v>245</v>
      </c>
      <c r="W1" s="12" t="s">
        <v>247</v>
      </c>
      <c r="X1" s="1"/>
      <c r="Y1" s="156" t="s">
        <v>246</v>
      </c>
      <c r="Z1" s="12" t="s">
        <v>342</v>
      </c>
      <c r="AA1" s="1"/>
      <c r="AB1" s="156" t="s">
        <v>248</v>
      </c>
      <c r="AC1" s="12" t="s">
        <v>244</v>
      </c>
    </row>
    <row r="2" spans="1:29" ht="12.75" customHeight="1">
      <c r="A2" s="1"/>
      <c r="B2" s="12" t="s">
        <v>260</v>
      </c>
      <c r="C2" s="1"/>
      <c r="D2" s="1"/>
      <c r="E2" s="12" t="s">
        <v>261</v>
      </c>
      <c r="F2" s="1"/>
      <c r="G2" s="1"/>
      <c r="H2" s="12" t="s">
        <v>343</v>
      </c>
      <c r="I2" s="1"/>
      <c r="J2" s="1"/>
      <c r="K2" s="12" t="s">
        <v>344</v>
      </c>
      <c r="L2" s="1"/>
      <c r="M2" s="1"/>
      <c r="N2" s="12" t="s">
        <v>344</v>
      </c>
      <c r="O2" s="1"/>
      <c r="P2" s="1"/>
      <c r="Q2" s="12" t="s">
        <v>345</v>
      </c>
      <c r="R2" s="1"/>
      <c r="S2" s="1"/>
      <c r="T2" s="12" t="s">
        <v>346</v>
      </c>
      <c r="U2" s="1"/>
      <c r="V2" s="1"/>
      <c r="W2" s="12" t="s">
        <v>261</v>
      </c>
      <c r="X2" s="1"/>
      <c r="Y2" s="1"/>
      <c r="Z2" s="12" t="s">
        <v>347</v>
      </c>
      <c r="AA2" s="1"/>
      <c r="AB2" s="1"/>
      <c r="AC2" s="12" t="s">
        <v>260</v>
      </c>
    </row>
    <row r="3" spans="1:29" ht="12.75" customHeight="1">
      <c r="A3" s="1"/>
      <c r="B3" s="12" t="s">
        <v>271</v>
      </c>
      <c r="C3" s="1"/>
      <c r="D3" s="1"/>
      <c r="E3" s="12" t="s">
        <v>272</v>
      </c>
      <c r="F3" s="1"/>
      <c r="I3" s="1"/>
      <c r="J3" s="1"/>
      <c r="K3" s="12" t="s">
        <v>348</v>
      </c>
      <c r="L3" s="1"/>
      <c r="M3" s="1"/>
      <c r="N3" s="12" t="s">
        <v>348</v>
      </c>
      <c r="O3" s="1"/>
      <c r="P3" s="1"/>
      <c r="Q3" s="12" t="s">
        <v>349</v>
      </c>
      <c r="R3" s="1"/>
      <c r="U3" s="1"/>
      <c r="V3" s="1"/>
      <c r="W3" s="12" t="s">
        <v>272</v>
      </c>
      <c r="X3" s="1"/>
      <c r="Y3" s="1"/>
      <c r="Z3" s="12" t="s">
        <v>350</v>
      </c>
      <c r="AA3" s="1"/>
      <c r="AB3" s="1"/>
      <c r="AC3" s="12" t="s">
        <v>271</v>
      </c>
    </row>
    <row r="4" spans="1:29" ht="12.75" customHeight="1">
      <c r="A4" s="1"/>
      <c r="B4" s="12" t="s">
        <v>280</v>
      </c>
      <c r="C4" s="1"/>
      <c r="D4" s="1"/>
      <c r="E4" s="12" t="s">
        <v>282</v>
      </c>
      <c r="F4" s="1"/>
      <c r="I4" s="1"/>
      <c r="J4" s="1"/>
      <c r="K4" s="12" t="s">
        <v>351</v>
      </c>
      <c r="L4" s="1"/>
      <c r="M4" s="1"/>
      <c r="N4" s="12" t="s">
        <v>351</v>
      </c>
      <c r="O4" s="1"/>
      <c r="P4" s="1"/>
      <c r="Q4" s="12" t="s">
        <v>352</v>
      </c>
      <c r="R4" s="1"/>
      <c r="U4" s="1"/>
      <c r="V4" s="1"/>
      <c r="W4" s="12" t="s">
        <v>282</v>
      </c>
      <c r="X4" s="1"/>
      <c r="Y4" s="1"/>
      <c r="Z4" s="12" t="s">
        <v>353</v>
      </c>
      <c r="AA4" s="1"/>
      <c r="AB4" s="1"/>
      <c r="AC4" s="12" t="s">
        <v>280</v>
      </c>
    </row>
    <row r="5" spans="1:29" ht="12.75" customHeight="1">
      <c r="C5" s="1"/>
      <c r="F5" s="1"/>
      <c r="I5" s="1"/>
      <c r="L5" s="1"/>
      <c r="O5" s="1"/>
      <c r="R5" s="1"/>
      <c r="U5" s="1"/>
      <c r="X5" s="1"/>
      <c r="AA5" s="1"/>
      <c r="AB5" s="1"/>
      <c r="AC5" s="12" t="s">
        <v>354</v>
      </c>
    </row>
    <row r="6" spans="1:29" ht="12.75" customHeight="1">
      <c r="C6" s="1"/>
      <c r="F6" s="1"/>
      <c r="I6" s="1"/>
      <c r="L6" s="1"/>
      <c r="O6" s="1"/>
      <c r="R6" s="1"/>
      <c r="U6" s="1"/>
      <c r="X6" s="1"/>
      <c r="AA6" s="1"/>
    </row>
    <row r="7" spans="1:29" ht="12.75" customHeight="1">
      <c r="C7" s="1"/>
      <c r="F7" s="1"/>
      <c r="I7" s="1"/>
      <c r="L7" s="1"/>
      <c r="O7" s="1"/>
      <c r="R7" s="1"/>
      <c r="U7" s="1"/>
      <c r="X7" s="1"/>
      <c r="AA7" s="1"/>
    </row>
    <row r="8" spans="1:29" ht="12.75" customHeight="1">
      <c r="C8" s="1"/>
      <c r="F8" s="1"/>
      <c r="I8" s="1"/>
      <c r="L8" s="1"/>
      <c r="O8" s="1"/>
      <c r="R8" s="1"/>
      <c r="U8" s="1"/>
      <c r="X8" s="1"/>
      <c r="AA8" s="1"/>
    </row>
    <row r="9" spans="1:29" ht="12.75" customHeight="1">
      <c r="C9" s="1"/>
      <c r="F9" s="1"/>
      <c r="I9" s="1"/>
      <c r="L9" s="1"/>
      <c r="O9" s="1"/>
      <c r="R9" s="1"/>
      <c r="U9" s="1"/>
      <c r="X9" s="1"/>
      <c r="AA9" s="1"/>
    </row>
    <row r="10" spans="1:29" ht="12.75" customHeight="1">
      <c r="C10" s="1"/>
      <c r="F10" s="1"/>
      <c r="I10" s="1"/>
      <c r="L10" s="1"/>
      <c r="O10" s="1"/>
      <c r="R10" s="1"/>
      <c r="U10" s="1"/>
      <c r="X10" s="1"/>
      <c r="AA10" s="1"/>
    </row>
    <row r="11" spans="1:29" ht="12.75" customHeight="1">
      <c r="C11" s="1"/>
      <c r="F11" s="1"/>
      <c r="I11" s="1"/>
      <c r="L11" s="1"/>
      <c r="O11" s="1"/>
      <c r="R11" s="1"/>
      <c r="U11" s="1"/>
      <c r="X11" s="1"/>
      <c r="AA11" s="1"/>
    </row>
    <row r="12" spans="1:29" ht="12.75" customHeight="1">
      <c r="C12" s="1"/>
      <c r="F12" s="1"/>
      <c r="I12" s="1"/>
      <c r="L12" s="1"/>
      <c r="O12" s="1"/>
      <c r="R12" s="1"/>
      <c r="U12" s="1"/>
      <c r="X12" s="1"/>
      <c r="AA12" s="1"/>
    </row>
    <row r="13" spans="1:29" ht="12.75" customHeight="1">
      <c r="C13" s="1"/>
      <c r="F13" s="1"/>
      <c r="I13" s="1"/>
      <c r="L13" s="1"/>
      <c r="O13" s="1"/>
      <c r="R13" s="1"/>
      <c r="U13" s="1"/>
      <c r="X13" s="1"/>
      <c r="AA13" s="1"/>
    </row>
    <row r="14" spans="1:29" ht="12.75" customHeight="1">
      <c r="C14" s="1"/>
      <c r="F14" s="1"/>
      <c r="I14" s="1"/>
      <c r="L14" s="1"/>
      <c r="O14" s="1"/>
      <c r="R14" s="1"/>
      <c r="U14" s="1"/>
      <c r="X14" s="1"/>
      <c r="AA14" s="1"/>
    </row>
    <row r="15" spans="1:29" ht="12.75" customHeight="1">
      <c r="C15" s="1"/>
      <c r="F15" s="1"/>
      <c r="I15" s="1"/>
      <c r="L15" s="1"/>
      <c r="O15" s="1"/>
      <c r="R15" s="1"/>
      <c r="U15" s="1"/>
      <c r="X15" s="1"/>
      <c r="AA15" s="1"/>
    </row>
    <row r="16" spans="1:29" ht="12.75" customHeight="1">
      <c r="C16" s="1"/>
      <c r="F16" s="1"/>
      <c r="I16" s="1"/>
      <c r="L16" s="1"/>
      <c r="O16" s="1"/>
      <c r="R16" s="1"/>
      <c r="U16" s="1"/>
      <c r="X16" s="1"/>
      <c r="AA16" s="1"/>
    </row>
    <row r="17" spans="3:27" ht="12.75" customHeight="1">
      <c r="C17" s="1"/>
      <c r="F17" s="1"/>
      <c r="I17" s="1"/>
      <c r="L17" s="1"/>
      <c r="O17" s="1"/>
      <c r="R17" s="1"/>
      <c r="U17" s="1"/>
      <c r="X17" s="1"/>
      <c r="AA17" s="1"/>
    </row>
    <row r="18" spans="3:27" ht="12.75" customHeight="1">
      <c r="C18" s="1"/>
      <c r="F18" s="1"/>
      <c r="I18" s="1"/>
      <c r="L18" s="1"/>
      <c r="O18" s="1"/>
      <c r="R18" s="1"/>
      <c r="U18" s="1"/>
      <c r="X18" s="1"/>
      <c r="AA18" s="1"/>
    </row>
    <row r="19" spans="3:27" ht="12.75" customHeight="1">
      <c r="C19" s="1"/>
      <c r="F19" s="1"/>
      <c r="I19" s="1"/>
      <c r="L19" s="1"/>
      <c r="O19" s="1"/>
      <c r="R19" s="1"/>
      <c r="U19" s="1"/>
      <c r="X19" s="1"/>
      <c r="AA19" s="1"/>
    </row>
    <row r="20" spans="3:27" ht="12.75" customHeight="1">
      <c r="C20" s="1"/>
      <c r="F20" s="1"/>
      <c r="I20" s="1"/>
      <c r="L20" s="1"/>
      <c r="O20" s="1"/>
      <c r="R20" s="1"/>
      <c r="U20" s="1"/>
      <c r="X20" s="1"/>
      <c r="AA20" s="1"/>
    </row>
    <row r="21" spans="3:27" ht="12.75" customHeight="1">
      <c r="C21" s="1"/>
      <c r="F21" s="1"/>
      <c r="I21" s="1"/>
      <c r="L21" s="1"/>
      <c r="O21" s="1"/>
      <c r="R21" s="1"/>
      <c r="U21" s="1"/>
      <c r="X21" s="1"/>
      <c r="AA21" s="1"/>
    </row>
    <row r="22" spans="3:27" ht="12.75" customHeight="1">
      <c r="C22" s="1"/>
      <c r="F22" s="1"/>
      <c r="I22" s="1"/>
      <c r="L22" s="1"/>
      <c r="O22" s="1"/>
      <c r="R22" s="1"/>
      <c r="U22" s="1"/>
      <c r="X22" s="1"/>
      <c r="AA22" s="1"/>
    </row>
    <row r="23" spans="3:27" ht="12.75" customHeight="1">
      <c r="C23" s="1"/>
      <c r="F23" s="1"/>
      <c r="I23" s="1"/>
      <c r="L23" s="1"/>
      <c r="O23" s="1"/>
      <c r="R23" s="1"/>
      <c r="U23" s="1"/>
      <c r="X23" s="1"/>
      <c r="AA23" s="1"/>
    </row>
    <row r="24" spans="3:27" ht="12.75" customHeight="1">
      <c r="C24" s="1"/>
      <c r="F24" s="1"/>
      <c r="I24" s="1"/>
      <c r="L24" s="1"/>
      <c r="O24" s="1"/>
      <c r="R24" s="1"/>
      <c r="U24" s="1"/>
      <c r="X24" s="1"/>
      <c r="AA24" s="1"/>
    </row>
    <row r="25" spans="3:27" ht="12.75" customHeight="1">
      <c r="C25" s="1"/>
      <c r="F25" s="1"/>
      <c r="I25" s="1"/>
      <c r="L25" s="1"/>
      <c r="O25" s="1"/>
      <c r="R25" s="1"/>
      <c r="U25" s="1"/>
      <c r="X25" s="1"/>
      <c r="AA25" s="1"/>
    </row>
    <row r="26" spans="3:27" ht="12.75" customHeight="1">
      <c r="C26" s="1"/>
      <c r="F26" s="1"/>
      <c r="I26" s="1"/>
      <c r="L26" s="1"/>
      <c r="O26" s="1"/>
      <c r="R26" s="1"/>
      <c r="U26" s="1"/>
      <c r="X26" s="1"/>
      <c r="AA26" s="1"/>
    </row>
    <row r="27" spans="3:27" ht="12.75" customHeight="1">
      <c r="C27" s="1"/>
      <c r="F27" s="1"/>
      <c r="I27" s="1"/>
      <c r="L27" s="1"/>
      <c r="O27" s="1"/>
      <c r="R27" s="1"/>
      <c r="U27" s="1"/>
      <c r="X27" s="1"/>
      <c r="AA27" s="1"/>
    </row>
    <row r="28" spans="3:27" ht="12.75" customHeight="1">
      <c r="C28" s="1"/>
      <c r="F28" s="1"/>
      <c r="I28" s="1"/>
      <c r="L28" s="1"/>
      <c r="O28" s="1"/>
      <c r="R28" s="1"/>
      <c r="U28" s="1"/>
      <c r="X28" s="1"/>
      <c r="AA28" s="1"/>
    </row>
    <row r="29" spans="3:27" ht="12.75" customHeight="1">
      <c r="C29" s="1"/>
      <c r="F29" s="1"/>
      <c r="I29" s="1"/>
      <c r="L29" s="1"/>
      <c r="O29" s="1"/>
      <c r="R29" s="1"/>
      <c r="U29" s="1"/>
      <c r="X29" s="1"/>
      <c r="AA29" s="1"/>
    </row>
    <row r="30" spans="3:27" ht="12.75" customHeight="1">
      <c r="C30" s="1"/>
      <c r="F30" s="1"/>
      <c r="I30" s="1"/>
      <c r="L30" s="1"/>
      <c r="O30" s="1"/>
      <c r="R30" s="1"/>
      <c r="U30" s="1"/>
      <c r="X30" s="1"/>
      <c r="AA30" s="1"/>
    </row>
    <row r="31" spans="3:27" ht="12.75" customHeight="1">
      <c r="C31" s="1"/>
      <c r="F31" s="1"/>
      <c r="I31" s="1"/>
      <c r="L31" s="1"/>
      <c r="O31" s="1"/>
      <c r="R31" s="1"/>
      <c r="U31" s="1"/>
      <c r="X31" s="1"/>
      <c r="AA31" s="1"/>
    </row>
    <row r="32" spans="3:27" ht="12.75" customHeight="1">
      <c r="C32" s="1"/>
      <c r="F32" s="1"/>
      <c r="I32" s="1"/>
      <c r="L32" s="1"/>
      <c r="O32" s="1"/>
      <c r="R32" s="1"/>
      <c r="U32" s="1"/>
      <c r="X32" s="1"/>
      <c r="AA32" s="1"/>
    </row>
    <row r="33" spans="3:27" ht="12.75" customHeight="1">
      <c r="C33" s="1"/>
      <c r="F33" s="1"/>
      <c r="I33" s="1"/>
      <c r="L33" s="1"/>
      <c r="O33" s="1"/>
      <c r="R33" s="1"/>
      <c r="U33" s="1"/>
      <c r="X33" s="1"/>
      <c r="AA33" s="1"/>
    </row>
    <row r="34" spans="3:27" ht="12.75" customHeight="1">
      <c r="C34" s="1"/>
      <c r="F34" s="1"/>
      <c r="I34" s="1"/>
      <c r="L34" s="1"/>
      <c r="O34" s="1"/>
      <c r="R34" s="1"/>
      <c r="U34" s="1"/>
      <c r="X34" s="1"/>
      <c r="AA34" s="1"/>
    </row>
    <row r="35" spans="3:27" ht="12.75" customHeight="1">
      <c r="C35" s="1"/>
      <c r="F35" s="1"/>
      <c r="I35" s="1"/>
      <c r="L35" s="1"/>
      <c r="O35" s="1"/>
      <c r="R35" s="1"/>
      <c r="U35" s="1"/>
      <c r="X35" s="1"/>
      <c r="AA35" s="1"/>
    </row>
    <row r="36" spans="3:27" ht="12.75" customHeight="1">
      <c r="C36" s="1"/>
      <c r="F36" s="1"/>
      <c r="I36" s="1"/>
      <c r="L36" s="1"/>
      <c r="O36" s="1"/>
      <c r="R36" s="1"/>
      <c r="U36" s="1"/>
      <c r="X36" s="1"/>
      <c r="AA36" s="1"/>
    </row>
    <row r="37" spans="3:27" ht="12.75" customHeight="1">
      <c r="C37" s="1"/>
      <c r="F37" s="1"/>
      <c r="I37" s="1"/>
      <c r="L37" s="1"/>
      <c r="O37" s="1"/>
      <c r="R37" s="1"/>
      <c r="U37" s="1"/>
      <c r="X37" s="1"/>
      <c r="AA37" s="1"/>
    </row>
    <row r="38" spans="3:27" ht="12.75" customHeight="1">
      <c r="C38" s="1"/>
      <c r="F38" s="1"/>
      <c r="I38" s="1"/>
      <c r="L38" s="1"/>
      <c r="O38" s="1"/>
      <c r="R38" s="1"/>
      <c r="U38" s="1"/>
      <c r="X38" s="1"/>
      <c r="AA38" s="1"/>
    </row>
    <row r="39" spans="3:27" ht="12.75" customHeight="1">
      <c r="C39" s="1"/>
      <c r="F39" s="1"/>
      <c r="I39" s="1"/>
      <c r="L39" s="1"/>
      <c r="O39" s="1"/>
      <c r="R39" s="1"/>
      <c r="U39" s="1"/>
      <c r="X39" s="1"/>
      <c r="AA39" s="1"/>
    </row>
    <row r="40" spans="3:27" ht="12.75" customHeight="1">
      <c r="C40" s="1"/>
      <c r="F40" s="1"/>
      <c r="I40" s="1"/>
      <c r="L40" s="1"/>
      <c r="O40" s="1"/>
      <c r="R40" s="1"/>
      <c r="U40" s="1"/>
      <c r="X40" s="1"/>
      <c r="AA40" s="1"/>
    </row>
    <row r="41" spans="3:27" ht="12.75" customHeight="1">
      <c r="C41" s="1"/>
      <c r="F41" s="1"/>
      <c r="I41" s="1"/>
      <c r="L41" s="1"/>
      <c r="O41" s="1"/>
      <c r="R41" s="1"/>
      <c r="U41" s="1"/>
      <c r="X41" s="1"/>
      <c r="AA41" s="1"/>
    </row>
    <row r="42" spans="3:27" ht="12.75" customHeight="1">
      <c r="C42" s="1"/>
      <c r="F42" s="1"/>
      <c r="I42" s="1"/>
      <c r="L42" s="1"/>
      <c r="O42" s="1"/>
      <c r="R42" s="1"/>
      <c r="U42" s="1"/>
      <c r="X42" s="1"/>
      <c r="AA42" s="1"/>
    </row>
    <row r="43" spans="3:27" ht="12.75" customHeight="1">
      <c r="C43" s="1"/>
      <c r="F43" s="1"/>
      <c r="I43" s="1"/>
      <c r="L43" s="1"/>
      <c r="O43" s="1"/>
      <c r="R43" s="1"/>
      <c r="U43" s="1"/>
      <c r="X43" s="1"/>
      <c r="AA43" s="1"/>
    </row>
    <row r="44" spans="3:27" ht="12.75" customHeight="1">
      <c r="C44" s="1"/>
      <c r="F44" s="1"/>
      <c r="I44" s="1"/>
      <c r="L44" s="1"/>
      <c r="O44" s="1"/>
      <c r="R44" s="1"/>
      <c r="U44" s="1"/>
      <c r="X44" s="1"/>
      <c r="AA44" s="1"/>
    </row>
    <row r="45" spans="3:27" ht="12.75" customHeight="1">
      <c r="C45" s="1"/>
      <c r="F45" s="1"/>
      <c r="I45" s="1"/>
      <c r="L45" s="1"/>
      <c r="O45" s="1"/>
      <c r="R45" s="1"/>
      <c r="U45" s="1"/>
      <c r="X45" s="1"/>
      <c r="AA45" s="1"/>
    </row>
    <row r="46" spans="3:27" ht="12.75" customHeight="1">
      <c r="C46" s="1"/>
      <c r="F46" s="1"/>
      <c r="I46" s="1"/>
      <c r="L46" s="1"/>
      <c r="O46" s="1"/>
      <c r="R46" s="1"/>
      <c r="U46" s="1"/>
      <c r="X46" s="1"/>
      <c r="AA46" s="1"/>
    </row>
    <row r="47" spans="3:27" ht="12.75" customHeight="1">
      <c r="C47" s="1"/>
      <c r="F47" s="1"/>
      <c r="I47" s="1"/>
      <c r="L47" s="1"/>
      <c r="O47" s="1"/>
      <c r="R47" s="1"/>
      <c r="U47" s="1"/>
      <c r="X47" s="1"/>
      <c r="AA47" s="1"/>
    </row>
    <row r="48" spans="3:27" ht="12.75" customHeight="1">
      <c r="C48" s="1"/>
      <c r="F48" s="1"/>
      <c r="I48" s="1"/>
      <c r="L48" s="1"/>
      <c r="O48" s="1"/>
      <c r="R48" s="1"/>
      <c r="U48" s="1"/>
      <c r="X48" s="1"/>
      <c r="AA48" s="1"/>
    </row>
    <row r="49" spans="3:27" ht="12.75" customHeight="1">
      <c r="C49" s="1"/>
      <c r="F49" s="1"/>
      <c r="I49" s="1"/>
      <c r="L49" s="1"/>
      <c r="O49" s="1"/>
      <c r="R49" s="1"/>
      <c r="U49" s="1"/>
      <c r="X49" s="1"/>
      <c r="AA49" s="1"/>
    </row>
    <row r="50" spans="3:27" ht="12.75" customHeight="1">
      <c r="C50" s="1"/>
      <c r="F50" s="1"/>
      <c r="I50" s="1"/>
      <c r="L50" s="1"/>
      <c r="O50" s="1"/>
      <c r="R50" s="1"/>
      <c r="U50" s="1"/>
      <c r="X50" s="1"/>
      <c r="AA50" s="1"/>
    </row>
    <row r="51" spans="3:27" ht="12.75" customHeight="1">
      <c r="C51" s="1"/>
      <c r="F51" s="1"/>
      <c r="I51" s="1"/>
      <c r="L51" s="1"/>
      <c r="O51" s="1"/>
      <c r="R51" s="1"/>
      <c r="U51" s="1"/>
      <c r="X51" s="1"/>
      <c r="AA51" s="1"/>
    </row>
    <row r="52" spans="3:27" ht="12.75" customHeight="1">
      <c r="C52" s="1"/>
      <c r="F52" s="1"/>
      <c r="I52" s="1"/>
      <c r="L52" s="1"/>
      <c r="O52" s="1"/>
      <c r="R52" s="1"/>
      <c r="U52" s="1"/>
      <c r="X52" s="1"/>
      <c r="AA52" s="1"/>
    </row>
    <row r="53" spans="3:27" ht="12.75" customHeight="1">
      <c r="C53" s="1"/>
      <c r="F53" s="1"/>
      <c r="I53" s="1"/>
      <c r="L53" s="1"/>
      <c r="O53" s="1"/>
      <c r="R53" s="1"/>
      <c r="U53" s="1"/>
      <c r="X53" s="1"/>
      <c r="AA53" s="1"/>
    </row>
    <row r="54" spans="3:27" ht="12.75" customHeight="1">
      <c r="C54" s="1"/>
      <c r="F54" s="1"/>
      <c r="I54" s="1"/>
      <c r="L54" s="1"/>
      <c r="O54" s="1"/>
      <c r="R54" s="1"/>
      <c r="U54" s="1"/>
      <c r="X54" s="1"/>
      <c r="AA54" s="1"/>
    </row>
    <row r="55" spans="3:27" ht="12.75" customHeight="1">
      <c r="C55" s="1"/>
      <c r="F55" s="1"/>
      <c r="I55" s="1"/>
      <c r="L55" s="1"/>
      <c r="O55" s="1"/>
      <c r="R55" s="1"/>
      <c r="U55" s="1"/>
      <c r="X55" s="1"/>
      <c r="AA55" s="1"/>
    </row>
    <row r="56" spans="3:27" ht="12.75" customHeight="1">
      <c r="C56" s="1"/>
      <c r="F56" s="1"/>
      <c r="I56" s="1"/>
      <c r="L56" s="1"/>
      <c r="O56" s="1"/>
      <c r="R56" s="1"/>
      <c r="U56" s="1"/>
      <c r="X56" s="1"/>
      <c r="AA56" s="1"/>
    </row>
    <row r="57" spans="3:27" ht="12.75" customHeight="1">
      <c r="C57" s="1"/>
      <c r="F57" s="1"/>
      <c r="I57" s="1"/>
      <c r="L57" s="1"/>
      <c r="O57" s="1"/>
      <c r="R57" s="1"/>
      <c r="U57" s="1"/>
      <c r="X57" s="1"/>
      <c r="AA57" s="1"/>
    </row>
    <row r="58" spans="3:27" ht="12.75" customHeight="1">
      <c r="C58" s="1"/>
      <c r="F58" s="1"/>
      <c r="I58" s="1"/>
      <c r="L58" s="1"/>
      <c r="O58" s="1"/>
      <c r="R58" s="1"/>
      <c r="U58" s="1"/>
      <c r="X58" s="1"/>
      <c r="AA58" s="1"/>
    </row>
    <row r="59" spans="3:27" ht="12.75" customHeight="1">
      <c r="C59" s="1"/>
      <c r="F59" s="1"/>
      <c r="I59" s="1"/>
      <c r="L59" s="1"/>
      <c r="O59" s="1"/>
      <c r="R59" s="1"/>
      <c r="U59" s="1"/>
      <c r="X59" s="1"/>
      <c r="AA59" s="1"/>
    </row>
    <row r="60" spans="3:27" ht="12.75" customHeight="1">
      <c r="C60" s="1"/>
      <c r="F60" s="1"/>
      <c r="I60" s="1"/>
      <c r="L60" s="1"/>
      <c r="O60" s="1"/>
      <c r="R60" s="1"/>
      <c r="U60" s="1"/>
      <c r="X60" s="1"/>
      <c r="AA60" s="1"/>
    </row>
    <row r="61" spans="3:27" ht="12.75" customHeight="1">
      <c r="C61" s="1"/>
      <c r="F61" s="1"/>
      <c r="I61" s="1"/>
      <c r="L61" s="1"/>
      <c r="O61" s="1"/>
      <c r="R61" s="1"/>
      <c r="U61" s="1"/>
      <c r="X61" s="1"/>
      <c r="AA61" s="1"/>
    </row>
    <row r="62" spans="3:27" ht="12.75" customHeight="1">
      <c r="C62" s="1"/>
      <c r="F62" s="1"/>
      <c r="I62" s="1"/>
      <c r="L62" s="1"/>
      <c r="O62" s="1"/>
      <c r="R62" s="1"/>
      <c r="U62" s="1"/>
      <c r="X62" s="1"/>
      <c r="AA62" s="1"/>
    </row>
    <row r="63" spans="3:27" ht="12.75" customHeight="1">
      <c r="C63" s="1"/>
      <c r="F63" s="1"/>
      <c r="I63" s="1"/>
      <c r="L63" s="1"/>
      <c r="O63" s="1"/>
      <c r="R63" s="1"/>
      <c r="U63" s="1"/>
      <c r="X63" s="1"/>
      <c r="AA63" s="1"/>
    </row>
    <row r="64" spans="3:27" ht="12.75" customHeight="1">
      <c r="C64" s="1"/>
      <c r="F64" s="1"/>
      <c r="I64" s="1"/>
      <c r="L64" s="1"/>
      <c r="O64" s="1"/>
      <c r="R64" s="1"/>
      <c r="U64" s="1"/>
      <c r="X64" s="1"/>
      <c r="AA64" s="1"/>
    </row>
    <row r="65" spans="3:27" ht="12.75" customHeight="1">
      <c r="C65" s="1"/>
      <c r="F65" s="1"/>
      <c r="I65" s="1"/>
      <c r="L65" s="1"/>
      <c r="O65" s="1"/>
      <c r="R65" s="1"/>
      <c r="U65" s="1"/>
      <c r="X65" s="1"/>
      <c r="AA65" s="1"/>
    </row>
    <row r="66" spans="3:27" ht="12.75" customHeight="1">
      <c r="C66" s="1"/>
      <c r="F66" s="1"/>
      <c r="I66" s="1"/>
      <c r="L66" s="1"/>
      <c r="O66" s="1"/>
      <c r="R66" s="1"/>
      <c r="U66" s="1"/>
      <c r="X66" s="1"/>
      <c r="AA66" s="1"/>
    </row>
    <row r="67" spans="3:27" ht="12.75" customHeight="1">
      <c r="C67" s="1"/>
      <c r="F67" s="1"/>
      <c r="I67" s="1"/>
      <c r="L67" s="1"/>
      <c r="O67" s="1"/>
      <c r="R67" s="1"/>
      <c r="U67" s="1"/>
      <c r="X67" s="1"/>
      <c r="AA67" s="1"/>
    </row>
    <row r="68" spans="3:27" ht="12.75" customHeight="1">
      <c r="C68" s="1"/>
      <c r="F68" s="1"/>
      <c r="I68" s="1"/>
      <c r="L68" s="1"/>
      <c r="O68" s="1"/>
      <c r="R68" s="1"/>
      <c r="U68" s="1"/>
      <c r="X68" s="1"/>
      <c r="AA68" s="1"/>
    </row>
    <row r="69" spans="3:27" ht="12.75" customHeight="1">
      <c r="C69" s="1"/>
      <c r="F69" s="1"/>
      <c r="I69" s="1"/>
      <c r="L69" s="1"/>
      <c r="O69" s="1"/>
      <c r="R69" s="1"/>
      <c r="U69" s="1"/>
      <c r="X69" s="1"/>
      <c r="AA69" s="1"/>
    </row>
    <row r="70" spans="3:27" ht="12.75" customHeight="1">
      <c r="C70" s="1"/>
      <c r="F70" s="1"/>
      <c r="I70" s="1"/>
      <c r="L70" s="1"/>
      <c r="O70" s="1"/>
      <c r="R70" s="1"/>
      <c r="U70" s="1"/>
      <c r="X70" s="1"/>
      <c r="AA70" s="1"/>
    </row>
    <row r="71" spans="3:27" ht="12.75" customHeight="1">
      <c r="C71" s="1"/>
      <c r="F71" s="1"/>
      <c r="I71" s="1"/>
      <c r="L71" s="1"/>
      <c r="O71" s="1"/>
      <c r="R71" s="1"/>
      <c r="U71" s="1"/>
      <c r="X71" s="1"/>
      <c r="AA71" s="1"/>
    </row>
    <row r="72" spans="3:27" ht="12.75" customHeight="1">
      <c r="C72" s="1"/>
      <c r="F72" s="1"/>
      <c r="I72" s="1"/>
      <c r="L72" s="1"/>
      <c r="O72" s="1"/>
      <c r="R72" s="1"/>
      <c r="U72" s="1"/>
      <c r="X72" s="1"/>
      <c r="AA72" s="1"/>
    </row>
    <row r="73" spans="3:27" ht="12.75" customHeight="1">
      <c r="C73" s="1"/>
      <c r="F73" s="1"/>
      <c r="I73" s="1"/>
      <c r="L73" s="1"/>
      <c r="O73" s="1"/>
      <c r="R73" s="1"/>
      <c r="U73" s="1"/>
      <c r="X73" s="1"/>
      <c r="AA73" s="1"/>
    </row>
    <row r="74" spans="3:27" ht="12.75" customHeight="1">
      <c r="C74" s="1"/>
      <c r="F74" s="1"/>
      <c r="I74" s="1"/>
      <c r="L74" s="1"/>
      <c r="O74" s="1"/>
      <c r="R74" s="1"/>
      <c r="U74" s="1"/>
      <c r="X74" s="1"/>
      <c r="AA74" s="1"/>
    </row>
    <row r="75" spans="3:27" ht="12.75" customHeight="1">
      <c r="C75" s="1"/>
      <c r="F75" s="1"/>
      <c r="I75" s="1"/>
      <c r="L75" s="1"/>
      <c r="O75" s="1"/>
      <c r="R75" s="1"/>
      <c r="U75" s="1"/>
      <c r="X75" s="1"/>
      <c r="AA75" s="1"/>
    </row>
    <row r="76" spans="3:27" ht="12.75" customHeight="1">
      <c r="C76" s="1"/>
      <c r="F76" s="1"/>
      <c r="I76" s="1"/>
      <c r="L76" s="1"/>
      <c r="O76" s="1"/>
      <c r="R76" s="1"/>
      <c r="U76" s="1"/>
      <c r="X76" s="1"/>
      <c r="AA76" s="1"/>
    </row>
    <row r="77" spans="3:27" ht="12.75" customHeight="1">
      <c r="C77" s="1"/>
      <c r="F77" s="1"/>
      <c r="I77" s="1"/>
      <c r="L77" s="1"/>
      <c r="O77" s="1"/>
      <c r="R77" s="1"/>
      <c r="U77" s="1"/>
      <c r="X77" s="1"/>
      <c r="AA77" s="1"/>
    </row>
    <row r="78" spans="3:27" ht="12.75" customHeight="1">
      <c r="C78" s="1"/>
      <c r="F78" s="1"/>
      <c r="I78" s="1"/>
      <c r="L78" s="1"/>
      <c r="O78" s="1"/>
      <c r="R78" s="1"/>
      <c r="U78" s="1"/>
      <c r="X78" s="1"/>
      <c r="AA78" s="1"/>
    </row>
    <row r="79" spans="3:27" ht="12.75" customHeight="1">
      <c r="C79" s="1"/>
      <c r="F79" s="1"/>
      <c r="I79" s="1"/>
      <c r="L79" s="1"/>
      <c r="O79" s="1"/>
      <c r="R79" s="1"/>
      <c r="U79" s="1"/>
      <c r="X79" s="1"/>
      <c r="AA79" s="1"/>
    </row>
    <row r="80" spans="3:27" ht="12.75" customHeight="1">
      <c r="C80" s="1"/>
      <c r="F80" s="1"/>
      <c r="I80" s="1"/>
      <c r="L80" s="1"/>
      <c r="O80" s="1"/>
      <c r="R80" s="1"/>
      <c r="U80" s="1"/>
      <c r="X80" s="1"/>
      <c r="AA80" s="1"/>
    </row>
    <row r="81" spans="3:27" ht="12.75" customHeight="1">
      <c r="C81" s="1"/>
      <c r="F81" s="1"/>
      <c r="I81" s="1"/>
      <c r="L81" s="1"/>
      <c r="O81" s="1"/>
      <c r="R81" s="1"/>
      <c r="U81" s="1"/>
      <c r="X81" s="1"/>
      <c r="AA81" s="1"/>
    </row>
    <row r="82" spans="3:27" ht="12.75" customHeight="1">
      <c r="C82" s="1"/>
      <c r="F82" s="1"/>
      <c r="I82" s="1"/>
      <c r="L82" s="1"/>
      <c r="O82" s="1"/>
      <c r="R82" s="1"/>
      <c r="U82" s="1"/>
      <c r="X82" s="1"/>
      <c r="AA82" s="1"/>
    </row>
    <row r="83" spans="3:27" ht="12.75" customHeight="1">
      <c r="C83" s="1"/>
      <c r="F83" s="1"/>
      <c r="I83" s="1"/>
      <c r="L83" s="1"/>
      <c r="O83" s="1"/>
      <c r="R83" s="1"/>
      <c r="U83" s="1"/>
      <c r="X83" s="1"/>
      <c r="AA83" s="1"/>
    </row>
    <row r="84" spans="3:27" ht="12.75" customHeight="1">
      <c r="C84" s="1"/>
      <c r="F84" s="1"/>
      <c r="I84" s="1"/>
      <c r="L84" s="1"/>
      <c r="O84" s="1"/>
      <c r="R84" s="1"/>
      <c r="U84" s="1"/>
      <c r="X84" s="1"/>
      <c r="AA84" s="1"/>
    </row>
    <row r="85" spans="3:27" ht="12.75" customHeight="1">
      <c r="C85" s="1"/>
      <c r="F85" s="1"/>
      <c r="I85" s="1"/>
      <c r="L85" s="1"/>
      <c r="O85" s="1"/>
      <c r="R85" s="1"/>
      <c r="U85" s="1"/>
      <c r="X85" s="1"/>
      <c r="AA85" s="1"/>
    </row>
    <row r="86" spans="3:27" ht="12.75" customHeight="1">
      <c r="C86" s="1"/>
      <c r="F86" s="1"/>
      <c r="I86" s="1"/>
      <c r="L86" s="1"/>
      <c r="O86" s="1"/>
      <c r="R86" s="1"/>
      <c r="U86" s="1"/>
      <c r="X86" s="1"/>
      <c r="AA86" s="1"/>
    </row>
    <row r="87" spans="3:27" ht="12.75" customHeight="1">
      <c r="C87" s="1"/>
      <c r="F87" s="1"/>
      <c r="I87" s="1"/>
      <c r="L87" s="1"/>
      <c r="O87" s="1"/>
      <c r="R87" s="1"/>
      <c r="U87" s="1"/>
      <c r="X87" s="1"/>
      <c r="AA87" s="1"/>
    </row>
    <row r="88" spans="3:27" ht="12.75" customHeight="1">
      <c r="C88" s="1"/>
      <c r="F88" s="1"/>
      <c r="I88" s="1"/>
      <c r="L88" s="1"/>
      <c r="O88" s="1"/>
      <c r="R88" s="1"/>
      <c r="U88" s="1"/>
      <c r="X88" s="1"/>
      <c r="AA88" s="1"/>
    </row>
    <row r="89" spans="3:27" ht="12.75" customHeight="1">
      <c r="C89" s="1"/>
      <c r="F89" s="1"/>
      <c r="I89" s="1"/>
      <c r="L89" s="1"/>
      <c r="O89" s="1"/>
      <c r="R89" s="1"/>
      <c r="U89" s="1"/>
      <c r="X89" s="1"/>
      <c r="AA89" s="1"/>
    </row>
    <row r="90" spans="3:27" ht="12.75" customHeight="1">
      <c r="C90" s="1"/>
      <c r="F90" s="1"/>
      <c r="I90" s="1"/>
      <c r="L90" s="1"/>
      <c r="O90" s="1"/>
      <c r="R90" s="1"/>
      <c r="U90" s="1"/>
      <c r="X90" s="1"/>
      <c r="AA90" s="1"/>
    </row>
    <row r="91" spans="3:27" ht="12.75" customHeight="1">
      <c r="C91" s="1"/>
      <c r="F91" s="1"/>
      <c r="I91" s="1"/>
      <c r="L91" s="1"/>
      <c r="O91" s="1"/>
      <c r="R91" s="1"/>
      <c r="U91" s="1"/>
      <c r="X91" s="1"/>
      <c r="AA91" s="1"/>
    </row>
    <row r="92" spans="3:27" ht="12.75" customHeight="1">
      <c r="C92" s="1"/>
      <c r="F92" s="1"/>
      <c r="I92" s="1"/>
      <c r="L92" s="1"/>
      <c r="O92" s="1"/>
      <c r="R92" s="1"/>
      <c r="U92" s="1"/>
      <c r="X92" s="1"/>
      <c r="AA92" s="1"/>
    </row>
    <row r="93" spans="3:27" ht="12.75" customHeight="1">
      <c r="C93" s="1"/>
      <c r="F93" s="1"/>
      <c r="I93" s="1"/>
      <c r="L93" s="1"/>
      <c r="O93" s="1"/>
      <c r="R93" s="1"/>
      <c r="U93" s="1"/>
      <c r="X93" s="1"/>
      <c r="AA93" s="1"/>
    </row>
    <row r="94" spans="3:27" ht="12.75" customHeight="1">
      <c r="C94" s="1"/>
      <c r="F94" s="1"/>
      <c r="I94" s="1"/>
      <c r="L94" s="1"/>
      <c r="O94" s="1"/>
      <c r="R94" s="1"/>
      <c r="U94" s="1"/>
      <c r="X94" s="1"/>
      <c r="AA94" s="1"/>
    </row>
    <row r="95" spans="3:27" ht="12.75" customHeight="1">
      <c r="C95" s="1"/>
      <c r="F95" s="1"/>
      <c r="I95" s="1"/>
      <c r="L95" s="1"/>
      <c r="O95" s="1"/>
      <c r="R95" s="1"/>
      <c r="U95" s="1"/>
      <c r="X95" s="1"/>
      <c r="AA95" s="1"/>
    </row>
    <row r="96" spans="3:27" ht="12.75" customHeight="1">
      <c r="C96" s="1"/>
      <c r="F96" s="1"/>
      <c r="I96" s="1"/>
      <c r="L96" s="1"/>
      <c r="O96" s="1"/>
      <c r="R96" s="1"/>
      <c r="U96" s="1"/>
      <c r="X96" s="1"/>
      <c r="AA96" s="1"/>
    </row>
    <row r="97" spans="3:27" ht="12.75" customHeight="1">
      <c r="C97" s="1"/>
      <c r="F97" s="1"/>
      <c r="I97" s="1"/>
      <c r="L97" s="1"/>
      <c r="O97" s="1"/>
      <c r="R97" s="1"/>
      <c r="U97" s="1"/>
      <c r="X97" s="1"/>
      <c r="AA97" s="1"/>
    </row>
    <row r="98" spans="3:27" ht="12.75" customHeight="1">
      <c r="C98" s="1"/>
      <c r="F98" s="1"/>
      <c r="I98" s="1"/>
      <c r="L98" s="1"/>
      <c r="O98" s="1"/>
      <c r="R98" s="1"/>
      <c r="U98" s="1"/>
      <c r="X98" s="1"/>
      <c r="AA98" s="1"/>
    </row>
    <row r="99" spans="3:27" ht="12.75" customHeight="1">
      <c r="C99" s="1"/>
      <c r="F99" s="1"/>
      <c r="I99" s="1"/>
      <c r="L99" s="1"/>
      <c r="O99" s="1"/>
      <c r="R99" s="1"/>
      <c r="U99" s="1"/>
      <c r="X99" s="1"/>
      <c r="AA99" s="1"/>
    </row>
    <row r="100" spans="3:27" ht="12.75" customHeight="1">
      <c r="C100" s="1"/>
      <c r="F100" s="1"/>
      <c r="I100" s="1"/>
      <c r="L100" s="1"/>
      <c r="O100" s="1"/>
      <c r="R100" s="1"/>
      <c r="U100" s="1"/>
      <c r="X100" s="1"/>
      <c r="AA100" s="1"/>
    </row>
    <row r="101" spans="3:27" ht="12.75" customHeight="1">
      <c r="C101" s="1"/>
      <c r="F101" s="1"/>
      <c r="I101" s="1"/>
      <c r="L101" s="1"/>
      <c r="O101" s="1"/>
      <c r="R101" s="1"/>
      <c r="U101" s="1"/>
      <c r="X101" s="1"/>
      <c r="AA101" s="1"/>
    </row>
    <row r="102" spans="3:27" ht="12.75" customHeight="1">
      <c r="C102" s="1"/>
      <c r="F102" s="1"/>
      <c r="I102" s="1"/>
      <c r="L102" s="1"/>
      <c r="O102" s="1"/>
      <c r="R102" s="1"/>
      <c r="U102" s="1"/>
      <c r="X102" s="1"/>
      <c r="AA102" s="1"/>
    </row>
    <row r="103" spans="3:27" ht="12.75" customHeight="1">
      <c r="C103" s="1"/>
      <c r="F103" s="1"/>
      <c r="I103" s="1"/>
      <c r="L103" s="1"/>
      <c r="O103" s="1"/>
      <c r="R103" s="1"/>
      <c r="U103" s="1"/>
      <c r="X103" s="1"/>
      <c r="AA103" s="1"/>
    </row>
    <row r="104" spans="3:27" ht="12.75" customHeight="1">
      <c r="C104" s="1"/>
      <c r="F104" s="1"/>
      <c r="I104" s="1"/>
      <c r="L104" s="1"/>
      <c r="O104" s="1"/>
      <c r="R104" s="1"/>
      <c r="U104" s="1"/>
      <c r="X104" s="1"/>
      <c r="AA104" s="1"/>
    </row>
    <row r="105" spans="3:27" ht="12.75" customHeight="1">
      <c r="C105" s="1"/>
      <c r="F105" s="1"/>
      <c r="I105" s="1"/>
      <c r="L105" s="1"/>
      <c r="O105" s="1"/>
      <c r="R105" s="1"/>
      <c r="U105" s="1"/>
      <c r="X105" s="1"/>
      <c r="AA105" s="1"/>
    </row>
    <row r="106" spans="3:27" ht="12.75" customHeight="1">
      <c r="C106" s="1"/>
      <c r="F106" s="1"/>
      <c r="I106" s="1"/>
      <c r="L106" s="1"/>
      <c r="O106" s="1"/>
      <c r="R106" s="1"/>
      <c r="U106" s="1"/>
      <c r="X106" s="1"/>
      <c r="AA106" s="1"/>
    </row>
    <row r="107" spans="3:27" ht="12.75" customHeight="1">
      <c r="C107" s="1"/>
      <c r="F107" s="1"/>
      <c r="I107" s="1"/>
      <c r="L107" s="1"/>
      <c r="O107" s="1"/>
      <c r="R107" s="1"/>
      <c r="U107" s="1"/>
      <c r="X107" s="1"/>
      <c r="AA107" s="1"/>
    </row>
    <row r="108" spans="3:27" ht="12.75" customHeight="1">
      <c r="C108" s="1"/>
      <c r="F108" s="1"/>
      <c r="I108" s="1"/>
      <c r="L108" s="1"/>
      <c r="O108" s="1"/>
      <c r="R108" s="1"/>
      <c r="U108" s="1"/>
      <c r="X108" s="1"/>
      <c r="AA108" s="1"/>
    </row>
    <row r="109" spans="3:27" ht="12.75" customHeight="1">
      <c r="C109" s="1"/>
      <c r="F109" s="1"/>
      <c r="I109" s="1"/>
      <c r="L109" s="1"/>
      <c r="O109" s="1"/>
      <c r="R109" s="1"/>
      <c r="U109" s="1"/>
      <c r="X109" s="1"/>
      <c r="AA109" s="1"/>
    </row>
    <row r="110" spans="3:27" ht="12.75" customHeight="1">
      <c r="C110" s="1"/>
      <c r="F110" s="1"/>
      <c r="I110" s="1"/>
      <c r="L110" s="1"/>
      <c r="O110" s="1"/>
      <c r="R110" s="1"/>
      <c r="U110" s="1"/>
      <c r="X110" s="1"/>
      <c r="AA110" s="1"/>
    </row>
    <row r="111" spans="3:27" ht="12.75" customHeight="1">
      <c r="C111" s="1"/>
      <c r="F111" s="1"/>
      <c r="I111" s="1"/>
      <c r="L111" s="1"/>
      <c r="O111" s="1"/>
      <c r="R111" s="1"/>
      <c r="U111" s="1"/>
      <c r="X111" s="1"/>
      <c r="AA111" s="1"/>
    </row>
    <row r="112" spans="3:27" ht="12.75" customHeight="1">
      <c r="C112" s="1"/>
      <c r="F112" s="1"/>
      <c r="I112" s="1"/>
      <c r="L112" s="1"/>
      <c r="O112" s="1"/>
      <c r="R112" s="1"/>
      <c r="U112" s="1"/>
      <c r="X112" s="1"/>
      <c r="AA112" s="1"/>
    </row>
    <row r="113" spans="3:27" ht="12.75" customHeight="1">
      <c r="C113" s="1"/>
      <c r="F113" s="1"/>
      <c r="I113" s="1"/>
      <c r="L113" s="1"/>
      <c r="O113" s="1"/>
      <c r="R113" s="1"/>
      <c r="U113" s="1"/>
      <c r="X113" s="1"/>
      <c r="AA113" s="1"/>
    </row>
    <row r="114" spans="3:27" ht="12.75" customHeight="1">
      <c r="C114" s="1"/>
      <c r="F114" s="1"/>
      <c r="I114" s="1"/>
      <c r="L114" s="1"/>
      <c r="O114" s="1"/>
      <c r="R114" s="1"/>
      <c r="U114" s="1"/>
      <c r="X114" s="1"/>
      <c r="AA114" s="1"/>
    </row>
    <row r="115" spans="3:27" ht="12.75" customHeight="1">
      <c r="C115" s="1"/>
      <c r="F115" s="1"/>
      <c r="I115" s="1"/>
      <c r="L115" s="1"/>
      <c r="O115" s="1"/>
      <c r="R115" s="1"/>
      <c r="U115" s="1"/>
      <c r="X115" s="1"/>
      <c r="AA115" s="1"/>
    </row>
    <row r="116" spans="3:27" ht="12.75" customHeight="1">
      <c r="C116" s="1"/>
      <c r="F116" s="1"/>
      <c r="I116" s="1"/>
      <c r="L116" s="1"/>
      <c r="O116" s="1"/>
      <c r="R116" s="1"/>
      <c r="U116" s="1"/>
      <c r="X116" s="1"/>
      <c r="AA116" s="1"/>
    </row>
    <row r="117" spans="3:27" ht="12.75" customHeight="1">
      <c r="C117" s="1"/>
      <c r="F117" s="1"/>
      <c r="I117" s="1"/>
      <c r="L117" s="1"/>
      <c r="O117" s="1"/>
      <c r="R117" s="1"/>
      <c r="U117" s="1"/>
      <c r="X117" s="1"/>
      <c r="AA117" s="1"/>
    </row>
    <row r="118" spans="3:27" ht="12.75" customHeight="1">
      <c r="C118" s="1"/>
      <c r="F118" s="1"/>
      <c r="I118" s="1"/>
      <c r="L118" s="1"/>
      <c r="O118" s="1"/>
      <c r="R118" s="1"/>
      <c r="U118" s="1"/>
      <c r="X118" s="1"/>
      <c r="AA118" s="1"/>
    </row>
    <row r="119" spans="3:27" ht="12.75" customHeight="1">
      <c r="C119" s="1"/>
      <c r="F119" s="1"/>
      <c r="I119" s="1"/>
      <c r="L119" s="1"/>
      <c r="O119" s="1"/>
      <c r="R119" s="1"/>
      <c r="U119" s="1"/>
      <c r="X119" s="1"/>
      <c r="AA119" s="1"/>
    </row>
    <row r="120" spans="3:27" ht="12.75" customHeight="1">
      <c r="C120" s="1"/>
      <c r="F120" s="1"/>
      <c r="I120" s="1"/>
      <c r="L120" s="1"/>
      <c r="O120" s="1"/>
      <c r="R120" s="1"/>
      <c r="U120" s="1"/>
      <c r="X120" s="1"/>
      <c r="AA120" s="1"/>
    </row>
    <row r="121" spans="3:27" ht="12.75" customHeight="1">
      <c r="C121" s="1"/>
      <c r="F121" s="1"/>
      <c r="I121" s="1"/>
      <c r="L121" s="1"/>
      <c r="O121" s="1"/>
      <c r="R121" s="1"/>
      <c r="U121" s="1"/>
      <c r="X121" s="1"/>
      <c r="AA121" s="1"/>
    </row>
    <row r="122" spans="3:27" ht="12.75" customHeight="1">
      <c r="C122" s="1"/>
      <c r="F122" s="1"/>
      <c r="I122" s="1"/>
      <c r="L122" s="1"/>
      <c r="O122" s="1"/>
      <c r="R122" s="1"/>
      <c r="U122" s="1"/>
      <c r="X122" s="1"/>
      <c r="AA122" s="1"/>
    </row>
    <row r="123" spans="3:27" ht="12.75" customHeight="1">
      <c r="C123" s="1"/>
      <c r="F123" s="1"/>
      <c r="I123" s="1"/>
      <c r="L123" s="1"/>
      <c r="O123" s="1"/>
      <c r="R123" s="1"/>
      <c r="U123" s="1"/>
      <c r="X123" s="1"/>
      <c r="AA123" s="1"/>
    </row>
    <row r="124" spans="3:27" ht="12.75" customHeight="1">
      <c r="C124" s="1"/>
      <c r="F124" s="1"/>
      <c r="I124" s="1"/>
      <c r="L124" s="1"/>
      <c r="O124" s="1"/>
      <c r="R124" s="1"/>
      <c r="U124" s="1"/>
      <c r="X124" s="1"/>
      <c r="AA124" s="1"/>
    </row>
    <row r="125" spans="3:27" ht="12.75" customHeight="1">
      <c r="C125" s="1"/>
      <c r="F125" s="1"/>
      <c r="I125" s="1"/>
      <c r="L125" s="1"/>
      <c r="O125" s="1"/>
      <c r="R125" s="1"/>
      <c r="U125" s="1"/>
      <c r="X125" s="1"/>
      <c r="AA125" s="1"/>
    </row>
    <row r="126" spans="3:27" ht="12.75" customHeight="1">
      <c r="C126" s="1"/>
      <c r="F126" s="1"/>
      <c r="I126" s="1"/>
      <c r="L126" s="1"/>
      <c r="O126" s="1"/>
      <c r="R126" s="1"/>
      <c r="U126" s="1"/>
      <c r="X126" s="1"/>
      <c r="AA126" s="1"/>
    </row>
    <row r="127" spans="3:27" ht="12.75" customHeight="1">
      <c r="C127" s="1"/>
      <c r="F127" s="1"/>
      <c r="I127" s="1"/>
      <c r="L127" s="1"/>
      <c r="O127" s="1"/>
      <c r="R127" s="1"/>
      <c r="U127" s="1"/>
      <c r="X127" s="1"/>
      <c r="AA127" s="1"/>
    </row>
    <row r="128" spans="3:27" ht="12.75" customHeight="1">
      <c r="C128" s="1"/>
      <c r="F128" s="1"/>
      <c r="I128" s="1"/>
      <c r="L128" s="1"/>
      <c r="O128" s="1"/>
      <c r="R128" s="1"/>
      <c r="U128" s="1"/>
      <c r="X128" s="1"/>
      <c r="AA128" s="1"/>
    </row>
    <row r="129" spans="3:27" ht="12.75" customHeight="1">
      <c r="C129" s="1"/>
      <c r="F129" s="1"/>
      <c r="I129" s="1"/>
      <c r="L129" s="1"/>
      <c r="O129" s="1"/>
      <c r="R129" s="1"/>
      <c r="U129" s="1"/>
      <c r="X129" s="1"/>
      <c r="AA129" s="1"/>
    </row>
    <row r="130" spans="3:27" ht="12.75" customHeight="1">
      <c r="C130" s="1"/>
      <c r="F130" s="1"/>
      <c r="I130" s="1"/>
      <c r="L130" s="1"/>
      <c r="O130" s="1"/>
      <c r="R130" s="1"/>
      <c r="U130" s="1"/>
      <c r="X130" s="1"/>
      <c r="AA130" s="1"/>
    </row>
    <row r="131" spans="3:27" ht="12.75" customHeight="1">
      <c r="C131" s="1"/>
      <c r="F131" s="1"/>
      <c r="I131" s="1"/>
      <c r="L131" s="1"/>
      <c r="O131" s="1"/>
      <c r="R131" s="1"/>
      <c r="U131" s="1"/>
      <c r="X131" s="1"/>
      <c r="AA131" s="1"/>
    </row>
    <row r="132" spans="3:27" ht="12.75" customHeight="1">
      <c r="C132" s="1"/>
      <c r="F132" s="1"/>
      <c r="I132" s="1"/>
      <c r="L132" s="1"/>
      <c r="O132" s="1"/>
      <c r="R132" s="1"/>
      <c r="U132" s="1"/>
      <c r="X132" s="1"/>
      <c r="AA132" s="1"/>
    </row>
    <row r="133" spans="3:27" ht="12.75" customHeight="1">
      <c r="C133" s="1"/>
      <c r="F133" s="1"/>
      <c r="I133" s="1"/>
      <c r="L133" s="1"/>
      <c r="O133" s="1"/>
      <c r="R133" s="1"/>
      <c r="U133" s="1"/>
      <c r="X133" s="1"/>
      <c r="AA133" s="1"/>
    </row>
    <row r="134" spans="3:27" ht="12.75" customHeight="1">
      <c r="C134" s="1"/>
      <c r="F134" s="1"/>
      <c r="I134" s="1"/>
      <c r="L134" s="1"/>
      <c r="O134" s="1"/>
      <c r="R134" s="1"/>
      <c r="U134" s="1"/>
      <c r="X134" s="1"/>
      <c r="AA134" s="1"/>
    </row>
    <row r="135" spans="3:27" ht="12.75" customHeight="1">
      <c r="C135" s="1"/>
      <c r="F135" s="1"/>
      <c r="I135" s="1"/>
      <c r="L135" s="1"/>
      <c r="O135" s="1"/>
      <c r="R135" s="1"/>
      <c r="U135" s="1"/>
      <c r="X135" s="1"/>
      <c r="AA135" s="1"/>
    </row>
    <row r="136" spans="3:27" ht="12.75" customHeight="1">
      <c r="C136" s="1"/>
      <c r="F136" s="1"/>
      <c r="I136" s="1"/>
      <c r="L136" s="1"/>
      <c r="O136" s="1"/>
      <c r="R136" s="1"/>
      <c r="U136" s="1"/>
      <c r="X136" s="1"/>
      <c r="AA136" s="1"/>
    </row>
    <row r="137" spans="3:27" ht="12.75" customHeight="1">
      <c r="C137" s="1"/>
      <c r="F137" s="1"/>
      <c r="I137" s="1"/>
      <c r="L137" s="1"/>
      <c r="O137" s="1"/>
      <c r="R137" s="1"/>
      <c r="U137" s="1"/>
      <c r="X137" s="1"/>
      <c r="AA137" s="1"/>
    </row>
    <row r="138" spans="3:27" ht="12.75" customHeight="1">
      <c r="C138" s="1"/>
      <c r="F138" s="1"/>
      <c r="I138" s="1"/>
      <c r="L138" s="1"/>
      <c r="O138" s="1"/>
      <c r="R138" s="1"/>
      <c r="U138" s="1"/>
      <c r="X138" s="1"/>
      <c r="AA138" s="1"/>
    </row>
    <row r="139" spans="3:27" ht="12.75" customHeight="1">
      <c r="C139" s="1"/>
      <c r="F139" s="1"/>
      <c r="I139" s="1"/>
      <c r="L139" s="1"/>
      <c r="O139" s="1"/>
      <c r="R139" s="1"/>
      <c r="U139" s="1"/>
      <c r="X139" s="1"/>
      <c r="AA139" s="1"/>
    </row>
    <row r="140" spans="3:27" ht="12.75" customHeight="1">
      <c r="C140" s="1"/>
      <c r="F140" s="1"/>
      <c r="I140" s="1"/>
      <c r="L140" s="1"/>
      <c r="O140" s="1"/>
      <c r="R140" s="1"/>
      <c r="U140" s="1"/>
      <c r="X140" s="1"/>
      <c r="AA140" s="1"/>
    </row>
    <row r="141" spans="3:27" ht="12.75" customHeight="1">
      <c r="C141" s="1"/>
      <c r="F141" s="1"/>
      <c r="I141" s="1"/>
      <c r="L141" s="1"/>
      <c r="O141" s="1"/>
      <c r="R141" s="1"/>
      <c r="U141" s="1"/>
      <c r="X141" s="1"/>
      <c r="AA141" s="1"/>
    </row>
    <row r="142" spans="3:27" ht="12.75" customHeight="1">
      <c r="C142" s="1"/>
      <c r="F142" s="1"/>
      <c r="I142" s="1"/>
      <c r="L142" s="1"/>
      <c r="O142" s="1"/>
      <c r="R142" s="1"/>
      <c r="U142" s="1"/>
      <c r="X142" s="1"/>
      <c r="AA142" s="1"/>
    </row>
    <row r="143" spans="3:27" ht="12.75" customHeight="1">
      <c r="C143" s="1"/>
      <c r="F143" s="1"/>
      <c r="I143" s="1"/>
      <c r="L143" s="1"/>
      <c r="O143" s="1"/>
      <c r="R143" s="1"/>
      <c r="U143" s="1"/>
      <c r="X143" s="1"/>
      <c r="AA143" s="1"/>
    </row>
    <row r="144" spans="3:27" ht="12.75" customHeight="1">
      <c r="C144" s="1"/>
      <c r="F144" s="1"/>
      <c r="I144" s="1"/>
      <c r="L144" s="1"/>
      <c r="O144" s="1"/>
      <c r="R144" s="1"/>
      <c r="U144" s="1"/>
      <c r="X144" s="1"/>
      <c r="AA144" s="1"/>
    </row>
    <row r="145" spans="3:27" ht="12.75" customHeight="1">
      <c r="C145" s="1"/>
      <c r="F145" s="1"/>
      <c r="I145" s="1"/>
      <c r="L145" s="1"/>
      <c r="O145" s="1"/>
      <c r="R145" s="1"/>
      <c r="U145" s="1"/>
      <c r="X145" s="1"/>
      <c r="AA145" s="1"/>
    </row>
    <row r="146" spans="3:27" ht="12.75" customHeight="1">
      <c r="C146" s="1"/>
      <c r="F146" s="1"/>
      <c r="I146" s="1"/>
      <c r="L146" s="1"/>
      <c r="O146" s="1"/>
      <c r="R146" s="1"/>
      <c r="U146" s="1"/>
      <c r="X146" s="1"/>
      <c r="AA146" s="1"/>
    </row>
    <row r="147" spans="3:27" ht="12.75" customHeight="1">
      <c r="C147" s="1"/>
      <c r="F147" s="1"/>
      <c r="I147" s="1"/>
      <c r="L147" s="1"/>
      <c r="O147" s="1"/>
      <c r="R147" s="1"/>
      <c r="U147" s="1"/>
      <c r="X147" s="1"/>
      <c r="AA147" s="1"/>
    </row>
    <row r="148" spans="3:27" ht="12.75" customHeight="1">
      <c r="C148" s="1"/>
      <c r="F148" s="1"/>
      <c r="I148" s="1"/>
      <c r="L148" s="1"/>
      <c r="O148" s="1"/>
      <c r="R148" s="1"/>
      <c r="U148" s="1"/>
      <c r="X148" s="1"/>
      <c r="AA148" s="1"/>
    </row>
    <row r="149" spans="3:27" ht="12.75" customHeight="1">
      <c r="C149" s="1"/>
      <c r="F149" s="1"/>
      <c r="I149" s="1"/>
      <c r="L149" s="1"/>
      <c r="O149" s="1"/>
      <c r="R149" s="1"/>
      <c r="U149" s="1"/>
      <c r="X149" s="1"/>
      <c r="AA149" s="1"/>
    </row>
    <row r="150" spans="3:27" ht="12.75" customHeight="1">
      <c r="C150" s="1"/>
      <c r="F150" s="1"/>
      <c r="I150" s="1"/>
      <c r="L150" s="1"/>
      <c r="O150" s="1"/>
      <c r="R150" s="1"/>
      <c r="U150" s="1"/>
      <c r="X150" s="1"/>
      <c r="AA150" s="1"/>
    </row>
    <row r="151" spans="3:27" ht="12.75" customHeight="1">
      <c r="C151" s="1"/>
      <c r="F151" s="1"/>
      <c r="I151" s="1"/>
      <c r="L151" s="1"/>
      <c r="O151" s="1"/>
      <c r="R151" s="1"/>
      <c r="U151" s="1"/>
      <c r="X151" s="1"/>
      <c r="AA151" s="1"/>
    </row>
    <row r="152" spans="3:27" ht="12.75" customHeight="1">
      <c r="C152" s="1"/>
      <c r="F152" s="1"/>
      <c r="I152" s="1"/>
      <c r="L152" s="1"/>
      <c r="O152" s="1"/>
      <c r="R152" s="1"/>
      <c r="U152" s="1"/>
      <c r="X152" s="1"/>
      <c r="AA152" s="1"/>
    </row>
    <row r="153" spans="3:27" ht="12.75" customHeight="1">
      <c r="C153" s="1"/>
      <c r="F153" s="1"/>
      <c r="I153" s="1"/>
      <c r="L153" s="1"/>
      <c r="O153" s="1"/>
      <c r="R153" s="1"/>
      <c r="U153" s="1"/>
      <c r="X153" s="1"/>
      <c r="AA153" s="1"/>
    </row>
    <row r="154" spans="3:27" ht="12.75" customHeight="1">
      <c r="C154" s="1"/>
      <c r="F154" s="1"/>
      <c r="I154" s="1"/>
      <c r="L154" s="1"/>
      <c r="O154" s="1"/>
      <c r="R154" s="1"/>
      <c r="U154" s="1"/>
      <c r="X154" s="1"/>
      <c r="AA154" s="1"/>
    </row>
    <row r="155" spans="3:27" ht="12.75" customHeight="1">
      <c r="C155" s="1"/>
      <c r="F155" s="1"/>
      <c r="I155" s="1"/>
      <c r="L155" s="1"/>
      <c r="O155" s="1"/>
      <c r="R155" s="1"/>
      <c r="U155" s="1"/>
      <c r="X155" s="1"/>
      <c r="AA155" s="1"/>
    </row>
    <row r="156" spans="3:27" ht="12.75" customHeight="1">
      <c r="C156" s="1"/>
      <c r="F156" s="1"/>
      <c r="I156" s="1"/>
      <c r="L156" s="1"/>
      <c r="O156" s="1"/>
      <c r="R156" s="1"/>
      <c r="U156" s="1"/>
      <c r="X156" s="1"/>
      <c r="AA156" s="1"/>
    </row>
    <row r="157" spans="3:27" ht="12.75" customHeight="1">
      <c r="C157" s="1"/>
      <c r="F157" s="1"/>
      <c r="I157" s="1"/>
      <c r="L157" s="1"/>
      <c r="O157" s="1"/>
      <c r="R157" s="1"/>
      <c r="U157" s="1"/>
      <c r="X157" s="1"/>
      <c r="AA157" s="1"/>
    </row>
    <row r="158" spans="3:27" ht="12.75" customHeight="1">
      <c r="C158" s="1"/>
      <c r="F158" s="1"/>
      <c r="I158" s="1"/>
      <c r="L158" s="1"/>
      <c r="O158" s="1"/>
      <c r="R158" s="1"/>
      <c r="U158" s="1"/>
      <c r="X158" s="1"/>
      <c r="AA158" s="1"/>
    </row>
    <row r="159" spans="3:27" ht="12.75" customHeight="1">
      <c r="C159" s="1"/>
      <c r="F159" s="1"/>
      <c r="I159" s="1"/>
      <c r="L159" s="1"/>
      <c r="O159" s="1"/>
      <c r="R159" s="1"/>
      <c r="U159" s="1"/>
      <c r="X159" s="1"/>
      <c r="AA159" s="1"/>
    </row>
    <row r="160" spans="3:27" ht="12.75" customHeight="1">
      <c r="C160" s="1"/>
      <c r="F160" s="1"/>
      <c r="I160" s="1"/>
      <c r="L160" s="1"/>
      <c r="O160" s="1"/>
      <c r="R160" s="1"/>
      <c r="U160" s="1"/>
      <c r="X160" s="1"/>
      <c r="AA160" s="1"/>
    </row>
    <row r="161" spans="3:27" ht="12.75" customHeight="1">
      <c r="C161" s="1"/>
      <c r="F161" s="1"/>
      <c r="I161" s="1"/>
      <c r="L161" s="1"/>
      <c r="O161" s="1"/>
      <c r="R161" s="1"/>
      <c r="U161" s="1"/>
      <c r="X161" s="1"/>
      <c r="AA161" s="1"/>
    </row>
    <row r="162" spans="3:27" ht="12.75" customHeight="1">
      <c r="C162" s="1"/>
      <c r="F162" s="1"/>
      <c r="I162" s="1"/>
      <c r="L162" s="1"/>
      <c r="O162" s="1"/>
      <c r="R162" s="1"/>
      <c r="U162" s="1"/>
      <c r="X162" s="1"/>
      <c r="AA162" s="1"/>
    </row>
    <row r="163" spans="3:27" ht="12.75" customHeight="1">
      <c r="C163" s="1"/>
      <c r="F163" s="1"/>
      <c r="I163" s="1"/>
      <c r="L163" s="1"/>
      <c r="O163" s="1"/>
      <c r="R163" s="1"/>
      <c r="U163" s="1"/>
      <c r="X163" s="1"/>
      <c r="AA163" s="1"/>
    </row>
    <row r="164" spans="3:27" ht="12.75" customHeight="1">
      <c r="C164" s="1"/>
      <c r="F164" s="1"/>
      <c r="I164" s="1"/>
      <c r="L164" s="1"/>
      <c r="O164" s="1"/>
      <c r="R164" s="1"/>
      <c r="U164" s="1"/>
      <c r="X164" s="1"/>
      <c r="AA164" s="1"/>
    </row>
    <row r="165" spans="3:27" ht="12.75" customHeight="1">
      <c r="C165" s="1"/>
      <c r="F165" s="1"/>
      <c r="I165" s="1"/>
      <c r="L165" s="1"/>
      <c r="O165" s="1"/>
      <c r="R165" s="1"/>
      <c r="U165" s="1"/>
      <c r="X165" s="1"/>
      <c r="AA165" s="1"/>
    </row>
    <row r="166" spans="3:27" ht="12.75" customHeight="1">
      <c r="C166" s="1"/>
      <c r="F166" s="1"/>
      <c r="I166" s="1"/>
      <c r="L166" s="1"/>
      <c r="O166" s="1"/>
      <c r="R166" s="1"/>
      <c r="U166" s="1"/>
      <c r="X166" s="1"/>
      <c r="AA166" s="1"/>
    </row>
    <row r="167" spans="3:27" ht="12.75" customHeight="1">
      <c r="C167" s="1"/>
      <c r="F167" s="1"/>
      <c r="I167" s="1"/>
      <c r="L167" s="1"/>
      <c r="O167" s="1"/>
      <c r="R167" s="1"/>
      <c r="U167" s="1"/>
      <c r="X167" s="1"/>
      <c r="AA167" s="1"/>
    </row>
    <row r="168" spans="3:27" ht="12.75" customHeight="1">
      <c r="C168" s="1"/>
      <c r="F168" s="1"/>
      <c r="I168" s="1"/>
      <c r="L168" s="1"/>
      <c r="O168" s="1"/>
      <c r="R168" s="1"/>
      <c r="U168" s="1"/>
      <c r="X168" s="1"/>
      <c r="AA168" s="1"/>
    </row>
    <row r="169" spans="3:27" ht="12.75" customHeight="1">
      <c r="C169" s="1"/>
      <c r="F169" s="1"/>
      <c r="I169" s="1"/>
      <c r="L169" s="1"/>
      <c r="O169" s="1"/>
      <c r="R169" s="1"/>
      <c r="U169" s="1"/>
      <c r="X169" s="1"/>
      <c r="AA169" s="1"/>
    </row>
    <row r="170" spans="3:27" ht="12.75" customHeight="1">
      <c r="C170" s="1"/>
      <c r="F170" s="1"/>
      <c r="I170" s="1"/>
      <c r="L170" s="1"/>
      <c r="O170" s="1"/>
      <c r="R170" s="1"/>
      <c r="U170" s="1"/>
      <c r="X170" s="1"/>
      <c r="AA170" s="1"/>
    </row>
    <row r="171" spans="3:27" ht="12.75" customHeight="1">
      <c r="C171" s="1"/>
      <c r="F171" s="1"/>
      <c r="I171" s="1"/>
      <c r="L171" s="1"/>
      <c r="O171" s="1"/>
      <c r="R171" s="1"/>
      <c r="U171" s="1"/>
      <c r="X171" s="1"/>
      <c r="AA171" s="1"/>
    </row>
    <row r="172" spans="3:27" ht="12.75" customHeight="1">
      <c r="C172" s="1"/>
      <c r="F172" s="1"/>
      <c r="I172" s="1"/>
      <c r="L172" s="1"/>
      <c r="O172" s="1"/>
      <c r="R172" s="1"/>
      <c r="U172" s="1"/>
      <c r="X172" s="1"/>
      <c r="AA172" s="1"/>
    </row>
    <row r="173" spans="3:27" ht="12.75" customHeight="1">
      <c r="C173" s="1"/>
      <c r="F173" s="1"/>
      <c r="I173" s="1"/>
      <c r="L173" s="1"/>
      <c r="O173" s="1"/>
      <c r="R173" s="1"/>
      <c r="U173" s="1"/>
      <c r="X173" s="1"/>
      <c r="AA173" s="1"/>
    </row>
    <row r="174" spans="3:27" ht="12.75" customHeight="1">
      <c r="C174" s="1"/>
      <c r="F174" s="1"/>
      <c r="I174" s="1"/>
      <c r="L174" s="1"/>
      <c r="O174" s="1"/>
      <c r="R174" s="1"/>
      <c r="U174" s="1"/>
      <c r="X174" s="1"/>
      <c r="AA174" s="1"/>
    </row>
    <row r="175" spans="3:27" ht="12.75" customHeight="1">
      <c r="C175" s="1"/>
      <c r="F175" s="1"/>
      <c r="I175" s="1"/>
      <c r="L175" s="1"/>
      <c r="O175" s="1"/>
      <c r="R175" s="1"/>
      <c r="U175" s="1"/>
      <c r="X175" s="1"/>
      <c r="AA175" s="1"/>
    </row>
    <row r="176" spans="3:27" ht="12.75" customHeight="1">
      <c r="C176" s="1"/>
      <c r="F176" s="1"/>
      <c r="I176" s="1"/>
      <c r="L176" s="1"/>
      <c r="O176" s="1"/>
      <c r="R176" s="1"/>
      <c r="U176" s="1"/>
      <c r="X176" s="1"/>
      <c r="AA176" s="1"/>
    </row>
    <row r="177" spans="3:27" ht="12.75" customHeight="1">
      <c r="C177" s="1"/>
      <c r="F177" s="1"/>
      <c r="I177" s="1"/>
      <c r="L177" s="1"/>
      <c r="O177" s="1"/>
      <c r="R177" s="1"/>
      <c r="U177" s="1"/>
      <c r="X177" s="1"/>
      <c r="AA177" s="1"/>
    </row>
    <row r="178" spans="3:27" ht="12.75" customHeight="1">
      <c r="C178" s="1"/>
      <c r="F178" s="1"/>
      <c r="I178" s="1"/>
      <c r="L178" s="1"/>
      <c r="O178" s="1"/>
      <c r="R178" s="1"/>
      <c r="U178" s="1"/>
      <c r="X178" s="1"/>
      <c r="AA178" s="1"/>
    </row>
    <row r="179" spans="3:27" ht="12.75" customHeight="1">
      <c r="C179" s="1"/>
      <c r="F179" s="1"/>
      <c r="I179" s="1"/>
      <c r="L179" s="1"/>
      <c r="O179" s="1"/>
      <c r="R179" s="1"/>
      <c r="U179" s="1"/>
      <c r="X179" s="1"/>
      <c r="AA179" s="1"/>
    </row>
    <row r="180" spans="3:27" ht="12.75" customHeight="1">
      <c r="C180" s="1"/>
      <c r="F180" s="1"/>
      <c r="I180" s="1"/>
      <c r="L180" s="1"/>
      <c r="O180" s="1"/>
      <c r="R180" s="1"/>
      <c r="U180" s="1"/>
      <c r="X180" s="1"/>
      <c r="AA180" s="1"/>
    </row>
    <row r="181" spans="3:27" ht="12.75" customHeight="1">
      <c r="C181" s="1"/>
      <c r="F181" s="1"/>
      <c r="I181" s="1"/>
      <c r="L181" s="1"/>
      <c r="O181" s="1"/>
      <c r="R181" s="1"/>
      <c r="U181" s="1"/>
      <c r="X181" s="1"/>
      <c r="AA181" s="1"/>
    </row>
    <row r="182" spans="3:27" ht="12.75" customHeight="1">
      <c r="C182" s="1"/>
      <c r="F182" s="1"/>
      <c r="I182" s="1"/>
      <c r="L182" s="1"/>
      <c r="O182" s="1"/>
      <c r="R182" s="1"/>
      <c r="U182" s="1"/>
      <c r="X182" s="1"/>
      <c r="AA182" s="1"/>
    </row>
    <row r="183" spans="3:27" ht="12.75" customHeight="1">
      <c r="C183" s="1"/>
      <c r="F183" s="1"/>
      <c r="I183" s="1"/>
      <c r="L183" s="1"/>
      <c r="O183" s="1"/>
      <c r="R183" s="1"/>
      <c r="U183" s="1"/>
      <c r="X183" s="1"/>
      <c r="AA183" s="1"/>
    </row>
    <row r="184" spans="3:27" ht="12.75" customHeight="1">
      <c r="C184" s="1"/>
      <c r="F184" s="1"/>
      <c r="I184" s="1"/>
      <c r="L184" s="1"/>
      <c r="O184" s="1"/>
      <c r="R184" s="1"/>
      <c r="U184" s="1"/>
      <c r="X184" s="1"/>
      <c r="AA184" s="1"/>
    </row>
    <row r="185" spans="3:27" ht="12.75" customHeight="1">
      <c r="C185" s="1"/>
      <c r="F185" s="1"/>
      <c r="I185" s="1"/>
      <c r="L185" s="1"/>
      <c r="O185" s="1"/>
      <c r="R185" s="1"/>
      <c r="U185" s="1"/>
      <c r="X185" s="1"/>
      <c r="AA185" s="1"/>
    </row>
    <row r="186" spans="3:27" ht="12.75" customHeight="1">
      <c r="C186" s="1"/>
      <c r="F186" s="1"/>
      <c r="I186" s="1"/>
      <c r="L186" s="1"/>
      <c r="O186" s="1"/>
      <c r="R186" s="1"/>
      <c r="U186" s="1"/>
      <c r="X186" s="1"/>
      <c r="AA186" s="1"/>
    </row>
    <row r="187" spans="3:27" ht="12.75" customHeight="1">
      <c r="C187" s="1"/>
      <c r="F187" s="1"/>
      <c r="I187" s="1"/>
      <c r="L187" s="1"/>
      <c r="O187" s="1"/>
      <c r="R187" s="1"/>
      <c r="U187" s="1"/>
      <c r="X187" s="1"/>
      <c r="AA187" s="1"/>
    </row>
    <row r="188" spans="3:27" ht="12.75" customHeight="1">
      <c r="C188" s="1"/>
      <c r="F188" s="1"/>
      <c r="I188" s="1"/>
      <c r="L188" s="1"/>
      <c r="O188" s="1"/>
      <c r="R188" s="1"/>
      <c r="U188" s="1"/>
      <c r="X188" s="1"/>
      <c r="AA188" s="1"/>
    </row>
    <row r="189" spans="3:27" ht="12.75" customHeight="1">
      <c r="C189" s="1"/>
      <c r="F189" s="1"/>
      <c r="I189" s="1"/>
      <c r="L189" s="1"/>
      <c r="O189" s="1"/>
      <c r="R189" s="1"/>
      <c r="U189" s="1"/>
      <c r="X189" s="1"/>
      <c r="AA189" s="1"/>
    </row>
    <row r="190" spans="3:27" ht="12.75" customHeight="1">
      <c r="C190" s="1"/>
      <c r="F190" s="1"/>
      <c r="I190" s="1"/>
      <c r="L190" s="1"/>
      <c r="O190" s="1"/>
      <c r="R190" s="1"/>
      <c r="U190" s="1"/>
      <c r="X190" s="1"/>
      <c r="AA190" s="1"/>
    </row>
    <row r="191" spans="3:27" ht="12.75" customHeight="1">
      <c r="C191" s="1"/>
      <c r="F191" s="1"/>
      <c r="I191" s="1"/>
      <c r="L191" s="1"/>
      <c r="O191" s="1"/>
      <c r="R191" s="1"/>
      <c r="U191" s="1"/>
      <c r="X191" s="1"/>
      <c r="AA191" s="1"/>
    </row>
    <row r="192" spans="3:27" ht="12.75" customHeight="1">
      <c r="C192" s="1"/>
      <c r="F192" s="1"/>
      <c r="I192" s="1"/>
      <c r="L192" s="1"/>
      <c r="O192" s="1"/>
      <c r="R192" s="1"/>
      <c r="U192" s="1"/>
      <c r="X192" s="1"/>
      <c r="AA192" s="1"/>
    </row>
    <row r="193" spans="3:27" ht="12.75" customHeight="1">
      <c r="C193" s="1"/>
      <c r="F193" s="1"/>
      <c r="I193" s="1"/>
      <c r="L193" s="1"/>
      <c r="O193" s="1"/>
      <c r="R193" s="1"/>
      <c r="U193" s="1"/>
      <c r="X193" s="1"/>
      <c r="AA193" s="1"/>
    </row>
    <row r="194" spans="3:27" ht="12.75" customHeight="1">
      <c r="C194" s="1"/>
      <c r="F194" s="1"/>
      <c r="I194" s="1"/>
      <c r="L194" s="1"/>
      <c r="O194" s="1"/>
      <c r="R194" s="1"/>
      <c r="U194" s="1"/>
      <c r="X194" s="1"/>
      <c r="AA194" s="1"/>
    </row>
    <row r="195" spans="3:27" ht="12.75" customHeight="1">
      <c r="C195" s="1"/>
      <c r="F195" s="1"/>
      <c r="I195" s="1"/>
      <c r="L195" s="1"/>
      <c r="O195" s="1"/>
      <c r="R195" s="1"/>
      <c r="U195" s="1"/>
      <c r="X195" s="1"/>
      <c r="AA195" s="1"/>
    </row>
    <row r="196" spans="3:27" ht="12.75" customHeight="1">
      <c r="C196" s="1"/>
      <c r="F196" s="1"/>
      <c r="I196" s="1"/>
      <c r="L196" s="1"/>
      <c r="O196" s="1"/>
      <c r="R196" s="1"/>
      <c r="U196" s="1"/>
      <c r="X196" s="1"/>
      <c r="AA196" s="1"/>
    </row>
    <row r="197" spans="3:27" ht="12.75" customHeight="1">
      <c r="C197" s="1"/>
      <c r="F197" s="1"/>
      <c r="I197" s="1"/>
      <c r="L197" s="1"/>
      <c r="O197" s="1"/>
      <c r="R197" s="1"/>
      <c r="U197" s="1"/>
      <c r="X197" s="1"/>
      <c r="AA197" s="1"/>
    </row>
    <row r="198" spans="3:27" ht="12.75" customHeight="1">
      <c r="C198" s="1"/>
      <c r="F198" s="1"/>
      <c r="I198" s="1"/>
      <c r="L198" s="1"/>
      <c r="O198" s="1"/>
      <c r="R198" s="1"/>
      <c r="U198" s="1"/>
      <c r="X198" s="1"/>
      <c r="AA198" s="1"/>
    </row>
    <row r="199" spans="3:27" ht="12.75" customHeight="1">
      <c r="C199" s="1"/>
      <c r="F199" s="1"/>
      <c r="I199" s="1"/>
      <c r="L199" s="1"/>
      <c r="O199" s="1"/>
      <c r="R199" s="1"/>
      <c r="U199" s="1"/>
      <c r="X199" s="1"/>
      <c r="AA199" s="1"/>
    </row>
    <row r="200" spans="3:27" ht="12.75" customHeight="1">
      <c r="C200" s="1"/>
      <c r="F200" s="1"/>
      <c r="I200" s="1"/>
      <c r="L200" s="1"/>
      <c r="O200" s="1"/>
      <c r="R200" s="1"/>
      <c r="U200" s="1"/>
      <c r="X200" s="1"/>
      <c r="AA200" s="1"/>
    </row>
    <row r="201" spans="3:27" ht="12.75" customHeight="1">
      <c r="C201" s="1"/>
      <c r="F201" s="1"/>
      <c r="I201" s="1"/>
      <c r="L201" s="1"/>
      <c r="O201" s="1"/>
      <c r="R201" s="1"/>
      <c r="U201" s="1"/>
      <c r="X201" s="1"/>
      <c r="AA201" s="1"/>
    </row>
    <row r="202" spans="3:27" ht="12.75" customHeight="1">
      <c r="C202" s="1"/>
      <c r="F202" s="1"/>
      <c r="I202" s="1"/>
      <c r="L202" s="1"/>
      <c r="O202" s="1"/>
      <c r="R202" s="1"/>
      <c r="U202" s="1"/>
      <c r="X202" s="1"/>
      <c r="AA202" s="1"/>
    </row>
    <row r="203" spans="3:27" ht="12.75" customHeight="1">
      <c r="C203" s="1"/>
      <c r="F203" s="1"/>
      <c r="I203" s="1"/>
      <c r="L203" s="1"/>
      <c r="O203" s="1"/>
      <c r="R203" s="1"/>
      <c r="U203" s="1"/>
      <c r="X203" s="1"/>
      <c r="AA203" s="1"/>
    </row>
    <row r="204" spans="3:27" ht="12.75" customHeight="1">
      <c r="C204" s="1"/>
      <c r="F204" s="1"/>
      <c r="I204" s="1"/>
      <c r="L204" s="1"/>
      <c r="O204" s="1"/>
      <c r="R204" s="1"/>
      <c r="U204" s="1"/>
      <c r="X204" s="1"/>
      <c r="AA204" s="1"/>
    </row>
    <row r="205" spans="3:27" ht="12.75" customHeight="1">
      <c r="C205" s="1"/>
      <c r="F205" s="1"/>
      <c r="I205" s="1"/>
      <c r="L205" s="1"/>
      <c r="O205" s="1"/>
      <c r="R205" s="1"/>
      <c r="U205" s="1"/>
      <c r="X205" s="1"/>
      <c r="AA205" s="1"/>
    </row>
    <row r="206" spans="3:27" ht="12.75" customHeight="1">
      <c r="C206" s="1"/>
      <c r="F206" s="1"/>
      <c r="I206" s="1"/>
      <c r="L206" s="1"/>
      <c r="O206" s="1"/>
      <c r="R206" s="1"/>
      <c r="U206" s="1"/>
      <c r="X206" s="1"/>
      <c r="AA206" s="1"/>
    </row>
    <row r="207" spans="3:27" ht="12.75" customHeight="1">
      <c r="C207" s="1"/>
      <c r="F207" s="1"/>
      <c r="I207" s="1"/>
      <c r="L207" s="1"/>
      <c r="O207" s="1"/>
      <c r="R207" s="1"/>
      <c r="U207" s="1"/>
      <c r="X207" s="1"/>
      <c r="AA207" s="1"/>
    </row>
    <row r="208" spans="3:27" ht="12.75" customHeight="1">
      <c r="C208" s="1"/>
      <c r="F208" s="1"/>
      <c r="I208" s="1"/>
      <c r="L208" s="1"/>
      <c r="O208" s="1"/>
      <c r="R208" s="1"/>
      <c r="U208" s="1"/>
      <c r="X208" s="1"/>
      <c r="AA208" s="1"/>
    </row>
    <row r="209" spans="3:27" ht="12.75" customHeight="1">
      <c r="C209" s="1"/>
      <c r="F209" s="1"/>
      <c r="I209" s="1"/>
      <c r="L209" s="1"/>
      <c r="O209" s="1"/>
      <c r="R209" s="1"/>
      <c r="U209" s="1"/>
      <c r="X209" s="1"/>
      <c r="AA209" s="1"/>
    </row>
    <row r="210" spans="3:27" ht="12.75" customHeight="1">
      <c r="C210" s="1"/>
      <c r="F210" s="1"/>
      <c r="I210" s="1"/>
      <c r="L210" s="1"/>
      <c r="O210" s="1"/>
      <c r="R210" s="1"/>
      <c r="U210" s="1"/>
      <c r="X210" s="1"/>
      <c r="AA210" s="1"/>
    </row>
    <row r="211" spans="3:27" ht="12.75" customHeight="1">
      <c r="C211" s="1"/>
      <c r="F211" s="1"/>
      <c r="I211" s="1"/>
      <c r="L211" s="1"/>
      <c r="O211" s="1"/>
      <c r="R211" s="1"/>
      <c r="U211" s="1"/>
      <c r="X211" s="1"/>
      <c r="AA211" s="1"/>
    </row>
    <row r="212" spans="3:27" ht="12.75" customHeight="1">
      <c r="C212" s="1"/>
      <c r="F212" s="1"/>
      <c r="I212" s="1"/>
      <c r="L212" s="1"/>
      <c r="O212" s="1"/>
      <c r="R212" s="1"/>
      <c r="U212" s="1"/>
      <c r="X212" s="1"/>
      <c r="AA212" s="1"/>
    </row>
    <row r="213" spans="3:27" ht="12.75" customHeight="1">
      <c r="C213" s="1"/>
      <c r="F213" s="1"/>
      <c r="I213" s="1"/>
      <c r="L213" s="1"/>
      <c r="O213" s="1"/>
      <c r="R213" s="1"/>
      <c r="U213" s="1"/>
      <c r="X213" s="1"/>
      <c r="AA213" s="1"/>
    </row>
    <row r="214" spans="3:27" ht="12.75" customHeight="1">
      <c r="C214" s="1"/>
      <c r="F214" s="1"/>
      <c r="I214" s="1"/>
      <c r="L214" s="1"/>
      <c r="O214" s="1"/>
      <c r="R214" s="1"/>
      <c r="U214" s="1"/>
      <c r="X214" s="1"/>
      <c r="AA214" s="1"/>
    </row>
    <row r="215" spans="3:27" ht="12.75" customHeight="1">
      <c r="C215" s="1"/>
      <c r="F215" s="1"/>
      <c r="I215" s="1"/>
      <c r="L215" s="1"/>
      <c r="O215" s="1"/>
      <c r="R215" s="1"/>
      <c r="U215" s="1"/>
      <c r="X215" s="1"/>
      <c r="AA215" s="1"/>
    </row>
    <row r="216" spans="3:27" ht="12.75" customHeight="1">
      <c r="C216" s="1"/>
      <c r="F216" s="1"/>
      <c r="I216" s="1"/>
      <c r="L216" s="1"/>
      <c r="O216" s="1"/>
      <c r="R216" s="1"/>
      <c r="U216" s="1"/>
      <c r="X216" s="1"/>
      <c r="AA216" s="1"/>
    </row>
    <row r="217" spans="3:27" ht="12.75" customHeight="1">
      <c r="C217" s="1"/>
      <c r="F217" s="1"/>
      <c r="I217" s="1"/>
      <c r="L217" s="1"/>
      <c r="O217" s="1"/>
      <c r="R217" s="1"/>
      <c r="U217" s="1"/>
      <c r="X217" s="1"/>
      <c r="AA217" s="1"/>
    </row>
    <row r="218" spans="3:27" ht="12.75" customHeight="1">
      <c r="C218" s="1"/>
      <c r="F218" s="1"/>
      <c r="I218" s="1"/>
      <c r="L218" s="1"/>
      <c r="O218" s="1"/>
      <c r="R218" s="1"/>
      <c r="U218" s="1"/>
      <c r="X218" s="1"/>
      <c r="AA218" s="1"/>
    </row>
    <row r="219" spans="3:27" ht="12.75" customHeight="1">
      <c r="C219" s="1"/>
      <c r="F219" s="1"/>
      <c r="I219" s="1"/>
      <c r="L219" s="1"/>
      <c r="O219" s="1"/>
      <c r="R219" s="1"/>
      <c r="U219" s="1"/>
      <c r="X219" s="1"/>
      <c r="AA219" s="1"/>
    </row>
    <row r="220" spans="3:27" ht="12.75" customHeight="1">
      <c r="C220" s="1"/>
      <c r="F220" s="1"/>
      <c r="I220" s="1"/>
      <c r="L220" s="1"/>
      <c r="O220" s="1"/>
      <c r="R220" s="1"/>
      <c r="U220" s="1"/>
      <c r="X220" s="1"/>
      <c r="AA220" s="1"/>
    </row>
    <row r="221" spans="3:27" ht="15.75" customHeight="1"/>
    <row r="222" spans="3:27" ht="15.75" customHeight="1"/>
    <row r="223" spans="3:27" ht="15.75" customHeight="1"/>
    <row r="224" spans="3:27"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00"/>
  <sheetViews>
    <sheetView workbookViewId="0"/>
  </sheetViews>
  <sheetFormatPr defaultColWidth="14.42578125" defaultRowHeight="15" customHeight="1"/>
  <cols>
    <col min="1" max="1" width="8.7109375" customWidth="1"/>
    <col min="2" max="2" width="18.140625" customWidth="1"/>
    <col min="3" max="3" width="4" customWidth="1"/>
    <col min="4" max="4" width="8.7109375" customWidth="1"/>
    <col min="5" max="5" width="18.140625" customWidth="1"/>
    <col min="6" max="6" width="4" customWidth="1"/>
    <col min="7" max="7" width="8.7109375" customWidth="1"/>
    <col min="8" max="8" width="18.28515625" customWidth="1"/>
    <col min="9" max="9" width="4" customWidth="1"/>
    <col min="10" max="10" width="8.7109375" customWidth="1"/>
    <col min="11" max="11" width="17.85546875" customWidth="1"/>
    <col min="12" max="12" width="4" customWidth="1"/>
    <col min="13" max="13" width="8.7109375" customWidth="1"/>
    <col min="14" max="14" width="17.85546875" customWidth="1"/>
    <col min="15" max="15" width="4" customWidth="1"/>
    <col min="16" max="16" width="8.7109375" customWidth="1"/>
    <col min="17" max="17" width="18.28515625" customWidth="1"/>
  </cols>
  <sheetData>
    <row r="1" spans="1:17" ht="12.75" customHeight="1">
      <c r="A1" s="156" t="s">
        <v>232</v>
      </c>
      <c r="B1" s="12" t="s">
        <v>359</v>
      </c>
      <c r="C1" s="1"/>
      <c r="D1" s="156" t="s">
        <v>234</v>
      </c>
      <c r="E1" s="12" t="s">
        <v>360</v>
      </c>
      <c r="F1" s="1"/>
      <c r="G1" s="156" t="s">
        <v>235</v>
      </c>
      <c r="H1" s="12" t="s">
        <v>361</v>
      </c>
      <c r="I1" s="1"/>
      <c r="J1" s="156" t="s">
        <v>237</v>
      </c>
      <c r="K1" s="12" t="s">
        <v>244</v>
      </c>
      <c r="L1" s="1"/>
      <c r="M1" s="156" t="s">
        <v>239</v>
      </c>
      <c r="N1" s="12" t="s">
        <v>362</v>
      </c>
      <c r="O1" s="1"/>
      <c r="P1" s="156" t="s">
        <v>241</v>
      </c>
      <c r="Q1" s="12" t="s">
        <v>244</v>
      </c>
    </row>
    <row r="2" spans="1:17" ht="12.75" customHeight="1">
      <c r="A2" s="1"/>
      <c r="B2" s="12" t="s">
        <v>364</v>
      </c>
      <c r="C2" s="1"/>
      <c r="D2" s="1"/>
      <c r="E2" s="12" t="s">
        <v>365</v>
      </c>
      <c r="F2" s="1"/>
      <c r="G2" s="1"/>
      <c r="H2" s="12" t="s">
        <v>366</v>
      </c>
      <c r="I2" s="1"/>
      <c r="J2" s="1"/>
      <c r="K2" s="12" t="s">
        <v>260</v>
      </c>
      <c r="L2" s="1"/>
      <c r="M2" s="1"/>
      <c r="N2" s="12" t="s">
        <v>367</v>
      </c>
      <c r="O2" s="1"/>
      <c r="P2" s="1"/>
      <c r="Q2" s="12" t="s">
        <v>260</v>
      </c>
    </row>
    <row r="3" spans="1:17" ht="12.75" customHeight="1">
      <c r="A3" s="1"/>
      <c r="B3" s="12" t="s">
        <v>368</v>
      </c>
      <c r="C3" s="1"/>
      <c r="D3" s="1"/>
      <c r="E3" s="12" t="s">
        <v>369</v>
      </c>
      <c r="F3" s="1"/>
      <c r="I3" s="1"/>
      <c r="J3" s="1"/>
      <c r="K3" s="12" t="s">
        <v>271</v>
      </c>
      <c r="L3" s="1"/>
      <c r="M3" s="1"/>
      <c r="N3" s="12" t="s">
        <v>370</v>
      </c>
      <c r="O3" s="1"/>
      <c r="P3" s="1"/>
      <c r="Q3" s="12" t="s">
        <v>271</v>
      </c>
    </row>
    <row r="4" spans="1:17" ht="12.75" customHeight="1">
      <c r="A4" s="1"/>
      <c r="B4" s="12" t="s">
        <v>371</v>
      </c>
      <c r="C4" s="1"/>
      <c r="D4" s="1"/>
      <c r="E4" s="12" t="s">
        <v>372</v>
      </c>
      <c r="F4" s="1"/>
      <c r="I4" s="1"/>
      <c r="J4" s="1"/>
      <c r="K4" s="12" t="s">
        <v>280</v>
      </c>
      <c r="L4" s="1"/>
      <c r="M4" s="1"/>
      <c r="N4" s="12" t="s">
        <v>373</v>
      </c>
      <c r="O4" s="1"/>
      <c r="P4" s="1"/>
      <c r="Q4" s="12" t="s">
        <v>280</v>
      </c>
    </row>
    <row r="5" spans="1:17" ht="12.75" customHeight="1">
      <c r="C5" s="1"/>
      <c r="F5" s="1"/>
      <c r="I5" s="1"/>
      <c r="L5" s="1"/>
      <c r="O5" s="1"/>
      <c r="P5" s="1"/>
      <c r="Q5" s="12" t="s">
        <v>374</v>
      </c>
    </row>
    <row r="6" spans="1:17" ht="12.75" customHeight="1">
      <c r="C6" s="1"/>
      <c r="F6" s="1"/>
      <c r="I6" s="1"/>
      <c r="L6" s="1"/>
      <c r="O6" s="1"/>
    </row>
    <row r="7" spans="1:17" ht="12.75" customHeight="1">
      <c r="C7" s="1"/>
      <c r="F7" s="1"/>
      <c r="I7" s="1"/>
      <c r="L7" s="1"/>
      <c r="O7" s="1"/>
    </row>
    <row r="8" spans="1:17" ht="12.75" customHeight="1">
      <c r="C8" s="1"/>
      <c r="F8" s="1"/>
      <c r="I8" s="1"/>
      <c r="L8" s="1"/>
      <c r="O8" s="1"/>
    </row>
    <row r="9" spans="1:17" ht="12.75" customHeight="1">
      <c r="C9" s="1"/>
      <c r="F9" s="1"/>
      <c r="I9" s="1"/>
      <c r="L9" s="1"/>
      <c r="O9" s="1"/>
    </row>
    <row r="10" spans="1:17" ht="12.75" customHeight="1">
      <c r="C10" s="1"/>
      <c r="F10" s="1"/>
      <c r="I10" s="1"/>
      <c r="L10" s="1"/>
      <c r="O10" s="1"/>
    </row>
    <row r="11" spans="1:17" ht="12.75" customHeight="1">
      <c r="C11" s="1"/>
      <c r="F11" s="1"/>
      <c r="I11" s="1"/>
      <c r="L11" s="1"/>
      <c r="O11" s="1"/>
    </row>
    <row r="12" spans="1:17" ht="12.75" customHeight="1">
      <c r="C12" s="1"/>
      <c r="F12" s="1"/>
      <c r="I12" s="1"/>
      <c r="L12" s="1"/>
      <c r="O12" s="1"/>
    </row>
    <row r="13" spans="1:17" ht="12.75" customHeight="1">
      <c r="C13" s="1"/>
      <c r="F13" s="1"/>
      <c r="I13" s="1"/>
      <c r="L13" s="1"/>
      <c r="O13" s="1"/>
    </row>
    <row r="14" spans="1:17" ht="12.75" customHeight="1">
      <c r="C14" s="1"/>
      <c r="F14" s="1"/>
      <c r="I14" s="1"/>
      <c r="L14" s="1"/>
      <c r="O14" s="1"/>
    </row>
    <row r="15" spans="1:17" ht="12.75" customHeight="1">
      <c r="C15" s="1"/>
      <c r="F15" s="1"/>
      <c r="I15" s="1"/>
      <c r="L15" s="1"/>
      <c r="O15" s="1"/>
    </row>
    <row r="16" spans="1:17" ht="12.75" customHeight="1">
      <c r="C16" s="1"/>
      <c r="F16" s="1"/>
      <c r="I16" s="1"/>
      <c r="L16" s="1"/>
      <c r="O16" s="1"/>
    </row>
    <row r="17" spans="3:15" ht="12.75" customHeight="1">
      <c r="C17" s="1"/>
      <c r="F17" s="1"/>
      <c r="I17" s="1"/>
      <c r="L17" s="1"/>
      <c r="O17" s="1"/>
    </row>
    <row r="18" spans="3:15" ht="12.75" customHeight="1">
      <c r="C18" s="1"/>
      <c r="F18" s="1"/>
      <c r="I18" s="1"/>
      <c r="L18" s="1"/>
      <c r="O18" s="1"/>
    </row>
    <row r="19" spans="3:15" ht="12.75" customHeight="1">
      <c r="C19" s="1"/>
      <c r="F19" s="1"/>
      <c r="I19" s="1"/>
      <c r="L19" s="1"/>
      <c r="O19" s="1"/>
    </row>
    <row r="20" spans="3:15" ht="12.75" customHeight="1">
      <c r="C20" s="1"/>
      <c r="F20" s="1"/>
      <c r="I20" s="1"/>
      <c r="L20" s="1"/>
      <c r="O20" s="1"/>
    </row>
    <row r="21" spans="3:15" ht="12.75" customHeight="1">
      <c r="C21" s="1"/>
      <c r="F21" s="1"/>
      <c r="I21" s="1"/>
      <c r="L21" s="1"/>
      <c r="O21" s="1"/>
    </row>
    <row r="22" spans="3:15" ht="12.75" customHeight="1">
      <c r="C22" s="1"/>
      <c r="F22" s="1"/>
      <c r="I22" s="1"/>
      <c r="L22" s="1"/>
      <c r="O22" s="1"/>
    </row>
    <row r="23" spans="3:15" ht="12.75" customHeight="1">
      <c r="C23" s="1"/>
      <c r="F23" s="1"/>
      <c r="I23" s="1"/>
      <c r="L23" s="1"/>
      <c r="O23" s="1"/>
    </row>
    <row r="24" spans="3:15" ht="12.75" customHeight="1">
      <c r="C24" s="1"/>
      <c r="F24" s="1"/>
      <c r="I24" s="1"/>
      <c r="L24" s="1"/>
      <c r="O24" s="1"/>
    </row>
    <row r="25" spans="3:15" ht="12.75" customHeight="1">
      <c r="C25" s="1"/>
      <c r="F25" s="1"/>
      <c r="I25" s="1"/>
      <c r="L25" s="1"/>
      <c r="O25" s="1"/>
    </row>
    <row r="26" spans="3:15" ht="12.75" customHeight="1">
      <c r="C26" s="1"/>
      <c r="F26" s="1"/>
      <c r="I26" s="1"/>
      <c r="L26" s="1"/>
      <c r="O26" s="1"/>
    </row>
    <row r="27" spans="3:15" ht="12.75" customHeight="1">
      <c r="C27" s="1"/>
      <c r="F27" s="1"/>
      <c r="I27" s="1"/>
      <c r="L27" s="1"/>
      <c r="O27" s="1"/>
    </row>
    <row r="28" spans="3:15" ht="12.75" customHeight="1">
      <c r="C28" s="1"/>
      <c r="F28" s="1"/>
      <c r="I28" s="1"/>
      <c r="L28" s="1"/>
      <c r="O28" s="1"/>
    </row>
    <row r="29" spans="3:15" ht="12.75" customHeight="1">
      <c r="C29" s="1"/>
      <c r="F29" s="1"/>
      <c r="I29" s="1"/>
      <c r="L29" s="1"/>
      <c r="O29" s="1"/>
    </row>
    <row r="30" spans="3:15" ht="12.75" customHeight="1">
      <c r="C30" s="1"/>
      <c r="F30" s="1"/>
      <c r="I30" s="1"/>
      <c r="L30" s="1"/>
      <c r="O30" s="1"/>
    </row>
    <row r="31" spans="3:15" ht="12.75" customHeight="1">
      <c r="C31" s="1"/>
      <c r="F31" s="1"/>
      <c r="I31" s="1"/>
      <c r="L31" s="1"/>
      <c r="O31" s="1"/>
    </row>
    <row r="32" spans="3:15" ht="12.75" customHeight="1">
      <c r="C32" s="1"/>
      <c r="F32" s="1"/>
      <c r="I32" s="1"/>
      <c r="L32" s="1"/>
      <c r="O32" s="1"/>
    </row>
    <row r="33" spans="3:15" ht="12.75" customHeight="1">
      <c r="C33" s="1"/>
      <c r="F33" s="1"/>
      <c r="I33" s="1"/>
      <c r="L33" s="1"/>
      <c r="O33" s="1"/>
    </row>
    <row r="34" spans="3:15" ht="12.75" customHeight="1">
      <c r="C34" s="1"/>
      <c r="F34" s="1"/>
      <c r="I34" s="1"/>
      <c r="L34" s="1"/>
      <c r="O34" s="1"/>
    </row>
    <row r="35" spans="3:15" ht="12.75" customHeight="1">
      <c r="C35" s="1"/>
      <c r="F35" s="1"/>
      <c r="I35" s="1"/>
      <c r="L35" s="1"/>
      <c r="O35" s="1"/>
    </row>
    <row r="36" spans="3:15" ht="12.75" customHeight="1">
      <c r="C36" s="1"/>
      <c r="F36" s="1"/>
      <c r="I36" s="1"/>
      <c r="L36" s="1"/>
      <c r="O36" s="1"/>
    </row>
    <row r="37" spans="3:15" ht="12.75" customHeight="1">
      <c r="C37" s="1"/>
      <c r="F37" s="1"/>
      <c r="I37" s="1"/>
      <c r="L37" s="1"/>
      <c r="O37" s="1"/>
    </row>
    <row r="38" spans="3:15" ht="12.75" customHeight="1">
      <c r="C38" s="1"/>
      <c r="F38" s="1"/>
      <c r="I38" s="1"/>
      <c r="L38" s="1"/>
      <c r="O38" s="1"/>
    </row>
    <row r="39" spans="3:15" ht="12.75" customHeight="1">
      <c r="C39" s="1"/>
      <c r="F39" s="1"/>
      <c r="I39" s="1"/>
      <c r="L39" s="1"/>
      <c r="O39" s="1"/>
    </row>
    <row r="40" spans="3:15" ht="12.75" customHeight="1">
      <c r="C40" s="1"/>
      <c r="F40" s="1"/>
      <c r="I40" s="1"/>
      <c r="L40" s="1"/>
      <c r="O40" s="1"/>
    </row>
    <row r="41" spans="3:15" ht="12.75" customHeight="1">
      <c r="C41" s="1"/>
      <c r="F41" s="1"/>
      <c r="I41" s="1"/>
      <c r="L41" s="1"/>
      <c r="O41" s="1"/>
    </row>
    <row r="42" spans="3:15" ht="12.75" customHeight="1">
      <c r="C42" s="1"/>
      <c r="F42" s="1"/>
      <c r="I42" s="1"/>
      <c r="L42" s="1"/>
      <c r="O42" s="1"/>
    </row>
    <row r="43" spans="3:15" ht="12.75" customHeight="1">
      <c r="C43" s="1"/>
      <c r="F43" s="1"/>
      <c r="I43" s="1"/>
      <c r="L43" s="1"/>
      <c r="O43" s="1"/>
    </row>
    <row r="44" spans="3:15" ht="12.75" customHeight="1">
      <c r="C44" s="1"/>
      <c r="F44" s="1"/>
      <c r="I44" s="1"/>
      <c r="L44" s="1"/>
      <c r="O44" s="1"/>
    </row>
    <row r="45" spans="3:15" ht="12.75" customHeight="1">
      <c r="C45" s="1"/>
      <c r="F45" s="1"/>
      <c r="I45" s="1"/>
      <c r="L45" s="1"/>
      <c r="O45" s="1"/>
    </row>
    <row r="46" spans="3:15" ht="12.75" customHeight="1">
      <c r="C46" s="1"/>
      <c r="F46" s="1"/>
      <c r="I46" s="1"/>
      <c r="L46" s="1"/>
      <c r="O46" s="1"/>
    </row>
    <row r="47" spans="3:15" ht="12.75" customHeight="1">
      <c r="C47" s="1"/>
      <c r="F47" s="1"/>
      <c r="I47" s="1"/>
      <c r="L47" s="1"/>
      <c r="O47" s="1"/>
    </row>
    <row r="48" spans="3:15" ht="12.75" customHeight="1">
      <c r="C48" s="1"/>
      <c r="F48" s="1"/>
      <c r="I48" s="1"/>
      <c r="L48" s="1"/>
      <c r="O48" s="1"/>
    </row>
    <row r="49" spans="3:15" ht="12.75" customHeight="1">
      <c r="C49" s="1"/>
      <c r="F49" s="1"/>
      <c r="I49" s="1"/>
      <c r="L49" s="1"/>
      <c r="O49" s="1"/>
    </row>
    <row r="50" spans="3:15" ht="12.75" customHeight="1">
      <c r="C50" s="1"/>
      <c r="F50" s="1"/>
      <c r="I50" s="1"/>
      <c r="L50" s="1"/>
      <c r="O50" s="1"/>
    </row>
    <row r="51" spans="3:15" ht="12.75" customHeight="1">
      <c r="C51" s="1"/>
      <c r="F51" s="1"/>
      <c r="I51" s="1"/>
      <c r="L51" s="1"/>
      <c r="O51" s="1"/>
    </row>
    <row r="52" spans="3:15" ht="12.75" customHeight="1">
      <c r="C52" s="1"/>
      <c r="F52" s="1"/>
      <c r="I52" s="1"/>
      <c r="L52" s="1"/>
      <c r="O52" s="1"/>
    </row>
    <row r="53" spans="3:15" ht="12.75" customHeight="1">
      <c r="C53" s="1"/>
      <c r="F53" s="1"/>
      <c r="I53" s="1"/>
      <c r="L53" s="1"/>
      <c r="O53" s="1"/>
    </row>
    <row r="54" spans="3:15" ht="12.75" customHeight="1">
      <c r="C54" s="1"/>
      <c r="F54" s="1"/>
      <c r="I54" s="1"/>
      <c r="L54" s="1"/>
      <c r="O54" s="1"/>
    </row>
    <row r="55" spans="3:15" ht="12.75" customHeight="1">
      <c r="C55" s="1"/>
      <c r="F55" s="1"/>
      <c r="I55" s="1"/>
      <c r="L55" s="1"/>
      <c r="O55" s="1"/>
    </row>
    <row r="56" spans="3:15" ht="12.75" customHeight="1">
      <c r="C56" s="1"/>
      <c r="F56" s="1"/>
      <c r="I56" s="1"/>
      <c r="L56" s="1"/>
      <c r="O56" s="1"/>
    </row>
    <row r="57" spans="3:15" ht="12.75" customHeight="1">
      <c r="C57" s="1"/>
      <c r="F57" s="1"/>
      <c r="I57" s="1"/>
      <c r="L57" s="1"/>
      <c r="O57" s="1"/>
    </row>
    <row r="58" spans="3:15" ht="12.75" customHeight="1">
      <c r="C58" s="1"/>
      <c r="F58" s="1"/>
      <c r="I58" s="1"/>
      <c r="L58" s="1"/>
      <c r="O58" s="1"/>
    </row>
    <row r="59" spans="3:15" ht="12.75" customHeight="1">
      <c r="C59" s="1"/>
      <c r="F59" s="1"/>
      <c r="I59" s="1"/>
      <c r="L59" s="1"/>
      <c r="O59" s="1"/>
    </row>
    <row r="60" spans="3:15" ht="12.75" customHeight="1">
      <c r="C60" s="1"/>
      <c r="F60" s="1"/>
      <c r="I60" s="1"/>
      <c r="L60" s="1"/>
      <c r="O60" s="1"/>
    </row>
    <row r="61" spans="3:15" ht="12.75" customHeight="1">
      <c r="C61" s="1"/>
      <c r="F61" s="1"/>
      <c r="I61" s="1"/>
      <c r="L61" s="1"/>
      <c r="O61" s="1"/>
    </row>
    <row r="62" spans="3:15" ht="12.75" customHeight="1">
      <c r="C62" s="1"/>
      <c r="F62" s="1"/>
      <c r="I62" s="1"/>
      <c r="L62" s="1"/>
      <c r="O62" s="1"/>
    </row>
    <row r="63" spans="3:15" ht="12.75" customHeight="1">
      <c r="C63" s="1"/>
      <c r="F63" s="1"/>
      <c r="I63" s="1"/>
      <c r="L63" s="1"/>
      <c r="O63" s="1"/>
    </row>
    <row r="64" spans="3:15" ht="12.75" customHeight="1">
      <c r="C64" s="1"/>
      <c r="F64" s="1"/>
      <c r="I64" s="1"/>
      <c r="L64" s="1"/>
      <c r="O64" s="1"/>
    </row>
    <row r="65" spans="3:15" ht="12.75" customHeight="1">
      <c r="C65" s="1"/>
      <c r="F65" s="1"/>
      <c r="I65" s="1"/>
      <c r="L65" s="1"/>
      <c r="O65" s="1"/>
    </row>
    <row r="66" spans="3:15" ht="12.75" customHeight="1">
      <c r="C66" s="1"/>
      <c r="F66" s="1"/>
      <c r="I66" s="1"/>
      <c r="L66" s="1"/>
      <c r="O66" s="1"/>
    </row>
    <row r="67" spans="3:15" ht="12.75" customHeight="1">
      <c r="C67" s="1"/>
      <c r="F67" s="1"/>
      <c r="I67" s="1"/>
      <c r="L67" s="1"/>
      <c r="O67" s="1"/>
    </row>
    <row r="68" spans="3:15" ht="12.75" customHeight="1">
      <c r="C68" s="1"/>
      <c r="F68" s="1"/>
      <c r="I68" s="1"/>
      <c r="L68" s="1"/>
      <c r="O68" s="1"/>
    </row>
    <row r="69" spans="3:15" ht="12.75" customHeight="1">
      <c r="C69" s="1"/>
      <c r="F69" s="1"/>
      <c r="I69" s="1"/>
      <c r="L69" s="1"/>
      <c r="O69" s="1"/>
    </row>
    <row r="70" spans="3:15" ht="12.75" customHeight="1">
      <c r="C70" s="1"/>
      <c r="F70" s="1"/>
      <c r="I70" s="1"/>
      <c r="L70" s="1"/>
      <c r="O70" s="1"/>
    </row>
    <row r="71" spans="3:15" ht="12.75" customHeight="1">
      <c r="C71" s="1"/>
      <c r="F71" s="1"/>
      <c r="I71" s="1"/>
      <c r="L71" s="1"/>
      <c r="O71" s="1"/>
    </row>
    <row r="72" spans="3:15" ht="12.75" customHeight="1">
      <c r="C72" s="1"/>
      <c r="F72" s="1"/>
      <c r="I72" s="1"/>
      <c r="L72" s="1"/>
      <c r="O72" s="1"/>
    </row>
    <row r="73" spans="3:15" ht="12.75" customHeight="1">
      <c r="C73" s="1"/>
      <c r="F73" s="1"/>
      <c r="I73" s="1"/>
      <c r="L73" s="1"/>
      <c r="O73" s="1"/>
    </row>
    <row r="74" spans="3:15" ht="12.75" customHeight="1">
      <c r="C74" s="1"/>
      <c r="F74" s="1"/>
      <c r="I74" s="1"/>
      <c r="L74" s="1"/>
      <c r="O74" s="1"/>
    </row>
    <row r="75" spans="3:15" ht="12.75" customHeight="1">
      <c r="C75" s="1"/>
      <c r="F75" s="1"/>
      <c r="I75" s="1"/>
      <c r="L75" s="1"/>
      <c r="O75" s="1"/>
    </row>
    <row r="76" spans="3:15" ht="12.75" customHeight="1">
      <c r="C76" s="1"/>
      <c r="F76" s="1"/>
      <c r="I76" s="1"/>
      <c r="L76" s="1"/>
      <c r="O76" s="1"/>
    </row>
    <row r="77" spans="3:15" ht="12.75" customHeight="1">
      <c r="C77" s="1"/>
      <c r="F77" s="1"/>
      <c r="I77" s="1"/>
      <c r="L77" s="1"/>
      <c r="O77" s="1"/>
    </row>
    <row r="78" spans="3:15" ht="12.75" customHeight="1">
      <c r="C78" s="1"/>
      <c r="F78" s="1"/>
      <c r="I78" s="1"/>
      <c r="L78" s="1"/>
      <c r="O78" s="1"/>
    </row>
    <row r="79" spans="3:15" ht="12.75" customHeight="1">
      <c r="C79" s="1"/>
      <c r="F79" s="1"/>
      <c r="I79" s="1"/>
      <c r="L79" s="1"/>
      <c r="O79" s="1"/>
    </row>
    <row r="80" spans="3:15" ht="12.75" customHeight="1">
      <c r="C80" s="1"/>
      <c r="F80" s="1"/>
      <c r="I80" s="1"/>
      <c r="L80" s="1"/>
      <c r="O80" s="1"/>
    </row>
    <row r="81" spans="3:15" ht="12.75" customHeight="1">
      <c r="C81" s="1"/>
      <c r="F81" s="1"/>
      <c r="I81" s="1"/>
      <c r="L81" s="1"/>
      <c r="O81" s="1"/>
    </row>
    <row r="82" spans="3:15" ht="12.75" customHeight="1">
      <c r="C82" s="1"/>
      <c r="F82" s="1"/>
      <c r="I82" s="1"/>
      <c r="L82" s="1"/>
      <c r="O82" s="1"/>
    </row>
    <row r="83" spans="3:15" ht="12.75" customHeight="1">
      <c r="C83" s="1"/>
      <c r="F83" s="1"/>
      <c r="I83" s="1"/>
      <c r="L83" s="1"/>
      <c r="O83" s="1"/>
    </row>
    <row r="84" spans="3:15" ht="12.75" customHeight="1">
      <c r="C84" s="1"/>
      <c r="F84" s="1"/>
      <c r="I84" s="1"/>
      <c r="L84" s="1"/>
      <c r="O84" s="1"/>
    </row>
    <row r="85" spans="3:15" ht="12.75" customHeight="1">
      <c r="C85" s="1"/>
      <c r="F85" s="1"/>
      <c r="I85" s="1"/>
      <c r="L85" s="1"/>
      <c r="O85" s="1"/>
    </row>
    <row r="86" spans="3:15" ht="12.75" customHeight="1">
      <c r="C86" s="1"/>
      <c r="F86" s="1"/>
      <c r="I86" s="1"/>
      <c r="L86" s="1"/>
      <c r="O86" s="1"/>
    </row>
    <row r="87" spans="3:15" ht="12.75" customHeight="1">
      <c r="C87" s="1"/>
      <c r="F87" s="1"/>
      <c r="I87" s="1"/>
      <c r="L87" s="1"/>
      <c r="O87" s="1"/>
    </row>
    <row r="88" spans="3:15" ht="12.75" customHeight="1">
      <c r="C88" s="1"/>
      <c r="F88" s="1"/>
      <c r="I88" s="1"/>
      <c r="L88" s="1"/>
      <c r="O88" s="1"/>
    </row>
    <row r="89" spans="3:15" ht="12.75" customHeight="1">
      <c r="C89" s="1"/>
      <c r="F89" s="1"/>
      <c r="I89" s="1"/>
      <c r="L89" s="1"/>
      <c r="O89" s="1"/>
    </row>
    <row r="90" spans="3:15" ht="12.75" customHeight="1">
      <c r="C90" s="1"/>
      <c r="F90" s="1"/>
      <c r="I90" s="1"/>
      <c r="L90" s="1"/>
      <c r="O90" s="1"/>
    </row>
    <row r="91" spans="3:15" ht="12.75" customHeight="1">
      <c r="C91" s="1"/>
      <c r="F91" s="1"/>
      <c r="I91" s="1"/>
      <c r="L91" s="1"/>
      <c r="O91" s="1"/>
    </row>
    <row r="92" spans="3:15" ht="12.75" customHeight="1">
      <c r="C92" s="1"/>
      <c r="F92" s="1"/>
      <c r="I92" s="1"/>
      <c r="L92" s="1"/>
      <c r="O92" s="1"/>
    </row>
    <row r="93" spans="3:15" ht="12.75" customHeight="1">
      <c r="C93" s="1"/>
      <c r="F93" s="1"/>
      <c r="I93" s="1"/>
      <c r="L93" s="1"/>
      <c r="O93" s="1"/>
    </row>
    <row r="94" spans="3:15" ht="12.75" customHeight="1">
      <c r="C94" s="1"/>
      <c r="F94" s="1"/>
      <c r="I94" s="1"/>
      <c r="L94" s="1"/>
      <c r="O94" s="1"/>
    </row>
    <row r="95" spans="3:15" ht="12.75" customHeight="1">
      <c r="C95" s="1"/>
      <c r="F95" s="1"/>
      <c r="I95" s="1"/>
      <c r="L95" s="1"/>
      <c r="O95" s="1"/>
    </row>
    <row r="96" spans="3:15" ht="12.75" customHeight="1">
      <c r="C96" s="1"/>
      <c r="F96" s="1"/>
      <c r="I96" s="1"/>
      <c r="L96" s="1"/>
      <c r="O96" s="1"/>
    </row>
    <row r="97" spans="3:15" ht="12.75" customHeight="1">
      <c r="C97" s="1"/>
      <c r="F97" s="1"/>
      <c r="I97" s="1"/>
      <c r="L97" s="1"/>
      <c r="O97" s="1"/>
    </row>
    <row r="98" spans="3:15" ht="12.75" customHeight="1">
      <c r="C98" s="1"/>
      <c r="F98" s="1"/>
      <c r="I98" s="1"/>
      <c r="L98" s="1"/>
      <c r="O98" s="1"/>
    </row>
    <row r="99" spans="3:15" ht="12.75" customHeight="1">
      <c r="C99" s="1"/>
      <c r="F99" s="1"/>
      <c r="I99" s="1"/>
      <c r="L99" s="1"/>
      <c r="O99" s="1"/>
    </row>
    <row r="100" spans="3:15" ht="12.75" customHeight="1">
      <c r="C100" s="1"/>
      <c r="F100" s="1"/>
      <c r="I100" s="1"/>
      <c r="L100" s="1"/>
      <c r="O100" s="1"/>
    </row>
    <row r="101" spans="3:15" ht="12.75" customHeight="1">
      <c r="C101" s="1"/>
      <c r="F101" s="1"/>
      <c r="I101" s="1"/>
      <c r="L101" s="1"/>
      <c r="O101" s="1"/>
    </row>
    <row r="102" spans="3:15" ht="12.75" customHeight="1">
      <c r="C102" s="1"/>
      <c r="F102" s="1"/>
      <c r="I102" s="1"/>
      <c r="L102" s="1"/>
      <c r="O102" s="1"/>
    </row>
    <row r="103" spans="3:15" ht="12.75" customHeight="1">
      <c r="C103" s="1"/>
      <c r="F103" s="1"/>
      <c r="I103" s="1"/>
      <c r="L103" s="1"/>
      <c r="O103" s="1"/>
    </row>
    <row r="104" spans="3:15" ht="12.75" customHeight="1">
      <c r="C104" s="1"/>
      <c r="F104" s="1"/>
      <c r="I104" s="1"/>
      <c r="L104" s="1"/>
      <c r="O104" s="1"/>
    </row>
    <row r="105" spans="3:15" ht="12.75" customHeight="1">
      <c r="C105" s="1"/>
      <c r="F105" s="1"/>
      <c r="I105" s="1"/>
      <c r="L105" s="1"/>
      <c r="O105" s="1"/>
    </row>
    <row r="106" spans="3:15" ht="12.75" customHeight="1">
      <c r="C106" s="1"/>
      <c r="F106" s="1"/>
      <c r="I106" s="1"/>
      <c r="L106" s="1"/>
      <c r="O106" s="1"/>
    </row>
    <row r="107" spans="3:15" ht="12.75" customHeight="1">
      <c r="C107" s="1"/>
      <c r="F107" s="1"/>
      <c r="I107" s="1"/>
      <c r="L107" s="1"/>
      <c r="O107" s="1"/>
    </row>
    <row r="108" spans="3:15" ht="12.75" customHeight="1">
      <c r="C108" s="1"/>
      <c r="F108" s="1"/>
      <c r="I108" s="1"/>
      <c r="L108" s="1"/>
      <c r="O108" s="1"/>
    </row>
    <row r="109" spans="3:15" ht="12.75" customHeight="1">
      <c r="C109" s="1"/>
      <c r="F109" s="1"/>
      <c r="I109" s="1"/>
      <c r="L109" s="1"/>
      <c r="O109" s="1"/>
    </row>
    <row r="110" spans="3:15" ht="12.75" customHeight="1">
      <c r="C110" s="1"/>
      <c r="F110" s="1"/>
      <c r="I110" s="1"/>
      <c r="L110" s="1"/>
      <c r="O110" s="1"/>
    </row>
    <row r="111" spans="3:15" ht="12.75" customHeight="1">
      <c r="C111" s="1"/>
      <c r="F111" s="1"/>
      <c r="I111" s="1"/>
      <c r="L111" s="1"/>
      <c r="O111" s="1"/>
    </row>
    <row r="112" spans="3:15" ht="12.75" customHeight="1">
      <c r="C112" s="1"/>
      <c r="F112" s="1"/>
      <c r="I112" s="1"/>
      <c r="L112" s="1"/>
      <c r="O112" s="1"/>
    </row>
    <row r="113" spans="3:15" ht="12.75" customHeight="1">
      <c r="C113" s="1"/>
      <c r="F113" s="1"/>
      <c r="I113" s="1"/>
      <c r="L113" s="1"/>
      <c r="O113" s="1"/>
    </row>
    <row r="114" spans="3:15" ht="12.75" customHeight="1">
      <c r="C114" s="1"/>
      <c r="F114" s="1"/>
      <c r="I114" s="1"/>
      <c r="L114" s="1"/>
      <c r="O114" s="1"/>
    </row>
    <row r="115" spans="3:15" ht="12.75" customHeight="1">
      <c r="C115" s="1"/>
      <c r="F115" s="1"/>
      <c r="I115" s="1"/>
      <c r="L115" s="1"/>
      <c r="O115" s="1"/>
    </row>
    <row r="116" spans="3:15" ht="12.75" customHeight="1">
      <c r="C116" s="1"/>
      <c r="F116" s="1"/>
      <c r="I116" s="1"/>
      <c r="L116" s="1"/>
      <c r="O116" s="1"/>
    </row>
    <row r="117" spans="3:15" ht="12.75" customHeight="1">
      <c r="C117" s="1"/>
      <c r="F117" s="1"/>
      <c r="I117" s="1"/>
      <c r="L117" s="1"/>
      <c r="O117" s="1"/>
    </row>
    <row r="118" spans="3:15" ht="12.75" customHeight="1">
      <c r="C118" s="1"/>
      <c r="F118" s="1"/>
      <c r="I118" s="1"/>
      <c r="L118" s="1"/>
      <c r="O118" s="1"/>
    </row>
    <row r="119" spans="3:15" ht="12.75" customHeight="1">
      <c r="C119" s="1"/>
      <c r="F119" s="1"/>
      <c r="I119" s="1"/>
      <c r="L119" s="1"/>
      <c r="O119" s="1"/>
    </row>
    <row r="120" spans="3:15" ht="12.75" customHeight="1">
      <c r="C120" s="1"/>
      <c r="F120" s="1"/>
      <c r="I120" s="1"/>
      <c r="L120" s="1"/>
      <c r="O120" s="1"/>
    </row>
    <row r="121" spans="3:15" ht="12.75" customHeight="1">
      <c r="C121" s="1"/>
      <c r="F121" s="1"/>
      <c r="I121" s="1"/>
      <c r="L121" s="1"/>
      <c r="O121" s="1"/>
    </row>
    <row r="122" spans="3:15" ht="12.75" customHeight="1">
      <c r="C122" s="1"/>
      <c r="F122" s="1"/>
      <c r="I122" s="1"/>
      <c r="L122" s="1"/>
      <c r="O122" s="1"/>
    </row>
    <row r="123" spans="3:15" ht="12.75" customHeight="1">
      <c r="C123" s="1"/>
      <c r="F123" s="1"/>
      <c r="I123" s="1"/>
      <c r="L123" s="1"/>
      <c r="O123" s="1"/>
    </row>
    <row r="124" spans="3:15" ht="12.75" customHeight="1">
      <c r="C124" s="1"/>
      <c r="F124" s="1"/>
      <c r="I124" s="1"/>
      <c r="L124" s="1"/>
      <c r="O124" s="1"/>
    </row>
    <row r="125" spans="3:15" ht="12.75" customHeight="1">
      <c r="C125" s="1"/>
      <c r="F125" s="1"/>
      <c r="I125" s="1"/>
      <c r="L125" s="1"/>
      <c r="O125" s="1"/>
    </row>
    <row r="126" spans="3:15" ht="12.75" customHeight="1">
      <c r="C126" s="1"/>
      <c r="F126" s="1"/>
      <c r="I126" s="1"/>
      <c r="L126" s="1"/>
      <c r="O126" s="1"/>
    </row>
    <row r="127" spans="3:15" ht="12.75" customHeight="1">
      <c r="C127" s="1"/>
      <c r="F127" s="1"/>
      <c r="I127" s="1"/>
      <c r="L127" s="1"/>
      <c r="O127" s="1"/>
    </row>
    <row r="128" spans="3:15" ht="12.75" customHeight="1">
      <c r="C128" s="1"/>
      <c r="F128" s="1"/>
      <c r="I128" s="1"/>
      <c r="L128" s="1"/>
      <c r="O128" s="1"/>
    </row>
    <row r="129" spans="3:15" ht="12.75" customHeight="1">
      <c r="C129" s="1"/>
      <c r="F129" s="1"/>
      <c r="I129" s="1"/>
      <c r="L129" s="1"/>
      <c r="O129" s="1"/>
    </row>
    <row r="130" spans="3:15" ht="12.75" customHeight="1">
      <c r="C130" s="1"/>
      <c r="F130" s="1"/>
      <c r="I130" s="1"/>
      <c r="L130" s="1"/>
      <c r="O130" s="1"/>
    </row>
    <row r="131" spans="3:15" ht="12.75" customHeight="1">
      <c r="C131" s="1"/>
      <c r="F131" s="1"/>
      <c r="I131" s="1"/>
      <c r="L131" s="1"/>
      <c r="O131" s="1"/>
    </row>
    <row r="132" spans="3:15" ht="12.75" customHeight="1">
      <c r="C132" s="1"/>
      <c r="F132" s="1"/>
      <c r="I132" s="1"/>
      <c r="L132" s="1"/>
      <c r="O132" s="1"/>
    </row>
    <row r="133" spans="3:15" ht="12.75" customHeight="1">
      <c r="C133" s="1"/>
      <c r="F133" s="1"/>
      <c r="I133" s="1"/>
      <c r="L133" s="1"/>
      <c r="O133" s="1"/>
    </row>
    <row r="134" spans="3:15" ht="12.75" customHeight="1">
      <c r="C134" s="1"/>
      <c r="F134" s="1"/>
      <c r="I134" s="1"/>
      <c r="L134" s="1"/>
      <c r="O134" s="1"/>
    </row>
    <row r="135" spans="3:15" ht="12.75" customHeight="1">
      <c r="C135" s="1"/>
      <c r="F135" s="1"/>
      <c r="I135" s="1"/>
      <c r="L135" s="1"/>
      <c r="O135" s="1"/>
    </row>
    <row r="136" spans="3:15" ht="12.75" customHeight="1">
      <c r="C136" s="1"/>
      <c r="F136" s="1"/>
      <c r="I136" s="1"/>
      <c r="L136" s="1"/>
      <c r="O136" s="1"/>
    </row>
    <row r="137" spans="3:15" ht="12.75" customHeight="1">
      <c r="C137" s="1"/>
      <c r="F137" s="1"/>
      <c r="I137" s="1"/>
      <c r="L137" s="1"/>
      <c r="O137" s="1"/>
    </row>
    <row r="138" spans="3:15" ht="12.75" customHeight="1">
      <c r="C138" s="1"/>
      <c r="F138" s="1"/>
      <c r="I138" s="1"/>
      <c r="L138" s="1"/>
      <c r="O138" s="1"/>
    </row>
    <row r="139" spans="3:15" ht="12.75" customHeight="1">
      <c r="C139" s="1"/>
      <c r="F139" s="1"/>
      <c r="I139" s="1"/>
      <c r="L139" s="1"/>
      <c r="O139" s="1"/>
    </row>
    <row r="140" spans="3:15" ht="12.75" customHeight="1">
      <c r="C140" s="1"/>
      <c r="F140" s="1"/>
      <c r="I140" s="1"/>
      <c r="L140" s="1"/>
      <c r="O140" s="1"/>
    </row>
    <row r="141" spans="3:15" ht="12.75" customHeight="1">
      <c r="C141" s="1"/>
      <c r="F141" s="1"/>
      <c r="I141" s="1"/>
      <c r="L141" s="1"/>
      <c r="O141" s="1"/>
    </row>
    <row r="142" spans="3:15" ht="12.75" customHeight="1">
      <c r="C142" s="1"/>
      <c r="F142" s="1"/>
      <c r="I142" s="1"/>
      <c r="L142" s="1"/>
      <c r="O142" s="1"/>
    </row>
    <row r="143" spans="3:15" ht="12.75" customHeight="1">
      <c r="C143" s="1"/>
      <c r="F143" s="1"/>
      <c r="I143" s="1"/>
      <c r="L143" s="1"/>
      <c r="O143" s="1"/>
    </row>
    <row r="144" spans="3:15" ht="12.75" customHeight="1">
      <c r="C144" s="1"/>
      <c r="F144" s="1"/>
      <c r="I144" s="1"/>
      <c r="L144" s="1"/>
      <c r="O144" s="1"/>
    </row>
    <row r="145" spans="3:15" ht="12.75" customHeight="1">
      <c r="C145" s="1"/>
      <c r="F145" s="1"/>
      <c r="I145" s="1"/>
      <c r="L145" s="1"/>
      <c r="O145" s="1"/>
    </row>
    <row r="146" spans="3:15" ht="12.75" customHeight="1">
      <c r="C146" s="1"/>
      <c r="F146" s="1"/>
      <c r="I146" s="1"/>
      <c r="L146" s="1"/>
      <c r="O146" s="1"/>
    </row>
    <row r="147" spans="3:15" ht="12.75" customHeight="1">
      <c r="C147" s="1"/>
      <c r="F147" s="1"/>
      <c r="I147" s="1"/>
      <c r="L147" s="1"/>
      <c r="O147" s="1"/>
    </row>
    <row r="148" spans="3:15" ht="12.75" customHeight="1">
      <c r="C148" s="1"/>
      <c r="F148" s="1"/>
      <c r="I148" s="1"/>
      <c r="L148" s="1"/>
      <c r="O148" s="1"/>
    </row>
    <row r="149" spans="3:15" ht="12.75" customHeight="1">
      <c r="C149" s="1"/>
      <c r="F149" s="1"/>
      <c r="I149" s="1"/>
      <c r="L149" s="1"/>
      <c r="O149" s="1"/>
    </row>
    <row r="150" spans="3:15" ht="12.75" customHeight="1">
      <c r="C150" s="1"/>
      <c r="F150" s="1"/>
      <c r="I150" s="1"/>
      <c r="L150" s="1"/>
      <c r="O150" s="1"/>
    </row>
    <row r="151" spans="3:15" ht="12.75" customHeight="1">
      <c r="C151" s="1"/>
      <c r="F151" s="1"/>
      <c r="I151" s="1"/>
      <c r="L151" s="1"/>
      <c r="O151" s="1"/>
    </row>
    <row r="152" spans="3:15" ht="12.75" customHeight="1">
      <c r="C152" s="1"/>
      <c r="F152" s="1"/>
      <c r="I152" s="1"/>
      <c r="L152" s="1"/>
      <c r="O152" s="1"/>
    </row>
    <row r="153" spans="3:15" ht="12.75" customHeight="1">
      <c r="C153" s="1"/>
      <c r="F153" s="1"/>
      <c r="I153" s="1"/>
      <c r="L153" s="1"/>
      <c r="O153" s="1"/>
    </row>
    <row r="154" spans="3:15" ht="12.75" customHeight="1">
      <c r="C154" s="1"/>
      <c r="F154" s="1"/>
      <c r="I154" s="1"/>
      <c r="L154" s="1"/>
      <c r="O154" s="1"/>
    </row>
    <row r="155" spans="3:15" ht="12.75" customHeight="1">
      <c r="C155" s="1"/>
      <c r="F155" s="1"/>
      <c r="I155" s="1"/>
      <c r="L155" s="1"/>
      <c r="O155" s="1"/>
    </row>
    <row r="156" spans="3:15" ht="12.75" customHeight="1">
      <c r="C156" s="1"/>
      <c r="F156" s="1"/>
      <c r="I156" s="1"/>
      <c r="L156" s="1"/>
      <c r="O156" s="1"/>
    </row>
    <row r="157" spans="3:15" ht="12.75" customHeight="1">
      <c r="C157" s="1"/>
      <c r="F157" s="1"/>
      <c r="I157" s="1"/>
      <c r="L157" s="1"/>
      <c r="O157" s="1"/>
    </row>
    <row r="158" spans="3:15" ht="12.75" customHeight="1">
      <c r="C158" s="1"/>
      <c r="F158" s="1"/>
      <c r="I158" s="1"/>
      <c r="L158" s="1"/>
      <c r="O158" s="1"/>
    </row>
    <row r="159" spans="3:15" ht="12.75" customHeight="1">
      <c r="C159" s="1"/>
      <c r="F159" s="1"/>
      <c r="I159" s="1"/>
      <c r="L159" s="1"/>
      <c r="O159" s="1"/>
    </row>
    <row r="160" spans="3:15" ht="12.75" customHeight="1">
      <c r="C160" s="1"/>
      <c r="F160" s="1"/>
      <c r="I160" s="1"/>
      <c r="L160" s="1"/>
      <c r="O160" s="1"/>
    </row>
    <row r="161" spans="3:15" ht="12.75" customHeight="1">
      <c r="C161" s="1"/>
      <c r="F161" s="1"/>
      <c r="I161" s="1"/>
      <c r="L161" s="1"/>
      <c r="O161" s="1"/>
    </row>
    <row r="162" spans="3:15" ht="12.75" customHeight="1">
      <c r="C162" s="1"/>
      <c r="F162" s="1"/>
      <c r="I162" s="1"/>
      <c r="L162" s="1"/>
      <c r="O162" s="1"/>
    </row>
    <row r="163" spans="3:15" ht="12.75" customHeight="1">
      <c r="C163" s="1"/>
      <c r="F163" s="1"/>
      <c r="I163" s="1"/>
      <c r="L163" s="1"/>
      <c r="O163" s="1"/>
    </row>
    <row r="164" spans="3:15" ht="12.75" customHeight="1">
      <c r="C164" s="1"/>
      <c r="F164" s="1"/>
      <c r="I164" s="1"/>
      <c r="L164" s="1"/>
      <c r="O164" s="1"/>
    </row>
    <row r="165" spans="3:15" ht="12.75" customHeight="1">
      <c r="C165" s="1"/>
      <c r="F165" s="1"/>
      <c r="I165" s="1"/>
      <c r="L165" s="1"/>
      <c r="O165" s="1"/>
    </row>
    <row r="166" spans="3:15" ht="12.75" customHeight="1">
      <c r="C166" s="1"/>
      <c r="F166" s="1"/>
      <c r="I166" s="1"/>
      <c r="L166" s="1"/>
      <c r="O166" s="1"/>
    </row>
    <row r="167" spans="3:15" ht="12.75" customHeight="1">
      <c r="C167" s="1"/>
      <c r="F167" s="1"/>
      <c r="I167" s="1"/>
      <c r="L167" s="1"/>
      <c r="O167" s="1"/>
    </row>
    <row r="168" spans="3:15" ht="12.75" customHeight="1">
      <c r="C168" s="1"/>
      <c r="F168" s="1"/>
      <c r="I168" s="1"/>
      <c r="L168" s="1"/>
      <c r="O168" s="1"/>
    </row>
    <row r="169" spans="3:15" ht="12.75" customHeight="1">
      <c r="C169" s="1"/>
      <c r="F169" s="1"/>
      <c r="I169" s="1"/>
      <c r="L169" s="1"/>
      <c r="O169" s="1"/>
    </row>
    <row r="170" spans="3:15" ht="12.75" customHeight="1">
      <c r="C170" s="1"/>
      <c r="F170" s="1"/>
      <c r="I170" s="1"/>
      <c r="L170" s="1"/>
      <c r="O170" s="1"/>
    </row>
    <row r="171" spans="3:15" ht="12.75" customHeight="1">
      <c r="C171" s="1"/>
      <c r="F171" s="1"/>
      <c r="I171" s="1"/>
      <c r="L171" s="1"/>
      <c r="O171" s="1"/>
    </row>
    <row r="172" spans="3:15" ht="12.75" customHeight="1">
      <c r="C172" s="1"/>
      <c r="F172" s="1"/>
      <c r="I172" s="1"/>
      <c r="L172" s="1"/>
      <c r="O172" s="1"/>
    </row>
    <row r="173" spans="3:15" ht="12.75" customHeight="1">
      <c r="C173" s="1"/>
      <c r="F173" s="1"/>
      <c r="I173" s="1"/>
      <c r="L173" s="1"/>
      <c r="O173" s="1"/>
    </row>
    <row r="174" spans="3:15" ht="12.75" customHeight="1">
      <c r="C174" s="1"/>
      <c r="F174" s="1"/>
      <c r="I174" s="1"/>
      <c r="L174" s="1"/>
      <c r="O174" s="1"/>
    </row>
    <row r="175" spans="3:15" ht="12.75" customHeight="1">
      <c r="C175" s="1"/>
      <c r="F175" s="1"/>
      <c r="I175" s="1"/>
      <c r="L175" s="1"/>
      <c r="O175" s="1"/>
    </row>
    <row r="176" spans="3:15" ht="12.75" customHeight="1">
      <c r="C176" s="1"/>
      <c r="F176" s="1"/>
      <c r="I176" s="1"/>
      <c r="L176" s="1"/>
      <c r="O176" s="1"/>
    </row>
    <row r="177" spans="3:15" ht="12.75" customHeight="1">
      <c r="C177" s="1"/>
      <c r="F177" s="1"/>
      <c r="I177" s="1"/>
      <c r="L177" s="1"/>
      <c r="O177" s="1"/>
    </row>
    <row r="178" spans="3:15" ht="12.75" customHeight="1">
      <c r="C178" s="1"/>
      <c r="F178" s="1"/>
      <c r="I178" s="1"/>
      <c r="L178" s="1"/>
      <c r="O178" s="1"/>
    </row>
    <row r="179" spans="3:15" ht="12.75" customHeight="1">
      <c r="C179" s="1"/>
      <c r="F179" s="1"/>
      <c r="I179" s="1"/>
      <c r="L179" s="1"/>
      <c r="O179" s="1"/>
    </row>
    <row r="180" spans="3:15" ht="12.75" customHeight="1">
      <c r="C180" s="1"/>
      <c r="F180" s="1"/>
      <c r="I180" s="1"/>
      <c r="L180" s="1"/>
      <c r="O180" s="1"/>
    </row>
    <row r="181" spans="3:15" ht="12.75" customHeight="1">
      <c r="C181" s="1"/>
      <c r="F181" s="1"/>
      <c r="I181" s="1"/>
      <c r="L181" s="1"/>
      <c r="O181" s="1"/>
    </row>
    <row r="182" spans="3:15" ht="12.75" customHeight="1">
      <c r="C182" s="1"/>
      <c r="F182" s="1"/>
      <c r="I182" s="1"/>
      <c r="L182" s="1"/>
      <c r="O182" s="1"/>
    </row>
    <row r="183" spans="3:15" ht="12.75" customHeight="1">
      <c r="C183" s="1"/>
      <c r="F183" s="1"/>
      <c r="I183" s="1"/>
      <c r="L183" s="1"/>
      <c r="O183" s="1"/>
    </row>
    <row r="184" spans="3:15" ht="12.75" customHeight="1">
      <c r="C184" s="1"/>
      <c r="F184" s="1"/>
      <c r="I184" s="1"/>
      <c r="L184" s="1"/>
      <c r="O184" s="1"/>
    </row>
    <row r="185" spans="3:15" ht="12.75" customHeight="1">
      <c r="C185" s="1"/>
      <c r="F185" s="1"/>
      <c r="I185" s="1"/>
      <c r="L185" s="1"/>
      <c r="O185" s="1"/>
    </row>
    <row r="186" spans="3:15" ht="12.75" customHeight="1">
      <c r="C186" s="1"/>
      <c r="F186" s="1"/>
      <c r="I186" s="1"/>
      <c r="L186" s="1"/>
      <c r="O186" s="1"/>
    </row>
    <row r="187" spans="3:15" ht="12.75" customHeight="1">
      <c r="C187" s="1"/>
      <c r="F187" s="1"/>
      <c r="I187" s="1"/>
      <c r="L187" s="1"/>
      <c r="O187" s="1"/>
    </row>
    <row r="188" spans="3:15" ht="12.75" customHeight="1">
      <c r="C188" s="1"/>
      <c r="F188" s="1"/>
      <c r="I188" s="1"/>
      <c r="L188" s="1"/>
      <c r="O188" s="1"/>
    </row>
    <row r="189" spans="3:15" ht="12.75" customHeight="1">
      <c r="C189" s="1"/>
      <c r="F189" s="1"/>
      <c r="I189" s="1"/>
      <c r="L189" s="1"/>
      <c r="O189" s="1"/>
    </row>
    <row r="190" spans="3:15" ht="12.75" customHeight="1">
      <c r="C190" s="1"/>
      <c r="F190" s="1"/>
      <c r="I190" s="1"/>
      <c r="L190" s="1"/>
      <c r="O190" s="1"/>
    </row>
    <row r="191" spans="3:15" ht="12.75" customHeight="1">
      <c r="C191" s="1"/>
      <c r="F191" s="1"/>
      <c r="I191" s="1"/>
      <c r="L191" s="1"/>
      <c r="O191" s="1"/>
    </row>
    <row r="192" spans="3:15" ht="12.75" customHeight="1">
      <c r="C192" s="1"/>
      <c r="F192" s="1"/>
      <c r="I192" s="1"/>
      <c r="L192" s="1"/>
      <c r="O192" s="1"/>
    </row>
    <row r="193" spans="3:15" ht="12.75" customHeight="1">
      <c r="C193" s="1"/>
      <c r="F193" s="1"/>
      <c r="I193" s="1"/>
      <c r="L193" s="1"/>
      <c r="O193" s="1"/>
    </row>
    <row r="194" spans="3:15" ht="12.75" customHeight="1">
      <c r="C194" s="1"/>
      <c r="F194" s="1"/>
      <c r="I194" s="1"/>
      <c r="L194" s="1"/>
      <c r="O194" s="1"/>
    </row>
    <row r="195" spans="3:15" ht="12.75" customHeight="1">
      <c r="C195" s="1"/>
      <c r="F195" s="1"/>
      <c r="I195" s="1"/>
      <c r="L195" s="1"/>
      <c r="O195" s="1"/>
    </row>
    <row r="196" spans="3:15" ht="12.75" customHeight="1">
      <c r="C196" s="1"/>
      <c r="F196" s="1"/>
      <c r="I196" s="1"/>
      <c r="L196" s="1"/>
      <c r="O196" s="1"/>
    </row>
    <row r="197" spans="3:15" ht="12.75" customHeight="1">
      <c r="C197" s="1"/>
      <c r="F197" s="1"/>
      <c r="I197" s="1"/>
      <c r="L197" s="1"/>
      <c r="O197" s="1"/>
    </row>
    <row r="198" spans="3:15" ht="12.75" customHeight="1">
      <c r="C198" s="1"/>
      <c r="F198" s="1"/>
      <c r="I198" s="1"/>
      <c r="L198" s="1"/>
      <c r="O198" s="1"/>
    </row>
    <row r="199" spans="3:15" ht="12.75" customHeight="1">
      <c r="C199" s="1"/>
      <c r="F199" s="1"/>
      <c r="I199" s="1"/>
      <c r="L199" s="1"/>
      <c r="O199" s="1"/>
    </row>
    <row r="200" spans="3:15" ht="12.75" customHeight="1">
      <c r="C200" s="1"/>
      <c r="F200" s="1"/>
      <c r="I200" s="1"/>
      <c r="L200" s="1"/>
      <c r="O200" s="1"/>
    </row>
    <row r="201" spans="3:15" ht="12.75" customHeight="1">
      <c r="C201" s="1"/>
      <c r="F201" s="1"/>
      <c r="I201" s="1"/>
      <c r="L201" s="1"/>
      <c r="O201" s="1"/>
    </row>
    <row r="202" spans="3:15" ht="12.75" customHeight="1">
      <c r="C202" s="1"/>
      <c r="F202" s="1"/>
      <c r="I202" s="1"/>
      <c r="L202" s="1"/>
      <c r="O202" s="1"/>
    </row>
    <row r="203" spans="3:15" ht="12.75" customHeight="1">
      <c r="C203" s="1"/>
      <c r="F203" s="1"/>
      <c r="I203" s="1"/>
      <c r="L203" s="1"/>
      <c r="O203" s="1"/>
    </row>
    <row r="204" spans="3:15" ht="12.75" customHeight="1">
      <c r="C204" s="1"/>
      <c r="F204" s="1"/>
      <c r="I204" s="1"/>
      <c r="L204" s="1"/>
      <c r="O204" s="1"/>
    </row>
    <row r="205" spans="3:15" ht="12.75" customHeight="1">
      <c r="C205" s="1"/>
      <c r="F205" s="1"/>
      <c r="I205" s="1"/>
      <c r="L205" s="1"/>
      <c r="O205" s="1"/>
    </row>
    <row r="206" spans="3:15" ht="12.75" customHeight="1">
      <c r="C206" s="1"/>
      <c r="F206" s="1"/>
      <c r="I206" s="1"/>
      <c r="L206" s="1"/>
      <c r="O206" s="1"/>
    </row>
    <row r="207" spans="3:15" ht="12.75" customHeight="1">
      <c r="C207" s="1"/>
      <c r="F207" s="1"/>
      <c r="I207" s="1"/>
      <c r="L207" s="1"/>
      <c r="O207" s="1"/>
    </row>
    <row r="208" spans="3:15" ht="12.75" customHeight="1">
      <c r="C208" s="1"/>
      <c r="F208" s="1"/>
      <c r="I208" s="1"/>
      <c r="L208" s="1"/>
      <c r="O208" s="1"/>
    </row>
    <row r="209" spans="3:15" ht="12.75" customHeight="1">
      <c r="C209" s="1"/>
      <c r="F209" s="1"/>
      <c r="I209" s="1"/>
      <c r="L209" s="1"/>
      <c r="O209" s="1"/>
    </row>
    <row r="210" spans="3:15" ht="12.75" customHeight="1">
      <c r="C210" s="1"/>
      <c r="F210" s="1"/>
      <c r="I210" s="1"/>
      <c r="L210" s="1"/>
      <c r="O210" s="1"/>
    </row>
    <row r="211" spans="3:15" ht="12.75" customHeight="1">
      <c r="C211" s="1"/>
      <c r="F211" s="1"/>
      <c r="I211" s="1"/>
      <c r="L211" s="1"/>
      <c r="O211" s="1"/>
    </row>
    <row r="212" spans="3:15" ht="12.75" customHeight="1">
      <c r="C212" s="1"/>
      <c r="F212" s="1"/>
      <c r="I212" s="1"/>
      <c r="L212" s="1"/>
      <c r="O212" s="1"/>
    </row>
    <row r="213" spans="3:15" ht="12.75" customHeight="1">
      <c r="C213" s="1"/>
      <c r="F213" s="1"/>
      <c r="I213" s="1"/>
      <c r="L213" s="1"/>
      <c r="O213" s="1"/>
    </row>
    <row r="214" spans="3:15" ht="12.75" customHeight="1">
      <c r="C214" s="1"/>
      <c r="F214" s="1"/>
      <c r="I214" s="1"/>
      <c r="L214" s="1"/>
      <c r="O214" s="1"/>
    </row>
    <row r="215" spans="3:15" ht="12.75" customHeight="1">
      <c r="C215" s="1"/>
      <c r="F215" s="1"/>
      <c r="I215" s="1"/>
      <c r="L215" s="1"/>
      <c r="O215" s="1"/>
    </row>
    <row r="216" spans="3:15" ht="12.75" customHeight="1">
      <c r="C216" s="1"/>
      <c r="F216" s="1"/>
      <c r="I216" s="1"/>
      <c r="L216" s="1"/>
      <c r="O216" s="1"/>
    </row>
    <row r="217" spans="3:15" ht="12.75" customHeight="1">
      <c r="C217" s="1"/>
      <c r="F217" s="1"/>
      <c r="I217" s="1"/>
      <c r="L217" s="1"/>
      <c r="O217" s="1"/>
    </row>
    <row r="218" spans="3:15" ht="12.75" customHeight="1">
      <c r="C218" s="1"/>
      <c r="F218" s="1"/>
      <c r="I218" s="1"/>
      <c r="L218" s="1"/>
      <c r="O218" s="1"/>
    </row>
    <row r="219" spans="3:15" ht="12.75" customHeight="1">
      <c r="C219" s="1"/>
      <c r="F219" s="1"/>
      <c r="I219" s="1"/>
      <c r="L219" s="1"/>
      <c r="O219" s="1"/>
    </row>
    <row r="220" spans="3:15" ht="12.75" customHeight="1">
      <c r="C220" s="1"/>
      <c r="F220" s="1"/>
      <c r="I220" s="1"/>
      <c r="L220" s="1"/>
      <c r="O220" s="1"/>
    </row>
    <row r="221" spans="3:15" ht="15.75" customHeight="1"/>
    <row r="222" spans="3:15" ht="15.75" customHeight="1"/>
    <row r="223" spans="3:15" ht="15.75" customHeight="1"/>
    <row r="224" spans="3:15"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00"/>
  <sheetViews>
    <sheetView workbookViewId="0"/>
  </sheetViews>
  <sheetFormatPr defaultColWidth="14.42578125" defaultRowHeight="15" customHeight="1"/>
  <cols>
    <col min="1" max="1" width="8.7109375" customWidth="1"/>
    <col min="2" max="2" width="18.42578125" customWidth="1"/>
    <col min="3" max="3" width="4" customWidth="1"/>
    <col min="4" max="4" width="8.7109375" customWidth="1"/>
    <col min="5" max="5" width="18.140625" customWidth="1"/>
    <col min="6" max="6" width="4" customWidth="1"/>
    <col min="7" max="7" width="8.7109375" customWidth="1"/>
    <col min="8" max="8" width="10.85546875" customWidth="1"/>
    <col min="9" max="9" width="4" customWidth="1"/>
    <col min="10" max="10" width="8.7109375" customWidth="1"/>
    <col min="11" max="11" width="18.42578125" customWidth="1"/>
  </cols>
  <sheetData>
    <row r="1" spans="1:11" ht="82.5" customHeight="1">
      <c r="A1" s="156" t="s">
        <v>232</v>
      </c>
      <c r="B1" s="12" t="s">
        <v>390</v>
      </c>
      <c r="C1" s="1"/>
      <c r="D1" s="156" t="s">
        <v>234</v>
      </c>
      <c r="E1" s="12" t="s">
        <v>391</v>
      </c>
      <c r="F1" s="1"/>
      <c r="G1" s="156" t="s">
        <v>235</v>
      </c>
      <c r="H1" s="12" t="s">
        <v>244</v>
      </c>
      <c r="I1" s="1"/>
      <c r="J1" s="156" t="s">
        <v>237</v>
      </c>
      <c r="K1" s="12" t="s">
        <v>392</v>
      </c>
    </row>
    <row r="2" spans="1:11" ht="82.5" customHeight="1">
      <c r="A2" s="1"/>
      <c r="B2" s="12" t="s">
        <v>393</v>
      </c>
      <c r="C2" s="1"/>
      <c r="D2" s="1"/>
      <c r="E2" s="12" t="s">
        <v>394</v>
      </c>
      <c r="F2" s="1"/>
      <c r="G2" s="1"/>
      <c r="H2" s="12" t="s">
        <v>260</v>
      </c>
      <c r="I2" s="1"/>
      <c r="J2" s="1"/>
      <c r="K2" s="12" t="s">
        <v>395</v>
      </c>
    </row>
    <row r="3" spans="1:11" ht="82.5" customHeight="1">
      <c r="C3" s="1"/>
      <c r="D3" s="1"/>
      <c r="E3" s="12" t="s">
        <v>396</v>
      </c>
      <c r="F3" s="1"/>
      <c r="G3" s="1"/>
      <c r="H3" s="12" t="s">
        <v>271</v>
      </c>
      <c r="I3" s="1"/>
      <c r="J3" s="1"/>
      <c r="K3" s="12" t="s">
        <v>397</v>
      </c>
    </row>
    <row r="4" spans="1:11" ht="78" customHeight="1">
      <c r="C4" s="1"/>
      <c r="D4" s="1"/>
      <c r="E4" s="12" t="s">
        <v>398</v>
      </c>
      <c r="F4" s="1"/>
      <c r="G4" s="1"/>
      <c r="H4" s="12" t="s">
        <v>280</v>
      </c>
      <c r="I4" s="1"/>
      <c r="J4" s="1"/>
      <c r="K4" s="12" t="s">
        <v>399</v>
      </c>
    </row>
    <row r="5" spans="1:11" ht="12.75" customHeight="1">
      <c r="C5" s="1"/>
      <c r="F5" s="1"/>
      <c r="I5" s="1"/>
    </row>
    <row r="6" spans="1:11" ht="12.75" customHeight="1">
      <c r="C6" s="1"/>
      <c r="F6" s="1"/>
      <c r="I6" s="1"/>
    </row>
    <row r="7" spans="1:11" ht="12.75" customHeight="1">
      <c r="C7" s="1"/>
      <c r="F7" s="1"/>
      <c r="I7" s="1"/>
    </row>
    <row r="8" spans="1:11" ht="12.75" customHeight="1">
      <c r="C8" s="1"/>
      <c r="F8" s="1"/>
      <c r="I8" s="1"/>
    </row>
    <row r="9" spans="1:11" ht="12.75" customHeight="1">
      <c r="C9" s="1"/>
      <c r="F9" s="1"/>
      <c r="I9" s="1"/>
    </row>
    <row r="10" spans="1:11" ht="12.75" customHeight="1">
      <c r="C10" s="1"/>
      <c r="F10" s="1"/>
      <c r="I10" s="1"/>
    </row>
    <row r="11" spans="1:11" ht="12.75" customHeight="1">
      <c r="C11" s="1"/>
      <c r="F11" s="1"/>
      <c r="I11" s="1"/>
    </row>
    <row r="12" spans="1:11" ht="12.75" customHeight="1">
      <c r="C12" s="1"/>
      <c r="F12" s="1"/>
      <c r="I12" s="1"/>
    </row>
    <row r="13" spans="1:11" ht="12.75" customHeight="1">
      <c r="C13" s="1"/>
      <c r="F13" s="1"/>
      <c r="I13" s="1"/>
    </row>
    <row r="14" spans="1:11" ht="12.75" customHeight="1">
      <c r="C14" s="1"/>
      <c r="F14" s="1"/>
      <c r="I14" s="1"/>
    </row>
    <row r="15" spans="1:11" ht="12.75" customHeight="1">
      <c r="C15" s="1"/>
      <c r="F15" s="1"/>
      <c r="I15" s="1"/>
    </row>
    <row r="16" spans="1:11" ht="12.75" customHeight="1">
      <c r="C16" s="1"/>
      <c r="F16" s="1"/>
      <c r="I16" s="1"/>
    </row>
    <row r="17" spans="3:9" ht="12.75" customHeight="1">
      <c r="C17" s="1"/>
      <c r="F17" s="1"/>
      <c r="I17" s="1"/>
    </row>
    <row r="18" spans="3:9" ht="12.75" customHeight="1">
      <c r="C18" s="1"/>
      <c r="F18" s="1"/>
      <c r="I18" s="1"/>
    </row>
    <row r="19" spans="3:9" ht="12.75" customHeight="1">
      <c r="C19" s="1"/>
      <c r="F19" s="1"/>
      <c r="I19" s="1"/>
    </row>
    <row r="20" spans="3:9" ht="12.75" customHeight="1">
      <c r="C20" s="1"/>
      <c r="F20" s="1"/>
      <c r="I20" s="1"/>
    </row>
    <row r="21" spans="3:9" ht="12.75" customHeight="1">
      <c r="C21" s="1"/>
      <c r="F21" s="1"/>
      <c r="I21" s="1"/>
    </row>
    <row r="22" spans="3:9" ht="12.75" customHeight="1">
      <c r="C22" s="1"/>
      <c r="F22" s="1"/>
      <c r="I22" s="1"/>
    </row>
    <row r="23" spans="3:9" ht="12.75" customHeight="1">
      <c r="C23" s="1"/>
      <c r="F23" s="1"/>
      <c r="I23" s="1"/>
    </row>
    <row r="24" spans="3:9" ht="12.75" customHeight="1">
      <c r="C24" s="1"/>
      <c r="F24" s="1"/>
      <c r="I24" s="1"/>
    </row>
    <row r="25" spans="3:9" ht="12.75" customHeight="1">
      <c r="C25" s="1"/>
      <c r="F25" s="1"/>
      <c r="I25" s="1"/>
    </row>
    <row r="26" spans="3:9" ht="12.75" customHeight="1">
      <c r="C26" s="1"/>
      <c r="F26" s="1"/>
      <c r="I26" s="1"/>
    </row>
    <row r="27" spans="3:9" ht="12.75" customHeight="1">
      <c r="C27" s="1"/>
      <c r="F27" s="1"/>
      <c r="I27" s="1"/>
    </row>
    <row r="28" spans="3:9" ht="12.75" customHeight="1">
      <c r="C28" s="1"/>
      <c r="F28" s="1"/>
      <c r="I28" s="1"/>
    </row>
    <row r="29" spans="3:9" ht="12.75" customHeight="1">
      <c r="C29" s="1"/>
      <c r="F29" s="1"/>
      <c r="I29" s="1"/>
    </row>
    <row r="30" spans="3:9" ht="12.75" customHeight="1">
      <c r="C30" s="1"/>
      <c r="F30" s="1"/>
      <c r="I30" s="1"/>
    </row>
    <row r="31" spans="3:9" ht="12.75" customHeight="1">
      <c r="C31" s="1"/>
      <c r="F31" s="1"/>
      <c r="I31" s="1"/>
    </row>
    <row r="32" spans="3:9" ht="12.75" customHeight="1">
      <c r="C32" s="1"/>
      <c r="F32" s="1"/>
      <c r="I32" s="1"/>
    </row>
    <row r="33" spans="3:9" ht="12.75" customHeight="1">
      <c r="C33" s="1"/>
      <c r="F33" s="1"/>
      <c r="I33" s="1"/>
    </row>
    <row r="34" spans="3:9" ht="12.75" customHeight="1">
      <c r="C34" s="1"/>
      <c r="F34" s="1"/>
      <c r="I34" s="1"/>
    </row>
    <row r="35" spans="3:9" ht="12.75" customHeight="1">
      <c r="C35" s="1"/>
      <c r="F35" s="1"/>
      <c r="I35" s="1"/>
    </row>
    <row r="36" spans="3:9" ht="12.75" customHeight="1">
      <c r="C36" s="1"/>
      <c r="F36" s="1"/>
      <c r="I36" s="1"/>
    </row>
    <row r="37" spans="3:9" ht="12.75" customHeight="1">
      <c r="C37" s="1"/>
      <c r="F37" s="1"/>
      <c r="I37" s="1"/>
    </row>
    <row r="38" spans="3:9" ht="12.75" customHeight="1">
      <c r="C38" s="1"/>
      <c r="F38" s="1"/>
      <c r="I38" s="1"/>
    </row>
    <row r="39" spans="3:9" ht="12.75" customHeight="1">
      <c r="C39" s="1"/>
      <c r="F39" s="1"/>
      <c r="I39" s="1"/>
    </row>
    <row r="40" spans="3:9" ht="12.75" customHeight="1">
      <c r="C40" s="1"/>
      <c r="F40" s="1"/>
      <c r="I40" s="1"/>
    </row>
    <row r="41" spans="3:9" ht="12.75" customHeight="1">
      <c r="C41" s="1"/>
      <c r="F41" s="1"/>
      <c r="I41" s="1"/>
    </row>
    <row r="42" spans="3:9" ht="12.75" customHeight="1">
      <c r="C42" s="1"/>
      <c r="F42" s="1"/>
      <c r="I42" s="1"/>
    </row>
    <row r="43" spans="3:9" ht="12.75" customHeight="1">
      <c r="C43" s="1"/>
      <c r="F43" s="1"/>
      <c r="I43" s="1"/>
    </row>
    <row r="44" spans="3:9" ht="12.75" customHeight="1">
      <c r="C44" s="1"/>
      <c r="F44" s="1"/>
      <c r="I44" s="1"/>
    </row>
    <row r="45" spans="3:9" ht="12.75" customHeight="1">
      <c r="C45" s="1"/>
      <c r="F45" s="1"/>
      <c r="I45" s="1"/>
    </row>
    <row r="46" spans="3:9" ht="12.75" customHeight="1">
      <c r="C46" s="1"/>
      <c r="F46" s="1"/>
      <c r="I46" s="1"/>
    </row>
    <row r="47" spans="3:9" ht="12.75" customHeight="1">
      <c r="C47" s="1"/>
      <c r="F47" s="1"/>
      <c r="I47" s="1"/>
    </row>
    <row r="48" spans="3:9" ht="12.75" customHeight="1">
      <c r="C48" s="1"/>
      <c r="F48" s="1"/>
      <c r="I48" s="1"/>
    </row>
    <row r="49" spans="3:9" ht="12.75" customHeight="1">
      <c r="C49" s="1"/>
      <c r="F49" s="1"/>
      <c r="I49" s="1"/>
    </row>
    <row r="50" spans="3:9" ht="12.75" customHeight="1">
      <c r="C50" s="1"/>
      <c r="F50" s="1"/>
      <c r="I50" s="1"/>
    </row>
    <row r="51" spans="3:9" ht="12.75" customHeight="1">
      <c r="C51" s="1"/>
      <c r="F51" s="1"/>
      <c r="I51" s="1"/>
    </row>
    <row r="52" spans="3:9" ht="12.75" customHeight="1">
      <c r="C52" s="1"/>
      <c r="F52" s="1"/>
      <c r="I52" s="1"/>
    </row>
    <row r="53" spans="3:9" ht="12.75" customHeight="1">
      <c r="C53" s="1"/>
      <c r="F53" s="1"/>
      <c r="I53" s="1"/>
    </row>
    <row r="54" spans="3:9" ht="12.75" customHeight="1">
      <c r="C54" s="1"/>
      <c r="F54" s="1"/>
      <c r="I54" s="1"/>
    </row>
    <row r="55" spans="3:9" ht="12.75" customHeight="1">
      <c r="C55" s="1"/>
      <c r="F55" s="1"/>
      <c r="I55" s="1"/>
    </row>
    <row r="56" spans="3:9" ht="12.75" customHeight="1">
      <c r="C56" s="1"/>
      <c r="F56" s="1"/>
      <c r="I56" s="1"/>
    </row>
    <row r="57" spans="3:9" ht="12.75" customHeight="1">
      <c r="C57" s="1"/>
      <c r="F57" s="1"/>
      <c r="I57" s="1"/>
    </row>
    <row r="58" spans="3:9" ht="12.75" customHeight="1">
      <c r="C58" s="1"/>
      <c r="F58" s="1"/>
      <c r="I58" s="1"/>
    </row>
    <row r="59" spans="3:9" ht="12.75" customHeight="1">
      <c r="C59" s="1"/>
      <c r="F59" s="1"/>
      <c r="I59" s="1"/>
    </row>
    <row r="60" spans="3:9" ht="12.75" customHeight="1">
      <c r="C60" s="1"/>
      <c r="F60" s="1"/>
      <c r="I60" s="1"/>
    </row>
    <row r="61" spans="3:9" ht="12.75" customHeight="1">
      <c r="C61" s="1"/>
      <c r="F61" s="1"/>
      <c r="I61" s="1"/>
    </row>
    <row r="62" spans="3:9" ht="12.75" customHeight="1">
      <c r="C62" s="1"/>
      <c r="F62" s="1"/>
      <c r="I62" s="1"/>
    </row>
    <row r="63" spans="3:9" ht="12.75" customHeight="1">
      <c r="C63" s="1"/>
      <c r="F63" s="1"/>
      <c r="I63" s="1"/>
    </row>
    <row r="64" spans="3:9" ht="12.75" customHeight="1">
      <c r="C64" s="1"/>
      <c r="F64" s="1"/>
      <c r="I64" s="1"/>
    </row>
    <row r="65" spans="3:9" ht="12.75" customHeight="1">
      <c r="C65" s="1"/>
      <c r="F65" s="1"/>
      <c r="I65" s="1"/>
    </row>
    <row r="66" spans="3:9" ht="12.75" customHeight="1">
      <c r="C66" s="1"/>
      <c r="F66" s="1"/>
      <c r="I66" s="1"/>
    </row>
    <row r="67" spans="3:9" ht="12.75" customHeight="1">
      <c r="C67" s="1"/>
      <c r="F67" s="1"/>
      <c r="I67" s="1"/>
    </row>
    <row r="68" spans="3:9" ht="12.75" customHeight="1">
      <c r="C68" s="1"/>
      <c r="F68" s="1"/>
      <c r="I68" s="1"/>
    </row>
    <row r="69" spans="3:9" ht="12.75" customHeight="1">
      <c r="C69" s="1"/>
      <c r="F69" s="1"/>
      <c r="I69" s="1"/>
    </row>
    <row r="70" spans="3:9" ht="12.75" customHeight="1">
      <c r="C70" s="1"/>
      <c r="F70" s="1"/>
      <c r="I70" s="1"/>
    </row>
    <row r="71" spans="3:9" ht="12.75" customHeight="1">
      <c r="C71" s="1"/>
      <c r="F71" s="1"/>
      <c r="I71" s="1"/>
    </row>
    <row r="72" spans="3:9" ht="12.75" customHeight="1">
      <c r="C72" s="1"/>
      <c r="F72" s="1"/>
      <c r="I72" s="1"/>
    </row>
    <row r="73" spans="3:9" ht="12.75" customHeight="1">
      <c r="C73" s="1"/>
      <c r="F73" s="1"/>
      <c r="I73" s="1"/>
    </row>
    <row r="74" spans="3:9" ht="12.75" customHeight="1">
      <c r="C74" s="1"/>
      <c r="F74" s="1"/>
      <c r="I74" s="1"/>
    </row>
    <row r="75" spans="3:9" ht="12.75" customHeight="1">
      <c r="C75" s="1"/>
      <c r="F75" s="1"/>
      <c r="I75" s="1"/>
    </row>
    <row r="76" spans="3:9" ht="12.75" customHeight="1">
      <c r="C76" s="1"/>
      <c r="F76" s="1"/>
      <c r="I76" s="1"/>
    </row>
    <row r="77" spans="3:9" ht="12.75" customHeight="1">
      <c r="C77" s="1"/>
      <c r="F77" s="1"/>
      <c r="I77" s="1"/>
    </row>
    <row r="78" spans="3:9" ht="12.75" customHeight="1">
      <c r="C78" s="1"/>
      <c r="F78" s="1"/>
      <c r="I78" s="1"/>
    </row>
    <row r="79" spans="3:9" ht="12.75" customHeight="1">
      <c r="C79" s="1"/>
      <c r="F79" s="1"/>
      <c r="I79" s="1"/>
    </row>
    <row r="80" spans="3:9" ht="12.75" customHeight="1">
      <c r="C80" s="1"/>
      <c r="F80" s="1"/>
      <c r="I80" s="1"/>
    </row>
    <row r="81" spans="3:9" ht="12.75" customHeight="1">
      <c r="C81" s="1"/>
      <c r="F81" s="1"/>
      <c r="I81" s="1"/>
    </row>
    <row r="82" spans="3:9" ht="12.75" customHeight="1">
      <c r="C82" s="1"/>
      <c r="F82" s="1"/>
      <c r="I82" s="1"/>
    </row>
    <row r="83" spans="3:9" ht="12.75" customHeight="1">
      <c r="C83" s="1"/>
      <c r="F83" s="1"/>
      <c r="I83" s="1"/>
    </row>
    <row r="84" spans="3:9" ht="12.75" customHeight="1">
      <c r="C84" s="1"/>
      <c r="F84" s="1"/>
      <c r="I84" s="1"/>
    </row>
    <row r="85" spans="3:9" ht="12.75" customHeight="1">
      <c r="C85" s="1"/>
      <c r="F85" s="1"/>
      <c r="I85" s="1"/>
    </row>
    <row r="86" spans="3:9" ht="12.75" customHeight="1">
      <c r="C86" s="1"/>
      <c r="F86" s="1"/>
      <c r="I86" s="1"/>
    </row>
    <row r="87" spans="3:9" ht="12.75" customHeight="1">
      <c r="C87" s="1"/>
      <c r="F87" s="1"/>
      <c r="I87" s="1"/>
    </row>
    <row r="88" spans="3:9" ht="12.75" customHeight="1">
      <c r="C88" s="1"/>
      <c r="F88" s="1"/>
      <c r="I88" s="1"/>
    </row>
    <row r="89" spans="3:9" ht="12.75" customHeight="1">
      <c r="C89" s="1"/>
      <c r="F89" s="1"/>
      <c r="I89" s="1"/>
    </row>
    <row r="90" spans="3:9" ht="12.75" customHeight="1">
      <c r="C90" s="1"/>
      <c r="F90" s="1"/>
      <c r="I90" s="1"/>
    </row>
    <row r="91" spans="3:9" ht="12.75" customHeight="1">
      <c r="C91" s="1"/>
      <c r="F91" s="1"/>
      <c r="I91" s="1"/>
    </row>
    <row r="92" spans="3:9" ht="12.75" customHeight="1">
      <c r="C92" s="1"/>
      <c r="F92" s="1"/>
      <c r="I92" s="1"/>
    </row>
    <row r="93" spans="3:9" ht="12.75" customHeight="1">
      <c r="C93" s="1"/>
      <c r="F93" s="1"/>
      <c r="I93" s="1"/>
    </row>
    <row r="94" spans="3:9" ht="12.75" customHeight="1">
      <c r="C94" s="1"/>
      <c r="F94" s="1"/>
      <c r="I94" s="1"/>
    </row>
    <row r="95" spans="3:9" ht="12.75" customHeight="1">
      <c r="C95" s="1"/>
      <c r="F95" s="1"/>
      <c r="I95" s="1"/>
    </row>
    <row r="96" spans="3:9" ht="12.75" customHeight="1">
      <c r="C96" s="1"/>
      <c r="F96" s="1"/>
      <c r="I96" s="1"/>
    </row>
    <row r="97" spans="3:9" ht="12.75" customHeight="1">
      <c r="C97" s="1"/>
      <c r="F97" s="1"/>
      <c r="I97" s="1"/>
    </row>
    <row r="98" spans="3:9" ht="12.75" customHeight="1">
      <c r="C98" s="1"/>
      <c r="F98" s="1"/>
      <c r="I98" s="1"/>
    </row>
    <row r="99" spans="3:9" ht="12.75" customHeight="1">
      <c r="C99" s="1"/>
      <c r="F99" s="1"/>
      <c r="I99" s="1"/>
    </row>
    <row r="100" spans="3:9" ht="12.75" customHeight="1">
      <c r="C100" s="1"/>
      <c r="F100" s="1"/>
      <c r="I100" s="1"/>
    </row>
    <row r="101" spans="3:9" ht="12.75" customHeight="1">
      <c r="C101" s="1"/>
      <c r="F101" s="1"/>
      <c r="I101" s="1"/>
    </row>
    <row r="102" spans="3:9" ht="12.75" customHeight="1">
      <c r="C102" s="1"/>
      <c r="F102" s="1"/>
      <c r="I102" s="1"/>
    </row>
    <row r="103" spans="3:9" ht="12.75" customHeight="1">
      <c r="C103" s="1"/>
      <c r="F103" s="1"/>
      <c r="I103" s="1"/>
    </row>
    <row r="104" spans="3:9" ht="12.75" customHeight="1">
      <c r="C104" s="1"/>
      <c r="F104" s="1"/>
      <c r="I104" s="1"/>
    </row>
    <row r="105" spans="3:9" ht="12.75" customHeight="1">
      <c r="C105" s="1"/>
      <c r="F105" s="1"/>
      <c r="I105" s="1"/>
    </row>
    <row r="106" spans="3:9" ht="12.75" customHeight="1">
      <c r="C106" s="1"/>
      <c r="F106" s="1"/>
      <c r="I106" s="1"/>
    </row>
    <row r="107" spans="3:9" ht="12.75" customHeight="1">
      <c r="C107" s="1"/>
      <c r="F107" s="1"/>
      <c r="I107" s="1"/>
    </row>
    <row r="108" spans="3:9" ht="12.75" customHeight="1">
      <c r="C108" s="1"/>
      <c r="F108" s="1"/>
      <c r="I108" s="1"/>
    </row>
    <row r="109" spans="3:9" ht="12.75" customHeight="1">
      <c r="C109" s="1"/>
      <c r="F109" s="1"/>
      <c r="I109" s="1"/>
    </row>
    <row r="110" spans="3:9" ht="12.75" customHeight="1">
      <c r="C110" s="1"/>
      <c r="F110" s="1"/>
      <c r="I110" s="1"/>
    </row>
    <row r="111" spans="3:9" ht="12.75" customHeight="1">
      <c r="C111" s="1"/>
      <c r="F111" s="1"/>
      <c r="I111" s="1"/>
    </row>
    <row r="112" spans="3:9" ht="12.75" customHeight="1">
      <c r="C112" s="1"/>
      <c r="F112" s="1"/>
      <c r="I112" s="1"/>
    </row>
    <row r="113" spans="3:9" ht="12.75" customHeight="1">
      <c r="C113" s="1"/>
      <c r="F113" s="1"/>
      <c r="I113" s="1"/>
    </row>
    <row r="114" spans="3:9" ht="12.75" customHeight="1">
      <c r="C114" s="1"/>
      <c r="F114" s="1"/>
      <c r="I114" s="1"/>
    </row>
    <row r="115" spans="3:9" ht="12.75" customHeight="1">
      <c r="C115" s="1"/>
      <c r="F115" s="1"/>
      <c r="I115" s="1"/>
    </row>
    <row r="116" spans="3:9" ht="12.75" customHeight="1">
      <c r="C116" s="1"/>
      <c r="F116" s="1"/>
      <c r="I116" s="1"/>
    </row>
    <row r="117" spans="3:9" ht="12.75" customHeight="1">
      <c r="C117" s="1"/>
      <c r="F117" s="1"/>
      <c r="I117" s="1"/>
    </row>
    <row r="118" spans="3:9" ht="12.75" customHeight="1">
      <c r="C118" s="1"/>
      <c r="F118" s="1"/>
      <c r="I118" s="1"/>
    </row>
    <row r="119" spans="3:9" ht="12.75" customHeight="1">
      <c r="C119" s="1"/>
      <c r="F119" s="1"/>
      <c r="I119" s="1"/>
    </row>
    <row r="120" spans="3:9" ht="12.75" customHeight="1">
      <c r="C120" s="1"/>
      <c r="F120" s="1"/>
      <c r="I120" s="1"/>
    </row>
    <row r="121" spans="3:9" ht="12.75" customHeight="1">
      <c r="C121" s="1"/>
      <c r="F121" s="1"/>
      <c r="I121" s="1"/>
    </row>
    <row r="122" spans="3:9" ht="12.75" customHeight="1">
      <c r="C122" s="1"/>
      <c r="F122" s="1"/>
      <c r="I122" s="1"/>
    </row>
    <row r="123" spans="3:9" ht="12.75" customHeight="1">
      <c r="C123" s="1"/>
      <c r="F123" s="1"/>
      <c r="I123" s="1"/>
    </row>
    <row r="124" spans="3:9" ht="12.75" customHeight="1">
      <c r="C124" s="1"/>
      <c r="F124" s="1"/>
      <c r="I124" s="1"/>
    </row>
    <row r="125" spans="3:9" ht="12.75" customHeight="1">
      <c r="C125" s="1"/>
      <c r="F125" s="1"/>
      <c r="I125" s="1"/>
    </row>
    <row r="126" spans="3:9" ht="12.75" customHeight="1">
      <c r="C126" s="1"/>
      <c r="F126" s="1"/>
      <c r="I126" s="1"/>
    </row>
    <row r="127" spans="3:9" ht="12.75" customHeight="1">
      <c r="C127" s="1"/>
      <c r="F127" s="1"/>
      <c r="I127" s="1"/>
    </row>
    <row r="128" spans="3:9" ht="12.75" customHeight="1">
      <c r="C128" s="1"/>
      <c r="F128" s="1"/>
      <c r="I128" s="1"/>
    </row>
    <row r="129" spans="3:9" ht="12.75" customHeight="1">
      <c r="C129" s="1"/>
      <c r="F129" s="1"/>
      <c r="I129" s="1"/>
    </row>
    <row r="130" spans="3:9" ht="12.75" customHeight="1">
      <c r="C130" s="1"/>
      <c r="F130" s="1"/>
      <c r="I130" s="1"/>
    </row>
    <row r="131" spans="3:9" ht="12.75" customHeight="1">
      <c r="C131" s="1"/>
      <c r="F131" s="1"/>
      <c r="I131" s="1"/>
    </row>
    <row r="132" spans="3:9" ht="12.75" customHeight="1">
      <c r="C132" s="1"/>
      <c r="F132" s="1"/>
      <c r="I132" s="1"/>
    </row>
    <row r="133" spans="3:9" ht="12.75" customHeight="1">
      <c r="C133" s="1"/>
      <c r="F133" s="1"/>
      <c r="I133" s="1"/>
    </row>
    <row r="134" spans="3:9" ht="12.75" customHeight="1">
      <c r="C134" s="1"/>
      <c r="F134" s="1"/>
      <c r="I134" s="1"/>
    </row>
    <row r="135" spans="3:9" ht="12.75" customHeight="1">
      <c r="C135" s="1"/>
      <c r="F135" s="1"/>
      <c r="I135" s="1"/>
    </row>
    <row r="136" spans="3:9" ht="12.75" customHeight="1">
      <c r="C136" s="1"/>
      <c r="F136" s="1"/>
      <c r="I136" s="1"/>
    </row>
    <row r="137" spans="3:9" ht="12.75" customHeight="1">
      <c r="C137" s="1"/>
      <c r="F137" s="1"/>
      <c r="I137" s="1"/>
    </row>
    <row r="138" spans="3:9" ht="12.75" customHeight="1">
      <c r="C138" s="1"/>
      <c r="F138" s="1"/>
      <c r="I138" s="1"/>
    </row>
    <row r="139" spans="3:9" ht="12.75" customHeight="1">
      <c r="C139" s="1"/>
      <c r="F139" s="1"/>
      <c r="I139" s="1"/>
    </row>
    <row r="140" spans="3:9" ht="12.75" customHeight="1">
      <c r="C140" s="1"/>
      <c r="F140" s="1"/>
      <c r="I140" s="1"/>
    </row>
    <row r="141" spans="3:9" ht="12.75" customHeight="1">
      <c r="C141" s="1"/>
      <c r="F141" s="1"/>
      <c r="I141" s="1"/>
    </row>
    <row r="142" spans="3:9" ht="12.75" customHeight="1">
      <c r="C142" s="1"/>
      <c r="F142" s="1"/>
      <c r="I142" s="1"/>
    </row>
    <row r="143" spans="3:9" ht="12.75" customHeight="1">
      <c r="C143" s="1"/>
      <c r="F143" s="1"/>
      <c r="I143" s="1"/>
    </row>
    <row r="144" spans="3:9" ht="12.75" customHeight="1">
      <c r="C144" s="1"/>
      <c r="F144" s="1"/>
      <c r="I144" s="1"/>
    </row>
    <row r="145" spans="3:9" ht="12.75" customHeight="1">
      <c r="C145" s="1"/>
      <c r="F145" s="1"/>
      <c r="I145" s="1"/>
    </row>
    <row r="146" spans="3:9" ht="12.75" customHeight="1">
      <c r="C146" s="1"/>
      <c r="F146" s="1"/>
      <c r="I146" s="1"/>
    </row>
    <row r="147" spans="3:9" ht="12.75" customHeight="1">
      <c r="C147" s="1"/>
      <c r="F147" s="1"/>
      <c r="I147" s="1"/>
    </row>
    <row r="148" spans="3:9" ht="12.75" customHeight="1">
      <c r="C148" s="1"/>
      <c r="F148" s="1"/>
      <c r="I148" s="1"/>
    </row>
    <row r="149" spans="3:9" ht="12.75" customHeight="1">
      <c r="C149" s="1"/>
      <c r="F149" s="1"/>
      <c r="I149" s="1"/>
    </row>
    <row r="150" spans="3:9" ht="12.75" customHeight="1">
      <c r="C150" s="1"/>
      <c r="F150" s="1"/>
      <c r="I150" s="1"/>
    </row>
    <row r="151" spans="3:9" ht="12.75" customHeight="1">
      <c r="C151" s="1"/>
      <c r="F151" s="1"/>
      <c r="I151" s="1"/>
    </row>
    <row r="152" spans="3:9" ht="12.75" customHeight="1">
      <c r="C152" s="1"/>
      <c r="F152" s="1"/>
      <c r="I152" s="1"/>
    </row>
    <row r="153" spans="3:9" ht="12.75" customHeight="1">
      <c r="C153" s="1"/>
      <c r="F153" s="1"/>
      <c r="I153" s="1"/>
    </row>
    <row r="154" spans="3:9" ht="12.75" customHeight="1">
      <c r="C154" s="1"/>
      <c r="F154" s="1"/>
      <c r="I154" s="1"/>
    </row>
    <row r="155" spans="3:9" ht="12.75" customHeight="1">
      <c r="C155" s="1"/>
      <c r="F155" s="1"/>
      <c r="I155" s="1"/>
    </row>
    <row r="156" spans="3:9" ht="12.75" customHeight="1">
      <c r="C156" s="1"/>
      <c r="F156" s="1"/>
      <c r="I156" s="1"/>
    </row>
    <row r="157" spans="3:9" ht="12.75" customHeight="1">
      <c r="C157" s="1"/>
      <c r="F157" s="1"/>
      <c r="I157" s="1"/>
    </row>
    <row r="158" spans="3:9" ht="12.75" customHeight="1">
      <c r="C158" s="1"/>
      <c r="F158" s="1"/>
      <c r="I158" s="1"/>
    </row>
    <row r="159" spans="3:9" ht="12.75" customHeight="1">
      <c r="C159" s="1"/>
      <c r="F159" s="1"/>
      <c r="I159" s="1"/>
    </row>
    <row r="160" spans="3:9" ht="12.75" customHeight="1">
      <c r="C160" s="1"/>
      <c r="F160" s="1"/>
      <c r="I160" s="1"/>
    </row>
    <row r="161" spans="3:9" ht="12.75" customHeight="1">
      <c r="C161" s="1"/>
      <c r="F161" s="1"/>
      <c r="I161" s="1"/>
    </row>
    <row r="162" spans="3:9" ht="12.75" customHeight="1">
      <c r="C162" s="1"/>
      <c r="F162" s="1"/>
      <c r="I162" s="1"/>
    </row>
    <row r="163" spans="3:9" ht="12.75" customHeight="1">
      <c r="C163" s="1"/>
      <c r="F163" s="1"/>
      <c r="I163" s="1"/>
    </row>
    <row r="164" spans="3:9" ht="12.75" customHeight="1">
      <c r="C164" s="1"/>
      <c r="F164" s="1"/>
      <c r="I164" s="1"/>
    </row>
    <row r="165" spans="3:9" ht="12.75" customHeight="1">
      <c r="C165" s="1"/>
      <c r="F165" s="1"/>
      <c r="I165" s="1"/>
    </row>
    <row r="166" spans="3:9" ht="12.75" customHeight="1">
      <c r="C166" s="1"/>
      <c r="F166" s="1"/>
      <c r="I166" s="1"/>
    </row>
    <row r="167" spans="3:9" ht="12.75" customHeight="1">
      <c r="C167" s="1"/>
      <c r="F167" s="1"/>
      <c r="I167" s="1"/>
    </row>
    <row r="168" spans="3:9" ht="12.75" customHeight="1">
      <c r="C168" s="1"/>
      <c r="F168" s="1"/>
      <c r="I168" s="1"/>
    </row>
    <row r="169" spans="3:9" ht="12.75" customHeight="1">
      <c r="C169" s="1"/>
      <c r="F169" s="1"/>
      <c r="I169" s="1"/>
    </row>
    <row r="170" spans="3:9" ht="12.75" customHeight="1">
      <c r="C170" s="1"/>
      <c r="F170" s="1"/>
      <c r="I170" s="1"/>
    </row>
    <row r="171" spans="3:9" ht="12.75" customHeight="1">
      <c r="C171" s="1"/>
      <c r="F171" s="1"/>
      <c r="I171" s="1"/>
    </row>
    <row r="172" spans="3:9" ht="12.75" customHeight="1">
      <c r="C172" s="1"/>
      <c r="F172" s="1"/>
      <c r="I172" s="1"/>
    </row>
    <row r="173" spans="3:9" ht="12.75" customHeight="1">
      <c r="C173" s="1"/>
      <c r="F173" s="1"/>
      <c r="I173" s="1"/>
    </row>
    <row r="174" spans="3:9" ht="12.75" customHeight="1">
      <c r="C174" s="1"/>
      <c r="F174" s="1"/>
      <c r="I174" s="1"/>
    </row>
    <row r="175" spans="3:9" ht="12.75" customHeight="1">
      <c r="C175" s="1"/>
      <c r="F175" s="1"/>
      <c r="I175" s="1"/>
    </row>
    <row r="176" spans="3:9" ht="12.75" customHeight="1">
      <c r="C176" s="1"/>
      <c r="F176" s="1"/>
      <c r="I176" s="1"/>
    </row>
    <row r="177" spans="3:9" ht="12.75" customHeight="1">
      <c r="C177" s="1"/>
      <c r="F177" s="1"/>
      <c r="I177" s="1"/>
    </row>
    <row r="178" spans="3:9" ht="12.75" customHeight="1">
      <c r="C178" s="1"/>
      <c r="F178" s="1"/>
      <c r="I178" s="1"/>
    </row>
    <row r="179" spans="3:9" ht="12.75" customHeight="1">
      <c r="C179" s="1"/>
      <c r="F179" s="1"/>
      <c r="I179" s="1"/>
    </row>
    <row r="180" spans="3:9" ht="12.75" customHeight="1">
      <c r="C180" s="1"/>
      <c r="F180" s="1"/>
      <c r="I180" s="1"/>
    </row>
    <row r="181" spans="3:9" ht="12.75" customHeight="1">
      <c r="C181" s="1"/>
      <c r="F181" s="1"/>
      <c r="I181" s="1"/>
    </row>
    <row r="182" spans="3:9" ht="12.75" customHeight="1">
      <c r="C182" s="1"/>
      <c r="F182" s="1"/>
      <c r="I182" s="1"/>
    </row>
    <row r="183" spans="3:9" ht="12.75" customHeight="1">
      <c r="C183" s="1"/>
      <c r="F183" s="1"/>
      <c r="I183" s="1"/>
    </row>
    <row r="184" spans="3:9" ht="12.75" customHeight="1">
      <c r="C184" s="1"/>
      <c r="F184" s="1"/>
      <c r="I184" s="1"/>
    </row>
    <row r="185" spans="3:9" ht="12.75" customHeight="1">
      <c r="C185" s="1"/>
      <c r="F185" s="1"/>
      <c r="I185" s="1"/>
    </row>
    <row r="186" spans="3:9" ht="12.75" customHeight="1">
      <c r="C186" s="1"/>
      <c r="F186" s="1"/>
      <c r="I186" s="1"/>
    </row>
    <row r="187" spans="3:9" ht="12.75" customHeight="1">
      <c r="C187" s="1"/>
      <c r="F187" s="1"/>
      <c r="I187" s="1"/>
    </row>
    <row r="188" spans="3:9" ht="12.75" customHeight="1">
      <c r="C188" s="1"/>
      <c r="F188" s="1"/>
      <c r="I188" s="1"/>
    </row>
    <row r="189" spans="3:9" ht="12.75" customHeight="1">
      <c r="C189" s="1"/>
      <c r="F189" s="1"/>
      <c r="I189" s="1"/>
    </row>
    <row r="190" spans="3:9" ht="12.75" customHeight="1">
      <c r="C190" s="1"/>
      <c r="F190" s="1"/>
      <c r="I190" s="1"/>
    </row>
    <row r="191" spans="3:9" ht="12.75" customHeight="1">
      <c r="C191" s="1"/>
      <c r="F191" s="1"/>
      <c r="I191" s="1"/>
    </row>
    <row r="192" spans="3:9" ht="12.75" customHeight="1">
      <c r="C192" s="1"/>
      <c r="F192" s="1"/>
      <c r="I192" s="1"/>
    </row>
    <row r="193" spans="3:9" ht="12.75" customHeight="1">
      <c r="C193" s="1"/>
      <c r="F193" s="1"/>
      <c r="I193" s="1"/>
    </row>
    <row r="194" spans="3:9" ht="12.75" customHeight="1">
      <c r="C194" s="1"/>
      <c r="F194" s="1"/>
      <c r="I194" s="1"/>
    </row>
    <row r="195" spans="3:9" ht="12.75" customHeight="1">
      <c r="C195" s="1"/>
      <c r="F195" s="1"/>
      <c r="I195" s="1"/>
    </row>
    <row r="196" spans="3:9" ht="12.75" customHeight="1">
      <c r="C196" s="1"/>
      <c r="F196" s="1"/>
      <c r="I196" s="1"/>
    </row>
    <row r="197" spans="3:9" ht="12.75" customHeight="1">
      <c r="C197" s="1"/>
      <c r="F197" s="1"/>
      <c r="I197" s="1"/>
    </row>
    <row r="198" spans="3:9" ht="12.75" customHeight="1">
      <c r="C198" s="1"/>
      <c r="F198" s="1"/>
      <c r="I198" s="1"/>
    </row>
    <row r="199" spans="3:9" ht="12.75" customHeight="1">
      <c r="C199" s="1"/>
      <c r="F199" s="1"/>
      <c r="I199" s="1"/>
    </row>
    <row r="200" spans="3:9" ht="12.75" customHeight="1">
      <c r="C200" s="1"/>
      <c r="F200" s="1"/>
      <c r="I200" s="1"/>
    </row>
    <row r="201" spans="3:9" ht="12.75" customHeight="1">
      <c r="C201" s="1"/>
      <c r="F201" s="1"/>
      <c r="I201" s="1"/>
    </row>
    <row r="202" spans="3:9" ht="12.75" customHeight="1">
      <c r="C202" s="1"/>
      <c r="F202" s="1"/>
      <c r="I202" s="1"/>
    </row>
    <row r="203" spans="3:9" ht="12.75" customHeight="1">
      <c r="C203" s="1"/>
      <c r="F203" s="1"/>
      <c r="I203" s="1"/>
    </row>
    <row r="204" spans="3:9" ht="12.75" customHeight="1">
      <c r="C204" s="1"/>
      <c r="F204" s="1"/>
      <c r="I204" s="1"/>
    </row>
    <row r="205" spans="3:9" ht="12.75" customHeight="1">
      <c r="C205" s="1"/>
      <c r="F205" s="1"/>
      <c r="I205" s="1"/>
    </row>
    <row r="206" spans="3:9" ht="12.75" customHeight="1">
      <c r="C206" s="1"/>
      <c r="F206" s="1"/>
      <c r="I206" s="1"/>
    </row>
    <row r="207" spans="3:9" ht="12.75" customHeight="1">
      <c r="C207" s="1"/>
      <c r="F207" s="1"/>
      <c r="I207" s="1"/>
    </row>
    <row r="208" spans="3:9" ht="12.75" customHeight="1">
      <c r="C208" s="1"/>
      <c r="F208" s="1"/>
      <c r="I208" s="1"/>
    </row>
    <row r="209" spans="3:9" ht="12.75" customHeight="1">
      <c r="C209" s="1"/>
      <c r="F209" s="1"/>
      <c r="I209" s="1"/>
    </row>
    <row r="210" spans="3:9" ht="12.75" customHeight="1">
      <c r="C210" s="1"/>
      <c r="F210" s="1"/>
      <c r="I210" s="1"/>
    </row>
    <row r="211" spans="3:9" ht="12.75" customHeight="1">
      <c r="C211" s="1"/>
      <c r="F211" s="1"/>
      <c r="I211" s="1"/>
    </row>
    <row r="212" spans="3:9" ht="12.75" customHeight="1">
      <c r="C212" s="1"/>
      <c r="F212" s="1"/>
      <c r="I212" s="1"/>
    </row>
    <row r="213" spans="3:9" ht="12.75" customHeight="1">
      <c r="C213" s="1"/>
      <c r="F213" s="1"/>
      <c r="I213" s="1"/>
    </row>
    <row r="214" spans="3:9" ht="12.75" customHeight="1">
      <c r="C214" s="1"/>
      <c r="F214" s="1"/>
      <c r="I214" s="1"/>
    </row>
    <row r="215" spans="3:9" ht="12.75" customHeight="1">
      <c r="C215" s="1"/>
      <c r="F215" s="1"/>
      <c r="I215" s="1"/>
    </row>
    <row r="216" spans="3:9" ht="12.75" customHeight="1">
      <c r="C216" s="1"/>
      <c r="F216" s="1"/>
      <c r="I216" s="1"/>
    </row>
    <row r="217" spans="3:9" ht="12.75" customHeight="1">
      <c r="C217" s="1"/>
      <c r="F217" s="1"/>
      <c r="I217" s="1"/>
    </row>
    <row r="218" spans="3:9" ht="12.75" customHeight="1">
      <c r="C218" s="1"/>
      <c r="F218" s="1"/>
      <c r="I218" s="1"/>
    </row>
    <row r="219" spans="3:9" ht="12.75" customHeight="1">
      <c r="C219" s="1"/>
      <c r="F219" s="1"/>
      <c r="I219" s="1"/>
    </row>
    <row r="220" spans="3:9" ht="12.75" customHeight="1">
      <c r="C220" s="1"/>
      <c r="F220" s="1"/>
      <c r="I220" s="1"/>
    </row>
    <row r="221" spans="3:9" ht="15.75" customHeight="1"/>
    <row r="222" spans="3:9" ht="15.75" customHeight="1"/>
    <row r="223" spans="3:9" ht="15.75" customHeight="1"/>
    <row r="224" spans="3:9"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00"/>
  <sheetViews>
    <sheetView workbookViewId="0"/>
  </sheetViews>
  <sheetFormatPr defaultColWidth="14.42578125" defaultRowHeight="15" customHeight="1"/>
  <cols>
    <col min="1" max="1" width="8.7109375" customWidth="1"/>
    <col min="2" max="2" width="16.42578125" customWidth="1"/>
    <col min="3" max="3" width="4" customWidth="1"/>
    <col min="4" max="4" width="8.7109375" customWidth="1"/>
    <col min="5" max="5" width="18.42578125" customWidth="1"/>
    <col min="6" max="6" width="4" customWidth="1"/>
    <col min="7" max="7" width="8.7109375" customWidth="1"/>
    <col min="8" max="8" width="9" customWidth="1"/>
    <col min="9" max="9" width="4" customWidth="1"/>
    <col min="10" max="10" width="8.7109375" customWidth="1"/>
    <col min="11" max="11" width="11.85546875" customWidth="1"/>
    <col min="12" max="12" width="4" customWidth="1"/>
    <col min="13" max="13" width="8.7109375" customWidth="1"/>
    <col min="14" max="14" width="11.7109375" customWidth="1"/>
  </cols>
  <sheetData>
    <row r="1" spans="1:14" ht="12.75" customHeight="1">
      <c r="A1" s="156" t="s">
        <v>232</v>
      </c>
      <c r="B1" s="12" t="s">
        <v>400</v>
      </c>
      <c r="C1" s="1"/>
      <c r="D1" s="156" t="s">
        <v>234</v>
      </c>
      <c r="E1" s="12" t="s">
        <v>401</v>
      </c>
      <c r="F1" s="1"/>
      <c r="G1" s="156" t="s">
        <v>235</v>
      </c>
      <c r="H1" s="12" t="s">
        <v>402</v>
      </c>
      <c r="I1" s="1"/>
      <c r="J1" s="156" t="s">
        <v>237</v>
      </c>
      <c r="K1" s="12" t="s">
        <v>403</v>
      </c>
      <c r="L1" s="1"/>
      <c r="M1" s="156" t="s">
        <v>239</v>
      </c>
      <c r="N1" s="12" t="s">
        <v>403</v>
      </c>
    </row>
    <row r="2" spans="1:14" ht="12.75" customHeight="1">
      <c r="A2" s="1"/>
      <c r="B2" s="12" t="s">
        <v>404</v>
      </c>
      <c r="C2" s="1"/>
      <c r="D2" s="1"/>
      <c r="E2" s="12" t="s">
        <v>405</v>
      </c>
      <c r="F2" s="1"/>
      <c r="G2" s="1"/>
      <c r="H2" s="12" t="s">
        <v>265</v>
      </c>
      <c r="I2" s="1"/>
      <c r="J2" s="1"/>
      <c r="K2" s="12" t="s">
        <v>271</v>
      </c>
      <c r="L2" s="1"/>
      <c r="M2" s="1"/>
      <c r="N2" s="12" t="s">
        <v>271</v>
      </c>
    </row>
    <row r="3" spans="1:14" ht="12.75" customHeight="1">
      <c r="A3" s="1"/>
      <c r="B3" s="12" t="s">
        <v>406</v>
      </c>
      <c r="C3" s="1"/>
      <c r="F3" s="1"/>
      <c r="G3" s="1"/>
      <c r="H3" s="12" t="s">
        <v>276</v>
      </c>
      <c r="I3" s="1"/>
      <c r="J3" s="1"/>
      <c r="K3" s="12" t="s">
        <v>407</v>
      </c>
      <c r="L3" s="1"/>
      <c r="M3" s="1"/>
      <c r="N3" s="12" t="s">
        <v>407</v>
      </c>
    </row>
    <row r="4" spans="1:14" ht="12.75" customHeight="1">
      <c r="A4" s="1"/>
      <c r="B4" s="12" t="s">
        <v>408</v>
      </c>
      <c r="C4" s="1"/>
      <c r="F4" s="1"/>
      <c r="G4" s="1"/>
      <c r="H4" s="12" t="s">
        <v>286</v>
      </c>
      <c r="I4" s="1"/>
      <c r="J4" s="1"/>
      <c r="K4" s="12" t="s">
        <v>280</v>
      </c>
      <c r="L4" s="1"/>
      <c r="M4" s="1"/>
      <c r="N4" s="12" t="s">
        <v>280</v>
      </c>
    </row>
    <row r="5" spans="1:14" ht="12.75" customHeight="1">
      <c r="C5" s="1"/>
      <c r="F5" s="1"/>
      <c r="I5" s="1"/>
      <c r="L5" s="1"/>
    </row>
    <row r="6" spans="1:14" ht="12.75" customHeight="1">
      <c r="C6" s="1"/>
      <c r="F6" s="1"/>
      <c r="I6" s="1"/>
      <c r="L6" s="1"/>
    </row>
    <row r="7" spans="1:14" ht="12.75" customHeight="1">
      <c r="C7" s="1"/>
      <c r="F7" s="1"/>
      <c r="I7" s="1"/>
      <c r="L7" s="1"/>
    </row>
    <row r="8" spans="1:14" ht="12.75" customHeight="1">
      <c r="C8" s="1"/>
      <c r="F8" s="1"/>
      <c r="I8" s="1"/>
      <c r="L8" s="1"/>
    </row>
    <row r="9" spans="1:14" ht="12.75" customHeight="1">
      <c r="C9" s="1"/>
      <c r="F9" s="1"/>
      <c r="I9" s="1"/>
      <c r="L9" s="1"/>
    </row>
    <row r="10" spans="1:14" ht="12.75" customHeight="1">
      <c r="C10" s="1"/>
      <c r="F10" s="1"/>
      <c r="I10" s="1"/>
      <c r="L10" s="1"/>
    </row>
    <row r="11" spans="1:14" ht="12.75" customHeight="1">
      <c r="C11" s="1"/>
      <c r="F11" s="1"/>
      <c r="I11" s="1"/>
      <c r="L11" s="1"/>
    </row>
    <row r="12" spans="1:14" ht="12.75" customHeight="1">
      <c r="C12" s="1"/>
      <c r="F12" s="1"/>
      <c r="I12" s="1"/>
      <c r="L12" s="1"/>
    </row>
    <row r="13" spans="1:14" ht="12.75" customHeight="1">
      <c r="C13" s="1"/>
      <c r="F13" s="1"/>
      <c r="I13" s="1"/>
      <c r="L13" s="1"/>
    </row>
    <row r="14" spans="1:14" ht="12.75" customHeight="1">
      <c r="C14" s="1"/>
      <c r="F14" s="1"/>
      <c r="I14" s="1"/>
      <c r="L14" s="1"/>
    </row>
    <row r="15" spans="1:14" ht="12.75" customHeight="1">
      <c r="C15" s="1"/>
      <c r="F15" s="1"/>
      <c r="I15" s="1"/>
      <c r="L15" s="1"/>
    </row>
    <row r="16" spans="1:14" ht="12.75" customHeight="1">
      <c r="C16" s="1"/>
      <c r="F16" s="1"/>
      <c r="I16" s="1"/>
      <c r="L16" s="1"/>
    </row>
    <row r="17" spans="3:12" ht="12.75" customHeight="1">
      <c r="C17" s="1"/>
      <c r="F17" s="1"/>
      <c r="I17" s="1"/>
      <c r="L17" s="1"/>
    </row>
    <row r="18" spans="3:12" ht="12.75" customHeight="1">
      <c r="C18" s="1"/>
      <c r="F18" s="1"/>
      <c r="I18" s="1"/>
      <c r="L18" s="1"/>
    </row>
    <row r="19" spans="3:12" ht="12.75" customHeight="1">
      <c r="C19" s="1"/>
      <c r="F19" s="1"/>
      <c r="I19" s="1"/>
      <c r="L19" s="1"/>
    </row>
    <row r="20" spans="3:12" ht="12.75" customHeight="1">
      <c r="C20" s="1"/>
      <c r="F20" s="1"/>
      <c r="I20" s="1"/>
      <c r="L20" s="1"/>
    </row>
    <row r="21" spans="3:12" ht="12.75" customHeight="1">
      <c r="C21" s="1"/>
      <c r="F21" s="1"/>
      <c r="I21" s="1"/>
      <c r="L21" s="1"/>
    </row>
    <row r="22" spans="3:12" ht="12.75" customHeight="1">
      <c r="C22" s="1"/>
      <c r="F22" s="1"/>
      <c r="I22" s="1"/>
      <c r="L22" s="1"/>
    </row>
    <row r="23" spans="3:12" ht="12.75" customHeight="1">
      <c r="C23" s="1"/>
      <c r="F23" s="1"/>
      <c r="I23" s="1"/>
      <c r="L23" s="1"/>
    </row>
    <row r="24" spans="3:12" ht="12.75" customHeight="1">
      <c r="C24" s="1"/>
      <c r="F24" s="1"/>
      <c r="I24" s="1"/>
      <c r="L24" s="1"/>
    </row>
    <row r="25" spans="3:12" ht="12.75" customHeight="1">
      <c r="C25" s="1"/>
      <c r="F25" s="1"/>
      <c r="I25" s="1"/>
      <c r="L25" s="1"/>
    </row>
    <row r="26" spans="3:12" ht="12.75" customHeight="1">
      <c r="C26" s="1"/>
      <c r="F26" s="1"/>
      <c r="I26" s="1"/>
      <c r="L26" s="1"/>
    </row>
    <row r="27" spans="3:12" ht="12.75" customHeight="1">
      <c r="C27" s="1"/>
      <c r="F27" s="1"/>
      <c r="I27" s="1"/>
      <c r="L27" s="1"/>
    </row>
    <row r="28" spans="3:12" ht="12.75" customHeight="1">
      <c r="C28" s="1"/>
      <c r="F28" s="1"/>
      <c r="I28" s="1"/>
      <c r="L28" s="1"/>
    </row>
    <row r="29" spans="3:12" ht="12.75" customHeight="1">
      <c r="C29" s="1"/>
      <c r="F29" s="1"/>
      <c r="I29" s="1"/>
      <c r="L29" s="1"/>
    </row>
    <row r="30" spans="3:12" ht="12.75" customHeight="1">
      <c r="C30" s="1"/>
      <c r="F30" s="1"/>
      <c r="I30" s="1"/>
      <c r="L30" s="1"/>
    </row>
    <row r="31" spans="3:12" ht="12.75" customHeight="1">
      <c r="C31" s="1"/>
      <c r="F31" s="1"/>
      <c r="I31" s="1"/>
      <c r="L31" s="1"/>
    </row>
    <row r="32" spans="3:12" ht="12.75" customHeight="1">
      <c r="C32" s="1"/>
      <c r="F32" s="1"/>
      <c r="I32" s="1"/>
      <c r="L32" s="1"/>
    </row>
    <row r="33" spans="3:12" ht="12.75" customHeight="1">
      <c r="C33" s="1"/>
      <c r="F33" s="1"/>
      <c r="I33" s="1"/>
      <c r="L33" s="1"/>
    </row>
    <row r="34" spans="3:12" ht="12.75" customHeight="1">
      <c r="C34" s="1"/>
      <c r="F34" s="1"/>
      <c r="I34" s="1"/>
      <c r="L34" s="1"/>
    </row>
    <row r="35" spans="3:12" ht="12.75" customHeight="1">
      <c r="C35" s="1"/>
      <c r="F35" s="1"/>
      <c r="I35" s="1"/>
      <c r="L35" s="1"/>
    </row>
    <row r="36" spans="3:12" ht="12.75" customHeight="1">
      <c r="C36" s="1"/>
      <c r="F36" s="1"/>
      <c r="I36" s="1"/>
      <c r="L36" s="1"/>
    </row>
    <row r="37" spans="3:12" ht="12.75" customHeight="1">
      <c r="C37" s="1"/>
      <c r="F37" s="1"/>
      <c r="I37" s="1"/>
      <c r="L37" s="1"/>
    </row>
    <row r="38" spans="3:12" ht="12.75" customHeight="1">
      <c r="C38" s="1"/>
      <c r="F38" s="1"/>
      <c r="I38" s="1"/>
      <c r="L38" s="1"/>
    </row>
    <row r="39" spans="3:12" ht="12.75" customHeight="1">
      <c r="C39" s="1"/>
      <c r="F39" s="1"/>
      <c r="I39" s="1"/>
      <c r="L39" s="1"/>
    </row>
    <row r="40" spans="3:12" ht="12.75" customHeight="1">
      <c r="C40" s="1"/>
      <c r="F40" s="1"/>
      <c r="I40" s="1"/>
      <c r="L40" s="1"/>
    </row>
    <row r="41" spans="3:12" ht="12.75" customHeight="1">
      <c r="C41" s="1"/>
      <c r="F41" s="1"/>
      <c r="I41" s="1"/>
      <c r="L41" s="1"/>
    </row>
    <row r="42" spans="3:12" ht="12.75" customHeight="1">
      <c r="C42" s="1"/>
      <c r="F42" s="1"/>
      <c r="I42" s="1"/>
      <c r="L42" s="1"/>
    </row>
    <row r="43" spans="3:12" ht="12.75" customHeight="1">
      <c r="C43" s="1"/>
      <c r="F43" s="1"/>
      <c r="I43" s="1"/>
      <c r="L43" s="1"/>
    </row>
    <row r="44" spans="3:12" ht="12.75" customHeight="1">
      <c r="C44" s="1"/>
      <c r="F44" s="1"/>
      <c r="I44" s="1"/>
      <c r="L44" s="1"/>
    </row>
    <row r="45" spans="3:12" ht="12.75" customHeight="1">
      <c r="C45" s="1"/>
      <c r="F45" s="1"/>
      <c r="I45" s="1"/>
      <c r="L45" s="1"/>
    </row>
    <row r="46" spans="3:12" ht="12.75" customHeight="1">
      <c r="C46" s="1"/>
      <c r="F46" s="1"/>
      <c r="I46" s="1"/>
      <c r="L46" s="1"/>
    </row>
    <row r="47" spans="3:12" ht="12.75" customHeight="1">
      <c r="C47" s="1"/>
      <c r="F47" s="1"/>
      <c r="I47" s="1"/>
      <c r="L47" s="1"/>
    </row>
    <row r="48" spans="3:12" ht="12.75" customHeight="1">
      <c r="C48" s="1"/>
      <c r="F48" s="1"/>
      <c r="I48" s="1"/>
      <c r="L48" s="1"/>
    </row>
    <row r="49" spans="3:12" ht="12.75" customHeight="1">
      <c r="C49" s="1"/>
      <c r="F49" s="1"/>
      <c r="I49" s="1"/>
      <c r="L49" s="1"/>
    </row>
    <row r="50" spans="3:12" ht="12.75" customHeight="1">
      <c r="C50" s="1"/>
      <c r="F50" s="1"/>
      <c r="I50" s="1"/>
      <c r="L50" s="1"/>
    </row>
    <row r="51" spans="3:12" ht="12.75" customHeight="1">
      <c r="C51" s="1"/>
      <c r="F51" s="1"/>
      <c r="I51" s="1"/>
      <c r="L51" s="1"/>
    </row>
    <row r="52" spans="3:12" ht="12.75" customHeight="1">
      <c r="C52" s="1"/>
      <c r="F52" s="1"/>
      <c r="I52" s="1"/>
      <c r="L52" s="1"/>
    </row>
    <row r="53" spans="3:12" ht="12.75" customHeight="1">
      <c r="C53" s="1"/>
      <c r="F53" s="1"/>
      <c r="I53" s="1"/>
      <c r="L53" s="1"/>
    </row>
    <row r="54" spans="3:12" ht="12.75" customHeight="1">
      <c r="C54" s="1"/>
      <c r="F54" s="1"/>
      <c r="I54" s="1"/>
      <c r="L54" s="1"/>
    </row>
    <row r="55" spans="3:12" ht="12.75" customHeight="1">
      <c r="C55" s="1"/>
      <c r="F55" s="1"/>
      <c r="I55" s="1"/>
      <c r="L55" s="1"/>
    </row>
    <row r="56" spans="3:12" ht="12.75" customHeight="1">
      <c r="C56" s="1"/>
      <c r="F56" s="1"/>
      <c r="I56" s="1"/>
      <c r="L56" s="1"/>
    </row>
    <row r="57" spans="3:12" ht="12.75" customHeight="1">
      <c r="C57" s="1"/>
      <c r="F57" s="1"/>
      <c r="I57" s="1"/>
      <c r="L57" s="1"/>
    </row>
    <row r="58" spans="3:12" ht="12.75" customHeight="1">
      <c r="C58" s="1"/>
      <c r="F58" s="1"/>
      <c r="I58" s="1"/>
      <c r="L58" s="1"/>
    </row>
    <row r="59" spans="3:12" ht="12.75" customHeight="1">
      <c r="C59" s="1"/>
      <c r="F59" s="1"/>
      <c r="I59" s="1"/>
      <c r="L59" s="1"/>
    </row>
    <row r="60" spans="3:12" ht="12.75" customHeight="1">
      <c r="C60" s="1"/>
      <c r="F60" s="1"/>
      <c r="I60" s="1"/>
      <c r="L60" s="1"/>
    </row>
    <row r="61" spans="3:12" ht="12.75" customHeight="1">
      <c r="C61" s="1"/>
      <c r="F61" s="1"/>
      <c r="I61" s="1"/>
      <c r="L61" s="1"/>
    </row>
    <row r="62" spans="3:12" ht="12.75" customHeight="1">
      <c r="C62" s="1"/>
      <c r="F62" s="1"/>
      <c r="I62" s="1"/>
      <c r="L62" s="1"/>
    </row>
    <row r="63" spans="3:12" ht="12.75" customHeight="1">
      <c r="C63" s="1"/>
      <c r="F63" s="1"/>
      <c r="I63" s="1"/>
      <c r="L63" s="1"/>
    </row>
    <row r="64" spans="3:12" ht="12.75" customHeight="1">
      <c r="C64" s="1"/>
      <c r="F64" s="1"/>
      <c r="I64" s="1"/>
      <c r="L64" s="1"/>
    </row>
    <row r="65" spans="3:12" ht="12.75" customHeight="1">
      <c r="C65" s="1"/>
      <c r="F65" s="1"/>
      <c r="I65" s="1"/>
      <c r="L65" s="1"/>
    </row>
    <row r="66" spans="3:12" ht="12.75" customHeight="1">
      <c r="C66" s="1"/>
      <c r="F66" s="1"/>
      <c r="I66" s="1"/>
      <c r="L66" s="1"/>
    </row>
    <row r="67" spans="3:12" ht="12.75" customHeight="1">
      <c r="C67" s="1"/>
      <c r="F67" s="1"/>
      <c r="I67" s="1"/>
      <c r="L67" s="1"/>
    </row>
    <row r="68" spans="3:12" ht="12.75" customHeight="1">
      <c r="C68" s="1"/>
      <c r="F68" s="1"/>
      <c r="I68" s="1"/>
      <c r="L68" s="1"/>
    </row>
    <row r="69" spans="3:12" ht="12.75" customHeight="1">
      <c r="C69" s="1"/>
      <c r="F69" s="1"/>
      <c r="I69" s="1"/>
      <c r="L69" s="1"/>
    </row>
    <row r="70" spans="3:12" ht="12.75" customHeight="1">
      <c r="C70" s="1"/>
      <c r="F70" s="1"/>
      <c r="I70" s="1"/>
      <c r="L70" s="1"/>
    </row>
    <row r="71" spans="3:12" ht="12.75" customHeight="1">
      <c r="C71" s="1"/>
      <c r="F71" s="1"/>
      <c r="I71" s="1"/>
      <c r="L71" s="1"/>
    </row>
    <row r="72" spans="3:12" ht="12.75" customHeight="1">
      <c r="C72" s="1"/>
      <c r="F72" s="1"/>
      <c r="I72" s="1"/>
      <c r="L72" s="1"/>
    </row>
    <row r="73" spans="3:12" ht="12.75" customHeight="1">
      <c r="C73" s="1"/>
      <c r="F73" s="1"/>
      <c r="I73" s="1"/>
      <c r="L73" s="1"/>
    </row>
    <row r="74" spans="3:12" ht="12.75" customHeight="1">
      <c r="C74" s="1"/>
      <c r="F74" s="1"/>
      <c r="I74" s="1"/>
      <c r="L74" s="1"/>
    </row>
    <row r="75" spans="3:12" ht="12.75" customHeight="1">
      <c r="C75" s="1"/>
      <c r="F75" s="1"/>
      <c r="I75" s="1"/>
      <c r="L75" s="1"/>
    </row>
    <row r="76" spans="3:12" ht="12.75" customHeight="1">
      <c r="C76" s="1"/>
      <c r="F76" s="1"/>
      <c r="I76" s="1"/>
      <c r="L76" s="1"/>
    </row>
    <row r="77" spans="3:12" ht="12.75" customHeight="1">
      <c r="C77" s="1"/>
      <c r="F77" s="1"/>
      <c r="I77" s="1"/>
      <c r="L77" s="1"/>
    </row>
    <row r="78" spans="3:12" ht="12.75" customHeight="1">
      <c r="C78" s="1"/>
      <c r="F78" s="1"/>
      <c r="I78" s="1"/>
      <c r="L78" s="1"/>
    </row>
    <row r="79" spans="3:12" ht="12.75" customHeight="1">
      <c r="C79" s="1"/>
      <c r="F79" s="1"/>
      <c r="I79" s="1"/>
      <c r="L79" s="1"/>
    </row>
    <row r="80" spans="3:12" ht="12.75" customHeight="1">
      <c r="C80" s="1"/>
      <c r="F80" s="1"/>
      <c r="I80" s="1"/>
      <c r="L80" s="1"/>
    </row>
    <row r="81" spans="3:12" ht="12.75" customHeight="1">
      <c r="C81" s="1"/>
      <c r="F81" s="1"/>
      <c r="I81" s="1"/>
      <c r="L81" s="1"/>
    </row>
    <row r="82" spans="3:12" ht="12.75" customHeight="1">
      <c r="C82" s="1"/>
      <c r="F82" s="1"/>
      <c r="I82" s="1"/>
      <c r="L82" s="1"/>
    </row>
    <row r="83" spans="3:12" ht="12.75" customHeight="1">
      <c r="C83" s="1"/>
      <c r="F83" s="1"/>
      <c r="I83" s="1"/>
      <c r="L83" s="1"/>
    </row>
    <row r="84" spans="3:12" ht="12.75" customHeight="1">
      <c r="C84" s="1"/>
      <c r="F84" s="1"/>
      <c r="I84" s="1"/>
      <c r="L84" s="1"/>
    </row>
    <row r="85" spans="3:12" ht="12.75" customHeight="1">
      <c r="C85" s="1"/>
      <c r="F85" s="1"/>
      <c r="I85" s="1"/>
      <c r="L85" s="1"/>
    </row>
    <row r="86" spans="3:12" ht="12.75" customHeight="1">
      <c r="C86" s="1"/>
      <c r="F86" s="1"/>
      <c r="I86" s="1"/>
      <c r="L86" s="1"/>
    </row>
    <row r="87" spans="3:12" ht="12.75" customHeight="1">
      <c r="C87" s="1"/>
      <c r="F87" s="1"/>
      <c r="I87" s="1"/>
      <c r="L87" s="1"/>
    </row>
    <row r="88" spans="3:12" ht="12.75" customHeight="1">
      <c r="C88" s="1"/>
      <c r="F88" s="1"/>
      <c r="I88" s="1"/>
      <c r="L88" s="1"/>
    </row>
    <row r="89" spans="3:12" ht="12.75" customHeight="1">
      <c r="C89" s="1"/>
      <c r="F89" s="1"/>
      <c r="I89" s="1"/>
      <c r="L89" s="1"/>
    </row>
    <row r="90" spans="3:12" ht="12.75" customHeight="1">
      <c r="C90" s="1"/>
      <c r="F90" s="1"/>
      <c r="I90" s="1"/>
      <c r="L90" s="1"/>
    </row>
    <row r="91" spans="3:12" ht="12.75" customHeight="1">
      <c r="C91" s="1"/>
      <c r="F91" s="1"/>
      <c r="I91" s="1"/>
      <c r="L91" s="1"/>
    </row>
    <row r="92" spans="3:12" ht="12.75" customHeight="1">
      <c r="C92" s="1"/>
      <c r="F92" s="1"/>
      <c r="I92" s="1"/>
      <c r="L92" s="1"/>
    </row>
    <row r="93" spans="3:12" ht="12.75" customHeight="1">
      <c r="C93" s="1"/>
      <c r="F93" s="1"/>
      <c r="I93" s="1"/>
      <c r="L93" s="1"/>
    </row>
    <row r="94" spans="3:12" ht="12.75" customHeight="1">
      <c r="C94" s="1"/>
      <c r="F94" s="1"/>
      <c r="I94" s="1"/>
      <c r="L94" s="1"/>
    </row>
    <row r="95" spans="3:12" ht="12.75" customHeight="1">
      <c r="C95" s="1"/>
      <c r="F95" s="1"/>
      <c r="I95" s="1"/>
      <c r="L95" s="1"/>
    </row>
    <row r="96" spans="3:12" ht="12.75" customHeight="1">
      <c r="C96" s="1"/>
      <c r="F96" s="1"/>
      <c r="I96" s="1"/>
      <c r="L96" s="1"/>
    </row>
    <row r="97" spans="3:12" ht="12.75" customHeight="1">
      <c r="C97" s="1"/>
      <c r="F97" s="1"/>
      <c r="I97" s="1"/>
      <c r="L97" s="1"/>
    </row>
    <row r="98" spans="3:12" ht="12.75" customHeight="1">
      <c r="C98" s="1"/>
      <c r="F98" s="1"/>
      <c r="I98" s="1"/>
      <c r="L98" s="1"/>
    </row>
    <row r="99" spans="3:12" ht="12.75" customHeight="1">
      <c r="C99" s="1"/>
      <c r="F99" s="1"/>
      <c r="I99" s="1"/>
      <c r="L99" s="1"/>
    </row>
    <row r="100" spans="3:12" ht="12.75" customHeight="1">
      <c r="C100" s="1"/>
      <c r="F100" s="1"/>
      <c r="I100" s="1"/>
      <c r="L100" s="1"/>
    </row>
    <row r="101" spans="3:12" ht="12.75" customHeight="1">
      <c r="C101" s="1"/>
      <c r="F101" s="1"/>
      <c r="I101" s="1"/>
      <c r="L101" s="1"/>
    </row>
    <row r="102" spans="3:12" ht="12.75" customHeight="1">
      <c r="C102" s="1"/>
      <c r="F102" s="1"/>
      <c r="I102" s="1"/>
      <c r="L102" s="1"/>
    </row>
    <row r="103" spans="3:12" ht="12.75" customHeight="1">
      <c r="C103" s="1"/>
      <c r="F103" s="1"/>
      <c r="I103" s="1"/>
      <c r="L103" s="1"/>
    </row>
    <row r="104" spans="3:12" ht="12.75" customHeight="1">
      <c r="C104" s="1"/>
      <c r="F104" s="1"/>
      <c r="I104" s="1"/>
      <c r="L104" s="1"/>
    </row>
    <row r="105" spans="3:12" ht="12.75" customHeight="1">
      <c r="C105" s="1"/>
      <c r="F105" s="1"/>
      <c r="I105" s="1"/>
      <c r="L105" s="1"/>
    </row>
    <row r="106" spans="3:12" ht="12.75" customHeight="1">
      <c r="C106" s="1"/>
      <c r="F106" s="1"/>
      <c r="I106" s="1"/>
      <c r="L106" s="1"/>
    </row>
    <row r="107" spans="3:12" ht="12.75" customHeight="1">
      <c r="C107" s="1"/>
      <c r="F107" s="1"/>
      <c r="I107" s="1"/>
      <c r="L107" s="1"/>
    </row>
    <row r="108" spans="3:12" ht="12.75" customHeight="1">
      <c r="C108" s="1"/>
      <c r="F108" s="1"/>
      <c r="I108" s="1"/>
      <c r="L108" s="1"/>
    </row>
    <row r="109" spans="3:12" ht="12.75" customHeight="1">
      <c r="C109" s="1"/>
      <c r="F109" s="1"/>
      <c r="I109" s="1"/>
      <c r="L109" s="1"/>
    </row>
    <row r="110" spans="3:12" ht="12.75" customHeight="1">
      <c r="C110" s="1"/>
      <c r="F110" s="1"/>
      <c r="I110" s="1"/>
      <c r="L110" s="1"/>
    </row>
    <row r="111" spans="3:12" ht="12.75" customHeight="1">
      <c r="C111" s="1"/>
      <c r="F111" s="1"/>
      <c r="I111" s="1"/>
      <c r="L111" s="1"/>
    </row>
    <row r="112" spans="3:12" ht="12.75" customHeight="1">
      <c r="C112" s="1"/>
      <c r="F112" s="1"/>
      <c r="I112" s="1"/>
      <c r="L112" s="1"/>
    </row>
    <row r="113" spans="3:12" ht="12.75" customHeight="1">
      <c r="C113" s="1"/>
      <c r="F113" s="1"/>
      <c r="I113" s="1"/>
      <c r="L113" s="1"/>
    </row>
    <row r="114" spans="3:12" ht="12.75" customHeight="1">
      <c r="C114" s="1"/>
      <c r="F114" s="1"/>
      <c r="I114" s="1"/>
      <c r="L114" s="1"/>
    </row>
    <row r="115" spans="3:12" ht="12.75" customHeight="1">
      <c r="C115" s="1"/>
      <c r="F115" s="1"/>
      <c r="I115" s="1"/>
      <c r="L115" s="1"/>
    </row>
    <row r="116" spans="3:12" ht="12.75" customHeight="1">
      <c r="C116" s="1"/>
      <c r="F116" s="1"/>
      <c r="I116" s="1"/>
      <c r="L116" s="1"/>
    </row>
    <row r="117" spans="3:12" ht="12.75" customHeight="1">
      <c r="C117" s="1"/>
      <c r="F117" s="1"/>
      <c r="I117" s="1"/>
      <c r="L117" s="1"/>
    </row>
    <row r="118" spans="3:12" ht="12.75" customHeight="1">
      <c r="C118" s="1"/>
      <c r="F118" s="1"/>
      <c r="I118" s="1"/>
      <c r="L118" s="1"/>
    </row>
    <row r="119" spans="3:12" ht="12.75" customHeight="1">
      <c r="C119" s="1"/>
      <c r="F119" s="1"/>
      <c r="I119" s="1"/>
      <c r="L119" s="1"/>
    </row>
    <row r="120" spans="3:12" ht="12.75" customHeight="1">
      <c r="C120" s="1"/>
      <c r="F120" s="1"/>
      <c r="I120" s="1"/>
      <c r="L120" s="1"/>
    </row>
    <row r="121" spans="3:12" ht="12.75" customHeight="1">
      <c r="C121" s="1"/>
      <c r="F121" s="1"/>
      <c r="I121" s="1"/>
      <c r="L121" s="1"/>
    </row>
    <row r="122" spans="3:12" ht="12.75" customHeight="1">
      <c r="C122" s="1"/>
      <c r="F122" s="1"/>
      <c r="I122" s="1"/>
      <c r="L122" s="1"/>
    </row>
    <row r="123" spans="3:12" ht="12.75" customHeight="1">
      <c r="C123" s="1"/>
      <c r="F123" s="1"/>
      <c r="I123" s="1"/>
      <c r="L123" s="1"/>
    </row>
    <row r="124" spans="3:12" ht="12.75" customHeight="1">
      <c r="C124" s="1"/>
      <c r="F124" s="1"/>
      <c r="I124" s="1"/>
      <c r="L124" s="1"/>
    </row>
    <row r="125" spans="3:12" ht="12.75" customHeight="1">
      <c r="C125" s="1"/>
      <c r="F125" s="1"/>
      <c r="I125" s="1"/>
      <c r="L125" s="1"/>
    </row>
    <row r="126" spans="3:12" ht="12.75" customHeight="1">
      <c r="C126" s="1"/>
      <c r="F126" s="1"/>
      <c r="I126" s="1"/>
      <c r="L126" s="1"/>
    </row>
    <row r="127" spans="3:12" ht="12.75" customHeight="1">
      <c r="C127" s="1"/>
      <c r="F127" s="1"/>
      <c r="I127" s="1"/>
      <c r="L127" s="1"/>
    </row>
    <row r="128" spans="3:12" ht="12.75" customHeight="1">
      <c r="C128" s="1"/>
      <c r="F128" s="1"/>
      <c r="I128" s="1"/>
      <c r="L128" s="1"/>
    </row>
    <row r="129" spans="3:12" ht="12.75" customHeight="1">
      <c r="C129" s="1"/>
      <c r="F129" s="1"/>
      <c r="I129" s="1"/>
      <c r="L129" s="1"/>
    </row>
    <row r="130" spans="3:12" ht="12.75" customHeight="1">
      <c r="C130" s="1"/>
      <c r="F130" s="1"/>
      <c r="I130" s="1"/>
      <c r="L130" s="1"/>
    </row>
    <row r="131" spans="3:12" ht="12.75" customHeight="1">
      <c r="C131" s="1"/>
      <c r="F131" s="1"/>
      <c r="I131" s="1"/>
      <c r="L131" s="1"/>
    </row>
    <row r="132" spans="3:12" ht="12.75" customHeight="1">
      <c r="C132" s="1"/>
      <c r="F132" s="1"/>
      <c r="I132" s="1"/>
      <c r="L132" s="1"/>
    </row>
    <row r="133" spans="3:12" ht="12.75" customHeight="1">
      <c r="C133" s="1"/>
      <c r="F133" s="1"/>
      <c r="I133" s="1"/>
      <c r="L133" s="1"/>
    </row>
    <row r="134" spans="3:12" ht="12.75" customHeight="1">
      <c r="C134" s="1"/>
      <c r="F134" s="1"/>
      <c r="I134" s="1"/>
      <c r="L134" s="1"/>
    </row>
    <row r="135" spans="3:12" ht="12.75" customHeight="1">
      <c r="C135" s="1"/>
      <c r="F135" s="1"/>
      <c r="I135" s="1"/>
      <c r="L135" s="1"/>
    </row>
    <row r="136" spans="3:12" ht="12.75" customHeight="1">
      <c r="C136" s="1"/>
      <c r="F136" s="1"/>
      <c r="I136" s="1"/>
      <c r="L136" s="1"/>
    </row>
    <row r="137" spans="3:12" ht="12.75" customHeight="1">
      <c r="C137" s="1"/>
      <c r="F137" s="1"/>
      <c r="I137" s="1"/>
      <c r="L137" s="1"/>
    </row>
    <row r="138" spans="3:12" ht="12.75" customHeight="1">
      <c r="C138" s="1"/>
      <c r="F138" s="1"/>
      <c r="I138" s="1"/>
      <c r="L138" s="1"/>
    </row>
    <row r="139" spans="3:12" ht="12.75" customHeight="1">
      <c r="C139" s="1"/>
      <c r="F139" s="1"/>
      <c r="I139" s="1"/>
      <c r="L139" s="1"/>
    </row>
    <row r="140" spans="3:12" ht="12.75" customHeight="1">
      <c r="C140" s="1"/>
      <c r="F140" s="1"/>
      <c r="I140" s="1"/>
      <c r="L140" s="1"/>
    </row>
    <row r="141" spans="3:12" ht="12.75" customHeight="1">
      <c r="C141" s="1"/>
      <c r="F141" s="1"/>
      <c r="I141" s="1"/>
      <c r="L141" s="1"/>
    </row>
    <row r="142" spans="3:12" ht="12.75" customHeight="1">
      <c r="C142" s="1"/>
      <c r="F142" s="1"/>
      <c r="I142" s="1"/>
      <c r="L142" s="1"/>
    </row>
    <row r="143" spans="3:12" ht="12.75" customHeight="1">
      <c r="C143" s="1"/>
      <c r="F143" s="1"/>
      <c r="I143" s="1"/>
      <c r="L143" s="1"/>
    </row>
    <row r="144" spans="3:12" ht="12.75" customHeight="1">
      <c r="C144" s="1"/>
      <c r="F144" s="1"/>
      <c r="I144" s="1"/>
      <c r="L144" s="1"/>
    </row>
    <row r="145" spans="3:12" ht="12.75" customHeight="1">
      <c r="C145" s="1"/>
      <c r="F145" s="1"/>
      <c r="I145" s="1"/>
      <c r="L145" s="1"/>
    </row>
    <row r="146" spans="3:12" ht="12.75" customHeight="1">
      <c r="C146" s="1"/>
      <c r="F146" s="1"/>
      <c r="I146" s="1"/>
      <c r="L146" s="1"/>
    </row>
    <row r="147" spans="3:12" ht="12.75" customHeight="1">
      <c r="C147" s="1"/>
      <c r="F147" s="1"/>
      <c r="I147" s="1"/>
      <c r="L147" s="1"/>
    </row>
    <row r="148" spans="3:12" ht="12.75" customHeight="1">
      <c r="C148" s="1"/>
      <c r="F148" s="1"/>
      <c r="I148" s="1"/>
      <c r="L148" s="1"/>
    </row>
    <row r="149" spans="3:12" ht="12.75" customHeight="1">
      <c r="C149" s="1"/>
      <c r="F149" s="1"/>
      <c r="I149" s="1"/>
      <c r="L149" s="1"/>
    </row>
    <row r="150" spans="3:12" ht="12.75" customHeight="1">
      <c r="C150" s="1"/>
      <c r="F150" s="1"/>
      <c r="I150" s="1"/>
      <c r="L150" s="1"/>
    </row>
    <row r="151" spans="3:12" ht="12.75" customHeight="1">
      <c r="C151" s="1"/>
      <c r="F151" s="1"/>
      <c r="I151" s="1"/>
      <c r="L151" s="1"/>
    </row>
    <row r="152" spans="3:12" ht="12.75" customHeight="1">
      <c r="C152" s="1"/>
      <c r="F152" s="1"/>
      <c r="I152" s="1"/>
      <c r="L152" s="1"/>
    </row>
    <row r="153" spans="3:12" ht="12.75" customHeight="1">
      <c r="C153" s="1"/>
      <c r="F153" s="1"/>
      <c r="I153" s="1"/>
      <c r="L153" s="1"/>
    </row>
    <row r="154" spans="3:12" ht="12.75" customHeight="1">
      <c r="C154" s="1"/>
      <c r="F154" s="1"/>
      <c r="I154" s="1"/>
      <c r="L154" s="1"/>
    </row>
    <row r="155" spans="3:12" ht="12.75" customHeight="1">
      <c r="C155" s="1"/>
      <c r="F155" s="1"/>
      <c r="I155" s="1"/>
      <c r="L155" s="1"/>
    </row>
    <row r="156" spans="3:12" ht="12.75" customHeight="1">
      <c r="C156" s="1"/>
      <c r="F156" s="1"/>
      <c r="I156" s="1"/>
      <c r="L156" s="1"/>
    </row>
    <row r="157" spans="3:12" ht="12.75" customHeight="1">
      <c r="C157" s="1"/>
      <c r="F157" s="1"/>
      <c r="I157" s="1"/>
      <c r="L157" s="1"/>
    </row>
    <row r="158" spans="3:12" ht="12.75" customHeight="1">
      <c r="C158" s="1"/>
      <c r="F158" s="1"/>
      <c r="I158" s="1"/>
      <c r="L158" s="1"/>
    </row>
    <row r="159" spans="3:12" ht="12.75" customHeight="1">
      <c r="C159" s="1"/>
      <c r="F159" s="1"/>
      <c r="I159" s="1"/>
      <c r="L159" s="1"/>
    </row>
    <row r="160" spans="3:12" ht="12.75" customHeight="1">
      <c r="C160" s="1"/>
      <c r="F160" s="1"/>
      <c r="I160" s="1"/>
      <c r="L160" s="1"/>
    </row>
    <row r="161" spans="3:12" ht="12.75" customHeight="1">
      <c r="C161" s="1"/>
      <c r="F161" s="1"/>
      <c r="I161" s="1"/>
      <c r="L161" s="1"/>
    </row>
    <row r="162" spans="3:12" ht="12.75" customHeight="1">
      <c r="C162" s="1"/>
      <c r="F162" s="1"/>
      <c r="I162" s="1"/>
      <c r="L162" s="1"/>
    </row>
    <row r="163" spans="3:12" ht="12.75" customHeight="1">
      <c r="C163" s="1"/>
      <c r="F163" s="1"/>
      <c r="I163" s="1"/>
      <c r="L163" s="1"/>
    </row>
    <row r="164" spans="3:12" ht="12.75" customHeight="1">
      <c r="C164" s="1"/>
      <c r="F164" s="1"/>
      <c r="I164" s="1"/>
      <c r="L164" s="1"/>
    </row>
    <row r="165" spans="3:12" ht="12.75" customHeight="1">
      <c r="C165" s="1"/>
      <c r="F165" s="1"/>
      <c r="I165" s="1"/>
      <c r="L165" s="1"/>
    </row>
    <row r="166" spans="3:12" ht="12.75" customHeight="1">
      <c r="C166" s="1"/>
      <c r="F166" s="1"/>
      <c r="I166" s="1"/>
      <c r="L166" s="1"/>
    </row>
    <row r="167" spans="3:12" ht="12.75" customHeight="1">
      <c r="C167" s="1"/>
      <c r="F167" s="1"/>
      <c r="I167" s="1"/>
      <c r="L167" s="1"/>
    </row>
    <row r="168" spans="3:12" ht="12.75" customHeight="1">
      <c r="C168" s="1"/>
      <c r="F168" s="1"/>
      <c r="I168" s="1"/>
      <c r="L168" s="1"/>
    </row>
    <row r="169" spans="3:12" ht="12.75" customHeight="1">
      <c r="C169" s="1"/>
      <c r="F169" s="1"/>
      <c r="I169" s="1"/>
      <c r="L169" s="1"/>
    </row>
    <row r="170" spans="3:12" ht="12.75" customHeight="1">
      <c r="C170" s="1"/>
      <c r="F170" s="1"/>
      <c r="I170" s="1"/>
      <c r="L170" s="1"/>
    </row>
    <row r="171" spans="3:12" ht="12.75" customHeight="1">
      <c r="C171" s="1"/>
      <c r="F171" s="1"/>
      <c r="I171" s="1"/>
      <c r="L171" s="1"/>
    </row>
    <row r="172" spans="3:12" ht="12.75" customHeight="1">
      <c r="C172" s="1"/>
      <c r="F172" s="1"/>
      <c r="I172" s="1"/>
      <c r="L172" s="1"/>
    </row>
    <row r="173" spans="3:12" ht="12.75" customHeight="1">
      <c r="C173" s="1"/>
      <c r="F173" s="1"/>
      <c r="I173" s="1"/>
      <c r="L173" s="1"/>
    </row>
    <row r="174" spans="3:12" ht="12.75" customHeight="1">
      <c r="C174" s="1"/>
      <c r="F174" s="1"/>
      <c r="I174" s="1"/>
      <c r="L174" s="1"/>
    </row>
    <row r="175" spans="3:12" ht="12.75" customHeight="1">
      <c r="C175" s="1"/>
      <c r="F175" s="1"/>
      <c r="I175" s="1"/>
      <c r="L175" s="1"/>
    </row>
    <row r="176" spans="3:12" ht="12.75" customHeight="1">
      <c r="C176" s="1"/>
      <c r="F176" s="1"/>
      <c r="I176" s="1"/>
      <c r="L176" s="1"/>
    </row>
    <row r="177" spans="3:12" ht="12.75" customHeight="1">
      <c r="C177" s="1"/>
      <c r="F177" s="1"/>
      <c r="I177" s="1"/>
      <c r="L177" s="1"/>
    </row>
    <row r="178" spans="3:12" ht="12.75" customHeight="1">
      <c r="C178" s="1"/>
      <c r="F178" s="1"/>
      <c r="I178" s="1"/>
      <c r="L178" s="1"/>
    </row>
    <row r="179" spans="3:12" ht="12.75" customHeight="1">
      <c r="C179" s="1"/>
      <c r="F179" s="1"/>
      <c r="I179" s="1"/>
      <c r="L179" s="1"/>
    </row>
    <row r="180" spans="3:12" ht="12.75" customHeight="1">
      <c r="C180" s="1"/>
      <c r="F180" s="1"/>
      <c r="I180" s="1"/>
      <c r="L180" s="1"/>
    </row>
    <row r="181" spans="3:12" ht="12.75" customHeight="1">
      <c r="C181" s="1"/>
      <c r="F181" s="1"/>
      <c r="I181" s="1"/>
      <c r="L181" s="1"/>
    </row>
    <row r="182" spans="3:12" ht="12.75" customHeight="1">
      <c r="C182" s="1"/>
      <c r="F182" s="1"/>
      <c r="I182" s="1"/>
      <c r="L182" s="1"/>
    </row>
    <row r="183" spans="3:12" ht="12.75" customHeight="1">
      <c r="C183" s="1"/>
      <c r="F183" s="1"/>
      <c r="I183" s="1"/>
      <c r="L183" s="1"/>
    </row>
    <row r="184" spans="3:12" ht="12.75" customHeight="1">
      <c r="C184" s="1"/>
      <c r="F184" s="1"/>
      <c r="I184" s="1"/>
      <c r="L184" s="1"/>
    </row>
    <row r="185" spans="3:12" ht="12.75" customHeight="1">
      <c r="C185" s="1"/>
      <c r="F185" s="1"/>
      <c r="I185" s="1"/>
      <c r="L185" s="1"/>
    </row>
    <row r="186" spans="3:12" ht="12.75" customHeight="1">
      <c r="C186" s="1"/>
      <c r="F186" s="1"/>
      <c r="I186" s="1"/>
      <c r="L186" s="1"/>
    </row>
    <row r="187" spans="3:12" ht="12.75" customHeight="1">
      <c r="C187" s="1"/>
      <c r="F187" s="1"/>
      <c r="I187" s="1"/>
      <c r="L187" s="1"/>
    </row>
    <row r="188" spans="3:12" ht="12.75" customHeight="1">
      <c r="C188" s="1"/>
      <c r="F188" s="1"/>
      <c r="I188" s="1"/>
      <c r="L188" s="1"/>
    </row>
    <row r="189" spans="3:12" ht="12.75" customHeight="1">
      <c r="C189" s="1"/>
      <c r="F189" s="1"/>
      <c r="I189" s="1"/>
      <c r="L189" s="1"/>
    </row>
    <row r="190" spans="3:12" ht="12.75" customHeight="1">
      <c r="C190" s="1"/>
      <c r="F190" s="1"/>
      <c r="I190" s="1"/>
      <c r="L190" s="1"/>
    </row>
    <row r="191" spans="3:12" ht="12.75" customHeight="1">
      <c r="C191" s="1"/>
      <c r="F191" s="1"/>
      <c r="I191" s="1"/>
      <c r="L191" s="1"/>
    </row>
    <row r="192" spans="3:12" ht="12.75" customHeight="1">
      <c r="C192" s="1"/>
      <c r="F192" s="1"/>
      <c r="I192" s="1"/>
      <c r="L192" s="1"/>
    </row>
    <row r="193" spans="3:12" ht="12.75" customHeight="1">
      <c r="C193" s="1"/>
      <c r="F193" s="1"/>
      <c r="I193" s="1"/>
      <c r="L193" s="1"/>
    </row>
    <row r="194" spans="3:12" ht="12.75" customHeight="1">
      <c r="C194" s="1"/>
      <c r="F194" s="1"/>
      <c r="I194" s="1"/>
      <c r="L194" s="1"/>
    </row>
    <row r="195" spans="3:12" ht="12.75" customHeight="1">
      <c r="C195" s="1"/>
      <c r="F195" s="1"/>
      <c r="I195" s="1"/>
      <c r="L195" s="1"/>
    </row>
    <row r="196" spans="3:12" ht="12.75" customHeight="1">
      <c r="C196" s="1"/>
      <c r="F196" s="1"/>
      <c r="I196" s="1"/>
      <c r="L196" s="1"/>
    </row>
    <row r="197" spans="3:12" ht="12.75" customHeight="1">
      <c r="C197" s="1"/>
      <c r="F197" s="1"/>
      <c r="I197" s="1"/>
      <c r="L197" s="1"/>
    </row>
    <row r="198" spans="3:12" ht="12.75" customHeight="1">
      <c r="C198" s="1"/>
      <c r="F198" s="1"/>
      <c r="I198" s="1"/>
      <c r="L198" s="1"/>
    </row>
    <row r="199" spans="3:12" ht="12.75" customHeight="1">
      <c r="C199" s="1"/>
      <c r="F199" s="1"/>
      <c r="I199" s="1"/>
      <c r="L199" s="1"/>
    </row>
    <row r="200" spans="3:12" ht="12.75" customHeight="1">
      <c r="C200" s="1"/>
      <c r="F200" s="1"/>
      <c r="I200" s="1"/>
      <c r="L200" s="1"/>
    </row>
    <row r="201" spans="3:12" ht="12.75" customHeight="1">
      <c r="C201" s="1"/>
      <c r="F201" s="1"/>
      <c r="I201" s="1"/>
      <c r="L201" s="1"/>
    </row>
    <row r="202" spans="3:12" ht="12.75" customHeight="1">
      <c r="C202" s="1"/>
      <c r="F202" s="1"/>
      <c r="I202" s="1"/>
      <c r="L202" s="1"/>
    </row>
    <row r="203" spans="3:12" ht="12.75" customHeight="1">
      <c r="C203" s="1"/>
      <c r="F203" s="1"/>
      <c r="I203" s="1"/>
      <c r="L203" s="1"/>
    </row>
    <row r="204" spans="3:12" ht="12.75" customHeight="1">
      <c r="C204" s="1"/>
      <c r="F204" s="1"/>
      <c r="I204" s="1"/>
      <c r="L204" s="1"/>
    </row>
    <row r="205" spans="3:12" ht="12.75" customHeight="1">
      <c r="C205" s="1"/>
      <c r="F205" s="1"/>
      <c r="I205" s="1"/>
      <c r="L205" s="1"/>
    </row>
    <row r="206" spans="3:12" ht="12.75" customHeight="1">
      <c r="C206" s="1"/>
      <c r="F206" s="1"/>
      <c r="I206" s="1"/>
      <c r="L206" s="1"/>
    </row>
    <row r="207" spans="3:12" ht="12.75" customHeight="1">
      <c r="C207" s="1"/>
      <c r="F207" s="1"/>
      <c r="I207" s="1"/>
      <c r="L207" s="1"/>
    </row>
    <row r="208" spans="3:12" ht="12.75" customHeight="1">
      <c r="C208" s="1"/>
      <c r="F208" s="1"/>
      <c r="I208" s="1"/>
      <c r="L208" s="1"/>
    </row>
    <row r="209" spans="3:12" ht="12.75" customHeight="1">
      <c r="C209" s="1"/>
      <c r="F209" s="1"/>
      <c r="I209" s="1"/>
      <c r="L209" s="1"/>
    </row>
    <row r="210" spans="3:12" ht="12.75" customHeight="1">
      <c r="C210" s="1"/>
      <c r="F210" s="1"/>
      <c r="I210" s="1"/>
      <c r="L210" s="1"/>
    </row>
    <row r="211" spans="3:12" ht="12.75" customHeight="1">
      <c r="C211" s="1"/>
      <c r="F211" s="1"/>
      <c r="I211" s="1"/>
      <c r="L211" s="1"/>
    </row>
    <row r="212" spans="3:12" ht="12.75" customHeight="1">
      <c r="C212" s="1"/>
      <c r="F212" s="1"/>
      <c r="I212" s="1"/>
      <c r="L212" s="1"/>
    </row>
    <row r="213" spans="3:12" ht="12.75" customHeight="1">
      <c r="C213" s="1"/>
      <c r="F213" s="1"/>
      <c r="I213" s="1"/>
      <c r="L213" s="1"/>
    </row>
    <row r="214" spans="3:12" ht="12.75" customHeight="1">
      <c r="C214" s="1"/>
      <c r="F214" s="1"/>
      <c r="I214" s="1"/>
      <c r="L214" s="1"/>
    </row>
    <row r="215" spans="3:12" ht="12.75" customHeight="1">
      <c r="C215" s="1"/>
      <c r="F215" s="1"/>
      <c r="I215" s="1"/>
      <c r="L215" s="1"/>
    </row>
    <row r="216" spans="3:12" ht="12.75" customHeight="1">
      <c r="C216" s="1"/>
      <c r="F216" s="1"/>
      <c r="I216" s="1"/>
      <c r="L216" s="1"/>
    </row>
    <row r="217" spans="3:12" ht="12.75" customHeight="1">
      <c r="C217" s="1"/>
      <c r="F217" s="1"/>
      <c r="I217" s="1"/>
      <c r="L217" s="1"/>
    </row>
    <row r="218" spans="3:12" ht="12.75" customHeight="1">
      <c r="C218" s="1"/>
      <c r="F218" s="1"/>
      <c r="I218" s="1"/>
      <c r="L218" s="1"/>
    </row>
    <row r="219" spans="3:12" ht="12.75" customHeight="1">
      <c r="C219" s="1"/>
      <c r="F219" s="1"/>
      <c r="I219" s="1"/>
      <c r="L219" s="1"/>
    </row>
    <row r="220" spans="3:12" ht="12.75" customHeight="1">
      <c r="C220" s="1"/>
      <c r="F220" s="1"/>
      <c r="I220" s="1"/>
      <c r="L220" s="1"/>
    </row>
    <row r="221" spans="3:12" ht="15.75" customHeight="1"/>
    <row r="222" spans="3:12" ht="15.75" customHeight="1"/>
    <row r="223" spans="3:12" ht="15.75" customHeight="1"/>
    <row r="224" spans="3:12"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0"/>
  <sheetViews>
    <sheetView tabSelected="1" workbookViewId="0">
      <pane ySplit="1" topLeftCell="A2" activePane="bottomLeft" state="frozen"/>
      <selection pane="bottomLeft" activeCell="L17" sqref="L17"/>
    </sheetView>
  </sheetViews>
  <sheetFormatPr defaultColWidth="14.42578125" defaultRowHeight="15" customHeight="1"/>
  <cols>
    <col min="1" max="1" width="5.7109375" customWidth="1"/>
    <col min="2" max="2" width="30.28515625" customWidth="1"/>
    <col min="3" max="4" width="12" customWidth="1"/>
    <col min="5" max="5" width="4.28515625" customWidth="1"/>
    <col min="6" max="6" width="12" customWidth="1"/>
    <col min="7" max="7" width="4.28515625" customWidth="1"/>
    <col min="8" max="8" width="15.42578125" customWidth="1"/>
    <col min="9" max="9" width="22.5703125" customWidth="1"/>
    <col min="10" max="13" width="17.28515625" customWidth="1"/>
  </cols>
  <sheetData>
    <row r="1" spans="1:13" ht="12.75" customHeight="1">
      <c r="A1" s="1"/>
      <c r="B1" s="1"/>
      <c r="C1" s="1"/>
      <c r="D1" s="1"/>
      <c r="F1" s="1"/>
      <c r="G1" s="1"/>
      <c r="H1" s="1"/>
      <c r="I1" s="1"/>
      <c r="J1" s="1"/>
    </row>
    <row r="2" spans="1:13" ht="12" customHeight="1">
      <c r="A2" s="1"/>
      <c r="B2" s="1"/>
      <c r="C2" s="1"/>
      <c r="D2" s="1"/>
      <c r="F2" s="1"/>
      <c r="G2" s="1"/>
      <c r="H2" s="1"/>
      <c r="I2" s="1"/>
      <c r="J2" s="1"/>
    </row>
    <row r="3" spans="1:13" ht="39.75" customHeight="1">
      <c r="A3" s="1"/>
      <c r="B3" s="222" t="s">
        <v>1</v>
      </c>
      <c r="C3" s="216"/>
      <c r="D3" s="3" t="s">
        <v>2</v>
      </c>
      <c r="E3" s="3"/>
      <c r="F3" s="3" t="s">
        <v>4</v>
      </c>
      <c r="G3" s="3"/>
      <c r="H3" s="4" t="s">
        <v>5</v>
      </c>
      <c r="I3" s="1"/>
      <c r="J3" s="1"/>
    </row>
    <row r="4" spans="1:13" ht="19.5" customHeight="1">
      <c r="A4" s="1"/>
      <c r="B4" s="223" t="s">
        <v>6</v>
      </c>
      <c r="C4" s="224"/>
      <c r="D4" s="5">
        <f>Energy!D18</f>
        <v>0</v>
      </c>
      <c r="E4" s="5"/>
      <c r="F4" s="6">
        <f>Energy!E18</f>
        <v>23</v>
      </c>
      <c r="G4" s="6"/>
      <c r="H4" s="8">
        <f>D4/F4</f>
        <v>0</v>
      </c>
      <c r="I4" s="1"/>
      <c r="J4" s="225" t="s">
        <v>8</v>
      </c>
      <c r="K4" s="226"/>
      <c r="L4" s="226"/>
      <c r="M4" s="210"/>
    </row>
    <row r="5" spans="1:13" ht="19.5" customHeight="1">
      <c r="A5" s="1"/>
      <c r="B5" s="10"/>
      <c r="C5" s="11"/>
      <c r="D5" s="11"/>
      <c r="E5" s="11"/>
      <c r="F5" s="11"/>
      <c r="G5" s="11"/>
      <c r="H5" s="13"/>
      <c r="I5" s="1"/>
      <c r="J5" s="15" t="s">
        <v>13</v>
      </c>
      <c r="K5" s="15" t="s">
        <v>14</v>
      </c>
      <c r="L5" s="15" t="s">
        <v>15</v>
      </c>
      <c r="M5" s="15" t="s">
        <v>16</v>
      </c>
    </row>
    <row r="6" spans="1:13" ht="19.5" customHeight="1">
      <c r="A6" s="1"/>
      <c r="B6" s="223" t="s">
        <v>17</v>
      </c>
      <c r="C6" s="224"/>
      <c r="D6" s="17">
        <f>'Water Conservation'!D12</f>
        <v>0</v>
      </c>
      <c r="E6" s="17"/>
      <c r="F6" s="18">
        <f>'Water Conservation'!E12</f>
        <v>6</v>
      </c>
      <c r="G6" s="18"/>
      <c r="H6" s="8">
        <f>D6/F6</f>
        <v>0</v>
      </c>
      <c r="I6" s="1"/>
      <c r="J6" s="19">
        <f>Calculator!G38</f>
        <v>0</v>
      </c>
      <c r="K6" s="19">
        <f>Calculator!H38</f>
        <v>0</v>
      </c>
      <c r="L6" s="19">
        <f>Calculator!I38</f>
        <v>0</v>
      </c>
      <c r="M6" s="21">
        <f>Calculator!J38</f>
        <v>0</v>
      </c>
    </row>
    <row r="7" spans="1:13" ht="19.5" customHeight="1">
      <c r="A7" s="1"/>
      <c r="B7" s="10"/>
      <c r="C7" s="11"/>
      <c r="D7" s="11"/>
      <c r="E7" s="11"/>
      <c r="F7" s="11"/>
      <c r="G7" s="11"/>
      <c r="H7" s="13"/>
      <c r="I7" s="1"/>
      <c r="J7" s="1"/>
      <c r="M7" s="23"/>
    </row>
    <row r="8" spans="1:13" ht="19.5" customHeight="1">
      <c r="A8" s="1"/>
      <c r="B8" s="215" t="s">
        <v>20</v>
      </c>
      <c r="C8" s="216"/>
      <c r="D8" s="17">
        <f>'Recycling &amp; Waste Management'!D15</f>
        <v>0</v>
      </c>
      <c r="E8" s="17"/>
      <c r="F8" s="18">
        <f>'Recycling &amp; Waste Management'!E15</f>
        <v>16</v>
      </c>
      <c r="G8" s="18"/>
      <c r="H8" s="8">
        <f>D8/F8</f>
        <v>0</v>
      </c>
      <c r="I8" s="1"/>
      <c r="J8" s="1"/>
    </row>
    <row r="9" spans="1:13" ht="19.5" customHeight="1">
      <c r="A9" s="1"/>
      <c r="B9" s="10"/>
      <c r="C9" s="11"/>
      <c r="D9" s="11"/>
      <c r="E9" s="11"/>
      <c r="F9" s="11"/>
      <c r="G9" s="11"/>
      <c r="H9" s="13"/>
      <c r="I9" s="1"/>
      <c r="J9" s="1"/>
    </row>
    <row r="10" spans="1:13" ht="19.5" customHeight="1">
      <c r="A10" s="1"/>
      <c r="B10" s="215" t="s">
        <v>24</v>
      </c>
      <c r="C10" s="216"/>
      <c r="D10" s="17">
        <f>Purchasing!D11</f>
        <v>0</v>
      </c>
      <c r="E10" s="17"/>
      <c r="F10" s="18">
        <f>Purchasing!E11</f>
        <v>11</v>
      </c>
      <c r="G10" s="18"/>
      <c r="H10" s="8">
        <f>D10/F10</f>
        <v>0</v>
      </c>
      <c r="I10" s="1"/>
      <c r="J10" s="28"/>
      <c r="K10" s="28"/>
      <c r="L10" s="28"/>
      <c r="M10" s="29"/>
    </row>
    <row r="11" spans="1:13" ht="19.5" customHeight="1">
      <c r="A11" s="1"/>
      <c r="B11" s="10"/>
      <c r="C11" s="11"/>
      <c r="D11" s="11"/>
      <c r="E11" s="11"/>
      <c r="F11" s="11"/>
      <c r="G11" s="11"/>
      <c r="H11" s="13"/>
      <c r="I11" s="1"/>
      <c r="J11" s="1"/>
    </row>
    <row r="12" spans="1:13" ht="19.5" customHeight="1">
      <c r="A12" s="1"/>
      <c r="B12" s="215" t="s">
        <v>34</v>
      </c>
      <c r="C12" s="216"/>
      <c r="D12" s="17">
        <f>Transportation!D9</f>
        <v>0</v>
      </c>
      <c r="E12" s="17"/>
      <c r="F12" s="18">
        <f>Transportation!E9</f>
        <v>8</v>
      </c>
      <c r="G12" s="18"/>
      <c r="H12" s="8">
        <f>D12/F12</f>
        <v>0</v>
      </c>
      <c r="I12" s="1"/>
      <c r="J12" s="1"/>
    </row>
    <row r="13" spans="1:13" ht="19.5" customHeight="1">
      <c r="A13" s="1"/>
      <c r="B13" s="10"/>
      <c r="C13" s="11"/>
      <c r="D13" s="11"/>
      <c r="E13" s="11"/>
      <c r="F13" s="11"/>
      <c r="G13" s="11"/>
      <c r="H13" s="13"/>
      <c r="I13" s="1"/>
      <c r="J13" s="1"/>
    </row>
    <row r="14" spans="1:13" ht="19.5" customHeight="1">
      <c r="A14" s="1"/>
      <c r="B14" s="215" t="s">
        <v>37</v>
      </c>
      <c r="C14" s="216"/>
      <c r="D14" s="17">
        <f>'Community Involvement'!D10</f>
        <v>0</v>
      </c>
      <c r="E14" s="17"/>
      <c r="F14" s="18">
        <f>'Community Involvement'!E10</f>
        <v>10</v>
      </c>
      <c r="G14" s="18"/>
      <c r="H14" s="8">
        <f>D14/F14</f>
        <v>0</v>
      </c>
      <c r="I14" s="217" t="s">
        <v>39</v>
      </c>
      <c r="J14" s="1"/>
    </row>
    <row r="15" spans="1:13" ht="19.5" customHeight="1">
      <c r="A15" s="1"/>
      <c r="B15" s="10"/>
      <c r="C15" s="11"/>
      <c r="D15" s="11"/>
      <c r="E15" s="11"/>
      <c r="F15" s="11"/>
      <c r="G15" s="11"/>
      <c r="H15" s="13"/>
      <c r="I15" s="218"/>
      <c r="J15" s="1"/>
    </row>
    <row r="16" spans="1:13" ht="19.5" customHeight="1">
      <c r="A16" s="1"/>
      <c r="B16" s="220" t="s">
        <v>43</v>
      </c>
      <c r="C16" s="221"/>
      <c r="D16" s="36">
        <f>'Creative &amp; Innovation Options'!H11</f>
        <v>0</v>
      </c>
      <c r="E16" s="36"/>
      <c r="F16" s="36">
        <f>'Creative &amp; Innovation Options'!H11</f>
        <v>0</v>
      </c>
      <c r="G16" s="36"/>
      <c r="H16" s="8"/>
      <c r="I16" s="219"/>
      <c r="J16" s="1"/>
    </row>
    <row r="17" spans="1:10" ht="67.5" customHeight="1">
      <c r="A17" s="1"/>
      <c r="B17" s="38" t="s">
        <v>46</v>
      </c>
      <c r="C17" s="39" t="s">
        <v>47</v>
      </c>
      <c r="D17" s="40">
        <f>SUM(D4:D16)</f>
        <v>0</v>
      </c>
      <c r="E17" s="40"/>
      <c r="F17" s="40">
        <f>SUM(F4:F16)</f>
        <v>74</v>
      </c>
      <c r="G17" s="40"/>
      <c r="H17" s="42">
        <f>D17/F17</f>
        <v>0</v>
      </c>
      <c r="I17" s="44" t="str">
        <f>IF(H17&gt;=0.77,"PLATINUM",IF(AND(H17&gt;=0.64, H17&lt;0.77),"GOLD",IF(AND(H17&lt;0.64, H17&gt;=0.51),"SILVER", IF(AND(H17&lt;0.51, H17&gt;=0.25),"GREEN",IF(H17&lt;0.25, "Not yet Green Certified Keep Trying!")))))</f>
        <v>Not yet Green Certified Keep Trying!</v>
      </c>
      <c r="J17" s="1"/>
    </row>
    <row r="18" spans="1:10" ht="13.5" customHeight="1">
      <c r="A18" s="1"/>
      <c r="B18" s="1"/>
      <c r="C18" s="1"/>
      <c r="D18" s="1"/>
      <c r="F18" s="1"/>
      <c r="G18" s="1"/>
      <c r="H18" s="1"/>
      <c r="I18" s="1"/>
      <c r="J18" s="1"/>
    </row>
    <row r="19" spans="1:10" ht="12" customHeight="1">
      <c r="A19" s="1"/>
      <c r="B19" s="1"/>
      <c r="C19" s="1"/>
      <c r="D19" s="1"/>
      <c r="F19" s="1"/>
      <c r="G19" s="1"/>
      <c r="H19" s="1"/>
      <c r="I19" s="1"/>
      <c r="J19" s="1"/>
    </row>
    <row r="20" spans="1:10" ht="12.75">
      <c r="A20" s="1"/>
      <c r="F20" s="1"/>
      <c r="G20" s="1"/>
      <c r="H20" s="1"/>
      <c r="I20" s="1"/>
      <c r="J20" s="1"/>
    </row>
    <row r="21" spans="1:10" ht="28.5" customHeight="1">
      <c r="A21" s="1"/>
      <c r="F21" s="1"/>
      <c r="G21" s="1"/>
      <c r="H21" s="1"/>
      <c r="I21" s="1"/>
      <c r="J21" s="1"/>
    </row>
    <row r="22" spans="1:10" ht="15.75" customHeight="1">
      <c r="A22" s="1"/>
      <c r="B22" s="1"/>
      <c r="C22" s="1"/>
      <c r="D22" s="1"/>
      <c r="F22" s="1"/>
      <c r="G22" s="1"/>
      <c r="H22" s="1"/>
      <c r="I22" s="1"/>
      <c r="J22" s="1"/>
    </row>
    <row r="23" spans="1:10" ht="15.75" customHeight="1">
      <c r="A23" s="1"/>
      <c r="B23" s="1"/>
      <c r="C23" s="1"/>
      <c r="D23" s="1"/>
      <c r="F23" s="1"/>
      <c r="G23" s="1"/>
      <c r="H23" s="1"/>
      <c r="I23" s="1"/>
      <c r="J23" s="1"/>
    </row>
    <row r="24" spans="1:10" ht="15.75" customHeight="1">
      <c r="A24" s="1"/>
      <c r="B24" s="1"/>
      <c r="C24" s="1"/>
      <c r="D24" s="1"/>
      <c r="F24" s="1"/>
      <c r="G24" s="1"/>
      <c r="H24" s="1"/>
      <c r="I24" s="1"/>
      <c r="J24" s="1"/>
    </row>
    <row r="25" spans="1:10" ht="15.75" customHeight="1">
      <c r="A25" s="1"/>
      <c r="B25" s="1"/>
      <c r="C25" s="1"/>
      <c r="D25" s="1"/>
      <c r="F25" s="1"/>
      <c r="G25" s="1"/>
      <c r="H25" s="1"/>
      <c r="I25" s="1"/>
      <c r="J25" s="1"/>
    </row>
    <row r="26" spans="1:10" ht="15.75" customHeight="1">
      <c r="A26" s="1"/>
      <c r="B26" s="1"/>
      <c r="C26" s="1"/>
      <c r="D26" s="1"/>
      <c r="F26" s="1"/>
      <c r="G26" s="1"/>
      <c r="H26" s="1"/>
      <c r="I26" s="1"/>
      <c r="J26" s="1"/>
    </row>
    <row r="27" spans="1:10" ht="15.75" customHeight="1">
      <c r="A27" s="1"/>
      <c r="B27" s="1"/>
      <c r="C27" s="1"/>
      <c r="D27" s="1"/>
      <c r="F27" s="1"/>
      <c r="G27" s="1"/>
      <c r="H27" s="1"/>
      <c r="I27" s="1"/>
      <c r="J27" s="1"/>
    </row>
    <row r="28" spans="1:10" ht="15.75" customHeight="1">
      <c r="A28" s="1"/>
      <c r="B28" s="1"/>
      <c r="C28" s="1"/>
      <c r="D28" s="1"/>
      <c r="F28" s="1"/>
      <c r="G28" s="1"/>
      <c r="H28" s="1"/>
      <c r="I28" s="1"/>
      <c r="J28" s="1"/>
    </row>
    <row r="29" spans="1:10" ht="15.75" customHeight="1">
      <c r="A29" s="1"/>
      <c r="B29" s="1"/>
      <c r="C29" s="1"/>
      <c r="D29" s="1"/>
      <c r="F29" s="1"/>
      <c r="G29" s="1"/>
      <c r="H29" s="1"/>
      <c r="I29" s="1"/>
      <c r="J29" s="1"/>
    </row>
    <row r="30" spans="1:10" ht="15.75" customHeight="1">
      <c r="A30" s="1"/>
      <c r="B30" s="1"/>
      <c r="C30" s="1"/>
      <c r="D30" s="1"/>
      <c r="F30" s="1"/>
      <c r="G30" s="1"/>
      <c r="H30" s="1"/>
      <c r="I30" s="1"/>
      <c r="J30" s="1"/>
    </row>
    <row r="31" spans="1:10" ht="15.75" customHeight="1">
      <c r="A31" s="1"/>
      <c r="B31" s="1"/>
      <c r="C31" s="1"/>
      <c r="D31" s="1"/>
      <c r="F31" s="1"/>
      <c r="G31" s="1"/>
      <c r="H31" s="1"/>
      <c r="I31" s="1"/>
      <c r="J31" s="1"/>
    </row>
    <row r="32" spans="1:10" ht="15.75" customHeight="1">
      <c r="A32" s="1"/>
      <c r="B32" s="1"/>
      <c r="C32" s="1"/>
      <c r="D32" s="1"/>
      <c r="F32" s="1"/>
      <c r="G32" s="1"/>
      <c r="H32" s="1"/>
      <c r="I32" s="1"/>
      <c r="J32" s="1"/>
    </row>
    <row r="33" spans="1:10" ht="15.75" customHeight="1">
      <c r="A33" s="1"/>
      <c r="B33" s="1"/>
      <c r="C33" s="1"/>
      <c r="D33" s="1"/>
      <c r="F33" s="1"/>
      <c r="G33" s="1"/>
      <c r="H33" s="1"/>
      <c r="I33" s="1"/>
      <c r="J33" s="1"/>
    </row>
    <row r="34" spans="1:10" ht="15.75" customHeight="1">
      <c r="A34" s="1"/>
      <c r="B34" s="1"/>
      <c r="C34" s="1"/>
      <c r="D34" s="1"/>
      <c r="F34" s="1"/>
      <c r="G34" s="1"/>
      <c r="H34" s="1"/>
      <c r="I34" s="1"/>
      <c r="J34" s="1"/>
    </row>
    <row r="35" spans="1:10" ht="15.75" customHeight="1">
      <c r="A35" s="1"/>
      <c r="B35" s="1"/>
      <c r="C35" s="1"/>
      <c r="D35" s="1"/>
      <c r="F35" s="1"/>
      <c r="G35" s="1"/>
      <c r="H35" s="1"/>
      <c r="I35" s="1"/>
      <c r="J35" s="1"/>
    </row>
    <row r="36" spans="1:10" ht="15.75" customHeight="1">
      <c r="A36" s="1"/>
      <c r="B36" s="1"/>
      <c r="C36" s="1"/>
      <c r="D36" s="1"/>
      <c r="F36" s="1"/>
      <c r="G36" s="1"/>
      <c r="H36" s="1"/>
      <c r="I36" s="1"/>
      <c r="J36" s="1"/>
    </row>
    <row r="37" spans="1:10" ht="15.75" customHeight="1">
      <c r="A37" s="1"/>
      <c r="B37" s="1"/>
      <c r="C37" s="1"/>
      <c r="D37" s="1"/>
      <c r="F37" s="1"/>
      <c r="G37" s="1"/>
      <c r="H37" s="1"/>
      <c r="I37" s="1"/>
      <c r="J37" s="1"/>
    </row>
    <row r="38" spans="1:10" ht="15.75" customHeight="1">
      <c r="A38" s="1"/>
      <c r="B38" s="1"/>
      <c r="C38" s="1"/>
      <c r="D38" s="1"/>
      <c r="F38" s="1"/>
      <c r="G38" s="1"/>
      <c r="H38" s="1"/>
      <c r="I38" s="1"/>
      <c r="J38" s="1"/>
    </row>
    <row r="39" spans="1:10" ht="15.75" customHeight="1">
      <c r="A39" s="1"/>
      <c r="B39" s="1"/>
      <c r="C39" s="1"/>
      <c r="D39" s="1"/>
      <c r="F39" s="1"/>
      <c r="G39" s="1"/>
      <c r="H39" s="1"/>
      <c r="I39" s="1"/>
      <c r="J39" s="1"/>
    </row>
    <row r="40" spans="1:10" ht="15.75" customHeight="1">
      <c r="A40" s="1"/>
      <c r="B40" s="1"/>
      <c r="C40" s="1"/>
      <c r="D40" s="1"/>
      <c r="F40" s="1"/>
      <c r="G40" s="1"/>
      <c r="H40" s="1"/>
      <c r="I40" s="1"/>
      <c r="J40" s="1"/>
    </row>
    <row r="41" spans="1:10" ht="15.75" customHeight="1">
      <c r="A41" s="1"/>
      <c r="B41" s="1"/>
      <c r="C41" s="1"/>
      <c r="D41" s="1"/>
      <c r="F41" s="1"/>
      <c r="G41" s="1"/>
      <c r="H41" s="1"/>
      <c r="I41" s="1"/>
      <c r="J41" s="1"/>
    </row>
    <row r="42" spans="1:10" ht="15.75" customHeight="1">
      <c r="A42" s="1"/>
      <c r="B42" s="1"/>
      <c r="C42" s="1"/>
      <c r="D42" s="1"/>
      <c r="F42" s="1"/>
      <c r="G42" s="1"/>
      <c r="H42" s="1"/>
      <c r="I42" s="1"/>
      <c r="J42" s="1"/>
    </row>
    <row r="43" spans="1:10" ht="15.75" customHeight="1">
      <c r="A43" s="1"/>
      <c r="B43" s="1"/>
      <c r="C43" s="1"/>
      <c r="D43" s="1"/>
      <c r="F43" s="1"/>
      <c r="G43" s="1"/>
      <c r="H43" s="1"/>
      <c r="I43" s="1"/>
      <c r="J43" s="1"/>
    </row>
    <row r="44" spans="1:10" ht="15.75" customHeight="1">
      <c r="A44" s="1"/>
      <c r="B44" s="1"/>
      <c r="C44" s="1"/>
      <c r="D44" s="1"/>
      <c r="F44" s="1"/>
      <c r="G44" s="1"/>
      <c r="H44" s="1"/>
      <c r="I44" s="1"/>
      <c r="J44" s="1"/>
    </row>
    <row r="45" spans="1:10" ht="15.75" customHeight="1">
      <c r="A45" s="1"/>
      <c r="B45" s="1"/>
      <c r="C45" s="1"/>
      <c r="D45" s="1"/>
      <c r="F45" s="1"/>
      <c r="G45" s="1"/>
      <c r="H45" s="1"/>
      <c r="I45" s="1"/>
      <c r="J45" s="1"/>
    </row>
    <row r="46" spans="1:10" ht="15.75" customHeight="1">
      <c r="A46" s="1"/>
      <c r="B46" s="1"/>
      <c r="C46" s="1"/>
      <c r="D46" s="1"/>
      <c r="F46" s="1"/>
      <c r="G46" s="1"/>
      <c r="H46" s="1"/>
      <c r="I46" s="1"/>
      <c r="J46" s="1"/>
    </row>
    <row r="47" spans="1:10" ht="15.75" customHeight="1">
      <c r="A47" s="1"/>
      <c r="B47" s="1"/>
      <c r="C47" s="1"/>
      <c r="D47" s="1"/>
      <c r="F47" s="1"/>
      <c r="G47" s="1"/>
      <c r="H47" s="1"/>
      <c r="I47" s="1"/>
      <c r="J47" s="1"/>
    </row>
    <row r="48" spans="1:10" ht="15.75" customHeight="1">
      <c r="A48" s="1"/>
      <c r="B48" s="1"/>
      <c r="C48" s="1"/>
      <c r="D48" s="1"/>
      <c r="F48" s="1"/>
      <c r="G48" s="1"/>
      <c r="H48" s="1"/>
      <c r="I48" s="1"/>
      <c r="J48" s="1"/>
    </row>
    <row r="49" spans="1:10" ht="15.75" customHeight="1">
      <c r="A49" s="1"/>
      <c r="B49" s="1"/>
      <c r="C49" s="1"/>
      <c r="D49" s="1"/>
      <c r="F49" s="1"/>
      <c r="G49" s="1"/>
      <c r="H49" s="1"/>
      <c r="I49" s="1"/>
      <c r="J49" s="1"/>
    </row>
    <row r="50" spans="1:10" ht="15.75" customHeight="1">
      <c r="A50" s="1"/>
      <c r="B50" s="1"/>
      <c r="C50" s="1"/>
      <c r="D50" s="1"/>
      <c r="F50" s="1"/>
      <c r="G50" s="1"/>
      <c r="H50" s="1"/>
      <c r="I50" s="1"/>
      <c r="J50" s="1"/>
    </row>
    <row r="51" spans="1:10" ht="15.75" customHeight="1">
      <c r="A51" s="1"/>
      <c r="B51" s="1"/>
      <c r="C51" s="1"/>
      <c r="D51" s="1"/>
      <c r="F51" s="1"/>
      <c r="G51" s="1"/>
      <c r="H51" s="1"/>
      <c r="I51" s="1"/>
      <c r="J51" s="1"/>
    </row>
    <row r="52" spans="1:10" ht="15.75" customHeight="1">
      <c r="A52" s="1"/>
      <c r="B52" s="1"/>
      <c r="C52" s="1"/>
      <c r="D52" s="1"/>
      <c r="F52" s="1"/>
      <c r="G52" s="1"/>
      <c r="H52" s="1"/>
      <c r="I52" s="1"/>
      <c r="J52" s="1"/>
    </row>
    <row r="53" spans="1:10" ht="15.75" customHeight="1">
      <c r="A53" s="1"/>
      <c r="B53" s="1"/>
      <c r="C53" s="1"/>
      <c r="D53" s="1"/>
      <c r="F53" s="1"/>
      <c r="G53" s="1"/>
      <c r="H53" s="1"/>
      <c r="I53" s="1"/>
      <c r="J53" s="1"/>
    </row>
    <row r="54" spans="1:10" ht="15.75" customHeight="1">
      <c r="A54" s="1"/>
      <c r="B54" s="1"/>
      <c r="C54" s="1"/>
      <c r="D54" s="1"/>
      <c r="F54" s="1"/>
      <c r="G54" s="1"/>
      <c r="H54" s="1"/>
      <c r="I54" s="1"/>
      <c r="J54" s="1"/>
    </row>
    <row r="55" spans="1:10" ht="15.75" customHeight="1">
      <c r="A55" s="1"/>
      <c r="B55" s="1"/>
      <c r="C55" s="1"/>
      <c r="D55" s="1"/>
      <c r="F55" s="1"/>
      <c r="G55" s="1"/>
      <c r="H55" s="1"/>
      <c r="I55" s="1"/>
      <c r="J55" s="1"/>
    </row>
    <row r="56" spans="1:10" ht="15.75" customHeight="1">
      <c r="A56" s="1"/>
      <c r="B56" s="1"/>
      <c r="C56" s="1"/>
      <c r="D56" s="1"/>
      <c r="F56" s="1"/>
      <c r="G56" s="1"/>
      <c r="H56" s="1"/>
      <c r="I56" s="1"/>
      <c r="J56" s="1"/>
    </row>
    <row r="57" spans="1:10" ht="15.75" customHeight="1">
      <c r="A57" s="1"/>
      <c r="B57" s="1"/>
      <c r="C57" s="1"/>
      <c r="D57" s="1"/>
      <c r="F57" s="1"/>
      <c r="G57" s="1"/>
      <c r="H57" s="1"/>
      <c r="I57" s="1"/>
      <c r="J57" s="1"/>
    </row>
    <row r="58" spans="1:10" ht="15.75" customHeight="1">
      <c r="A58" s="1"/>
      <c r="B58" s="1"/>
      <c r="C58" s="1"/>
      <c r="D58" s="1"/>
      <c r="F58" s="1"/>
      <c r="G58" s="1"/>
      <c r="H58" s="1"/>
      <c r="I58" s="1"/>
      <c r="J58" s="1"/>
    </row>
    <row r="59" spans="1:10" ht="15.75" customHeight="1">
      <c r="A59" s="1"/>
      <c r="B59" s="1"/>
      <c r="C59" s="1"/>
      <c r="D59" s="1"/>
      <c r="F59" s="1"/>
      <c r="G59" s="1"/>
      <c r="H59" s="1"/>
      <c r="I59" s="1"/>
      <c r="J59" s="1"/>
    </row>
    <row r="60" spans="1:10" ht="15.75" customHeight="1">
      <c r="A60" s="1"/>
      <c r="B60" s="1"/>
      <c r="C60" s="1"/>
      <c r="D60" s="1"/>
      <c r="F60" s="1"/>
      <c r="G60" s="1"/>
      <c r="H60" s="1"/>
      <c r="I60" s="1"/>
      <c r="J60" s="1"/>
    </row>
    <row r="61" spans="1:10" ht="15.75" customHeight="1">
      <c r="A61" s="1"/>
      <c r="B61" s="1"/>
      <c r="C61" s="1"/>
      <c r="D61" s="1"/>
      <c r="F61" s="1"/>
      <c r="G61" s="1"/>
      <c r="H61" s="1"/>
      <c r="I61" s="1"/>
      <c r="J61" s="1"/>
    </row>
    <row r="62" spans="1:10" ht="15.75" customHeight="1">
      <c r="A62" s="1"/>
      <c r="B62" s="1"/>
      <c r="C62" s="1"/>
      <c r="D62" s="1"/>
      <c r="F62" s="1"/>
      <c r="G62" s="1"/>
      <c r="H62" s="1"/>
      <c r="I62" s="1"/>
      <c r="J62" s="1"/>
    </row>
    <row r="63" spans="1:10" ht="15.75" customHeight="1">
      <c r="A63" s="1"/>
      <c r="B63" s="1"/>
      <c r="C63" s="1"/>
      <c r="D63" s="1"/>
      <c r="F63" s="1"/>
      <c r="G63" s="1"/>
      <c r="H63" s="1"/>
      <c r="I63" s="1"/>
      <c r="J63" s="1"/>
    </row>
    <row r="64" spans="1:10" ht="15.75" customHeight="1">
      <c r="A64" s="1"/>
      <c r="B64" s="1"/>
      <c r="C64" s="1"/>
      <c r="D64" s="1"/>
      <c r="F64" s="1"/>
      <c r="G64" s="1"/>
      <c r="H64" s="1"/>
      <c r="I64" s="1"/>
      <c r="J64" s="1"/>
    </row>
    <row r="65" spans="1:10" ht="15.75" customHeight="1">
      <c r="A65" s="1"/>
      <c r="B65" s="1"/>
      <c r="C65" s="1"/>
      <c r="D65" s="1"/>
      <c r="F65" s="1"/>
      <c r="G65" s="1"/>
      <c r="H65" s="1"/>
      <c r="I65" s="1"/>
      <c r="J65" s="1"/>
    </row>
    <row r="66" spans="1:10" ht="15.75" customHeight="1">
      <c r="A66" s="1"/>
      <c r="B66" s="1"/>
      <c r="C66" s="1"/>
      <c r="D66" s="1"/>
      <c r="F66" s="1"/>
      <c r="G66" s="1"/>
      <c r="H66" s="1"/>
      <c r="I66" s="1"/>
      <c r="J66" s="1"/>
    </row>
    <row r="67" spans="1:10" ht="15.75" customHeight="1">
      <c r="A67" s="1"/>
      <c r="B67" s="1"/>
      <c r="C67" s="1"/>
      <c r="D67" s="1"/>
      <c r="F67" s="1"/>
      <c r="G67" s="1"/>
      <c r="H67" s="1"/>
      <c r="I67" s="1"/>
      <c r="J67" s="1"/>
    </row>
    <row r="68" spans="1:10" ht="15.75" customHeight="1">
      <c r="A68" s="1"/>
      <c r="B68" s="1"/>
      <c r="C68" s="1"/>
      <c r="D68" s="1"/>
      <c r="F68" s="1"/>
      <c r="G68" s="1"/>
      <c r="H68" s="1"/>
      <c r="I68" s="1"/>
      <c r="J68" s="1"/>
    </row>
    <row r="69" spans="1:10" ht="15.75" customHeight="1">
      <c r="A69" s="1"/>
      <c r="B69" s="1"/>
      <c r="C69" s="1"/>
      <c r="D69" s="1"/>
      <c r="F69" s="1"/>
      <c r="G69" s="1"/>
      <c r="H69" s="1"/>
      <c r="I69" s="1"/>
      <c r="J69" s="1"/>
    </row>
    <row r="70" spans="1:10" ht="15.75" customHeight="1">
      <c r="A70" s="1"/>
      <c r="B70" s="1"/>
      <c r="C70" s="1"/>
      <c r="D70" s="1"/>
      <c r="F70" s="1"/>
      <c r="G70" s="1"/>
      <c r="H70" s="1"/>
      <c r="I70" s="1"/>
      <c r="J70" s="1"/>
    </row>
    <row r="71" spans="1:10" ht="15.75" customHeight="1">
      <c r="A71" s="1"/>
      <c r="B71" s="1"/>
      <c r="C71" s="1"/>
      <c r="D71" s="1"/>
      <c r="F71" s="1"/>
      <c r="G71" s="1"/>
      <c r="H71" s="1"/>
      <c r="I71" s="1"/>
      <c r="J71" s="1"/>
    </row>
    <row r="72" spans="1:10" ht="15.75" customHeight="1">
      <c r="A72" s="1"/>
      <c r="B72" s="1"/>
      <c r="C72" s="1"/>
      <c r="D72" s="1"/>
      <c r="F72" s="1"/>
      <c r="G72" s="1"/>
      <c r="H72" s="1"/>
      <c r="I72" s="1"/>
      <c r="J72" s="1"/>
    </row>
    <row r="73" spans="1:10" ht="15.75" customHeight="1">
      <c r="A73" s="1"/>
      <c r="B73" s="1"/>
      <c r="C73" s="1"/>
      <c r="D73" s="1"/>
      <c r="F73" s="1"/>
      <c r="G73" s="1"/>
      <c r="H73" s="1"/>
      <c r="I73" s="1"/>
      <c r="J73" s="1"/>
    </row>
    <row r="74" spans="1:10" ht="15.75" customHeight="1">
      <c r="A74" s="1"/>
      <c r="B74" s="1"/>
      <c r="C74" s="1"/>
      <c r="D74" s="1"/>
      <c r="F74" s="1"/>
      <c r="G74" s="1"/>
      <c r="H74" s="1"/>
      <c r="I74" s="1"/>
      <c r="J74" s="1"/>
    </row>
    <row r="75" spans="1:10" ht="15.75" customHeight="1">
      <c r="A75" s="1"/>
      <c r="B75" s="1"/>
      <c r="C75" s="1"/>
      <c r="D75" s="1"/>
      <c r="F75" s="1"/>
      <c r="G75" s="1"/>
      <c r="H75" s="1"/>
      <c r="I75" s="1"/>
      <c r="J75" s="1"/>
    </row>
    <row r="76" spans="1:10" ht="15.75" customHeight="1">
      <c r="A76" s="1"/>
      <c r="B76" s="1"/>
      <c r="C76" s="1"/>
      <c r="D76" s="1"/>
      <c r="F76" s="1"/>
      <c r="G76" s="1"/>
      <c r="H76" s="1"/>
      <c r="I76" s="1"/>
      <c r="J76" s="1"/>
    </row>
    <row r="77" spans="1:10" ht="15.75" customHeight="1">
      <c r="A77" s="1"/>
      <c r="B77" s="1"/>
      <c r="C77" s="1"/>
      <c r="D77" s="1"/>
      <c r="F77" s="1"/>
      <c r="G77" s="1"/>
      <c r="H77" s="1"/>
      <c r="I77" s="1"/>
      <c r="J77" s="1"/>
    </row>
    <row r="78" spans="1:10" ht="15.75" customHeight="1">
      <c r="A78" s="1"/>
      <c r="B78" s="1"/>
      <c r="C78" s="1"/>
      <c r="D78" s="1"/>
      <c r="F78" s="1"/>
      <c r="G78" s="1"/>
      <c r="H78" s="1"/>
      <c r="I78" s="1"/>
      <c r="J78" s="1"/>
    </row>
    <row r="79" spans="1:10" ht="15.75" customHeight="1">
      <c r="A79" s="1"/>
      <c r="B79" s="1"/>
      <c r="C79" s="1"/>
      <c r="D79" s="1"/>
      <c r="F79" s="1"/>
      <c r="G79" s="1"/>
      <c r="H79" s="1"/>
      <c r="I79" s="1"/>
      <c r="J79" s="1"/>
    </row>
    <row r="80" spans="1:10" ht="15.75" customHeight="1">
      <c r="A80" s="1"/>
      <c r="B80" s="1"/>
      <c r="C80" s="1"/>
      <c r="D80" s="1"/>
      <c r="F80" s="1"/>
      <c r="G80" s="1"/>
      <c r="H80" s="1"/>
      <c r="I80" s="1"/>
      <c r="J80" s="1"/>
    </row>
    <row r="81" spans="1:10" ht="15.75" customHeight="1">
      <c r="A81" s="1"/>
      <c r="B81" s="1"/>
      <c r="C81" s="1"/>
      <c r="D81" s="1"/>
      <c r="F81" s="1"/>
      <c r="G81" s="1"/>
      <c r="H81" s="1"/>
      <c r="I81" s="1"/>
      <c r="J81" s="1"/>
    </row>
    <row r="82" spans="1:10" ht="15.75" customHeight="1">
      <c r="A82" s="1"/>
      <c r="B82" s="1"/>
      <c r="C82" s="1"/>
      <c r="D82" s="1"/>
      <c r="F82" s="1"/>
      <c r="G82" s="1"/>
      <c r="H82" s="1"/>
      <c r="I82" s="1"/>
      <c r="J82" s="1"/>
    </row>
    <row r="83" spans="1:10" ht="15.75" customHeight="1">
      <c r="A83" s="1"/>
      <c r="B83" s="1"/>
      <c r="C83" s="1"/>
      <c r="D83" s="1"/>
      <c r="F83" s="1"/>
      <c r="G83" s="1"/>
      <c r="H83" s="1"/>
      <c r="I83" s="1"/>
      <c r="J83" s="1"/>
    </row>
    <row r="84" spans="1:10" ht="15.75" customHeight="1">
      <c r="A84" s="1"/>
      <c r="B84" s="1"/>
      <c r="C84" s="1"/>
      <c r="D84" s="1"/>
      <c r="F84" s="1"/>
      <c r="G84" s="1"/>
      <c r="H84" s="1"/>
      <c r="I84" s="1"/>
      <c r="J84" s="1"/>
    </row>
    <row r="85" spans="1:10" ht="15.75" customHeight="1">
      <c r="A85" s="1"/>
      <c r="B85" s="1"/>
      <c r="C85" s="1"/>
      <c r="D85" s="1"/>
      <c r="F85" s="1"/>
      <c r="G85" s="1"/>
      <c r="H85" s="1"/>
      <c r="I85" s="1"/>
      <c r="J85" s="1"/>
    </row>
    <row r="86" spans="1:10" ht="15.75" customHeight="1">
      <c r="A86" s="1"/>
      <c r="B86" s="1"/>
      <c r="C86" s="1"/>
      <c r="D86" s="1"/>
      <c r="F86" s="1"/>
      <c r="G86" s="1"/>
      <c r="H86" s="1"/>
      <c r="I86" s="1"/>
      <c r="J86" s="1"/>
    </row>
    <row r="87" spans="1:10" ht="15.75" customHeight="1">
      <c r="A87" s="1"/>
      <c r="B87" s="1"/>
      <c r="C87" s="1"/>
      <c r="D87" s="1"/>
      <c r="F87" s="1"/>
      <c r="G87" s="1"/>
      <c r="H87" s="1"/>
      <c r="I87" s="1"/>
      <c r="J87" s="1"/>
    </row>
    <row r="88" spans="1:10" ht="15.75" customHeight="1">
      <c r="A88" s="1"/>
      <c r="B88" s="1"/>
      <c r="C88" s="1"/>
      <c r="D88" s="1"/>
      <c r="F88" s="1"/>
      <c r="G88" s="1"/>
      <c r="H88" s="1"/>
      <c r="I88" s="1"/>
      <c r="J88" s="1"/>
    </row>
    <row r="89" spans="1:10" ht="15.75" customHeight="1">
      <c r="A89" s="1"/>
      <c r="B89" s="1"/>
      <c r="C89" s="1"/>
      <c r="D89" s="1"/>
      <c r="F89" s="1"/>
      <c r="G89" s="1"/>
      <c r="H89" s="1"/>
      <c r="I89" s="1"/>
      <c r="J89" s="1"/>
    </row>
    <row r="90" spans="1:10" ht="15.75" customHeight="1">
      <c r="A90" s="1"/>
      <c r="B90" s="1"/>
      <c r="C90" s="1"/>
      <c r="D90" s="1"/>
      <c r="F90" s="1"/>
      <c r="G90" s="1"/>
      <c r="H90" s="1"/>
      <c r="I90" s="1"/>
      <c r="J90" s="1"/>
    </row>
    <row r="91" spans="1:10" ht="15.75" customHeight="1">
      <c r="A91" s="1"/>
      <c r="B91" s="1"/>
      <c r="C91" s="1"/>
      <c r="D91" s="1"/>
      <c r="F91" s="1"/>
      <c r="G91" s="1"/>
      <c r="H91" s="1"/>
      <c r="I91" s="1"/>
      <c r="J91" s="1"/>
    </row>
    <row r="92" spans="1:10" ht="15.75" customHeight="1">
      <c r="A92" s="1"/>
      <c r="B92" s="1"/>
      <c r="C92" s="1"/>
      <c r="D92" s="1"/>
      <c r="F92" s="1"/>
      <c r="G92" s="1"/>
      <c r="H92" s="1"/>
      <c r="I92" s="1"/>
      <c r="J92" s="1"/>
    </row>
    <row r="93" spans="1:10" ht="15.75" customHeight="1">
      <c r="A93" s="1"/>
      <c r="B93" s="1"/>
      <c r="C93" s="1"/>
      <c r="D93" s="1"/>
      <c r="F93" s="1"/>
      <c r="G93" s="1"/>
      <c r="H93" s="1"/>
      <c r="I93" s="1"/>
      <c r="J93" s="1"/>
    </row>
    <row r="94" spans="1:10" ht="15.75" customHeight="1">
      <c r="A94" s="1"/>
      <c r="B94" s="1"/>
      <c r="C94" s="1"/>
      <c r="D94" s="1"/>
      <c r="F94" s="1"/>
      <c r="G94" s="1"/>
      <c r="H94" s="1"/>
      <c r="I94" s="1"/>
      <c r="J94" s="1"/>
    </row>
    <row r="95" spans="1:10" ht="15.75" customHeight="1">
      <c r="A95" s="1"/>
      <c r="B95" s="1"/>
      <c r="C95" s="1"/>
      <c r="D95" s="1"/>
      <c r="F95" s="1"/>
      <c r="G95" s="1"/>
      <c r="H95" s="1"/>
      <c r="I95" s="1"/>
      <c r="J95" s="1"/>
    </row>
    <row r="96" spans="1:10" ht="15.75" customHeight="1">
      <c r="A96" s="1"/>
      <c r="B96" s="1"/>
      <c r="C96" s="1"/>
      <c r="D96" s="1"/>
      <c r="F96" s="1"/>
      <c r="G96" s="1"/>
      <c r="H96" s="1"/>
      <c r="I96" s="1"/>
      <c r="J96" s="1"/>
    </row>
    <row r="97" spans="1:10" ht="15.75" customHeight="1">
      <c r="A97" s="1"/>
      <c r="B97" s="1"/>
      <c r="C97" s="1"/>
      <c r="D97" s="1"/>
      <c r="F97" s="1"/>
      <c r="G97" s="1"/>
      <c r="H97" s="1"/>
      <c r="I97" s="1"/>
      <c r="J97" s="1"/>
    </row>
    <row r="98" spans="1:10" ht="15.75" customHeight="1">
      <c r="A98" s="1"/>
      <c r="B98" s="1"/>
      <c r="C98" s="1"/>
      <c r="D98" s="1"/>
      <c r="F98" s="1"/>
      <c r="G98" s="1"/>
      <c r="H98" s="1"/>
      <c r="I98" s="1"/>
      <c r="J98" s="1"/>
    </row>
    <row r="99" spans="1:10" ht="15.75" customHeight="1">
      <c r="A99" s="1"/>
      <c r="B99" s="1"/>
      <c r="C99" s="1"/>
      <c r="D99" s="1"/>
      <c r="F99" s="1"/>
      <c r="G99" s="1"/>
      <c r="H99" s="1"/>
      <c r="I99" s="1"/>
      <c r="J99" s="1"/>
    </row>
    <row r="100" spans="1:10" ht="15.75" customHeight="1">
      <c r="A100" s="1"/>
      <c r="B100" s="1"/>
      <c r="C100" s="1"/>
      <c r="D100" s="1"/>
      <c r="F100" s="1"/>
      <c r="G100" s="1"/>
      <c r="H100" s="1"/>
      <c r="I100" s="1"/>
      <c r="J100" s="1"/>
    </row>
    <row r="101" spans="1:10" ht="15.75" customHeight="1">
      <c r="A101" s="1"/>
      <c r="B101" s="1"/>
      <c r="C101" s="1"/>
      <c r="D101" s="1"/>
      <c r="F101" s="1"/>
      <c r="G101" s="1"/>
      <c r="H101" s="1"/>
      <c r="I101" s="1"/>
      <c r="J101" s="1"/>
    </row>
    <row r="102" spans="1:10" ht="15.75" customHeight="1">
      <c r="A102" s="1"/>
      <c r="B102" s="1"/>
      <c r="C102" s="1"/>
      <c r="D102" s="1"/>
      <c r="F102" s="1"/>
      <c r="G102" s="1"/>
      <c r="H102" s="1"/>
      <c r="I102" s="1"/>
      <c r="J102" s="1"/>
    </row>
    <row r="103" spans="1:10" ht="15.75" customHeight="1">
      <c r="A103" s="1"/>
      <c r="B103" s="1"/>
      <c r="C103" s="1"/>
      <c r="D103" s="1"/>
      <c r="F103" s="1"/>
      <c r="G103" s="1"/>
      <c r="H103" s="1"/>
      <c r="I103" s="1"/>
      <c r="J103" s="1"/>
    </row>
    <row r="104" spans="1:10" ht="15.75" customHeight="1">
      <c r="A104" s="1"/>
      <c r="B104" s="1"/>
      <c r="C104" s="1"/>
      <c r="D104" s="1"/>
      <c r="F104" s="1"/>
      <c r="G104" s="1"/>
      <c r="H104" s="1"/>
      <c r="I104" s="1"/>
      <c r="J104" s="1"/>
    </row>
    <row r="105" spans="1:10" ht="15.75" customHeight="1">
      <c r="A105" s="1"/>
      <c r="B105" s="1"/>
      <c r="C105" s="1"/>
      <c r="D105" s="1"/>
      <c r="F105" s="1"/>
      <c r="G105" s="1"/>
      <c r="H105" s="1"/>
      <c r="I105" s="1"/>
      <c r="J105" s="1"/>
    </row>
    <row r="106" spans="1:10" ht="15.75" customHeight="1">
      <c r="A106" s="1"/>
      <c r="B106" s="1"/>
      <c r="C106" s="1"/>
      <c r="D106" s="1"/>
      <c r="F106" s="1"/>
      <c r="G106" s="1"/>
      <c r="H106" s="1"/>
      <c r="I106" s="1"/>
      <c r="J106" s="1"/>
    </row>
    <row r="107" spans="1:10" ht="15.75" customHeight="1">
      <c r="A107" s="1"/>
      <c r="B107" s="1"/>
      <c r="C107" s="1"/>
      <c r="D107" s="1"/>
      <c r="F107" s="1"/>
      <c r="G107" s="1"/>
      <c r="H107" s="1"/>
      <c r="I107" s="1"/>
      <c r="J107" s="1"/>
    </row>
    <row r="108" spans="1:10" ht="15.75" customHeight="1">
      <c r="A108" s="1"/>
      <c r="B108" s="1"/>
      <c r="C108" s="1"/>
      <c r="D108" s="1"/>
      <c r="F108" s="1"/>
      <c r="G108" s="1"/>
      <c r="H108" s="1"/>
      <c r="I108" s="1"/>
      <c r="J108" s="1"/>
    </row>
    <row r="109" spans="1:10" ht="15.75" customHeight="1">
      <c r="A109" s="1"/>
      <c r="B109" s="1"/>
      <c r="C109" s="1"/>
      <c r="D109" s="1"/>
      <c r="F109" s="1"/>
      <c r="G109" s="1"/>
      <c r="H109" s="1"/>
      <c r="I109" s="1"/>
      <c r="J109" s="1"/>
    </row>
    <row r="110" spans="1:10" ht="15.75" customHeight="1">
      <c r="A110" s="1"/>
      <c r="B110" s="1"/>
      <c r="C110" s="1"/>
      <c r="D110" s="1"/>
      <c r="F110" s="1"/>
      <c r="G110" s="1"/>
      <c r="H110" s="1"/>
      <c r="I110" s="1"/>
      <c r="J110" s="1"/>
    </row>
    <row r="111" spans="1:10" ht="15.75" customHeight="1">
      <c r="A111" s="1"/>
      <c r="B111" s="1"/>
      <c r="C111" s="1"/>
      <c r="D111" s="1"/>
      <c r="F111" s="1"/>
      <c r="G111" s="1"/>
      <c r="H111" s="1"/>
      <c r="I111" s="1"/>
      <c r="J111" s="1"/>
    </row>
    <row r="112" spans="1:10" ht="15.75" customHeight="1">
      <c r="A112" s="1"/>
      <c r="B112" s="1"/>
      <c r="C112" s="1"/>
      <c r="D112" s="1"/>
      <c r="F112" s="1"/>
      <c r="G112" s="1"/>
      <c r="H112" s="1"/>
      <c r="I112" s="1"/>
      <c r="J112" s="1"/>
    </row>
    <row r="113" spans="1:10" ht="15.75" customHeight="1">
      <c r="A113" s="1"/>
      <c r="B113" s="1"/>
      <c r="C113" s="1"/>
      <c r="D113" s="1"/>
      <c r="F113" s="1"/>
      <c r="G113" s="1"/>
      <c r="H113" s="1"/>
      <c r="I113" s="1"/>
      <c r="J113" s="1"/>
    </row>
    <row r="114" spans="1:10" ht="15.75" customHeight="1">
      <c r="A114" s="1"/>
      <c r="B114" s="1"/>
      <c r="C114" s="1"/>
      <c r="D114" s="1"/>
      <c r="F114" s="1"/>
      <c r="G114" s="1"/>
      <c r="H114" s="1"/>
      <c r="I114" s="1"/>
      <c r="J114" s="1"/>
    </row>
    <row r="115" spans="1:10" ht="15.75" customHeight="1">
      <c r="A115" s="1"/>
      <c r="B115" s="1"/>
      <c r="C115" s="1"/>
      <c r="D115" s="1"/>
      <c r="F115" s="1"/>
      <c r="G115" s="1"/>
      <c r="H115" s="1"/>
      <c r="I115" s="1"/>
      <c r="J115" s="1"/>
    </row>
    <row r="116" spans="1:10" ht="15.75" customHeight="1">
      <c r="A116" s="1"/>
      <c r="B116" s="1"/>
      <c r="C116" s="1"/>
      <c r="D116" s="1"/>
      <c r="F116" s="1"/>
      <c r="G116" s="1"/>
      <c r="H116" s="1"/>
      <c r="I116" s="1"/>
      <c r="J116" s="1"/>
    </row>
    <row r="117" spans="1:10" ht="15.75" customHeight="1">
      <c r="A117" s="1"/>
      <c r="B117" s="1"/>
      <c r="C117" s="1"/>
      <c r="D117" s="1"/>
      <c r="F117" s="1"/>
      <c r="G117" s="1"/>
      <c r="H117" s="1"/>
      <c r="I117" s="1"/>
      <c r="J117" s="1"/>
    </row>
    <row r="118" spans="1:10" ht="15.75" customHeight="1">
      <c r="A118" s="1"/>
      <c r="B118" s="1"/>
      <c r="C118" s="1"/>
      <c r="D118" s="1"/>
      <c r="F118" s="1"/>
      <c r="G118" s="1"/>
      <c r="H118" s="1"/>
      <c r="I118" s="1"/>
      <c r="J118" s="1"/>
    </row>
    <row r="119" spans="1:10" ht="15.75" customHeight="1">
      <c r="A119" s="1"/>
      <c r="B119" s="1"/>
      <c r="C119" s="1"/>
      <c r="D119" s="1"/>
      <c r="F119" s="1"/>
      <c r="G119" s="1"/>
      <c r="H119" s="1"/>
      <c r="I119" s="1"/>
      <c r="J119" s="1"/>
    </row>
    <row r="120" spans="1:10" ht="15.75" customHeight="1">
      <c r="A120" s="1"/>
      <c r="B120" s="1"/>
      <c r="C120" s="1"/>
      <c r="D120" s="1"/>
      <c r="F120" s="1"/>
      <c r="G120" s="1"/>
      <c r="H120" s="1"/>
      <c r="I120" s="1"/>
      <c r="J120" s="1"/>
    </row>
    <row r="121" spans="1:10" ht="15.75" customHeight="1">
      <c r="A121" s="1"/>
      <c r="B121" s="1"/>
      <c r="C121" s="1"/>
      <c r="D121" s="1"/>
      <c r="F121" s="1"/>
      <c r="G121" s="1"/>
      <c r="H121" s="1"/>
      <c r="I121" s="1"/>
      <c r="J121" s="1"/>
    </row>
    <row r="122" spans="1:10" ht="15.75" customHeight="1">
      <c r="A122" s="1"/>
      <c r="B122" s="1"/>
      <c r="C122" s="1"/>
      <c r="D122" s="1"/>
      <c r="F122" s="1"/>
      <c r="G122" s="1"/>
      <c r="H122" s="1"/>
      <c r="I122" s="1"/>
      <c r="J122" s="1"/>
    </row>
    <row r="123" spans="1:10" ht="15.75" customHeight="1">
      <c r="A123" s="1"/>
      <c r="B123" s="1"/>
      <c r="C123" s="1"/>
      <c r="D123" s="1"/>
      <c r="F123" s="1"/>
      <c r="G123" s="1"/>
      <c r="H123" s="1"/>
      <c r="I123" s="1"/>
      <c r="J123" s="1"/>
    </row>
    <row r="124" spans="1:10" ht="15.75" customHeight="1">
      <c r="A124" s="1"/>
      <c r="B124" s="1"/>
      <c r="C124" s="1"/>
      <c r="D124" s="1"/>
      <c r="F124" s="1"/>
      <c r="G124" s="1"/>
      <c r="H124" s="1"/>
      <c r="I124" s="1"/>
      <c r="J124" s="1"/>
    </row>
    <row r="125" spans="1:10" ht="15.75" customHeight="1">
      <c r="A125" s="1"/>
      <c r="B125" s="1"/>
      <c r="C125" s="1"/>
      <c r="D125" s="1"/>
      <c r="F125" s="1"/>
      <c r="G125" s="1"/>
      <c r="H125" s="1"/>
      <c r="I125" s="1"/>
      <c r="J125" s="1"/>
    </row>
    <row r="126" spans="1:10" ht="15.75" customHeight="1">
      <c r="A126" s="1"/>
      <c r="B126" s="1"/>
      <c r="C126" s="1"/>
      <c r="D126" s="1"/>
      <c r="F126" s="1"/>
      <c r="G126" s="1"/>
      <c r="H126" s="1"/>
      <c r="I126" s="1"/>
      <c r="J126" s="1"/>
    </row>
    <row r="127" spans="1:10" ht="15.75" customHeight="1">
      <c r="A127" s="1"/>
      <c r="B127" s="1"/>
      <c r="C127" s="1"/>
      <c r="D127" s="1"/>
      <c r="F127" s="1"/>
      <c r="G127" s="1"/>
      <c r="H127" s="1"/>
      <c r="I127" s="1"/>
      <c r="J127" s="1"/>
    </row>
    <row r="128" spans="1:10" ht="15.75" customHeight="1">
      <c r="A128" s="1"/>
      <c r="B128" s="1"/>
      <c r="C128" s="1"/>
      <c r="D128" s="1"/>
      <c r="F128" s="1"/>
      <c r="G128" s="1"/>
      <c r="H128" s="1"/>
      <c r="I128" s="1"/>
      <c r="J128" s="1"/>
    </row>
    <row r="129" spans="1:10" ht="15.75" customHeight="1">
      <c r="A129" s="1"/>
      <c r="B129" s="1"/>
      <c r="C129" s="1"/>
      <c r="D129" s="1"/>
      <c r="F129" s="1"/>
      <c r="G129" s="1"/>
      <c r="H129" s="1"/>
      <c r="I129" s="1"/>
      <c r="J129" s="1"/>
    </row>
    <row r="130" spans="1:10" ht="15.75" customHeight="1">
      <c r="A130" s="1"/>
      <c r="B130" s="1"/>
      <c r="C130" s="1"/>
      <c r="D130" s="1"/>
      <c r="F130" s="1"/>
      <c r="G130" s="1"/>
      <c r="H130" s="1"/>
      <c r="I130" s="1"/>
      <c r="J130" s="1"/>
    </row>
    <row r="131" spans="1:10" ht="15.75" customHeight="1">
      <c r="A131" s="1"/>
      <c r="B131" s="1"/>
      <c r="C131" s="1"/>
      <c r="D131" s="1"/>
      <c r="F131" s="1"/>
      <c r="G131" s="1"/>
      <c r="H131" s="1"/>
      <c r="I131" s="1"/>
      <c r="J131" s="1"/>
    </row>
    <row r="132" spans="1:10" ht="15.75" customHeight="1">
      <c r="A132" s="1"/>
      <c r="B132" s="1"/>
      <c r="C132" s="1"/>
      <c r="D132" s="1"/>
      <c r="F132" s="1"/>
      <c r="G132" s="1"/>
      <c r="H132" s="1"/>
      <c r="I132" s="1"/>
      <c r="J132" s="1"/>
    </row>
    <row r="133" spans="1:10" ht="15.75" customHeight="1">
      <c r="A133" s="1"/>
      <c r="B133" s="1"/>
      <c r="C133" s="1"/>
      <c r="D133" s="1"/>
      <c r="F133" s="1"/>
      <c r="G133" s="1"/>
      <c r="H133" s="1"/>
      <c r="I133" s="1"/>
      <c r="J133" s="1"/>
    </row>
    <row r="134" spans="1:10" ht="15.75" customHeight="1">
      <c r="A134" s="1"/>
      <c r="B134" s="1"/>
      <c r="C134" s="1"/>
      <c r="D134" s="1"/>
      <c r="F134" s="1"/>
      <c r="G134" s="1"/>
      <c r="H134" s="1"/>
      <c r="I134" s="1"/>
      <c r="J134" s="1"/>
    </row>
    <row r="135" spans="1:10" ht="15.75" customHeight="1">
      <c r="A135" s="1"/>
      <c r="B135" s="1"/>
      <c r="C135" s="1"/>
      <c r="D135" s="1"/>
      <c r="F135" s="1"/>
      <c r="G135" s="1"/>
      <c r="H135" s="1"/>
      <c r="I135" s="1"/>
      <c r="J135" s="1"/>
    </row>
    <row r="136" spans="1:10" ht="15.75" customHeight="1">
      <c r="A136" s="1"/>
      <c r="B136" s="1"/>
      <c r="C136" s="1"/>
      <c r="D136" s="1"/>
      <c r="F136" s="1"/>
      <c r="G136" s="1"/>
      <c r="H136" s="1"/>
      <c r="I136" s="1"/>
      <c r="J136" s="1"/>
    </row>
    <row r="137" spans="1:10" ht="15.75" customHeight="1">
      <c r="A137" s="1"/>
      <c r="B137" s="1"/>
      <c r="C137" s="1"/>
      <c r="D137" s="1"/>
      <c r="F137" s="1"/>
      <c r="G137" s="1"/>
      <c r="H137" s="1"/>
      <c r="I137" s="1"/>
      <c r="J137" s="1"/>
    </row>
    <row r="138" spans="1:10" ht="15.75" customHeight="1">
      <c r="A138" s="1"/>
      <c r="B138" s="1"/>
      <c r="C138" s="1"/>
      <c r="D138" s="1"/>
      <c r="F138" s="1"/>
      <c r="G138" s="1"/>
      <c r="H138" s="1"/>
      <c r="I138" s="1"/>
      <c r="J138" s="1"/>
    </row>
    <row r="139" spans="1:10" ht="15.75" customHeight="1">
      <c r="A139" s="1"/>
      <c r="B139" s="1"/>
      <c r="C139" s="1"/>
      <c r="D139" s="1"/>
      <c r="F139" s="1"/>
      <c r="G139" s="1"/>
      <c r="H139" s="1"/>
      <c r="I139" s="1"/>
      <c r="J139" s="1"/>
    </row>
    <row r="140" spans="1:10" ht="15.75" customHeight="1">
      <c r="A140" s="1"/>
      <c r="B140" s="1"/>
      <c r="C140" s="1"/>
      <c r="D140" s="1"/>
      <c r="F140" s="1"/>
      <c r="G140" s="1"/>
      <c r="H140" s="1"/>
      <c r="I140" s="1"/>
      <c r="J140" s="1"/>
    </row>
    <row r="141" spans="1:10" ht="15.75" customHeight="1">
      <c r="A141" s="1"/>
      <c r="B141" s="1"/>
      <c r="C141" s="1"/>
      <c r="D141" s="1"/>
      <c r="F141" s="1"/>
      <c r="G141" s="1"/>
      <c r="H141" s="1"/>
      <c r="I141" s="1"/>
      <c r="J141" s="1"/>
    </row>
    <row r="142" spans="1:10" ht="15.75" customHeight="1">
      <c r="A142" s="1"/>
      <c r="B142" s="1"/>
      <c r="C142" s="1"/>
      <c r="D142" s="1"/>
      <c r="F142" s="1"/>
      <c r="G142" s="1"/>
      <c r="H142" s="1"/>
      <c r="I142" s="1"/>
      <c r="J142" s="1"/>
    </row>
    <row r="143" spans="1:10" ht="15.75" customHeight="1">
      <c r="A143" s="1"/>
      <c r="B143" s="1"/>
      <c r="C143" s="1"/>
      <c r="D143" s="1"/>
      <c r="F143" s="1"/>
      <c r="G143" s="1"/>
      <c r="H143" s="1"/>
      <c r="I143" s="1"/>
      <c r="J143" s="1"/>
    </row>
    <row r="144" spans="1:10" ht="15.75" customHeight="1">
      <c r="A144" s="1"/>
      <c r="B144" s="1"/>
      <c r="C144" s="1"/>
      <c r="D144" s="1"/>
      <c r="F144" s="1"/>
      <c r="G144" s="1"/>
      <c r="H144" s="1"/>
      <c r="I144" s="1"/>
      <c r="J144" s="1"/>
    </row>
    <row r="145" spans="1:10" ht="15.75" customHeight="1">
      <c r="A145" s="1"/>
      <c r="B145" s="1"/>
      <c r="C145" s="1"/>
      <c r="D145" s="1"/>
      <c r="F145" s="1"/>
      <c r="G145" s="1"/>
      <c r="H145" s="1"/>
      <c r="I145" s="1"/>
      <c r="J145" s="1"/>
    </row>
    <row r="146" spans="1:10" ht="15.75" customHeight="1">
      <c r="A146" s="1"/>
      <c r="B146" s="1"/>
      <c r="C146" s="1"/>
      <c r="D146" s="1"/>
      <c r="F146" s="1"/>
      <c r="G146" s="1"/>
      <c r="H146" s="1"/>
      <c r="I146" s="1"/>
      <c r="J146" s="1"/>
    </row>
    <row r="147" spans="1:10" ht="15.75" customHeight="1">
      <c r="A147" s="1"/>
      <c r="B147" s="1"/>
      <c r="C147" s="1"/>
      <c r="D147" s="1"/>
      <c r="F147" s="1"/>
      <c r="G147" s="1"/>
      <c r="H147" s="1"/>
      <c r="I147" s="1"/>
      <c r="J147" s="1"/>
    </row>
    <row r="148" spans="1:10" ht="15.75" customHeight="1">
      <c r="A148" s="1"/>
      <c r="B148" s="1"/>
      <c r="C148" s="1"/>
      <c r="D148" s="1"/>
      <c r="F148" s="1"/>
      <c r="G148" s="1"/>
      <c r="H148" s="1"/>
      <c r="I148" s="1"/>
      <c r="J148" s="1"/>
    </row>
    <row r="149" spans="1:10" ht="15.75" customHeight="1">
      <c r="A149" s="1"/>
      <c r="B149" s="1"/>
      <c r="C149" s="1"/>
      <c r="D149" s="1"/>
      <c r="F149" s="1"/>
      <c r="G149" s="1"/>
      <c r="H149" s="1"/>
      <c r="I149" s="1"/>
      <c r="J149" s="1"/>
    </row>
    <row r="150" spans="1:10" ht="15.75" customHeight="1">
      <c r="A150" s="1"/>
      <c r="B150" s="1"/>
      <c r="C150" s="1"/>
      <c r="D150" s="1"/>
      <c r="F150" s="1"/>
      <c r="G150" s="1"/>
      <c r="H150" s="1"/>
      <c r="I150" s="1"/>
      <c r="J150" s="1"/>
    </row>
    <row r="151" spans="1:10" ht="15.75" customHeight="1">
      <c r="A151" s="1"/>
      <c r="B151" s="1"/>
      <c r="C151" s="1"/>
      <c r="D151" s="1"/>
      <c r="F151" s="1"/>
      <c r="G151" s="1"/>
      <c r="H151" s="1"/>
      <c r="I151" s="1"/>
      <c r="J151" s="1"/>
    </row>
    <row r="152" spans="1:10" ht="15.75" customHeight="1">
      <c r="A152" s="1"/>
      <c r="B152" s="1"/>
      <c r="C152" s="1"/>
      <c r="D152" s="1"/>
      <c r="F152" s="1"/>
      <c r="G152" s="1"/>
      <c r="H152" s="1"/>
      <c r="I152" s="1"/>
      <c r="J152" s="1"/>
    </row>
    <row r="153" spans="1:10" ht="15.75" customHeight="1">
      <c r="A153" s="1"/>
      <c r="B153" s="1"/>
      <c r="C153" s="1"/>
      <c r="D153" s="1"/>
      <c r="F153" s="1"/>
      <c r="G153" s="1"/>
      <c r="H153" s="1"/>
      <c r="I153" s="1"/>
      <c r="J153" s="1"/>
    </row>
    <row r="154" spans="1:10" ht="15.75" customHeight="1">
      <c r="A154" s="1"/>
      <c r="B154" s="1"/>
      <c r="C154" s="1"/>
      <c r="D154" s="1"/>
      <c r="F154" s="1"/>
      <c r="G154" s="1"/>
      <c r="H154" s="1"/>
      <c r="I154" s="1"/>
      <c r="J154" s="1"/>
    </row>
    <row r="155" spans="1:10" ht="15.75" customHeight="1">
      <c r="A155" s="1"/>
      <c r="B155" s="1"/>
      <c r="C155" s="1"/>
      <c r="D155" s="1"/>
      <c r="F155" s="1"/>
      <c r="G155" s="1"/>
      <c r="H155" s="1"/>
      <c r="I155" s="1"/>
      <c r="J155" s="1"/>
    </row>
    <row r="156" spans="1:10" ht="15.75" customHeight="1">
      <c r="A156" s="1"/>
      <c r="B156" s="1"/>
      <c r="C156" s="1"/>
      <c r="D156" s="1"/>
      <c r="F156" s="1"/>
      <c r="G156" s="1"/>
      <c r="H156" s="1"/>
      <c r="I156" s="1"/>
      <c r="J156" s="1"/>
    </row>
    <row r="157" spans="1:10" ht="15.75" customHeight="1">
      <c r="A157" s="1"/>
      <c r="B157" s="1"/>
      <c r="C157" s="1"/>
      <c r="D157" s="1"/>
      <c r="F157" s="1"/>
      <c r="G157" s="1"/>
      <c r="H157" s="1"/>
      <c r="I157" s="1"/>
      <c r="J157" s="1"/>
    </row>
    <row r="158" spans="1:10" ht="15.75" customHeight="1">
      <c r="A158" s="1"/>
      <c r="B158" s="1"/>
      <c r="C158" s="1"/>
      <c r="D158" s="1"/>
      <c r="F158" s="1"/>
      <c r="G158" s="1"/>
      <c r="H158" s="1"/>
      <c r="I158" s="1"/>
      <c r="J158" s="1"/>
    </row>
    <row r="159" spans="1:10" ht="15.75" customHeight="1">
      <c r="A159" s="1"/>
      <c r="B159" s="1"/>
      <c r="C159" s="1"/>
      <c r="D159" s="1"/>
      <c r="F159" s="1"/>
      <c r="G159" s="1"/>
      <c r="H159" s="1"/>
      <c r="I159" s="1"/>
      <c r="J159" s="1"/>
    </row>
    <row r="160" spans="1:10" ht="15.75" customHeight="1">
      <c r="A160" s="1"/>
      <c r="B160" s="1"/>
      <c r="C160" s="1"/>
      <c r="D160" s="1"/>
      <c r="F160" s="1"/>
      <c r="G160" s="1"/>
      <c r="H160" s="1"/>
      <c r="I160" s="1"/>
      <c r="J160" s="1"/>
    </row>
    <row r="161" spans="1:10" ht="15.75" customHeight="1">
      <c r="A161" s="1"/>
      <c r="B161" s="1"/>
      <c r="C161" s="1"/>
      <c r="D161" s="1"/>
      <c r="F161" s="1"/>
      <c r="G161" s="1"/>
      <c r="H161" s="1"/>
      <c r="I161" s="1"/>
      <c r="J161" s="1"/>
    </row>
    <row r="162" spans="1:10" ht="15.75" customHeight="1">
      <c r="A162" s="1"/>
      <c r="B162" s="1"/>
      <c r="C162" s="1"/>
      <c r="D162" s="1"/>
      <c r="F162" s="1"/>
      <c r="G162" s="1"/>
      <c r="H162" s="1"/>
      <c r="I162" s="1"/>
      <c r="J162" s="1"/>
    </row>
    <row r="163" spans="1:10" ht="15.75" customHeight="1">
      <c r="A163" s="1"/>
      <c r="B163" s="1"/>
      <c r="C163" s="1"/>
      <c r="D163" s="1"/>
      <c r="F163" s="1"/>
      <c r="G163" s="1"/>
      <c r="H163" s="1"/>
      <c r="I163" s="1"/>
      <c r="J163" s="1"/>
    </row>
    <row r="164" spans="1:10" ht="15.75" customHeight="1">
      <c r="A164" s="1"/>
      <c r="B164" s="1"/>
      <c r="C164" s="1"/>
      <c r="D164" s="1"/>
      <c r="F164" s="1"/>
      <c r="G164" s="1"/>
      <c r="H164" s="1"/>
      <c r="I164" s="1"/>
      <c r="J164" s="1"/>
    </row>
    <row r="165" spans="1:10" ht="15.75" customHeight="1">
      <c r="A165" s="1"/>
      <c r="B165" s="1"/>
      <c r="C165" s="1"/>
      <c r="D165" s="1"/>
      <c r="F165" s="1"/>
      <c r="G165" s="1"/>
      <c r="H165" s="1"/>
      <c r="I165" s="1"/>
      <c r="J165" s="1"/>
    </row>
    <row r="166" spans="1:10" ht="15.75" customHeight="1">
      <c r="A166" s="1"/>
      <c r="B166" s="1"/>
      <c r="C166" s="1"/>
      <c r="D166" s="1"/>
      <c r="F166" s="1"/>
      <c r="G166" s="1"/>
      <c r="H166" s="1"/>
      <c r="I166" s="1"/>
      <c r="J166" s="1"/>
    </row>
    <row r="167" spans="1:10" ht="15.75" customHeight="1">
      <c r="A167" s="1"/>
      <c r="B167" s="1"/>
      <c r="C167" s="1"/>
      <c r="D167" s="1"/>
      <c r="F167" s="1"/>
      <c r="G167" s="1"/>
      <c r="H167" s="1"/>
      <c r="I167" s="1"/>
      <c r="J167" s="1"/>
    </row>
    <row r="168" spans="1:10" ht="15.75" customHeight="1">
      <c r="A168" s="1"/>
      <c r="B168" s="1"/>
      <c r="C168" s="1"/>
      <c r="D168" s="1"/>
      <c r="F168" s="1"/>
      <c r="G168" s="1"/>
      <c r="H168" s="1"/>
      <c r="I168" s="1"/>
      <c r="J168" s="1"/>
    </row>
    <row r="169" spans="1:10" ht="15.75" customHeight="1">
      <c r="A169" s="1"/>
      <c r="B169" s="1"/>
      <c r="C169" s="1"/>
      <c r="D169" s="1"/>
      <c r="F169" s="1"/>
      <c r="G169" s="1"/>
      <c r="H169" s="1"/>
      <c r="I169" s="1"/>
      <c r="J169" s="1"/>
    </row>
    <row r="170" spans="1:10" ht="15.75" customHeight="1">
      <c r="A170" s="1"/>
      <c r="B170" s="1"/>
      <c r="C170" s="1"/>
      <c r="D170" s="1"/>
      <c r="F170" s="1"/>
      <c r="G170" s="1"/>
      <c r="H170" s="1"/>
      <c r="I170" s="1"/>
      <c r="J170" s="1"/>
    </row>
    <row r="171" spans="1:10" ht="15.75" customHeight="1">
      <c r="A171" s="1"/>
      <c r="B171" s="1"/>
      <c r="C171" s="1"/>
      <c r="D171" s="1"/>
      <c r="F171" s="1"/>
      <c r="G171" s="1"/>
      <c r="H171" s="1"/>
      <c r="I171" s="1"/>
      <c r="J171" s="1"/>
    </row>
    <row r="172" spans="1:10" ht="15.75" customHeight="1">
      <c r="A172" s="1"/>
      <c r="B172" s="1"/>
      <c r="C172" s="1"/>
      <c r="D172" s="1"/>
      <c r="F172" s="1"/>
      <c r="G172" s="1"/>
      <c r="H172" s="1"/>
      <c r="I172" s="1"/>
      <c r="J172" s="1"/>
    </row>
    <row r="173" spans="1:10" ht="15.75" customHeight="1">
      <c r="A173" s="1"/>
      <c r="B173" s="1"/>
      <c r="C173" s="1"/>
      <c r="D173" s="1"/>
      <c r="F173" s="1"/>
      <c r="G173" s="1"/>
      <c r="H173" s="1"/>
      <c r="I173" s="1"/>
      <c r="J173" s="1"/>
    </row>
    <row r="174" spans="1:10" ht="15.75" customHeight="1">
      <c r="A174" s="1"/>
      <c r="B174" s="1"/>
      <c r="C174" s="1"/>
      <c r="D174" s="1"/>
      <c r="F174" s="1"/>
      <c r="G174" s="1"/>
      <c r="H174" s="1"/>
      <c r="I174" s="1"/>
      <c r="J174" s="1"/>
    </row>
    <row r="175" spans="1:10" ht="15.75" customHeight="1">
      <c r="A175" s="1"/>
      <c r="B175" s="1"/>
      <c r="C175" s="1"/>
      <c r="D175" s="1"/>
      <c r="F175" s="1"/>
      <c r="G175" s="1"/>
      <c r="H175" s="1"/>
      <c r="I175" s="1"/>
      <c r="J175" s="1"/>
    </row>
    <row r="176" spans="1:10" ht="15.75" customHeight="1">
      <c r="A176" s="1"/>
      <c r="B176" s="1"/>
      <c r="C176" s="1"/>
      <c r="D176" s="1"/>
      <c r="F176" s="1"/>
      <c r="G176" s="1"/>
      <c r="H176" s="1"/>
      <c r="I176" s="1"/>
      <c r="J176" s="1"/>
    </row>
    <row r="177" spans="1:10" ht="15.75" customHeight="1">
      <c r="A177" s="1"/>
      <c r="B177" s="1"/>
      <c r="C177" s="1"/>
      <c r="D177" s="1"/>
      <c r="F177" s="1"/>
      <c r="G177" s="1"/>
      <c r="H177" s="1"/>
      <c r="I177" s="1"/>
      <c r="J177" s="1"/>
    </row>
    <row r="178" spans="1:10" ht="15.75" customHeight="1">
      <c r="A178" s="1"/>
      <c r="B178" s="1"/>
      <c r="C178" s="1"/>
      <c r="D178" s="1"/>
      <c r="F178" s="1"/>
      <c r="G178" s="1"/>
      <c r="H178" s="1"/>
      <c r="I178" s="1"/>
      <c r="J178" s="1"/>
    </row>
    <row r="179" spans="1:10" ht="15.75" customHeight="1">
      <c r="A179" s="1"/>
      <c r="B179" s="1"/>
      <c r="C179" s="1"/>
      <c r="D179" s="1"/>
      <c r="F179" s="1"/>
      <c r="G179" s="1"/>
      <c r="H179" s="1"/>
      <c r="I179" s="1"/>
      <c r="J179" s="1"/>
    </row>
    <row r="180" spans="1:10" ht="15.75" customHeight="1">
      <c r="A180" s="1"/>
      <c r="B180" s="1"/>
      <c r="C180" s="1"/>
      <c r="D180" s="1"/>
      <c r="F180" s="1"/>
      <c r="G180" s="1"/>
      <c r="H180" s="1"/>
      <c r="I180" s="1"/>
      <c r="J180" s="1"/>
    </row>
    <row r="181" spans="1:10" ht="15.75" customHeight="1">
      <c r="A181" s="1"/>
      <c r="B181" s="1"/>
      <c r="C181" s="1"/>
      <c r="D181" s="1"/>
      <c r="F181" s="1"/>
      <c r="G181" s="1"/>
      <c r="H181" s="1"/>
      <c r="I181" s="1"/>
      <c r="J181" s="1"/>
    </row>
    <row r="182" spans="1:10" ht="15.75" customHeight="1">
      <c r="A182" s="1"/>
      <c r="B182" s="1"/>
      <c r="C182" s="1"/>
      <c r="D182" s="1"/>
      <c r="F182" s="1"/>
      <c r="G182" s="1"/>
      <c r="H182" s="1"/>
      <c r="I182" s="1"/>
      <c r="J182" s="1"/>
    </row>
    <row r="183" spans="1:10" ht="15.75" customHeight="1">
      <c r="A183" s="1"/>
      <c r="B183" s="1"/>
      <c r="C183" s="1"/>
      <c r="D183" s="1"/>
      <c r="F183" s="1"/>
      <c r="G183" s="1"/>
      <c r="H183" s="1"/>
      <c r="I183" s="1"/>
      <c r="J183" s="1"/>
    </row>
    <row r="184" spans="1:10" ht="15.75" customHeight="1">
      <c r="A184" s="1"/>
      <c r="B184" s="1"/>
      <c r="C184" s="1"/>
      <c r="D184" s="1"/>
      <c r="F184" s="1"/>
      <c r="G184" s="1"/>
      <c r="H184" s="1"/>
      <c r="I184" s="1"/>
      <c r="J184" s="1"/>
    </row>
    <row r="185" spans="1:10" ht="15.75" customHeight="1">
      <c r="A185" s="1"/>
      <c r="B185" s="1"/>
      <c r="C185" s="1"/>
      <c r="D185" s="1"/>
      <c r="F185" s="1"/>
      <c r="G185" s="1"/>
      <c r="H185" s="1"/>
      <c r="I185" s="1"/>
      <c r="J185" s="1"/>
    </row>
    <row r="186" spans="1:10" ht="15.75" customHeight="1">
      <c r="A186" s="1"/>
      <c r="B186" s="1"/>
      <c r="C186" s="1"/>
      <c r="D186" s="1"/>
      <c r="F186" s="1"/>
      <c r="G186" s="1"/>
      <c r="H186" s="1"/>
      <c r="I186" s="1"/>
      <c r="J186" s="1"/>
    </row>
    <row r="187" spans="1:10" ht="15.75" customHeight="1">
      <c r="A187" s="1"/>
      <c r="B187" s="1"/>
      <c r="C187" s="1"/>
      <c r="D187" s="1"/>
      <c r="F187" s="1"/>
      <c r="G187" s="1"/>
      <c r="H187" s="1"/>
      <c r="I187" s="1"/>
      <c r="J187" s="1"/>
    </row>
    <row r="188" spans="1:10" ht="15.75" customHeight="1">
      <c r="A188" s="1"/>
      <c r="B188" s="1"/>
      <c r="C188" s="1"/>
      <c r="D188" s="1"/>
      <c r="F188" s="1"/>
      <c r="G188" s="1"/>
      <c r="H188" s="1"/>
      <c r="I188" s="1"/>
      <c r="J188" s="1"/>
    </row>
    <row r="189" spans="1:10" ht="15.75" customHeight="1">
      <c r="A189" s="1"/>
      <c r="B189" s="1"/>
      <c r="C189" s="1"/>
      <c r="D189" s="1"/>
      <c r="F189" s="1"/>
      <c r="G189" s="1"/>
      <c r="H189" s="1"/>
      <c r="I189" s="1"/>
      <c r="J189" s="1"/>
    </row>
    <row r="190" spans="1:10" ht="15.75" customHeight="1">
      <c r="A190" s="1"/>
      <c r="B190" s="1"/>
      <c r="C190" s="1"/>
      <c r="D190" s="1"/>
      <c r="F190" s="1"/>
      <c r="G190" s="1"/>
      <c r="H190" s="1"/>
      <c r="I190" s="1"/>
      <c r="J190" s="1"/>
    </row>
    <row r="191" spans="1:10" ht="15.75" customHeight="1">
      <c r="A191" s="1"/>
      <c r="B191" s="1"/>
      <c r="C191" s="1"/>
      <c r="D191" s="1"/>
      <c r="F191" s="1"/>
      <c r="G191" s="1"/>
      <c r="H191" s="1"/>
      <c r="I191" s="1"/>
      <c r="J191" s="1"/>
    </row>
    <row r="192" spans="1:10" ht="15.75" customHeight="1">
      <c r="A192" s="1"/>
      <c r="B192" s="1"/>
      <c r="C192" s="1"/>
      <c r="D192" s="1"/>
      <c r="F192" s="1"/>
      <c r="G192" s="1"/>
      <c r="H192" s="1"/>
      <c r="I192" s="1"/>
      <c r="J192" s="1"/>
    </row>
    <row r="193" spans="1:10" ht="15.75" customHeight="1">
      <c r="A193" s="1"/>
      <c r="B193" s="1"/>
      <c r="C193" s="1"/>
      <c r="D193" s="1"/>
      <c r="F193" s="1"/>
      <c r="G193" s="1"/>
      <c r="H193" s="1"/>
      <c r="I193" s="1"/>
      <c r="J193" s="1"/>
    </row>
    <row r="194" spans="1:10" ht="15.75" customHeight="1">
      <c r="A194" s="1"/>
      <c r="B194" s="1"/>
      <c r="C194" s="1"/>
      <c r="D194" s="1"/>
      <c r="F194" s="1"/>
      <c r="G194" s="1"/>
      <c r="H194" s="1"/>
      <c r="I194" s="1"/>
      <c r="J194" s="1"/>
    </row>
    <row r="195" spans="1:10" ht="15.75" customHeight="1">
      <c r="A195" s="1"/>
      <c r="B195" s="1"/>
      <c r="C195" s="1"/>
      <c r="D195" s="1"/>
      <c r="F195" s="1"/>
      <c r="G195" s="1"/>
      <c r="H195" s="1"/>
      <c r="I195" s="1"/>
      <c r="J195" s="1"/>
    </row>
    <row r="196" spans="1:10" ht="15.75" customHeight="1">
      <c r="A196" s="1"/>
      <c r="B196" s="1"/>
      <c r="C196" s="1"/>
      <c r="D196" s="1"/>
      <c r="F196" s="1"/>
      <c r="G196" s="1"/>
      <c r="H196" s="1"/>
      <c r="I196" s="1"/>
      <c r="J196" s="1"/>
    </row>
    <row r="197" spans="1:10" ht="15.75" customHeight="1">
      <c r="A197" s="1"/>
      <c r="B197" s="1"/>
      <c r="C197" s="1"/>
      <c r="D197" s="1"/>
      <c r="F197" s="1"/>
      <c r="G197" s="1"/>
      <c r="H197" s="1"/>
      <c r="I197" s="1"/>
      <c r="J197" s="1"/>
    </row>
    <row r="198" spans="1:10" ht="15.75" customHeight="1">
      <c r="A198" s="1"/>
      <c r="B198" s="1"/>
      <c r="C198" s="1"/>
      <c r="D198" s="1"/>
      <c r="F198" s="1"/>
      <c r="G198" s="1"/>
      <c r="H198" s="1"/>
      <c r="I198" s="1"/>
      <c r="J198" s="1"/>
    </row>
    <row r="199" spans="1:10" ht="15.75" customHeight="1">
      <c r="A199" s="1"/>
      <c r="B199" s="1"/>
      <c r="C199" s="1"/>
      <c r="D199" s="1"/>
      <c r="F199" s="1"/>
      <c r="G199" s="1"/>
      <c r="H199" s="1"/>
      <c r="I199" s="1"/>
      <c r="J199" s="1"/>
    </row>
    <row r="200" spans="1:10" ht="15.75" customHeight="1">
      <c r="A200" s="1"/>
      <c r="B200" s="1"/>
      <c r="C200" s="1"/>
      <c r="D200" s="1"/>
      <c r="F200" s="1"/>
      <c r="G200" s="1"/>
      <c r="H200" s="1"/>
      <c r="I200" s="1"/>
      <c r="J200" s="1"/>
    </row>
    <row r="201" spans="1:10" ht="15.75" customHeight="1">
      <c r="A201" s="1"/>
      <c r="B201" s="1"/>
      <c r="C201" s="1"/>
      <c r="D201" s="1"/>
      <c r="F201" s="1"/>
      <c r="G201" s="1"/>
      <c r="H201" s="1"/>
      <c r="I201" s="1"/>
      <c r="J201" s="1"/>
    </row>
    <row r="202" spans="1:10" ht="15.75" customHeight="1">
      <c r="A202" s="1"/>
      <c r="B202" s="1"/>
      <c r="C202" s="1"/>
      <c r="D202" s="1"/>
      <c r="F202" s="1"/>
      <c r="G202" s="1"/>
      <c r="H202" s="1"/>
      <c r="I202" s="1"/>
      <c r="J202" s="1"/>
    </row>
    <row r="203" spans="1:10" ht="15.75" customHeight="1">
      <c r="A203" s="1"/>
      <c r="B203" s="1"/>
      <c r="C203" s="1"/>
      <c r="D203" s="1"/>
      <c r="F203" s="1"/>
      <c r="G203" s="1"/>
      <c r="H203" s="1"/>
      <c r="I203" s="1"/>
      <c r="J203" s="1"/>
    </row>
    <row r="204" spans="1:10" ht="15.75" customHeight="1">
      <c r="A204" s="1"/>
      <c r="B204" s="1"/>
      <c r="C204" s="1"/>
      <c r="D204" s="1"/>
      <c r="F204" s="1"/>
      <c r="G204" s="1"/>
      <c r="H204" s="1"/>
      <c r="I204" s="1"/>
      <c r="J204" s="1"/>
    </row>
    <row r="205" spans="1:10" ht="15.75" customHeight="1">
      <c r="A205" s="1"/>
      <c r="B205" s="1"/>
      <c r="C205" s="1"/>
      <c r="D205" s="1"/>
      <c r="F205" s="1"/>
      <c r="G205" s="1"/>
      <c r="H205" s="1"/>
      <c r="I205" s="1"/>
      <c r="J205" s="1"/>
    </row>
    <row r="206" spans="1:10" ht="15.75" customHeight="1">
      <c r="A206" s="1"/>
      <c r="B206" s="1"/>
      <c r="C206" s="1"/>
      <c r="D206" s="1"/>
      <c r="F206" s="1"/>
      <c r="G206" s="1"/>
      <c r="H206" s="1"/>
      <c r="I206" s="1"/>
      <c r="J206" s="1"/>
    </row>
    <row r="207" spans="1:10" ht="15.75" customHeight="1">
      <c r="A207" s="1"/>
      <c r="B207" s="1"/>
      <c r="C207" s="1"/>
      <c r="D207" s="1"/>
      <c r="F207" s="1"/>
      <c r="G207" s="1"/>
      <c r="H207" s="1"/>
      <c r="I207" s="1"/>
      <c r="J207" s="1"/>
    </row>
    <row r="208" spans="1:10" ht="15.75" customHeight="1">
      <c r="A208" s="1"/>
      <c r="B208" s="1"/>
      <c r="C208" s="1"/>
      <c r="D208" s="1"/>
      <c r="F208" s="1"/>
      <c r="G208" s="1"/>
      <c r="H208" s="1"/>
      <c r="I208" s="1"/>
      <c r="J208" s="1"/>
    </row>
    <row r="209" spans="1:10" ht="15.75" customHeight="1">
      <c r="A209" s="1"/>
      <c r="B209" s="1"/>
      <c r="C209" s="1"/>
      <c r="D209" s="1"/>
      <c r="F209" s="1"/>
      <c r="G209" s="1"/>
      <c r="H209" s="1"/>
      <c r="I209" s="1"/>
      <c r="J209" s="1"/>
    </row>
    <row r="210" spans="1:10" ht="15.75" customHeight="1">
      <c r="A210" s="1"/>
      <c r="B210" s="1"/>
      <c r="C210" s="1"/>
      <c r="D210" s="1"/>
      <c r="F210" s="1"/>
      <c r="G210" s="1"/>
      <c r="H210" s="1"/>
      <c r="I210" s="1"/>
      <c r="J210" s="1"/>
    </row>
    <row r="211" spans="1:10" ht="15.75" customHeight="1">
      <c r="A211" s="1"/>
      <c r="B211" s="1"/>
      <c r="C211" s="1"/>
      <c r="D211" s="1"/>
      <c r="F211" s="1"/>
      <c r="G211" s="1"/>
      <c r="H211" s="1"/>
      <c r="I211" s="1"/>
      <c r="J211" s="1"/>
    </row>
    <row r="212" spans="1:10" ht="15.75" customHeight="1">
      <c r="A212" s="1"/>
      <c r="B212" s="1"/>
      <c r="C212" s="1"/>
      <c r="D212" s="1"/>
      <c r="F212" s="1"/>
      <c r="G212" s="1"/>
      <c r="H212" s="1"/>
      <c r="I212" s="1"/>
      <c r="J212" s="1"/>
    </row>
    <row r="213" spans="1:10" ht="15.75" customHeight="1">
      <c r="A213" s="1"/>
      <c r="B213" s="1"/>
      <c r="C213" s="1"/>
      <c r="D213" s="1"/>
      <c r="F213" s="1"/>
      <c r="G213" s="1"/>
      <c r="H213" s="1"/>
      <c r="I213" s="1"/>
      <c r="J213" s="1"/>
    </row>
    <row r="214" spans="1:10" ht="15.75" customHeight="1">
      <c r="A214" s="1"/>
      <c r="B214" s="1"/>
      <c r="C214" s="1"/>
      <c r="D214" s="1"/>
      <c r="F214" s="1"/>
      <c r="G214" s="1"/>
      <c r="H214" s="1"/>
      <c r="I214" s="1"/>
      <c r="J214" s="1"/>
    </row>
    <row r="215" spans="1:10" ht="15.75" customHeight="1">
      <c r="A215" s="1"/>
      <c r="B215" s="1"/>
      <c r="C215" s="1"/>
      <c r="D215" s="1"/>
      <c r="F215" s="1"/>
      <c r="G215" s="1"/>
      <c r="H215" s="1"/>
      <c r="I215" s="1"/>
      <c r="J215" s="1"/>
    </row>
    <row r="216" spans="1:10" ht="15.75" customHeight="1">
      <c r="A216" s="1"/>
      <c r="B216" s="1"/>
      <c r="C216" s="1"/>
      <c r="D216" s="1"/>
      <c r="F216" s="1"/>
      <c r="G216" s="1"/>
      <c r="H216" s="1"/>
      <c r="I216" s="1"/>
      <c r="J216" s="1"/>
    </row>
    <row r="217" spans="1:10" ht="15.75" customHeight="1">
      <c r="A217" s="1"/>
      <c r="B217" s="1"/>
      <c r="C217" s="1"/>
      <c r="D217" s="1"/>
      <c r="F217" s="1"/>
      <c r="G217" s="1"/>
      <c r="H217" s="1"/>
      <c r="I217" s="1"/>
      <c r="J217" s="1"/>
    </row>
    <row r="218" spans="1:10" ht="15.75" customHeight="1">
      <c r="A218" s="1"/>
      <c r="B218" s="1"/>
      <c r="C218" s="1"/>
      <c r="D218" s="1"/>
      <c r="F218" s="1"/>
      <c r="G218" s="1"/>
      <c r="H218" s="1"/>
      <c r="I218" s="1"/>
      <c r="J218" s="1"/>
    </row>
    <row r="219" spans="1:10" ht="15.75" customHeight="1">
      <c r="A219" s="1"/>
      <c r="B219" s="1"/>
      <c r="C219" s="1"/>
      <c r="D219" s="1"/>
      <c r="F219" s="1"/>
      <c r="G219" s="1"/>
      <c r="H219" s="1"/>
      <c r="I219" s="1"/>
      <c r="J219" s="1"/>
    </row>
    <row r="220" spans="1:10" ht="15.75" customHeight="1">
      <c r="A220" s="1"/>
      <c r="B220" s="1"/>
      <c r="C220" s="1"/>
      <c r="D220" s="1"/>
      <c r="F220" s="1"/>
      <c r="G220" s="1"/>
      <c r="H220" s="1"/>
      <c r="I220" s="1"/>
      <c r="J220" s="1"/>
    </row>
    <row r="221" spans="1:10" ht="15.75" customHeight="1"/>
    <row r="222" spans="1:10" ht="15.75" customHeight="1"/>
    <row r="223" spans="1:10" ht="15.75" customHeight="1"/>
    <row r="224" spans="1:10"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J4:M4"/>
    <mergeCell ref="B6:C6"/>
    <mergeCell ref="B8:C8"/>
    <mergeCell ref="B10:C10"/>
    <mergeCell ref="B12:C12"/>
    <mergeCell ref="B14:C14"/>
    <mergeCell ref="I14:I16"/>
    <mergeCell ref="B16:C16"/>
    <mergeCell ref="B3:C3"/>
    <mergeCell ref="B4:C4"/>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8D08D"/>
  </sheetPr>
  <dimension ref="A1:V1000"/>
  <sheetViews>
    <sheetView topLeftCell="A13" workbookViewId="0"/>
  </sheetViews>
  <sheetFormatPr defaultColWidth="14.42578125" defaultRowHeight="15" customHeight="1"/>
  <cols>
    <col min="1" max="1" width="4.7109375" customWidth="1"/>
    <col min="2" max="2" width="48.28515625" customWidth="1"/>
    <col min="3" max="3" width="28" customWidth="1"/>
    <col min="4" max="4" width="23.42578125" customWidth="1"/>
    <col min="5" max="6" width="17.28515625" customWidth="1"/>
  </cols>
  <sheetData>
    <row r="1" spans="1:22" ht="12" customHeight="1">
      <c r="A1" s="1"/>
      <c r="B1" s="1"/>
      <c r="C1" s="2"/>
      <c r="D1" s="1"/>
      <c r="E1" s="1"/>
    </row>
    <row r="2" spans="1:22" ht="36" customHeight="1">
      <c r="A2" s="1"/>
      <c r="B2" s="227" t="s">
        <v>3</v>
      </c>
      <c r="C2" s="210"/>
      <c r="D2" s="7"/>
      <c r="E2" s="9"/>
    </row>
    <row r="3" spans="1:22" ht="36" customHeight="1">
      <c r="A3" s="1"/>
      <c r="B3" s="228"/>
      <c r="C3" s="210"/>
      <c r="D3" s="7"/>
      <c r="E3" s="9"/>
    </row>
    <row r="4" spans="1:22" ht="36" customHeight="1">
      <c r="A4" s="1"/>
      <c r="B4" s="227" t="s">
        <v>10</v>
      </c>
      <c r="C4" s="210"/>
      <c r="D4" s="7"/>
      <c r="E4" s="9"/>
    </row>
    <row r="5" spans="1:22" ht="36" customHeight="1">
      <c r="A5" s="1"/>
      <c r="B5" s="20" t="s">
        <v>12</v>
      </c>
      <c r="C5" s="22"/>
      <c r="D5" s="9"/>
    </row>
    <row r="6" spans="1:22" ht="36" customHeight="1">
      <c r="A6" s="1"/>
      <c r="B6" s="20" t="s">
        <v>19</v>
      </c>
      <c r="C6" s="24"/>
      <c r="D6" s="9"/>
    </row>
    <row r="7" spans="1:22" ht="36" customHeight="1">
      <c r="A7" s="1"/>
      <c r="B7" s="20" t="s">
        <v>21</v>
      </c>
      <c r="C7" s="22"/>
      <c r="D7" s="9"/>
    </row>
    <row r="8" spans="1:22" ht="36" customHeight="1">
      <c r="A8" s="1"/>
      <c r="B8" s="20" t="s">
        <v>22</v>
      </c>
      <c r="C8" s="26"/>
      <c r="D8" s="9"/>
      <c r="E8" s="1"/>
      <c r="F8" s="1"/>
      <c r="G8" s="1"/>
      <c r="H8" s="1"/>
      <c r="I8" s="1"/>
      <c r="J8" s="1"/>
      <c r="K8" s="1"/>
      <c r="L8" s="1"/>
      <c r="M8" s="1"/>
      <c r="N8" s="1"/>
      <c r="O8" s="1"/>
      <c r="P8" s="1"/>
      <c r="Q8" s="1"/>
      <c r="R8" s="1"/>
      <c r="S8" s="1"/>
      <c r="T8" s="1"/>
      <c r="U8" s="1"/>
      <c r="V8" s="1"/>
    </row>
    <row r="9" spans="1:22" ht="36" customHeight="1">
      <c r="A9" s="1"/>
      <c r="B9" s="20" t="s">
        <v>25</v>
      </c>
      <c r="C9" s="22"/>
      <c r="D9" s="9"/>
    </row>
    <row r="10" spans="1:22" ht="36" customHeight="1">
      <c r="A10" s="1"/>
      <c r="B10" s="27" t="s">
        <v>26</v>
      </c>
      <c r="C10" s="22"/>
      <c r="D10" s="9"/>
    </row>
    <row r="11" spans="1:22" ht="36" customHeight="1">
      <c r="A11" s="1"/>
      <c r="B11" s="27" t="s">
        <v>28</v>
      </c>
      <c r="C11" s="22"/>
      <c r="D11" s="9"/>
    </row>
    <row r="12" spans="1:22" ht="36" customHeight="1">
      <c r="A12" s="1"/>
      <c r="B12" s="27" t="s">
        <v>29</v>
      </c>
      <c r="C12" s="22"/>
      <c r="D12" s="9"/>
    </row>
    <row r="13" spans="1:22" ht="36" customHeight="1">
      <c r="A13" s="1"/>
      <c r="B13" s="27" t="s">
        <v>30</v>
      </c>
      <c r="C13" s="22"/>
      <c r="D13" s="9"/>
    </row>
    <row r="14" spans="1:22" ht="36" customHeight="1">
      <c r="A14" s="1"/>
      <c r="B14" s="27" t="s">
        <v>31</v>
      </c>
      <c r="C14" s="22"/>
      <c r="D14" s="1"/>
    </row>
    <row r="15" spans="1:22" ht="36" customHeight="1">
      <c r="A15" s="1"/>
      <c r="B15" s="27" t="s">
        <v>32</v>
      </c>
      <c r="C15" s="22"/>
      <c r="D15" s="9"/>
      <c r="E15" s="9"/>
    </row>
    <row r="16" spans="1:22" ht="36" customHeight="1">
      <c r="A16" s="1"/>
      <c r="B16" s="27" t="s">
        <v>33</v>
      </c>
      <c r="C16" s="22"/>
      <c r="D16" s="9"/>
      <c r="E16" s="9"/>
    </row>
    <row r="17" spans="1:5" ht="36" customHeight="1">
      <c r="A17" s="1"/>
      <c r="B17" s="27" t="s">
        <v>35</v>
      </c>
      <c r="C17" s="22"/>
      <c r="D17" s="9"/>
      <c r="E17" s="9"/>
    </row>
    <row r="18" spans="1:5" ht="36" customHeight="1">
      <c r="A18" s="1"/>
      <c r="B18" s="27" t="s">
        <v>36</v>
      </c>
      <c r="C18" s="22"/>
      <c r="D18" s="1"/>
      <c r="E18" s="1"/>
    </row>
    <row r="19" spans="1:5" ht="12.75" customHeight="1">
      <c r="A19" s="1"/>
      <c r="B19" s="1"/>
      <c r="C19" s="2"/>
      <c r="D19" s="1"/>
      <c r="E19" s="1"/>
    </row>
    <row r="20" spans="1:5" ht="12.75" customHeight="1">
      <c r="A20" s="1"/>
      <c r="B20" s="1"/>
      <c r="C20" s="2"/>
      <c r="D20" s="1"/>
      <c r="E20" s="1"/>
    </row>
    <row r="21" spans="1:5" ht="12.75" customHeight="1">
      <c r="A21" s="1"/>
      <c r="B21" s="1"/>
      <c r="C21" s="2"/>
      <c r="D21" s="1"/>
      <c r="E21" s="1"/>
    </row>
    <row r="22" spans="1:5" ht="12.75" customHeight="1">
      <c r="A22" s="1"/>
      <c r="B22" s="1"/>
      <c r="C22" s="2"/>
      <c r="D22" s="1"/>
      <c r="E22" s="1"/>
    </row>
    <row r="23" spans="1:5" ht="12.75" customHeight="1">
      <c r="A23" s="1"/>
      <c r="B23" s="1"/>
      <c r="C23" s="2"/>
      <c r="D23" s="1"/>
      <c r="E23" s="1"/>
    </row>
    <row r="24" spans="1:5" ht="15.75" customHeight="1">
      <c r="A24" s="1"/>
      <c r="B24" s="1"/>
      <c r="C24" s="2"/>
      <c r="D24" s="1"/>
      <c r="E24" s="1"/>
    </row>
    <row r="25" spans="1:5" ht="15.75" customHeight="1">
      <c r="A25" s="1"/>
      <c r="B25" s="1"/>
      <c r="C25" s="2"/>
      <c r="D25" s="1"/>
      <c r="E25" s="1"/>
    </row>
    <row r="26" spans="1:5" ht="15.75" customHeight="1">
      <c r="A26" s="1"/>
      <c r="B26" s="1"/>
      <c r="C26" s="2"/>
      <c r="D26" s="1"/>
      <c r="E26" s="1"/>
    </row>
    <row r="27" spans="1:5" ht="15.75" customHeight="1">
      <c r="A27" s="1"/>
      <c r="B27" s="1"/>
      <c r="C27" s="2"/>
      <c r="D27" s="1"/>
      <c r="E27" s="1"/>
    </row>
    <row r="28" spans="1:5" ht="15.75" customHeight="1">
      <c r="A28" s="1"/>
      <c r="B28" s="1"/>
      <c r="C28" s="2"/>
      <c r="D28" s="1"/>
      <c r="E28" s="1"/>
    </row>
    <row r="29" spans="1:5" ht="15.75" customHeight="1">
      <c r="A29" s="1"/>
      <c r="B29" s="1"/>
      <c r="C29" s="2"/>
      <c r="D29" s="1"/>
      <c r="E29" s="1"/>
    </row>
    <row r="30" spans="1:5" ht="15.75" customHeight="1">
      <c r="A30" s="1"/>
      <c r="B30" s="1"/>
      <c r="C30" s="2"/>
      <c r="D30" s="1"/>
      <c r="E30" s="1"/>
    </row>
    <row r="31" spans="1:5" ht="15.75" customHeight="1">
      <c r="A31" s="1"/>
      <c r="B31" s="1"/>
      <c r="C31" s="2"/>
      <c r="D31" s="1"/>
      <c r="E31" s="1"/>
    </row>
    <row r="32" spans="1:5" ht="15.75" customHeight="1">
      <c r="A32" s="1"/>
      <c r="B32" s="1"/>
      <c r="C32" s="2"/>
      <c r="D32" s="1"/>
      <c r="E32" s="1"/>
    </row>
    <row r="33" spans="1:5" ht="15.75" customHeight="1">
      <c r="A33" s="1"/>
      <c r="B33" s="1"/>
      <c r="C33" s="2"/>
      <c r="D33" s="1"/>
      <c r="E33" s="1"/>
    </row>
    <row r="34" spans="1:5" ht="15.75" customHeight="1">
      <c r="A34" s="1"/>
      <c r="B34" s="1"/>
      <c r="C34" s="2"/>
      <c r="D34" s="1"/>
      <c r="E34" s="1"/>
    </row>
    <row r="35" spans="1:5" ht="15.75" customHeight="1">
      <c r="A35" s="1"/>
      <c r="B35" s="1"/>
      <c r="C35" s="2"/>
      <c r="D35" s="1"/>
      <c r="E35" s="1"/>
    </row>
    <row r="36" spans="1:5" ht="15.75" customHeight="1">
      <c r="A36" s="1"/>
      <c r="B36" s="1"/>
      <c r="C36" s="2"/>
      <c r="D36" s="1"/>
      <c r="E36" s="1"/>
    </row>
    <row r="37" spans="1:5" ht="15.75" customHeight="1">
      <c r="A37" s="1"/>
      <c r="B37" s="1"/>
      <c r="C37" s="2"/>
      <c r="D37" s="1"/>
      <c r="E37" s="1"/>
    </row>
    <row r="38" spans="1:5" ht="15.75" customHeight="1">
      <c r="A38" s="1"/>
      <c r="B38" s="1"/>
      <c r="C38" s="2"/>
      <c r="D38" s="1"/>
      <c r="E38" s="1"/>
    </row>
    <row r="39" spans="1:5" ht="15.75" customHeight="1">
      <c r="A39" s="1"/>
      <c r="B39" s="1"/>
      <c r="C39" s="2"/>
      <c r="D39" s="1"/>
      <c r="E39" s="1"/>
    </row>
    <row r="40" spans="1:5" ht="15.75" customHeight="1">
      <c r="A40" s="1"/>
      <c r="B40" s="1"/>
      <c r="C40" s="2"/>
      <c r="D40" s="1"/>
      <c r="E40" s="1"/>
    </row>
    <row r="41" spans="1:5" ht="15.75" customHeight="1">
      <c r="A41" s="1"/>
      <c r="B41" s="1"/>
      <c r="C41" s="2"/>
      <c r="D41" s="1"/>
      <c r="E41" s="1"/>
    </row>
    <row r="42" spans="1:5" ht="15.75" customHeight="1">
      <c r="A42" s="1"/>
      <c r="B42" s="1"/>
      <c r="C42" s="2"/>
      <c r="D42" s="1"/>
      <c r="E42" s="1"/>
    </row>
    <row r="43" spans="1:5" ht="15.75" customHeight="1">
      <c r="A43" s="1"/>
      <c r="B43" s="1"/>
      <c r="C43" s="2"/>
      <c r="D43" s="1"/>
      <c r="E43" s="1"/>
    </row>
    <row r="44" spans="1:5" ht="15.75" customHeight="1">
      <c r="A44" s="1"/>
      <c r="B44" s="1"/>
      <c r="C44" s="2"/>
      <c r="D44" s="1"/>
      <c r="E44" s="1"/>
    </row>
    <row r="45" spans="1:5" ht="15.75" customHeight="1">
      <c r="A45" s="1"/>
      <c r="B45" s="1"/>
      <c r="C45" s="2"/>
      <c r="D45" s="1"/>
      <c r="E45" s="1"/>
    </row>
    <row r="46" spans="1:5" ht="15.75" customHeight="1">
      <c r="A46" s="1"/>
      <c r="B46" s="1"/>
      <c r="C46" s="2"/>
      <c r="D46" s="1"/>
      <c r="E46" s="1"/>
    </row>
    <row r="47" spans="1:5" ht="15.75" customHeight="1">
      <c r="A47" s="1"/>
      <c r="B47" s="1"/>
      <c r="C47" s="2"/>
      <c r="D47" s="1"/>
      <c r="E47" s="1"/>
    </row>
    <row r="48" spans="1:5" ht="15.75" customHeight="1">
      <c r="A48" s="1"/>
      <c r="B48" s="1"/>
      <c r="C48" s="2"/>
      <c r="D48" s="1"/>
      <c r="E48" s="1"/>
    </row>
    <row r="49" spans="1:5" ht="15.75" customHeight="1">
      <c r="A49" s="1"/>
      <c r="B49" s="1"/>
      <c r="C49" s="2"/>
      <c r="D49" s="1"/>
      <c r="E49" s="1"/>
    </row>
    <row r="50" spans="1:5" ht="15.75" customHeight="1">
      <c r="A50" s="1"/>
      <c r="B50" s="1"/>
      <c r="C50" s="2"/>
      <c r="D50" s="1"/>
      <c r="E50" s="1"/>
    </row>
    <row r="51" spans="1:5" ht="15.75" customHeight="1">
      <c r="A51" s="1"/>
      <c r="B51" s="1"/>
      <c r="C51" s="2"/>
      <c r="D51" s="1"/>
      <c r="E51" s="1"/>
    </row>
    <row r="52" spans="1:5" ht="15.75" customHeight="1">
      <c r="A52" s="1"/>
      <c r="B52" s="1"/>
      <c r="C52" s="2"/>
      <c r="D52" s="1"/>
      <c r="E52" s="1"/>
    </row>
    <row r="53" spans="1:5" ht="15.75" customHeight="1">
      <c r="A53" s="1"/>
      <c r="B53" s="1"/>
      <c r="C53" s="2"/>
      <c r="D53" s="1"/>
      <c r="E53" s="1"/>
    </row>
    <row r="54" spans="1:5" ht="15.75" customHeight="1">
      <c r="A54" s="1"/>
      <c r="B54" s="1"/>
      <c r="C54" s="2"/>
      <c r="D54" s="1"/>
      <c r="E54" s="1"/>
    </row>
    <row r="55" spans="1:5" ht="15.75" customHeight="1">
      <c r="A55" s="1"/>
      <c r="B55" s="1"/>
      <c r="C55" s="2"/>
      <c r="D55" s="1"/>
      <c r="E55" s="1"/>
    </row>
    <row r="56" spans="1:5" ht="15.75" customHeight="1">
      <c r="A56" s="1"/>
      <c r="B56" s="1"/>
      <c r="C56" s="2"/>
      <c r="D56" s="1"/>
      <c r="E56" s="1"/>
    </row>
    <row r="57" spans="1:5" ht="15.75" customHeight="1">
      <c r="A57" s="1"/>
      <c r="B57" s="1"/>
      <c r="C57" s="2"/>
      <c r="D57" s="1"/>
      <c r="E57" s="1"/>
    </row>
    <row r="58" spans="1:5" ht="15.75" customHeight="1">
      <c r="A58" s="1"/>
      <c r="B58" s="1"/>
      <c r="C58" s="2"/>
      <c r="D58" s="1"/>
      <c r="E58" s="1"/>
    </row>
    <row r="59" spans="1:5" ht="15.75" customHeight="1">
      <c r="A59" s="1"/>
      <c r="B59" s="1"/>
      <c r="C59" s="2"/>
      <c r="D59" s="1"/>
      <c r="E59" s="1"/>
    </row>
    <row r="60" spans="1:5" ht="15.75" customHeight="1">
      <c r="A60" s="1"/>
      <c r="B60" s="1"/>
      <c r="C60" s="2"/>
      <c r="D60" s="1"/>
      <c r="E60" s="1"/>
    </row>
    <row r="61" spans="1:5" ht="15.75" customHeight="1">
      <c r="A61" s="1"/>
      <c r="B61" s="1"/>
      <c r="C61" s="2"/>
      <c r="D61" s="1"/>
      <c r="E61" s="1"/>
    </row>
    <row r="62" spans="1:5" ht="15.75" customHeight="1">
      <c r="A62" s="1"/>
      <c r="B62" s="1"/>
      <c r="C62" s="2"/>
      <c r="D62" s="1"/>
      <c r="E62" s="1"/>
    </row>
    <row r="63" spans="1:5" ht="15.75" customHeight="1">
      <c r="A63" s="1"/>
      <c r="B63" s="1"/>
      <c r="C63" s="2"/>
      <c r="D63" s="1"/>
      <c r="E63" s="1"/>
    </row>
    <row r="64" spans="1:5" ht="15.75" customHeight="1">
      <c r="A64" s="1"/>
      <c r="B64" s="1"/>
      <c r="C64" s="2"/>
      <c r="D64" s="1"/>
      <c r="E64" s="1"/>
    </row>
    <row r="65" spans="1:5" ht="15.75" customHeight="1">
      <c r="A65" s="1"/>
      <c r="B65" s="1"/>
      <c r="C65" s="2"/>
      <c r="D65" s="1"/>
      <c r="E65" s="1"/>
    </row>
    <row r="66" spans="1:5" ht="15.75" customHeight="1">
      <c r="A66" s="1"/>
      <c r="B66" s="1"/>
      <c r="C66" s="2"/>
      <c r="D66" s="1"/>
      <c r="E66" s="1"/>
    </row>
    <row r="67" spans="1:5" ht="15.75" customHeight="1">
      <c r="A67" s="1"/>
      <c r="B67" s="1"/>
      <c r="C67" s="2"/>
      <c r="D67" s="1"/>
      <c r="E67" s="1"/>
    </row>
    <row r="68" spans="1:5" ht="15.75" customHeight="1">
      <c r="A68" s="1"/>
      <c r="B68" s="1"/>
      <c r="C68" s="2"/>
      <c r="D68" s="1"/>
      <c r="E68" s="1"/>
    </row>
    <row r="69" spans="1:5" ht="15.75" customHeight="1">
      <c r="A69" s="1"/>
      <c r="B69" s="1"/>
      <c r="C69" s="2"/>
      <c r="D69" s="1"/>
      <c r="E69" s="1"/>
    </row>
    <row r="70" spans="1:5" ht="15.75" customHeight="1">
      <c r="A70" s="1"/>
      <c r="B70" s="1"/>
      <c r="C70" s="2"/>
      <c r="D70" s="1"/>
      <c r="E70" s="1"/>
    </row>
    <row r="71" spans="1:5" ht="15.75" customHeight="1">
      <c r="A71" s="1"/>
      <c r="B71" s="1"/>
      <c r="C71" s="2"/>
      <c r="D71" s="1"/>
      <c r="E71" s="1"/>
    </row>
    <row r="72" spans="1:5" ht="15.75" customHeight="1">
      <c r="A72" s="1"/>
      <c r="B72" s="1"/>
      <c r="C72" s="2"/>
      <c r="D72" s="1"/>
      <c r="E72" s="1"/>
    </row>
    <row r="73" spans="1:5" ht="15.75" customHeight="1">
      <c r="A73" s="1"/>
      <c r="B73" s="1"/>
      <c r="C73" s="2"/>
      <c r="D73" s="1"/>
      <c r="E73" s="1"/>
    </row>
    <row r="74" spans="1:5" ht="15.75" customHeight="1">
      <c r="A74" s="1"/>
      <c r="B74" s="1"/>
      <c r="C74" s="2"/>
      <c r="D74" s="1"/>
      <c r="E74" s="1"/>
    </row>
    <row r="75" spans="1:5" ht="15.75" customHeight="1">
      <c r="A75" s="1"/>
      <c r="B75" s="1"/>
      <c r="C75" s="2"/>
      <c r="D75" s="1"/>
      <c r="E75" s="1"/>
    </row>
    <row r="76" spans="1:5" ht="15.75" customHeight="1">
      <c r="A76" s="1"/>
      <c r="B76" s="1"/>
      <c r="C76" s="2"/>
      <c r="D76" s="1"/>
      <c r="E76" s="1"/>
    </row>
    <row r="77" spans="1:5" ht="15.75" customHeight="1">
      <c r="A77" s="1"/>
      <c r="B77" s="1"/>
      <c r="C77" s="2"/>
      <c r="D77" s="1"/>
      <c r="E77" s="1"/>
    </row>
    <row r="78" spans="1:5" ht="15.75" customHeight="1">
      <c r="A78" s="1"/>
      <c r="B78" s="1"/>
      <c r="C78" s="2"/>
      <c r="D78" s="1"/>
      <c r="E78" s="1"/>
    </row>
    <row r="79" spans="1:5" ht="15.75" customHeight="1">
      <c r="A79" s="1"/>
      <c r="B79" s="1"/>
      <c r="C79" s="2"/>
      <c r="D79" s="1"/>
      <c r="E79" s="1"/>
    </row>
    <row r="80" spans="1:5" ht="15.75" customHeight="1">
      <c r="A80" s="1"/>
      <c r="B80" s="1"/>
      <c r="C80" s="2"/>
      <c r="D80" s="1"/>
      <c r="E80" s="1"/>
    </row>
    <row r="81" spans="1:5" ht="15.75" customHeight="1">
      <c r="A81" s="1"/>
      <c r="B81" s="1"/>
      <c r="C81" s="2"/>
      <c r="D81" s="1"/>
      <c r="E81" s="1"/>
    </row>
    <row r="82" spans="1:5" ht="15.75" customHeight="1">
      <c r="A82" s="1"/>
      <c r="B82" s="1"/>
      <c r="C82" s="2"/>
      <c r="D82" s="1"/>
      <c r="E82" s="1"/>
    </row>
    <row r="83" spans="1:5" ht="15.75" customHeight="1">
      <c r="A83" s="1"/>
      <c r="B83" s="1"/>
      <c r="C83" s="2"/>
      <c r="D83" s="1"/>
      <c r="E83" s="1"/>
    </row>
    <row r="84" spans="1:5" ht="15.75" customHeight="1">
      <c r="A84" s="1"/>
      <c r="B84" s="1"/>
      <c r="C84" s="2"/>
      <c r="D84" s="1"/>
      <c r="E84" s="1"/>
    </row>
    <row r="85" spans="1:5" ht="15.75" customHeight="1">
      <c r="A85" s="1"/>
      <c r="B85" s="1"/>
      <c r="C85" s="2"/>
      <c r="D85" s="1"/>
      <c r="E85" s="1"/>
    </row>
    <row r="86" spans="1:5" ht="15.75" customHeight="1">
      <c r="A86" s="1"/>
      <c r="B86" s="1"/>
      <c r="C86" s="2"/>
      <c r="D86" s="1"/>
      <c r="E86" s="1"/>
    </row>
    <row r="87" spans="1:5" ht="15.75" customHeight="1">
      <c r="A87" s="1"/>
      <c r="B87" s="1"/>
      <c r="C87" s="2"/>
      <c r="D87" s="1"/>
      <c r="E87" s="1"/>
    </row>
    <row r="88" spans="1:5" ht="15.75" customHeight="1">
      <c r="A88" s="1"/>
      <c r="B88" s="1"/>
      <c r="C88" s="2"/>
      <c r="D88" s="1"/>
      <c r="E88" s="1"/>
    </row>
    <row r="89" spans="1:5" ht="15.75" customHeight="1">
      <c r="A89" s="1"/>
      <c r="B89" s="1"/>
      <c r="C89" s="2"/>
      <c r="D89" s="1"/>
      <c r="E89" s="1"/>
    </row>
    <row r="90" spans="1:5" ht="15.75" customHeight="1">
      <c r="A90" s="1"/>
      <c r="B90" s="1"/>
      <c r="C90" s="2"/>
      <c r="D90" s="1"/>
      <c r="E90" s="1"/>
    </row>
    <row r="91" spans="1:5" ht="15.75" customHeight="1">
      <c r="A91" s="1"/>
      <c r="B91" s="1"/>
      <c r="C91" s="2"/>
      <c r="D91" s="1"/>
      <c r="E91" s="1"/>
    </row>
    <row r="92" spans="1:5" ht="15.75" customHeight="1">
      <c r="A92" s="1"/>
      <c r="B92" s="1"/>
      <c r="C92" s="2"/>
      <c r="D92" s="1"/>
      <c r="E92" s="1"/>
    </row>
    <row r="93" spans="1:5" ht="15.75" customHeight="1">
      <c r="A93" s="1"/>
      <c r="B93" s="1"/>
      <c r="C93" s="2"/>
      <c r="D93" s="1"/>
      <c r="E93" s="1"/>
    </row>
    <row r="94" spans="1:5" ht="15.75" customHeight="1">
      <c r="A94" s="1"/>
      <c r="B94" s="1"/>
      <c r="C94" s="2"/>
      <c r="D94" s="1"/>
      <c r="E94" s="1"/>
    </row>
    <row r="95" spans="1:5" ht="15.75" customHeight="1">
      <c r="A95" s="1"/>
      <c r="B95" s="1"/>
      <c r="C95" s="2"/>
      <c r="D95" s="1"/>
      <c r="E95" s="1"/>
    </row>
    <row r="96" spans="1:5" ht="15.75" customHeight="1">
      <c r="A96" s="1"/>
      <c r="B96" s="1"/>
      <c r="C96" s="2"/>
      <c r="D96" s="1"/>
      <c r="E96" s="1"/>
    </row>
    <row r="97" spans="1:5" ht="15.75" customHeight="1">
      <c r="A97" s="1"/>
      <c r="B97" s="1"/>
      <c r="C97" s="2"/>
      <c r="D97" s="1"/>
      <c r="E97" s="1"/>
    </row>
    <row r="98" spans="1:5" ht="15.75" customHeight="1">
      <c r="A98" s="1"/>
      <c r="B98" s="1"/>
      <c r="C98" s="2"/>
      <c r="D98" s="1"/>
      <c r="E98" s="1"/>
    </row>
    <row r="99" spans="1:5" ht="15.75" customHeight="1">
      <c r="A99" s="1"/>
      <c r="B99" s="1"/>
      <c r="C99" s="2"/>
      <c r="D99" s="1"/>
      <c r="E99" s="1"/>
    </row>
    <row r="100" spans="1:5" ht="15.75" customHeight="1">
      <c r="A100" s="1"/>
      <c r="B100" s="1"/>
      <c r="C100" s="2"/>
      <c r="D100" s="1"/>
      <c r="E100" s="1"/>
    </row>
    <row r="101" spans="1:5" ht="15.75" customHeight="1">
      <c r="A101" s="1"/>
      <c r="B101" s="1"/>
      <c r="C101" s="2"/>
      <c r="D101" s="1"/>
      <c r="E101" s="1"/>
    </row>
    <row r="102" spans="1:5" ht="15.75" customHeight="1">
      <c r="A102" s="1"/>
      <c r="B102" s="1"/>
      <c r="C102" s="2"/>
      <c r="D102" s="1"/>
      <c r="E102" s="1"/>
    </row>
    <row r="103" spans="1:5" ht="15.75" customHeight="1">
      <c r="A103" s="1"/>
      <c r="B103" s="1"/>
      <c r="C103" s="2"/>
      <c r="D103" s="1"/>
      <c r="E103" s="1"/>
    </row>
    <row r="104" spans="1:5" ht="15.75" customHeight="1">
      <c r="A104" s="1"/>
      <c r="B104" s="1"/>
      <c r="C104" s="2"/>
      <c r="D104" s="1"/>
      <c r="E104" s="1"/>
    </row>
    <row r="105" spans="1:5" ht="15.75" customHeight="1">
      <c r="A105" s="1"/>
      <c r="B105" s="1"/>
      <c r="C105" s="2"/>
      <c r="D105" s="1"/>
      <c r="E105" s="1"/>
    </row>
    <row r="106" spans="1:5" ht="15.75" customHeight="1">
      <c r="A106" s="1"/>
      <c r="B106" s="1"/>
      <c r="C106" s="2"/>
      <c r="D106" s="1"/>
      <c r="E106" s="1"/>
    </row>
    <row r="107" spans="1:5" ht="15.75" customHeight="1">
      <c r="A107" s="1"/>
      <c r="B107" s="1"/>
      <c r="C107" s="2"/>
      <c r="D107" s="1"/>
      <c r="E107" s="1"/>
    </row>
    <row r="108" spans="1:5" ht="15.75" customHeight="1">
      <c r="A108" s="1"/>
      <c r="B108" s="1"/>
      <c r="C108" s="2"/>
      <c r="D108" s="1"/>
      <c r="E108" s="1"/>
    </row>
    <row r="109" spans="1:5" ht="15.75" customHeight="1">
      <c r="A109" s="1"/>
      <c r="B109" s="1"/>
      <c r="C109" s="2"/>
      <c r="D109" s="1"/>
      <c r="E109" s="1"/>
    </row>
    <row r="110" spans="1:5" ht="15.75" customHeight="1">
      <c r="A110" s="1"/>
      <c r="B110" s="1"/>
      <c r="C110" s="2"/>
      <c r="D110" s="1"/>
      <c r="E110" s="1"/>
    </row>
    <row r="111" spans="1:5" ht="15.75" customHeight="1">
      <c r="A111" s="1"/>
      <c r="B111" s="1"/>
      <c r="C111" s="2"/>
      <c r="D111" s="1"/>
      <c r="E111" s="1"/>
    </row>
    <row r="112" spans="1:5" ht="15.75" customHeight="1">
      <c r="A112" s="1"/>
      <c r="B112" s="1"/>
      <c r="C112" s="2"/>
      <c r="D112" s="1"/>
      <c r="E112" s="1"/>
    </row>
    <row r="113" spans="1:5" ht="15.75" customHeight="1">
      <c r="A113" s="1"/>
      <c r="B113" s="1"/>
      <c r="C113" s="2"/>
      <c r="D113" s="1"/>
      <c r="E113" s="1"/>
    </row>
    <row r="114" spans="1:5" ht="15.75" customHeight="1">
      <c r="A114" s="1"/>
      <c r="B114" s="1"/>
      <c r="C114" s="2"/>
      <c r="D114" s="1"/>
      <c r="E114" s="1"/>
    </row>
    <row r="115" spans="1:5" ht="15.75" customHeight="1">
      <c r="A115" s="1"/>
      <c r="B115" s="1"/>
      <c r="C115" s="2"/>
      <c r="D115" s="1"/>
      <c r="E115" s="1"/>
    </row>
    <row r="116" spans="1:5" ht="15.75" customHeight="1">
      <c r="A116" s="1"/>
      <c r="B116" s="1"/>
      <c r="C116" s="2"/>
      <c r="D116" s="1"/>
      <c r="E116" s="1"/>
    </row>
    <row r="117" spans="1:5" ht="15.75" customHeight="1">
      <c r="A117" s="1"/>
      <c r="B117" s="1"/>
      <c r="C117" s="2"/>
      <c r="D117" s="1"/>
      <c r="E117" s="1"/>
    </row>
    <row r="118" spans="1:5" ht="15.75" customHeight="1">
      <c r="A118" s="1"/>
      <c r="B118" s="1"/>
      <c r="C118" s="2"/>
      <c r="D118" s="1"/>
      <c r="E118" s="1"/>
    </row>
    <row r="119" spans="1:5" ht="15.75" customHeight="1">
      <c r="A119" s="1"/>
      <c r="B119" s="1"/>
      <c r="C119" s="2"/>
      <c r="D119" s="1"/>
      <c r="E119" s="1"/>
    </row>
    <row r="120" spans="1:5" ht="15.75" customHeight="1">
      <c r="A120" s="1"/>
      <c r="B120" s="1"/>
      <c r="C120" s="2"/>
      <c r="D120" s="1"/>
      <c r="E120" s="1"/>
    </row>
    <row r="121" spans="1:5" ht="15.75" customHeight="1">
      <c r="A121" s="1"/>
      <c r="B121" s="1"/>
      <c r="C121" s="2"/>
      <c r="D121" s="1"/>
      <c r="E121" s="1"/>
    </row>
    <row r="122" spans="1:5" ht="15.75" customHeight="1">
      <c r="A122" s="1"/>
      <c r="B122" s="1"/>
      <c r="C122" s="2"/>
      <c r="D122" s="1"/>
      <c r="E122" s="1"/>
    </row>
    <row r="123" spans="1:5" ht="15.75" customHeight="1">
      <c r="A123" s="1"/>
      <c r="B123" s="1"/>
      <c r="C123" s="2"/>
      <c r="D123" s="1"/>
      <c r="E123" s="1"/>
    </row>
    <row r="124" spans="1:5" ht="15.75" customHeight="1">
      <c r="A124" s="1"/>
      <c r="B124" s="1"/>
      <c r="C124" s="2"/>
      <c r="D124" s="1"/>
      <c r="E124" s="1"/>
    </row>
    <row r="125" spans="1:5" ht="15.75" customHeight="1">
      <c r="A125" s="1"/>
      <c r="B125" s="1"/>
      <c r="C125" s="2"/>
      <c r="D125" s="1"/>
      <c r="E125" s="1"/>
    </row>
    <row r="126" spans="1:5" ht="15.75" customHeight="1">
      <c r="A126" s="1"/>
      <c r="B126" s="1"/>
      <c r="C126" s="2"/>
      <c r="D126" s="1"/>
      <c r="E126" s="1"/>
    </row>
    <row r="127" spans="1:5" ht="15.75" customHeight="1">
      <c r="A127" s="1"/>
      <c r="B127" s="1"/>
      <c r="C127" s="2"/>
      <c r="D127" s="1"/>
      <c r="E127" s="1"/>
    </row>
    <row r="128" spans="1:5" ht="15.75" customHeight="1">
      <c r="A128" s="1"/>
      <c r="B128" s="1"/>
      <c r="C128" s="2"/>
      <c r="D128" s="1"/>
      <c r="E128" s="1"/>
    </row>
    <row r="129" spans="1:5" ht="15.75" customHeight="1">
      <c r="A129" s="1"/>
      <c r="B129" s="1"/>
      <c r="C129" s="2"/>
      <c r="D129" s="1"/>
      <c r="E129" s="1"/>
    </row>
    <row r="130" spans="1:5" ht="15.75" customHeight="1">
      <c r="A130" s="1"/>
      <c r="B130" s="1"/>
      <c r="C130" s="2"/>
      <c r="D130" s="1"/>
      <c r="E130" s="1"/>
    </row>
    <row r="131" spans="1:5" ht="15.75" customHeight="1">
      <c r="A131" s="1"/>
      <c r="B131" s="1"/>
      <c r="C131" s="2"/>
      <c r="D131" s="1"/>
      <c r="E131" s="1"/>
    </row>
    <row r="132" spans="1:5" ht="15.75" customHeight="1">
      <c r="A132" s="1"/>
      <c r="B132" s="1"/>
      <c r="C132" s="2"/>
      <c r="D132" s="1"/>
      <c r="E132" s="1"/>
    </row>
    <row r="133" spans="1:5" ht="15.75" customHeight="1">
      <c r="A133" s="1"/>
      <c r="B133" s="1"/>
      <c r="C133" s="2"/>
      <c r="D133" s="1"/>
      <c r="E133" s="1"/>
    </row>
    <row r="134" spans="1:5" ht="15.75" customHeight="1">
      <c r="A134" s="1"/>
      <c r="B134" s="1"/>
      <c r="C134" s="2"/>
      <c r="D134" s="1"/>
      <c r="E134" s="1"/>
    </row>
    <row r="135" spans="1:5" ht="15.75" customHeight="1">
      <c r="A135" s="1"/>
      <c r="B135" s="1"/>
      <c r="C135" s="2"/>
      <c r="D135" s="1"/>
      <c r="E135" s="1"/>
    </row>
    <row r="136" spans="1:5" ht="15.75" customHeight="1">
      <c r="A136" s="1"/>
      <c r="B136" s="1"/>
      <c r="C136" s="2"/>
      <c r="D136" s="1"/>
      <c r="E136" s="1"/>
    </row>
    <row r="137" spans="1:5" ht="15.75" customHeight="1">
      <c r="A137" s="1"/>
      <c r="B137" s="1"/>
      <c r="C137" s="2"/>
      <c r="D137" s="1"/>
      <c r="E137" s="1"/>
    </row>
    <row r="138" spans="1:5" ht="15.75" customHeight="1">
      <c r="A138" s="1"/>
      <c r="B138" s="1"/>
      <c r="C138" s="2"/>
      <c r="D138" s="1"/>
      <c r="E138" s="1"/>
    </row>
    <row r="139" spans="1:5" ht="15.75" customHeight="1">
      <c r="A139" s="1"/>
      <c r="B139" s="1"/>
      <c r="C139" s="2"/>
      <c r="D139" s="1"/>
      <c r="E139" s="1"/>
    </row>
    <row r="140" spans="1:5" ht="15.75" customHeight="1">
      <c r="A140" s="1"/>
      <c r="B140" s="1"/>
      <c r="C140" s="2"/>
      <c r="D140" s="1"/>
      <c r="E140" s="1"/>
    </row>
    <row r="141" spans="1:5" ht="15.75" customHeight="1">
      <c r="A141" s="1"/>
      <c r="B141" s="1"/>
      <c r="C141" s="2"/>
      <c r="D141" s="1"/>
      <c r="E141" s="1"/>
    </row>
    <row r="142" spans="1:5" ht="15.75" customHeight="1">
      <c r="A142" s="1"/>
      <c r="B142" s="1"/>
      <c r="C142" s="2"/>
      <c r="D142" s="1"/>
      <c r="E142" s="1"/>
    </row>
    <row r="143" spans="1:5" ht="15.75" customHeight="1">
      <c r="A143" s="1"/>
      <c r="B143" s="1"/>
      <c r="C143" s="2"/>
      <c r="D143" s="1"/>
      <c r="E143" s="1"/>
    </row>
    <row r="144" spans="1:5" ht="15.75" customHeight="1">
      <c r="A144" s="1"/>
      <c r="B144" s="1"/>
      <c r="C144" s="2"/>
      <c r="D144" s="1"/>
      <c r="E144" s="1"/>
    </row>
    <row r="145" spans="1:5" ht="15.75" customHeight="1">
      <c r="A145" s="1"/>
      <c r="B145" s="1"/>
      <c r="C145" s="2"/>
      <c r="D145" s="1"/>
      <c r="E145" s="1"/>
    </row>
    <row r="146" spans="1:5" ht="15.75" customHeight="1">
      <c r="A146" s="1"/>
      <c r="B146" s="1"/>
      <c r="C146" s="2"/>
      <c r="D146" s="1"/>
      <c r="E146" s="1"/>
    </row>
    <row r="147" spans="1:5" ht="15.75" customHeight="1">
      <c r="A147" s="1"/>
      <c r="B147" s="1"/>
      <c r="C147" s="2"/>
      <c r="D147" s="1"/>
      <c r="E147" s="1"/>
    </row>
    <row r="148" spans="1:5" ht="15.75" customHeight="1">
      <c r="A148" s="1"/>
      <c r="B148" s="1"/>
      <c r="C148" s="2"/>
      <c r="D148" s="1"/>
      <c r="E148" s="1"/>
    </row>
    <row r="149" spans="1:5" ht="15.75" customHeight="1">
      <c r="A149" s="1"/>
      <c r="B149" s="1"/>
      <c r="C149" s="2"/>
      <c r="D149" s="1"/>
      <c r="E149" s="1"/>
    </row>
    <row r="150" spans="1:5" ht="15.75" customHeight="1">
      <c r="A150" s="1"/>
      <c r="B150" s="1"/>
      <c r="C150" s="2"/>
      <c r="D150" s="1"/>
      <c r="E150" s="1"/>
    </row>
    <row r="151" spans="1:5" ht="15.75" customHeight="1">
      <c r="A151" s="1"/>
      <c r="B151" s="1"/>
      <c r="C151" s="2"/>
      <c r="D151" s="1"/>
      <c r="E151" s="1"/>
    </row>
    <row r="152" spans="1:5" ht="15.75" customHeight="1">
      <c r="A152" s="1"/>
      <c r="B152" s="1"/>
      <c r="C152" s="2"/>
      <c r="D152" s="1"/>
      <c r="E152" s="1"/>
    </row>
    <row r="153" spans="1:5" ht="15.75" customHeight="1">
      <c r="A153" s="1"/>
      <c r="B153" s="1"/>
      <c r="C153" s="2"/>
      <c r="D153" s="1"/>
      <c r="E153" s="1"/>
    </row>
    <row r="154" spans="1:5" ht="15.75" customHeight="1">
      <c r="A154" s="1"/>
      <c r="B154" s="1"/>
      <c r="C154" s="2"/>
      <c r="D154" s="1"/>
      <c r="E154" s="1"/>
    </row>
    <row r="155" spans="1:5" ht="15.75" customHeight="1">
      <c r="A155" s="1"/>
      <c r="B155" s="1"/>
      <c r="C155" s="2"/>
      <c r="D155" s="1"/>
      <c r="E155" s="1"/>
    </row>
    <row r="156" spans="1:5" ht="15.75" customHeight="1">
      <c r="A156" s="1"/>
      <c r="B156" s="1"/>
      <c r="C156" s="2"/>
      <c r="D156" s="1"/>
      <c r="E156" s="1"/>
    </row>
    <row r="157" spans="1:5" ht="15.75" customHeight="1">
      <c r="A157" s="1"/>
      <c r="B157" s="1"/>
      <c r="C157" s="2"/>
      <c r="D157" s="1"/>
      <c r="E157" s="1"/>
    </row>
    <row r="158" spans="1:5" ht="15.75" customHeight="1">
      <c r="A158" s="1"/>
      <c r="B158" s="1"/>
      <c r="C158" s="2"/>
      <c r="D158" s="1"/>
      <c r="E158" s="1"/>
    </row>
    <row r="159" spans="1:5" ht="15.75" customHeight="1">
      <c r="A159" s="1"/>
      <c r="B159" s="1"/>
      <c r="C159" s="2"/>
      <c r="D159" s="1"/>
      <c r="E159" s="1"/>
    </row>
    <row r="160" spans="1:5" ht="15.75" customHeight="1">
      <c r="A160" s="1"/>
      <c r="B160" s="1"/>
      <c r="C160" s="2"/>
      <c r="D160" s="1"/>
      <c r="E160" s="1"/>
    </row>
    <row r="161" spans="1:5" ht="15.75" customHeight="1">
      <c r="A161" s="1"/>
      <c r="B161" s="1"/>
      <c r="C161" s="2"/>
      <c r="D161" s="1"/>
      <c r="E161" s="1"/>
    </row>
    <row r="162" spans="1:5" ht="15.75" customHeight="1">
      <c r="A162" s="1"/>
      <c r="B162" s="1"/>
      <c r="C162" s="2"/>
      <c r="D162" s="1"/>
      <c r="E162" s="1"/>
    </row>
    <row r="163" spans="1:5" ht="15.75" customHeight="1">
      <c r="A163" s="1"/>
      <c r="B163" s="1"/>
      <c r="C163" s="2"/>
      <c r="D163" s="1"/>
      <c r="E163" s="1"/>
    </row>
    <row r="164" spans="1:5" ht="15.75" customHeight="1">
      <c r="A164" s="1"/>
      <c r="B164" s="1"/>
      <c r="C164" s="2"/>
      <c r="D164" s="1"/>
      <c r="E164" s="1"/>
    </row>
    <row r="165" spans="1:5" ht="15.75" customHeight="1">
      <c r="A165" s="1"/>
      <c r="B165" s="1"/>
      <c r="C165" s="2"/>
      <c r="D165" s="1"/>
      <c r="E165" s="1"/>
    </row>
    <row r="166" spans="1:5" ht="15.75" customHeight="1">
      <c r="A166" s="1"/>
      <c r="B166" s="1"/>
      <c r="C166" s="2"/>
      <c r="D166" s="1"/>
      <c r="E166" s="1"/>
    </row>
    <row r="167" spans="1:5" ht="15.75" customHeight="1">
      <c r="A167" s="1"/>
      <c r="B167" s="1"/>
      <c r="C167" s="2"/>
      <c r="D167" s="1"/>
      <c r="E167" s="1"/>
    </row>
    <row r="168" spans="1:5" ht="15.75" customHeight="1">
      <c r="A168" s="1"/>
      <c r="B168" s="1"/>
      <c r="C168" s="2"/>
      <c r="D168" s="1"/>
      <c r="E168" s="1"/>
    </row>
    <row r="169" spans="1:5" ht="15.75" customHeight="1">
      <c r="A169" s="1"/>
      <c r="B169" s="1"/>
      <c r="C169" s="2"/>
      <c r="D169" s="1"/>
      <c r="E169" s="1"/>
    </row>
    <row r="170" spans="1:5" ht="15.75" customHeight="1">
      <c r="A170" s="1"/>
      <c r="B170" s="1"/>
      <c r="C170" s="2"/>
      <c r="D170" s="1"/>
      <c r="E170" s="1"/>
    </row>
    <row r="171" spans="1:5" ht="15.75" customHeight="1">
      <c r="A171" s="1"/>
      <c r="B171" s="1"/>
      <c r="C171" s="2"/>
      <c r="D171" s="1"/>
      <c r="E171" s="1"/>
    </row>
    <row r="172" spans="1:5" ht="15.75" customHeight="1">
      <c r="A172" s="1"/>
      <c r="B172" s="1"/>
      <c r="C172" s="2"/>
      <c r="D172" s="1"/>
      <c r="E172" s="1"/>
    </row>
    <row r="173" spans="1:5" ht="15.75" customHeight="1">
      <c r="A173" s="1"/>
      <c r="B173" s="1"/>
      <c r="C173" s="2"/>
      <c r="D173" s="1"/>
      <c r="E173" s="1"/>
    </row>
    <row r="174" spans="1:5" ht="15.75" customHeight="1">
      <c r="A174" s="1"/>
      <c r="B174" s="1"/>
      <c r="C174" s="2"/>
      <c r="D174" s="1"/>
      <c r="E174" s="1"/>
    </row>
    <row r="175" spans="1:5" ht="15.75" customHeight="1">
      <c r="A175" s="1"/>
      <c r="B175" s="1"/>
      <c r="C175" s="2"/>
      <c r="D175" s="1"/>
      <c r="E175" s="1"/>
    </row>
    <row r="176" spans="1:5" ht="15.75" customHeight="1">
      <c r="A176" s="1"/>
      <c r="B176" s="1"/>
      <c r="C176" s="2"/>
      <c r="D176" s="1"/>
      <c r="E176" s="1"/>
    </row>
    <row r="177" spans="1:5" ht="15.75" customHeight="1">
      <c r="A177" s="1"/>
      <c r="B177" s="1"/>
      <c r="C177" s="2"/>
      <c r="D177" s="1"/>
      <c r="E177" s="1"/>
    </row>
    <row r="178" spans="1:5" ht="15.75" customHeight="1">
      <c r="A178" s="1"/>
      <c r="B178" s="1"/>
      <c r="C178" s="2"/>
      <c r="D178" s="1"/>
      <c r="E178" s="1"/>
    </row>
    <row r="179" spans="1:5" ht="15.75" customHeight="1">
      <c r="A179" s="1"/>
      <c r="B179" s="1"/>
      <c r="C179" s="2"/>
      <c r="D179" s="1"/>
      <c r="E179" s="1"/>
    </row>
    <row r="180" spans="1:5" ht="15.75" customHeight="1">
      <c r="A180" s="1"/>
      <c r="B180" s="1"/>
      <c r="C180" s="2"/>
      <c r="D180" s="1"/>
      <c r="E180" s="1"/>
    </row>
    <row r="181" spans="1:5" ht="15.75" customHeight="1">
      <c r="A181" s="1"/>
      <c r="B181" s="1"/>
      <c r="C181" s="2"/>
      <c r="D181" s="1"/>
      <c r="E181" s="1"/>
    </row>
    <row r="182" spans="1:5" ht="15.75" customHeight="1">
      <c r="A182" s="1"/>
      <c r="B182" s="1"/>
      <c r="C182" s="2"/>
      <c r="D182" s="1"/>
      <c r="E182" s="1"/>
    </row>
    <row r="183" spans="1:5" ht="15.75" customHeight="1">
      <c r="A183" s="1"/>
      <c r="B183" s="1"/>
      <c r="C183" s="2"/>
      <c r="D183" s="1"/>
      <c r="E183" s="1"/>
    </row>
    <row r="184" spans="1:5" ht="15.75" customHeight="1">
      <c r="A184" s="1"/>
      <c r="B184" s="1"/>
      <c r="C184" s="2"/>
      <c r="D184" s="1"/>
      <c r="E184" s="1"/>
    </row>
    <row r="185" spans="1:5" ht="15.75" customHeight="1">
      <c r="A185" s="1"/>
      <c r="B185" s="1"/>
      <c r="C185" s="2"/>
      <c r="D185" s="1"/>
      <c r="E185" s="1"/>
    </row>
    <row r="186" spans="1:5" ht="15.75" customHeight="1">
      <c r="A186" s="1"/>
      <c r="B186" s="1"/>
      <c r="C186" s="2"/>
      <c r="D186" s="1"/>
      <c r="E186" s="1"/>
    </row>
    <row r="187" spans="1:5" ht="15.75" customHeight="1">
      <c r="A187" s="1"/>
      <c r="B187" s="1"/>
      <c r="C187" s="2"/>
      <c r="D187" s="1"/>
      <c r="E187" s="1"/>
    </row>
    <row r="188" spans="1:5" ht="15.75" customHeight="1">
      <c r="A188" s="1"/>
      <c r="B188" s="1"/>
      <c r="C188" s="2"/>
      <c r="D188" s="1"/>
      <c r="E188" s="1"/>
    </row>
    <row r="189" spans="1:5" ht="15.75" customHeight="1">
      <c r="A189" s="1"/>
      <c r="B189" s="1"/>
      <c r="C189" s="2"/>
      <c r="D189" s="1"/>
      <c r="E189" s="1"/>
    </row>
    <row r="190" spans="1:5" ht="15.75" customHeight="1">
      <c r="A190" s="1"/>
      <c r="B190" s="1"/>
      <c r="C190" s="2"/>
      <c r="D190" s="1"/>
      <c r="E190" s="1"/>
    </row>
    <row r="191" spans="1:5" ht="15.75" customHeight="1">
      <c r="A191" s="1"/>
      <c r="B191" s="1"/>
      <c r="C191" s="2"/>
      <c r="D191" s="1"/>
      <c r="E191" s="1"/>
    </row>
    <row r="192" spans="1:5" ht="15.75" customHeight="1">
      <c r="A192" s="1"/>
      <c r="B192" s="1"/>
      <c r="C192" s="2"/>
      <c r="D192" s="1"/>
      <c r="E192" s="1"/>
    </row>
    <row r="193" spans="1:5" ht="15.75" customHeight="1">
      <c r="A193" s="1"/>
      <c r="B193" s="1"/>
      <c r="C193" s="2"/>
      <c r="D193" s="1"/>
      <c r="E193" s="1"/>
    </row>
    <row r="194" spans="1:5" ht="15.75" customHeight="1">
      <c r="A194" s="1"/>
      <c r="B194" s="1"/>
      <c r="C194" s="2"/>
      <c r="D194" s="1"/>
      <c r="E194" s="1"/>
    </row>
    <row r="195" spans="1:5" ht="15.75" customHeight="1">
      <c r="A195" s="1"/>
      <c r="B195" s="1"/>
      <c r="C195" s="2"/>
      <c r="D195" s="1"/>
      <c r="E195" s="1"/>
    </row>
    <row r="196" spans="1:5" ht="15.75" customHeight="1">
      <c r="A196" s="1"/>
      <c r="B196" s="1"/>
      <c r="C196" s="2"/>
      <c r="D196" s="1"/>
      <c r="E196" s="1"/>
    </row>
    <row r="197" spans="1:5" ht="15.75" customHeight="1">
      <c r="A197" s="1"/>
      <c r="B197" s="1"/>
      <c r="C197" s="2"/>
      <c r="D197" s="1"/>
      <c r="E197" s="1"/>
    </row>
    <row r="198" spans="1:5" ht="15.75" customHeight="1">
      <c r="A198" s="1"/>
      <c r="B198" s="1"/>
      <c r="C198" s="2"/>
      <c r="D198" s="1"/>
      <c r="E198" s="1"/>
    </row>
    <row r="199" spans="1:5" ht="15.75" customHeight="1">
      <c r="A199" s="1"/>
      <c r="B199" s="1"/>
      <c r="C199" s="2"/>
      <c r="D199" s="1"/>
      <c r="E199" s="1"/>
    </row>
    <row r="200" spans="1:5" ht="15.75" customHeight="1">
      <c r="A200" s="1"/>
      <c r="B200" s="1"/>
      <c r="C200" s="2"/>
      <c r="D200" s="1"/>
      <c r="E200" s="1"/>
    </row>
    <row r="201" spans="1:5" ht="15.75" customHeight="1">
      <c r="A201" s="1"/>
      <c r="B201" s="1"/>
      <c r="C201" s="2"/>
      <c r="D201" s="1"/>
      <c r="E201" s="1"/>
    </row>
    <row r="202" spans="1:5" ht="15.75" customHeight="1">
      <c r="A202" s="1"/>
      <c r="B202" s="1"/>
      <c r="C202" s="2"/>
      <c r="D202" s="1"/>
      <c r="E202" s="1"/>
    </row>
    <row r="203" spans="1:5" ht="15.75" customHeight="1">
      <c r="A203" s="1"/>
      <c r="B203" s="1"/>
      <c r="C203" s="2"/>
      <c r="D203" s="1"/>
      <c r="E203" s="1"/>
    </row>
    <row r="204" spans="1:5" ht="15.75" customHeight="1">
      <c r="A204" s="1"/>
      <c r="B204" s="1"/>
      <c r="C204" s="2"/>
      <c r="D204" s="1"/>
      <c r="E204" s="1"/>
    </row>
    <row r="205" spans="1:5" ht="15.75" customHeight="1">
      <c r="A205" s="1"/>
      <c r="B205" s="1"/>
      <c r="C205" s="2"/>
      <c r="D205" s="1"/>
      <c r="E205" s="1"/>
    </row>
    <row r="206" spans="1:5" ht="15.75" customHeight="1">
      <c r="A206" s="1"/>
      <c r="B206" s="1"/>
      <c r="C206" s="2"/>
      <c r="D206" s="1"/>
      <c r="E206" s="1"/>
    </row>
    <row r="207" spans="1:5" ht="15.75" customHeight="1">
      <c r="A207" s="1"/>
      <c r="B207" s="1"/>
      <c r="C207" s="2"/>
      <c r="D207" s="1"/>
      <c r="E207" s="1"/>
    </row>
    <row r="208" spans="1:5" ht="15.75" customHeight="1">
      <c r="A208" s="1"/>
      <c r="B208" s="1"/>
      <c r="C208" s="2"/>
      <c r="D208" s="1"/>
      <c r="E208" s="1"/>
    </row>
    <row r="209" spans="1:5" ht="15.75" customHeight="1">
      <c r="A209" s="1"/>
      <c r="B209" s="1"/>
      <c r="C209" s="2"/>
      <c r="D209" s="1"/>
      <c r="E209" s="1"/>
    </row>
    <row r="210" spans="1:5" ht="15.75" customHeight="1">
      <c r="A210" s="1"/>
      <c r="B210" s="1"/>
      <c r="C210" s="2"/>
      <c r="D210" s="1"/>
      <c r="E210" s="1"/>
    </row>
    <row r="211" spans="1:5" ht="15.75" customHeight="1">
      <c r="A211" s="1"/>
      <c r="B211" s="1"/>
      <c r="C211" s="2"/>
      <c r="D211" s="1"/>
      <c r="E211" s="1"/>
    </row>
    <row r="212" spans="1:5" ht="15.75" customHeight="1">
      <c r="A212" s="1"/>
      <c r="B212" s="1"/>
      <c r="C212" s="2"/>
      <c r="D212" s="1"/>
      <c r="E212" s="1"/>
    </row>
    <row r="213" spans="1:5" ht="15.75" customHeight="1">
      <c r="A213" s="1"/>
      <c r="B213" s="1"/>
      <c r="C213" s="2"/>
      <c r="D213" s="1"/>
      <c r="E213" s="1"/>
    </row>
    <row r="214" spans="1:5" ht="15.75" customHeight="1">
      <c r="A214" s="1"/>
      <c r="B214" s="1"/>
      <c r="C214" s="2"/>
      <c r="D214" s="1"/>
      <c r="E214" s="1"/>
    </row>
    <row r="215" spans="1:5" ht="15.75" customHeight="1">
      <c r="A215" s="1"/>
      <c r="B215" s="1"/>
      <c r="C215" s="2"/>
      <c r="D215" s="1"/>
      <c r="E215" s="1"/>
    </row>
    <row r="216" spans="1:5" ht="15.75" customHeight="1">
      <c r="A216" s="1"/>
      <c r="B216" s="1"/>
      <c r="C216" s="2"/>
      <c r="D216" s="1"/>
      <c r="E216" s="1"/>
    </row>
    <row r="217" spans="1:5" ht="15.75" customHeight="1">
      <c r="A217" s="1"/>
      <c r="B217" s="1"/>
      <c r="C217" s="2"/>
      <c r="D217" s="1"/>
      <c r="E217" s="1"/>
    </row>
    <row r="218" spans="1:5" ht="15.75" customHeight="1">
      <c r="A218" s="1"/>
      <c r="B218" s="1"/>
      <c r="C218" s="2"/>
      <c r="D218" s="1"/>
      <c r="E218" s="1"/>
    </row>
    <row r="219" spans="1:5" ht="15.75" customHeight="1">
      <c r="A219" s="1"/>
      <c r="B219" s="1"/>
      <c r="C219" s="2"/>
      <c r="D219" s="1"/>
      <c r="E219" s="1"/>
    </row>
    <row r="220" spans="1:5" ht="15.75" customHeight="1">
      <c r="A220" s="1"/>
      <c r="B220" s="1"/>
      <c r="C220" s="2"/>
      <c r="D220" s="1"/>
      <c r="E220" s="1"/>
    </row>
    <row r="221" spans="1:5" ht="15.75" customHeight="1"/>
    <row r="222" spans="1:5" ht="15.75" customHeight="1"/>
    <row r="223" spans="1:5" ht="15.75" customHeight="1"/>
    <row r="224" spans="1:5"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B2:C2"/>
    <mergeCell ref="B3:C3"/>
    <mergeCell ref="B4:C4"/>
  </mergeCell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opLeftCell="A16" workbookViewId="0">
      <selection activeCell="C7" sqref="C7"/>
    </sheetView>
  </sheetViews>
  <sheetFormatPr defaultColWidth="14.42578125" defaultRowHeight="15" customHeight="1"/>
  <cols>
    <col min="1" max="1" width="3.42578125" customWidth="1"/>
    <col min="2" max="2" width="42" customWidth="1"/>
    <col min="3" max="3" width="38.28515625" customWidth="1"/>
    <col min="4" max="5" width="12" customWidth="1"/>
    <col min="6" max="6" width="49.7109375" customWidth="1"/>
    <col min="7" max="7" width="15" customWidth="1"/>
    <col min="8" max="8" width="29.28515625" customWidth="1"/>
    <col min="9" max="10" width="17.28515625" customWidth="1"/>
  </cols>
  <sheetData>
    <row r="1" spans="1:26" ht="12" customHeight="1">
      <c r="A1" s="1"/>
      <c r="B1" s="45"/>
      <c r="C1" s="46"/>
      <c r="D1" s="47"/>
      <c r="E1" s="47"/>
      <c r="F1" s="48"/>
      <c r="G1" s="48"/>
      <c r="H1" s="1"/>
      <c r="I1" s="1"/>
      <c r="J1" s="1"/>
      <c r="K1" s="1"/>
      <c r="L1" s="1"/>
      <c r="M1" s="1"/>
      <c r="N1" s="1"/>
      <c r="O1" s="1"/>
      <c r="P1" s="1"/>
      <c r="Q1" s="1"/>
      <c r="R1" s="1"/>
      <c r="S1" s="1"/>
      <c r="T1" s="1"/>
      <c r="U1" s="1"/>
      <c r="V1" s="1"/>
      <c r="W1" s="1"/>
      <c r="X1" s="1"/>
      <c r="Y1" s="1"/>
      <c r="Z1" s="1"/>
    </row>
    <row r="2" spans="1:26" ht="48.75" customHeight="1">
      <c r="A2" s="1"/>
      <c r="B2" s="229" t="s">
        <v>6</v>
      </c>
      <c r="C2" s="230"/>
      <c r="D2" s="230"/>
      <c r="E2" s="231"/>
      <c r="F2" s="49"/>
      <c r="G2" s="49"/>
      <c r="H2" s="1"/>
      <c r="I2" s="1"/>
      <c r="J2" s="1"/>
      <c r="K2" s="1"/>
      <c r="L2" s="1"/>
      <c r="M2" s="1"/>
      <c r="N2" s="1"/>
      <c r="O2" s="1"/>
      <c r="P2" s="1"/>
      <c r="Q2" s="1"/>
      <c r="R2" s="1"/>
      <c r="S2" s="1"/>
      <c r="T2" s="1"/>
      <c r="U2" s="1"/>
      <c r="V2" s="1"/>
      <c r="W2" s="1"/>
      <c r="X2" s="1"/>
      <c r="Y2" s="1"/>
      <c r="Z2" s="1"/>
    </row>
    <row r="3" spans="1:26" ht="69" customHeight="1">
      <c r="A3" s="1"/>
      <c r="B3" s="232" t="s">
        <v>55</v>
      </c>
      <c r="C3" s="188"/>
      <c r="D3" s="188"/>
      <c r="E3" s="189"/>
      <c r="F3" s="50"/>
      <c r="G3" s="50"/>
      <c r="H3" s="1"/>
      <c r="I3" s="1"/>
      <c r="J3" s="1"/>
      <c r="K3" s="1"/>
      <c r="L3" s="1"/>
      <c r="M3" s="1"/>
      <c r="N3" s="1"/>
      <c r="O3" s="1"/>
      <c r="P3" s="1"/>
      <c r="Q3" s="1"/>
      <c r="R3" s="1"/>
      <c r="S3" s="1"/>
      <c r="T3" s="1"/>
      <c r="U3" s="1"/>
      <c r="V3" s="1"/>
      <c r="W3" s="1"/>
      <c r="X3" s="1"/>
      <c r="Y3" s="1"/>
      <c r="Z3" s="1"/>
    </row>
    <row r="4" spans="1:26" ht="57" customHeight="1">
      <c r="A4" s="1"/>
      <c r="B4" s="51" t="s">
        <v>56</v>
      </c>
      <c r="C4" s="52" t="s">
        <v>57</v>
      </c>
      <c r="D4" s="51" t="s">
        <v>58</v>
      </c>
      <c r="E4" s="53" t="s">
        <v>59</v>
      </c>
      <c r="F4" s="54" t="s">
        <v>60</v>
      </c>
      <c r="G4" s="1"/>
      <c r="H4" s="55" t="s">
        <v>61</v>
      </c>
      <c r="I4" s="1"/>
      <c r="J4" s="1"/>
      <c r="K4" s="1"/>
      <c r="L4" s="1"/>
      <c r="M4" s="1"/>
      <c r="N4" s="1"/>
      <c r="O4" s="1"/>
      <c r="P4" s="1"/>
      <c r="Q4" s="1"/>
      <c r="R4" s="1"/>
      <c r="S4" s="1"/>
      <c r="T4" s="1"/>
      <c r="U4" s="1"/>
      <c r="V4" s="1"/>
      <c r="W4" s="1"/>
      <c r="X4" s="1"/>
      <c r="Y4" s="1"/>
      <c r="Z4" s="1"/>
    </row>
    <row r="5" spans="1:26" ht="51" customHeight="1">
      <c r="A5" s="12"/>
      <c r="B5" s="56" t="s">
        <v>62</v>
      </c>
      <c r="C5" s="57"/>
      <c r="D5" s="58" t="str">
        <f>IF((C5="Less than 25% of the office"),2,IF((C5="More than 75% of the office"),0,IF((C5="Approximately 49% to 25% of the office"),1,IF((C5="Approximately 74% to 50% of the office"),0.5,"0"))))</f>
        <v>0</v>
      </c>
      <c r="E5" s="59">
        <v>2</v>
      </c>
      <c r="F5" s="60" t="s">
        <v>64</v>
      </c>
      <c r="G5" s="1"/>
      <c r="H5" s="61" t="s">
        <v>65</v>
      </c>
      <c r="I5" s="1"/>
      <c r="J5" s="1"/>
      <c r="K5" s="1"/>
      <c r="L5" s="1"/>
      <c r="M5" s="1"/>
      <c r="N5" s="1"/>
      <c r="O5" s="1"/>
      <c r="P5" s="1"/>
      <c r="Q5" s="1"/>
      <c r="R5" s="1"/>
      <c r="S5" s="1"/>
      <c r="T5" s="1"/>
      <c r="U5" s="1"/>
      <c r="V5" s="1"/>
      <c r="W5" s="1"/>
      <c r="X5" s="1"/>
      <c r="Y5" s="1"/>
      <c r="Z5" s="1"/>
    </row>
    <row r="6" spans="1:26" ht="102" customHeight="1">
      <c r="A6" s="12"/>
      <c r="B6" s="56" t="s">
        <v>66</v>
      </c>
      <c r="C6" s="62"/>
      <c r="D6" s="58" t="str">
        <f>IF((C6="Less than 25% of the office"),0,IF((C6="More than 75% of the office"),2,IF((C6="Approximately 49% to 25% of the office"),0.5,IF((C6="Approximately 74% to 50% of the office"),1,"0"))))</f>
        <v>0</v>
      </c>
      <c r="E6" s="59">
        <v>2</v>
      </c>
      <c r="F6" s="60" t="s">
        <v>68</v>
      </c>
      <c r="G6" s="1"/>
      <c r="H6" s="61" t="s">
        <v>69</v>
      </c>
      <c r="I6" s="1"/>
      <c r="J6" s="1"/>
      <c r="K6" s="1"/>
      <c r="L6" s="1"/>
      <c r="M6" s="1"/>
      <c r="N6" s="1"/>
      <c r="O6" s="1"/>
      <c r="P6" s="1"/>
      <c r="Q6" s="1"/>
      <c r="R6" s="1"/>
      <c r="S6" s="1"/>
      <c r="T6" s="1"/>
      <c r="U6" s="1"/>
      <c r="V6" s="1"/>
      <c r="W6" s="1"/>
      <c r="X6" s="1"/>
      <c r="Y6" s="1"/>
      <c r="Z6" s="1"/>
    </row>
    <row r="7" spans="1:26" ht="118.5" customHeight="1">
      <c r="A7" s="12"/>
      <c r="B7" s="56" t="s">
        <v>70</v>
      </c>
      <c r="C7" s="63"/>
      <c r="D7" s="58" t="str">
        <f>IF((C7="Less than 25% of the office copiers, printers, and fax machines"),0,IF((C7="More than 75% of the office copiers, printers, and fax machines"),2,IF((C7="Approximately 49% to 25% of the office copiers, printers, and fax machines"),0.5,IF((C7="Approximately 74% to 50% of the office copiers, printers, and fax machines"),1,"0"))))</f>
        <v>0</v>
      </c>
      <c r="E7" s="59">
        <v>2</v>
      </c>
      <c r="F7" s="60" t="s">
        <v>71</v>
      </c>
      <c r="G7" s="1"/>
      <c r="H7" s="61" t="s">
        <v>72</v>
      </c>
      <c r="I7" s="1"/>
      <c r="J7" s="1"/>
      <c r="K7" s="1"/>
      <c r="L7" s="1"/>
      <c r="M7" s="1"/>
      <c r="N7" s="1"/>
      <c r="O7" s="1"/>
      <c r="P7" s="1"/>
      <c r="Q7" s="1"/>
      <c r="R7" s="1"/>
      <c r="S7" s="1"/>
      <c r="T7" s="1"/>
      <c r="U7" s="1"/>
      <c r="V7" s="1"/>
      <c r="W7" s="1"/>
      <c r="X7" s="1"/>
      <c r="Y7" s="1"/>
      <c r="Z7" s="1"/>
    </row>
    <row r="8" spans="1:26" ht="63" customHeight="1">
      <c r="A8" s="12"/>
      <c r="B8" s="56" t="s">
        <v>73</v>
      </c>
      <c r="C8" s="64"/>
      <c r="D8" s="58" t="str">
        <f>IF((C8="Less than 25% of the office copiers and printers are set to turn off after workplace hours"),0,IF((C8="More than 75% of the office copiers and printers are set to turn off after workplace hours"),2,IF((C8="Approximately 49% to 25% of the office copiers and printers are set to turn off after workplace hours"),0.5,IF((C8="Approximately 74% to 50% of the office copiers and printers are set to turn off after workplace hours"),1,"0"))))</f>
        <v>0</v>
      </c>
      <c r="E8" s="59">
        <v>2</v>
      </c>
      <c r="F8" s="60" t="s">
        <v>74</v>
      </c>
      <c r="G8" s="1"/>
      <c r="H8" s="61" t="s">
        <v>75</v>
      </c>
      <c r="I8" s="65"/>
      <c r="J8" s="65"/>
      <c r="K8" s="1"/>
      <c r="L8" s="1"/>
      <c r="M8" s="1"/>
      <c r="N8" s="1"/>
      <c r="O8" s="1"/>
      <c r="P8" s="1"/>
      <c r="Q8" s="1"/>
      <c r="R8" s="1"/>
      <c r="S8" s="1"/>
      <c r="T8" s="1"/>
      <c r="U8" s="1"/>
      <c r="V8" s="1"/>
      <c r="W8" s="1"/>
      <c r="X8" s="1"/>
      <c r="Y8" s="1"/>
      <c r="Z8" s="1"/>
    </row>
    <row r="9" spans="1:26" ht="63" customHeight="1">
      <c r="A9" s="12"/>
      <c r="B9" s="66" t="s">
        <v>76</v>
      </c>
      <c r="C9" s="64"/>
      <c r="D9" s="58" t="str">
        <f>IF((C9="None have been removed"),0,IF((C9="All have been removed"),2,IF((C9="Some have been removed"),0.5,IF((C9="Most have been removed"),1,"0"))))</f>
        <v>0</v>
      </c>
      <c r="E9" s="59">
        <v>2</v>
      </c>
      <c r="F9" s="67" t="s">
        <v>77</v>
      </c>
      <c r="G9" s="50"/>
      <c r="H9" s="65"/>
      <c r="I9" s="65"/>
      <c r="J9" s="65"/>
      <c r="K9" s="1"/>
      <c r="L9" s="1"/>
      <c r="M9" s="1"/>
      <c r="N9" s="1"/>
      <c r="O9" s="1"/>
      <c r="P9" s="1"/>
      <c r="Q9" s="1"/>
      <c r="R9" s="1"/>
      <c r="S9" s="1"/>
      <c r="T9" s="1"/>
      <c r="U9" s="1"/>
      <c r="V9" s="1"/>
      <c r="W9" s="1"/>
      <c r="X9" s="1"/>
      <c r="Y9" s="1"/>
      <c r="Z9" s="1"/>
    </row>
    <row r="10" spans="1:26" ht="90" customHeight="1">
      <c r="A10" s="12"/>
      <c r="B10" s="56" t="s">
        <v>78</v>
      </c>
      <c r="C10" s="68"/>
      <c r="D10" s="58" t="str">
        <f>IF((C10="Yes, the office thermostats are set within the CSU policy range"),2,IF((C10="No, the office thermostats are not set within the CSU policy range"),0,"0"))</f>
        <v>0</v>
      </c>
      <c r="E10" s="59" t="str">
        <f>IF((Energy!C10="Yes, the office thermostats are set within the CSU policy range"),2,IF(Energy!C10="No, the office thermostats are not set within the CSU policy range",2,IF(Energy!C10="Does not apply",0,"0")))</f>
        <v>0</v>
      </c>
      <c r="F10" s="60" t="s">
        <v>79</v>
      </c>
      <c r="G10" s="69"/>
      <c r="H10" s="65"/>
      <c r="I10" s="65"/>
      <c r="J10" s="65"/>
      <c r="K10" s="1"/>
      <c r="L10" s="1"/>
      <c r="M10" s="1"/>
      <c r="N10" s="1"/>
      <c r="O10" s="1"/>
      <c r="P10" s="1"/>
      <c r="Q10" s="1"/>
      <c r="R10" s="1"/>
      <c r="S10" s="1"/>
      <c r="T10" s="1"/>
      <c r="U10" s="1"/>
      <c r="V10" s="1"/>
      <c r="W10" s="1"/>
      <c r="X10" s="1"/>
      <c r="Y10" s="1"/>
      <c r="Z10" s="1"/>
    </row>
    <row r="11" spans="1:26" ht="61.5" customHeight="1">
      <c r="A11" s="12"/>
      <c r="B11" s="66" t="s">
        <v>80</v>
      </c>
      <c r="C11" s="64"/>
      <c r="D11" s="58" t="str">
        <f t="shared" ref="D11:D12" si="0">IF((C11="Never"),0,IF((C11="Always"),2,IF((C11="Sometimes"),0.5,IF((C11="Most of the time"),1,"0"))))</f>
        <v>0</v>
      </c>
      <c r="E11" s="59">
        <v>2</v>
      </c>
      <c r="F11" s="60" t="s">
        <v>81</v>
      </c>
      <c r="G11" s="50"/>
      <c r="H11" s="65"/>
      <c r="I11" s="65"/>
      <c r="J11" s="65"/>
      <c r="K11" s="1"/>
      <c r="L11" s="1"/>
      <c r="M11" s="1"/>
      <c r="N11" s="1"/>
      <c r="O11" s="1"/>
      <c r="P11" s="1"/>
      <c r="Q11" s="1"/>
      <c r="R11" s="1"/>
      <c r="S11" s="1"/>
      <c r="T11" s="1"/>
      <c r="U11" s="1"/>
      <c r="V11" s="1"/>
      <c r="W11" s="1"/>
      <c r="X11" s="1"/>
      <c r="Y11" s="1"/>
      <c r="Z11" s="1"/>
    </row>
    <row r="12" spans="1:26" ht="71.25" customHeight="1">
      <c r="A12" s="12"/>
      <c r="B12" s="66" t="s">
        <v>82</v>
      </c>
      <c r="C12" s="63"/>
      <c r="D12" s="58" t="str">
        <f t="shared" si="0"/>
        <v>0</v>
      </c>
      <c r="E12" s="59">
        <v>2</v>
      </c>
      <c r="F12" s="60" t="s">
        <v>83</v>
      </c>
      <c r="G12" s="50"/>
      <c r="H12" s="70"/>
      <c r="I12" s="1"/>
      <c r="J12" s="1"/>
      <c r="K12" s="1"/>
      <c r="L12" s="1"/>
      <c r="M12" s="1"/>
      <c r="N12" s="1"/>
      <c r="O12" s="1"/>
      <c r="P12" s="1"/>
      <c r="Q12" s="1"/>
      <c r="R12" s="1"/>
      <c r="S12" s="1"/>
      <c r="T12" s="1"/>
      <c r="U12" s="1"/>
      <c r="V12" s="1"/>
      <c r="W12" s="1"/>
      <c r="X12" s="1"/>
      <c r="Y12" s="1"/>
      <c r="Z12" s="1"/>
    </row>
    <row r="13" spans="1:26" ht="60.75" customHeight="1">
      <c r="A13" s="12"/>
      <c r="B13" s="56" t="s">
        <v>84</v>
      </c>
      <c r="C13" s="68"/>
      <c r="D13" s="58" t="str">
        <f>IF((C13="Less than 25% of the office does"),0,IF((C13="More than 75% of the office does"),2,IF((C13="Approximately 49% to 25% of the office does"),0.5,IF((C13="Approximately 74% to 50% of the office does"),1,"0"))))</f>
        <v>0</v>
      </c>
      <c r="E13" s="59">
        <v>2</v>
      </c>
      <c r="F13" s="60" t="s">
        <v>86</v>
      </c>
      <c r="G13" s="50"/>
      <c r="H13" s="70"/>
      <c r="I13" s="1"/>
      <c r="J13" s="1"/>
      <c r="K13" s="1"/>
      <c r="L13" s="1"/>
      <c r="M13" s="1"/>
      <c r="N13" s="1"/>
      <c r="O13" s="1"/>
      <c r="P13" s="1"/>
      <c r="Q13" s="1"/>
      <c r="R13" s="1"/>
      <c r="S13" s="1"/>
      <c r="T13" s="1"/>
      <c r="U13" s="1"/>
      <c r="V13" s="1"/>
      <c r="W13" s="1"/>
      <c r="X13" s="1"/>
      <c r="Y13" s="1"/>
      <c r="Z13" s="1"/>
    </row>
    <row r="14" spans="1:26" ht="127.5" customHeight="1">
      <c r="A14" s="12"/>
      <c r="B14" s="66" t="s">
        <v>87</v>
      </c>
      <c r="C14" s="63"/>
      <c r="D14" s="58" t="str">
        <f>IF((C14="Less than 25% of the office computers are"),0,IF((C14="More than 75% of the office computers are"),2,IF((C14="Approximately 49% to 25% of the office computers are"),0.5,IF((C14="Approximately 74% to 50% of the office computers are"),1,"0"))))</f>
        <v>0</v>
      </c>
      <c r="E14" s="59">
        <v>2</v>
      </c>
      <c r="F14" s="60" t="s">
        <v>89</v>
      </c>
      <c r="G14" s="50"/>
      <c r="H14" s="70"/>
      <c r="I14" s="1"/>
      <c r="J14" s="1"/>
      <c r="K14" s="1"/>
      <c r="L14" s="1"/>
      <c r="M14" s="1"/>
      <c r="N14" s="1"/>
      <c r="O14" s="1"/>
      <c r="P14" s="1"/>
      <c r="Q14" s="1"/>
      <c r="R14" s="1"/>
      <c r="S14" s="1"/>
      <c r="T14" s="1"/>
      <c r="U14" s="1"/>
      <c r="V14" s="1"/>
      <c r="W14" s="1"/>
      <c r="X14" s="1"/>
      <c r="Y14" s="1"/>
      <c r="Z14" s="1"/>
    </row>
    <row r="15" spans="1:26" ht="87.75" customHeight="1">
      <c r="A15" s="12"/>
      <c r="B15" s="56" t="s">
        <v>90</v>
      </c>
      <c r="C15" s="76"/>
      <c r="D15" s="58" t="str">
        <f>IF((C15="Less than 25% of the office has signage"),0,IF((C15="More than 75% of the office has signage"),2,IF((C15="Approximately 49% to 25% of the office has signage"),0.5,IF((C15="Approximately 74% to 50% of the office has signage"),1,"0"))))</f>
        <v>0</v>
      </c>
      <c r="E15" s="59">
        <v>2</v>
      </c>
      <c r="F15" s="60" t="s">
        <v>92</v>
      </c>
      <c r="G15" s="50"/>
      <c r="H15" s="2"/>
      <c r="I15" s="1"/>
      <c r="J15" s="1"/>
      <c r="K15" s="1"/>
      <c r="L15" s="1"/>
      <c r="M15" s="1"/>
      <c r="N15" s="1"/>
      <c r="O15" s="1"/>
      <c r="P15" s="1"/>
      <c r="Q15" s="1"/>
      <c r="R15" s="1"/>
      <c r="S15" s="1"/>
      <c r="T15" s="1"/>
      <c r="U15" s="1"/>
      <c r="V15" s="1"/>
      <c r="W15" s="1"/>
      <c r="X15" s="1"/>
      <c r="Y15" s="1"/>
      <c r="Z15" s="1"/>
    </row>
    <row r="16" spans="1:26" ht="52.5" customHeight="1">
      <c r="A16" s="12"/>
      <c r="B16" s="56" t="s">
        <v>94</v>
      </c>
      <c r="C16" s="58"/>
      <c r="D16" s="58" t="str">
        <f>IF((C16="Yes- The office has a water cooler"),0,IF((C16="No- The office doesn't have a water cooler"),1,"0"))</f>
        <v>0</v>
      </c>
      <c r="E16" s="78">
        <v>1</v>
      </c>
      <c r="F16" s="60" t="s">
        <v>96</v>
      </c>
      <c r="G16" s="69"/>
      <c r="H16" s="70"/>
      <c r="I16" s="1"/>
      <c r="J16" s="1"/>
      <c r="K16" s="1"/>
      <c r="L16" s="1"/>
      <c r="M16" s="1"/>
      <c r="N16" s="1"/>
      <c r="O16" s="1"/>
      <c r="P16" s="1"/>
      <c r="Q16" s="1"/>
      <c r="R16" s="1"/>
      <c r="S16" s="1"/>
      <c r="T16" s="1"/>
      <c r="U16" s="1"/>
      <c r="V16" s="1"/>
      <c r="W16" s="1"/>
      <c r="X16" s="1"/>
      <c r="Y16" s="1"/>
      <c r="Z16" s="1"/>
    </row>
    <row r="17" spans="1:26" ht="69" customHeight="1">
      <c r="A17" s="12"/>
      <c r="B17" s="56" t="s">
        <v>98</v>
      </c>
      <c r="C17" s="76"/>
      <c r="D17" s="78" t="str">
        <f>IF((C17="None"),2,IF((C17="All"),0,IF((C17="Some"),1,IF((C17="Most"),0.5,"0"))))</f>
        <v>0</v>
      </c>
      <c r="E17" s="58">
        <v>2</v>
      </c>
      <c r="F17" s="60" t="s">
        <v>100</v>
      </c>
      <c r="G17" s="50"/>
      <c r="H17" s="70"/>
      <c r="I17" s="1"/>
      <c r="J17" s="1"/>
      <c r="K17" s="1"/>
      <c r="L17" s="1"/>
      <c r="M17" s="1"/>
      <c r="N17" s="1"/>
      <c r="O17" s="1"/>
      <c r="P17" s="1"/>
      <c r="Q17" s="1"/>
      <c r="R17" s="1"/>
      <c r="S17" s="1"/>
      <c r="T17" s="1"/>
      <c r="U17" s="1"/>
      <c r="V17" s="1"/>
      <c r="W17" s="1"/>
      <c r="X17" s="1"/>
      <c r="Y17" s="1"/>
      <c r="Z17" s="1"/>
    </row>
    <row r="18" spans="1:26" ht="49.5" customHeight="1">
      <c r="A18" s="12"/>
      <c r="B18" s="233" t="s">
        <v>102</v>
      </c>
      <c r="C18" s="224"/>
      <c r="D18" s="58">
        <f t="shared" ref="D18:E18" si="1">SUM(D5:D17)</f>
        <v>0</v>
      </c>
      <c r="E18" s="58">
        <f t="shared" si="1"/>
        <v>23</v>
      </c>
      <c r="F18" s="50"/>
      <c r="G18" s="50"/>
      <c r="H18" s="70"/>
      <c r="I18" s="1"/>
      <c r="J18" s="1"/>
      <c r="K18" s="1"/>
      <c r="L18" s="1"/>
      <c r="M18" s="1"/>
      <c r="N18" s="1"/>
      <c r="O18" s="1"/>
      <c r="P18" s="1"/>
      <c r="Q18" s="1"/>
      <c r="R18" s="1"/>
      <c r="S18" s="1"/>
      <c r="T18" s="1"/>
      <c r="U18" s="1"/>
      <c r="V18" s="1"/>
      <c r="W18" s="1"/>
      <c r="X18" s="1"/>
      <c r="Y18" s="1"/>
      <c r="Z18" s="1"/>
    </row>
    <row r="19" spans="1:26" ht="49.5" customHeight="1">
      <c r="A19" s="1"/>
      <c r="B19" s="233" t="s">
        <v>104</v>
      </c>
      <c r="C19" s="224"/>
      <c r="D19" s="80">
        <f>D18/E18</f>
        <v>0</v>
      </c>
      <c r="E19" s="47"/>
      <c r="F19" s="50"/>
      <c r="G19" s="50"/>
      <c r="H19" s="70"/>
      <c r="I19" s="1"/>
      <c r="J19" s="1"/>
      <c r="K19" s="1"/>
      <c r="L19" s="1"/>
      <c r="M19" s="1"/>
      <c r="N19" s="1"/>
      <c r="O19" s="1"/>
      <c r="P19" s="1"/>
      <c r="Q19" s="1"/>
      <c r="R19" s="1"/>
      <c r="S19" s="1"/>
      <c r="T19" s="1"/>
      <c r="U19" s="1"/>
      <c r="V19" s="1"/>
      <c r="W19" s="1"/>
      <c r="X19" s="1"/>
      <c r="Y19" s="1"/>
      <c r="Z19" s="1"/>
    </row>
    <row r="20" spans="1:26" ht="12" customHeight="1">
      <c r="A20" s="1"/>
      <c r="B20" s="81"/>
      <c r="C20" s="47"/>
      <c r="D20" s="47"/>
      <c r="E20" s="47"/>
      <c r="F20" s="48"/>
      <c r="G20" s="48"/>
      <c r="H20" s="1"/>
      <c r="I20" s="1"/>
      <c r="J20" s="1"/>
      <c r="K20" s="1"/>
      <c r="L20" s="1"/>
      <c r="M20" s="1"/>
      <c r="N20" s="1"/>
      <c r="O20" s="1"/>
      <c r="P20" s="1"/>
      <c r="Q20" s="1"/>
      <c r="R20" s="1"/>
      <c r="S20" s="1"/>
      <c r="T20" s="1"/>
      <c r="U20" s="1"/>
      <c r="V20" s="1"/>
      <c r="W20" s="1"/>
      <c r="X20" s="1"/>
      <c r="Y20" s="1"/>
      <c r="Z20" s="1"/>
    </row>
    <row r="21" spans="1:26" ht="12.75" customHeight="1">
      <c r="A21" s="1"/>
      <c r="B21" s="81"/>
      <c r="C21" s="47"/>
      <c r="D21" s="47"/>
      <c r="E21" s="47"/>
      <c r="F21" s="48"/>
      <c r="G21" s="48"/>
      <c r="H21" s="1"/>
      <c r="I21" s="1"/>
      <c r="J21" s="1"/>
      <c r="K21" s="1"/>
      <c r="L21" s="1"/>
      <c r="M21" s="1"/>
      <c r="N21" s="1"/>
      <c r="O21" s="1"/>
      <c r="P21" s="1"/>
      <c r="Q21" s="1"/>
      <c r="R21" s="1"/>
      <c r="S21" s="1"/>
      <c r="T21" s="1"/>
      <c r="U21" s="1"/>
      <c r="V21" s="1"/>
      <c r="W21" s="1"/>
      <c r="X21" s="1"/>
      <c r="Y21" s="1"/>
      <c r="Z21" s="1"/>
    </row>
    <row r="22" spans="1:26" ht="12.75" customHeight="1">
      <c r="A22" s="1"/>
      <c r="B22" s="83"/>
      <c r="C22" s="1"/>
      <c r="D22" s="1"/>
      <c r="E22" s="1"/>
      <c r="F22" s="48"/>
      <c r="G22" s="48"/>
      <c r="H22" s="1"/>
      <c r="I22" s="1"/>
      <c r="J22" s="1"/>
      <c r="K22" s="1"/>
      <c r="L22" s="1"/>
      <c r="M22" s="1"/>
      <c r="N22" s="1"/>
      <c r="O22" s="1"/>
      <c r="P22" s="1"/>
      <c r="Q22" s="1"/>
      <c r="R22" s="1"/>
      <c r="S22" s="1"/>
      <c r="T22" s="1"/>
      <c r="U22" s="1"/>
      <c r="V22" s="1"/>
      <c r="W22" s="1"/>
      <c r="X22" s="1"/>
      <c r="Y22" s="1"/>
      <c r="Z22" s="1"/>
    </row>
    <row r="23" spans="1:26" ht="12.75" customHeight="1">
      <c r="A23" s="1"/>
      <c r="B23" s="83"/>
      <c r="C23" s="1"/>
      <c r="D23" s="1"/>
      <c r="E23" s="1"/>
      <c r="F23" s="49"/>
      <c r="G23" s="49"/>
      <c r="H23" s="1"/>
      <c r="I23" s="1"/>
      <c r="J23" s="1"/>
      <c r="K23" s="1"/>
      <c r="L23" s="1"/>
      <c r="M23" s="1"/>
      <c r="N23" s="1"/>
      <c r="O23" s="1"/>
      <c r="P23" s="1"/>
      <c r="Q23" s="1"/>
      <c r="R23" s="1"/>
      <c r="S23" s="1"/>
      <c r="T23" s="1"/>
      <c r="U23" s="1"/>
      <c r="V23" s="1"/>
      <c r="W23" s="1"/>
      <c r="X23" s="1"/>
      <c r="Y23" s="1"/>
      <c r="Z23" s="1"/>
    </row>
    <row r="24" spans="1:26" ht="12.75" customHeight="1">
      <c r="A24" s="1"/>
      <c r="B24" s="83"/>
      <c r="C24" s="1"/>
      <c r="D24" s="1"/>
      <c r="E24" s="1"/>
      <c r="F24" s="49"/>
      <c r="G24" s="49"/>
      <c r="H24" s="1"/>
      <c r="I24" s="1"/>
      <c r="J24" s="1"/>
      <c r="K24" s="1"/>
      <c r="L24" s="1"/>
      <c r="M24" s="1"/>
      <c r="N24" s="1"/>
      <c r="O24" s="1"/>
      <c r="P24" s="1"/>
      <c r="Q24" s="1"/>
      <c r="R24" s="1"/>
      <c r="S24" s="1"/>
      <c r="T24" s="1"/>
      <c r="U24" s="1"/>
      <c r="V24" s="1"/>
      <c r="W24" s="1"/>
      <c r="X24" s="1"/>
      <c r="Y24" s="1"/>
      <c r="Z24" s="1"/>
    </row>
    <row r="25" spans="1:26" ht="12.75" customHeight="1">
      <c r="A25" s="1"/>
      <c r="B25" s="85"/>
      <c r="C25" s="1"/>
      <c r="D25" s="1"/>
      <c r="E25" s="1"/>
      <c r="F25" s="49"/>
      <c r="G25" s="49"/>
      <c r="H25" s="1"/>
      <c r="I25" s="1"/>
      <c r="J25" s="1"/>
      <c r="K25" s="1"/>
      <c r="L25" s="1"/>
      <c r="M25" s="1"/>
      <c r="N25" s="1"/>
      <c r="O25" s="1"/>
      <c r="P25" s="1"/>
      <c r="Q25" s="1"/>
      <c r="R25" s="1"/>
      <c r="S25" s="1"/>
      <c r="T25" s="1"/>
      <c r="U25" s="1"/>
      <c r="V25" s="1"/>
      <c r="W25" s="1"/>
      <c r="X25" s="1"/>
      <c r="Y25" s="1"/>
      <c r="Z25" s="1"/>
    </row>
    <row r="26" spans="1:26" ht="15.75" customHeight="1">
      <c r="A26" s="1"/>
      <c r="B26" s="85"/>
      <c r="C26" s="1"/>
      <c r="D26" s="1"/>
      <c r="E26" s="1"/>
      <c r="F26" s="49"/>
      <c r="G26" s="49"/>
      <c r="H26" s="1"/>
      <c r="I26" s="1"/>
      <c r="J26" s="1"/>
      <c r="K26" s="1"/>
      <c r="L26" s="1"/>
      <c r="M26" s="1"/>
      <c r="N26" s="1"/>
      <c r="O26" s="1"/>
      <c r="P26" s="1"/>
      <c r="Q26" s="1"/>
      <c r="R26" s="1"/>
      <c r="S26" s="1"/>
      <c r="T26" s="1"/>
      <c r="U26" s="1"/>
      <c r="V26" s="1"/>
      <c r="W26" s="1"/>
      <c r="X26" s="1"/>
      <c r="Y26" s="1"/>
      <c r="Z26" s="1"/>
    </row>
    <row r="27" spans="1:26" ht="15.75" customHeight="1">
      <c r="A27" s="1"/>
      <c r="B27" s="85"/>
      <c r="C27" s="1"/>
      <c r="D27" s="1"/>
      <c r="E27" s="1"/>
      <c r="F27" s="49"/>
      <c r="G27" s="49"/>
      <c r="H27" s="1"/>
      <c r="I27" s="1"/>
      <c r="J27" s="1"/>
      <c r="K27" s="1"/>
      <c r="L27" s="1"/>
      <c r="M27" s="1"/>
      <c r="N27" s="1"/>
      <c r="O27" s="1"/>
      <c r="P27" s="1"/>
      <c r="Q27" s="1"/>
      <c r="R27" s="1"/>
      <c r="S27" s="1"/>
      <c r="T27" s="1"/>
      <c r="U27" s="1"/>
      <c r="V27" s="1"/>
      <c r="W27" s="1"/>
      <c r="X27" s="1"/>
      <c r="Y27" s="1"/>
      <c r="Z27" s="1"/>
    </row>
    <row r="28" spans="1:26" ht="15.75" customHeight="1">
      <c r="A28" s="1"/>
      <c r="B28" s="85"/>
      <c r="C28" s="1"/>
      <c r="D28" s="1"/>
      <c r="E28" s="1"/>
      <c r="F28" s="49"/>
      <c r="G28" s="49"/>
      <c r="H28" s="1"/>
      <c r="I28" s="1"/>
      <c r="J28" s="1"/>
      <c r="K28" s="1"/>
      <c r="L28" s="1"/>
      <c r="M28" s="1"/>
      <c r="N28" s="1"/>
      <c r="O28" s="1"/>
      <c r="P28" s="1"/>
      <c r="Q28" s="1"/>
      <c r="R28" s="1"/>
      <c r="S28" s="1"/>
      <c r="T28" s="1"/>
      <c r="U28" s="1"/>
      <c r="V28" s="1"/>
      <c r="W28" s="1"/>
      <c r="X28" s="1"/>
      <c r="Y28" s="1"/>
      <c r="Z28" s="1"/>
    </row>
    <row r="29" spans="1:26" ht="15.75" customHeight="1">
      <c r="A29" s="1"/>
      <c r="B29" s="85"/>
      <c r="C29" s="1"/>
      <c r="D29" s="1"/>
      <c r="E29" s="1"/>
      <c r="F29" s="49"/>
      <c r="G29" s="49"/>
      <c r="H29" s="1"/>
      <c r="I29" s="1"/>
      <c r="J29" s="1"/>
      <c r="K29" s="1"/>
      <c r="L29" s="1"/>
      <c r="M29" s="1"/>
      <c r="N29" s="1"/>
      <c r="O29" s="1"/>
      <c r="P29" s="1"/>
      <c r="Q29" s="1"/>
      <c r="R29" s="1"/>
      <c r="S29" s="1"/>
      <c r="T29" s="1"/>
      <c r="U29" s="1"/>
      <c r="V29" s="1"/>
      <c r="W29" s="1"/>
      <c r="X29" s="1"/>
      <c r="Y29" s="1"/>
      <c r="Z29" s="1"/>
    </row>
    <row r="30" spans="1:26" ht="15.75" customHeight="1">
      <c r="A30" s="1"/>
      <c r="B30" s="85"/>
      <c r="C30" s="1"/>
      <c r="D30" s="1"/>
      <c r="E30" s="1"/>
      <c r="F30" s="49"/>
      <c r="G30" s="49"/>
      <c r="H30" s="1"/>
      <c r="I30" s="1"/>
      <c r="J30" s="1"/>
      <c r="K30" s="1"/>
      <c r="L30" s="1"/>
      <c r="M30" s="1"/>
      <c r="N30" s="1"/>
      <c r="O30" s="1"/>
      <c r="P30" s="1"/>
      <c r="Q30" s="1"/>
      <c r="R30" s="1"/>
      <c r="S30" s="1"/>
      <c r="T30" s="1"/>
      <c r="U30" s="1"/>
      <c r="V30" s="1"/>
      <c r="W30" s="1"/>
      <c r="X30" s="1"/>
      <c r="Y30" s="1"/>
      <c r="Z30" s="1"/>
    </row>
    <row r="31" spans="1:26" ht="15.75" customHeight="1">
      <c r="A31" s="1"/>
      <c r="B31" s="85"/>
      <c r="C31" s="1"/>
      <c r="D31" s="1"/>
      <c r="E31" s="1"/>
      <c r="F31" s="49"/>
      <c r="G31" s="49"/>
      <c r="H31" s="1"/>
      <c r="I31" s="1"/>
      <c r="J31" s="1"/>
      <c r="K31" s="1"/>
      <c r="L31" s="1"/>
      <c r="M31" s="1"/>
      <c r="N31" s="1"/>
      <c r="O31" s="1"/>
      <c r="P31" s="1"/>
      <c r="Q31" s="1"/>
      <c r="R31" s="1"/>
      <c r="S31" s="1"/>
      <c r="T31" s="1"/>
      <c r="U31" s="1"/>
      <c r="V31" s="1"/>
      <c r="W31" s="1"/>
      <c r="X31" s="1"/>
      <c r="Y31" s="1"/>
      <c r="Z31" s="1"/>
    </row>
    <row r="32" spans="1:26" ht="15.75" customHeight="1">
      <c r="A32" s="1"/>
      <c r="B32" s="85"/>
      <c r="C32" s="1"/>
      <c r="D32" s="1"/>
      <c r="E32" s="1"/>
      <c r="F32" s="49"/>
      <c r="G32" s="49"/>
      <c r="H32" s="1"/>
      <c r="I32" s="1"/>
      <c r="J32" s="1"/>
      <c r="K32" s="1"/>
      <c r="L32" s="1"/>
      <c r="M32" s="1"/>
      <c r="N32" s="1"/>
      <c r="O32" s="1"/>
      <c r="P32" s="1"/>
      <c r="Q32" s="1"/>
      <c r="R32" s="1"/>
      <c r="S32" s="1"/>
      <c r="T32" s="1"/>
      <c r="U32" s="1"/>
      <c r="V32" s="1"/>
      <c r="W32" s="1"/>
      <c r="X32" s="1"/>
      <c r="Y32" s="1"/>
      <c r="Z32" s="1"/>
    </row>
    <row r="33" spans="1:26" ht="15.75" customHeight="1">
      <c r="A33" s="1"/>
      <c r="B33" s="85"/>
      <c r="C33" s="1"/>
      <c r="D33" s="1"/>
      <c r="E33" s="1"/>
      <c r="F33" s="49"/>
      <c r="G33" s="49"/>
      <c r="H33" s="1"/>
      <c r="I33" s="1"/>
      <c r="J33" s="1"/>
      <c r="K33" s="1"/>
      <c r="L33" s="1"/>
      <c r="M33" s="1"/>
      <c r="N33" s="1"/>
      <c r="O33" s="1"/>
      <c r="P33" s="1"/>
      <c r="Q33" s="1"/>
      <c r="R33" s="1"/>
      <c r="S33" s="1"/>
      <c r="T33" s="1"/>
      <c r="U33" s="1"/>
      <c r="V33" s="1"/>
      <c r="W33" s="1"/>
      <c r="X33" s="1"/>
      <c r="Y33" s="1"/>
      <c r="Z33" s="1"/>
    </row>
    <row r="34" spans="1:26" ht="15.75" customHeight="1">
      <c r="A34" s="1"/>
      <c r="B34" s="85"/>
      <c r="C34" s="1"/>
      <c r="D34" s="1"/>
      <c r="E34" s="1"/>
      <c r="F34" s="49"/>
      <c r="G34" s="49"/>
      <c r="H34" s="1"/>
      <c r="I34" s="1"/>
      <c r="J34" s="1"/>
      <c r="K34" s="1"/>
      <c r="L34" s="1"/>
      <c r="M34" s="1"/>
      <c r="N34" s="1"/>
      <c r="O34" s="1"/>
      <c r="P34" s="1"/>
      <c r="Q34" s="1"/>
      <c r="R34" s="1"/>
      <c r="S34" s="1"/>
      <c r="T34" s="1"/>
      <c r="U34" s="1"/>
      <c r="V34" s="1"/>
      <c r="W34" s="1"/>
      <c r="X34" s="1"/>
      <c r="Y34" s="1"/>
      <c r="Z34" s="1"/>
    </row>
    <row r="35" spans="1:26" ht="15.75" customHeight="1">
      <c r="A35" s="1"/>
      <c r="B35" s="85"/>
      <c r="C35" s="1"/>
      <c r="D35" s="1"/>
      <c r="E35" s="1"/>
      <c r="F35" s="49"/>
      <c r="G35" s="49"/>
      <c r="H35" s="1"/>
      <c r="I35" s="1"/>
      <c r="J35" s="1"/>
      <c r="K35" s="1"/>
      <c r="L35" s="1"/>
      <c r="M35" s="1"/>
      <c r="N35" s="1"/>
      <c r="O35" s="1"/>
      <c r="P35" s="1"/>
      <c r="Q35" s="1"/>
      <c r="R35" s="1"/>
      <c r="S35" s="1"/>
      <c r="T35" s="1"/>
      <c r="U35" s="1"/>
      <c r="V35" s="1"/>
      <c r="W35" s="1"/>
      <c r="X35" s="1"/>
      <c r="Y35" s="1"/>
      <c r="Z35" s="1"/>
    </row>
    <row r="36" spans="1:26" ht="15.75" customHeight="1">
      <c r="A36" s="1"/>
      <c r="B36" s="85"/>
      <c r="C36" s="1"/>
      <c r="D36" s="1"/>
      <c r="E36" s="1"/>
      <c r="F36" s="49"/>
      <c r="G36" s="49"/>
      <c r="H36" s="1"/>
      <c r="I36" s="1"/>
      <c r="J36" s="1"/>
      <c r="K36" s="1"/>
      <c r="L36" s="1"/>
      <c r="M36" s="1"/>
      <c r="N36" s="1"/>
      <c r="O36" s="1"/>
      <c r="P36" s="1"/>
      <c r="Q36" s="1"/>
      <c r="R36" s="1"/>
      <c r="S36" s="1"/>
      <c r="T36" s="1"/>
      <c r="U36" s="1"/>
      <c r="V36" s="1"/>
      <c r="W36" s="1"/>
      <c r="X36" s="1"/>
      <c r="Y36" s="1"/>
      <c r="Z36" s="1"/>
    </row>
    <row r="37" spans="1:26" ht="15.75" customHeight="1">
      <c r="A37" s="1"/>
      <c r="B37" s="85"/>
      <c r="C37" s="1"/>
      <c r="D37" s="1"/>
      <c r="E37" s="1"/>
      <c r="F37" s="49"/>
      <c r="G37" s="49"/>
      <c r="H37" s="1"/>
      <c r="I37" s="1"/>
      <c r="J37" s="1"/>
      <c r="K37" s="1"/>
      <c r="L37" s="1"/>
      <c r="M37" s="1"/>
      <c r="N37" s="1"/>
      <c r="O37" s="1"/>
      <c r="P37" s="1"/>
      <c r="Q37" s="1"/>
      <c r="R37" s="1"/>
      <c r="S37" s="1"/>
      <c r="T37" s="1"/>
      <c r="U37" s="1"/>
      <c r="V37" s="1"/>
      <c r="W37" s="1"/>
      <c r="X37" s="1"/>
      <c r="Y37" s="1"/>
      <c r="Z37" s="1"/>
    </row>
    <row r="38" spans="1:26" ht="15.75" customHeight="1">
      <c r="A38" s="1"/>
      <c r="B38" s="85"/>
      <c r="C38" s="1"/>
      <c r="D38" s="1"/>
      <c r="E38" s="1"/>
      <c r="F38" s="49"/>
      <c r="G38" s="49"/>
      <c r="H38" s="1"/>
      <c r="I38" s="1"/>
      <c r="J38" s="1"/>
      <c r="K38" s="1"/>
      <c r="L38" s="1"/>
      <c r="M38" s="1"/>
      <c r="N38" s="1"/>
      <c r="O38" s="1"/>
      <c r="P38" s="1"/>
      <c r="Q38" s="1"/>
      <c r="R38" s="1"/>
      <c r="S38" s="1"/>
      <c r="T38" s="1"/>
      <c r="U38" s="1"/>
      <c r="V38" s="1"/>
      <c r="W38" s="1"/>
      <c r="X38" s="1"/>
      <c r="Y38" s="1"/>
      <c r="Z38" s="1"/>
    </row>
    <row r="39" spans="1:26" ht="15.75" customHeight="1">
      <c r="A39" s="1"/>
      <c r="B39" s="85"/>
      <c r="C39" s="1"/>
      <c r="D39" s="1"/>
      <c r="E39" s="1"/>
      <c r="F39" s="49"/>
      <c r="G39" s="49"/>
      <c r="H39" s="1"/>
      <c r="I39" s="1"/>
      <c r="J39" s="1"/>
      <c r="K39" s="1"/>
      <c r="L39" s="1"/>
      <c r="M39" s="1"/>
      <c r="N39" s="1"/>
      <c r="O39" s="1"/>
      <c r="P39" s="1"/>
      <c r="Q39" s="1"/>
      <c r="R39" s="1"/>
      <c r="S39" s="1"/>
      <c r="T39" s="1"/>
      <c r="U39" s="1"/>
      <c r="V39" s="1"/>
      <c r="W39" s="1"/>
      <c r="X39" s="1"/>
      <c r="Y39" s="1"/>
      <c r="Z39" s="1"/>
    </row>
    <row r="40" spans="1:26" ht="15.75" customHeight="1">
      <c r="A40" s="1"/>
      <c r="B40" s="85"/>
      <c r="C40" s="1"/>
      <c r="D40" s="1"/>
      <c r="E40" s="1"/>
      <c r="F40" s="49"/>
      <c r="G40" s="49"/>
      <c r="H40" s="1"/>
      <c r="I40" s="1"/>
      <c r="J40" s="1"/>
      <c r="K40" s="1"/>
      <c r="L40" s="1"/>
      <c r="M40" s="1"/>
      <c r="N40" s="1"/>
      <c r="O40" s="1"/>
      <c r="P40" s="1"/>
      <c r="Q40" s="1"/>
      <c r="R40" s="1"/>
      <c r="S40" s="1"/>
      <c r="T40" s="1"/>
      <c r="U40" s="1"/>
      <c r="V40" s="1"/>
      <c r="W40" s="1"/>
      <c r="X40" s="1"/>
      <c r="Y40" s="1"/>
      <c r="Z40" s="1"/>
    </row>
    <row r="41" spans="1:26" ht="15.75" customHeight="1">
      <c r="A41" s="1"/>
      <c r="B41" s="85"/>
      <c r="C41" s="1"/>
      <c r="D41" s="1"/>
      <c r="E41" s="1"/>
      <c r="F41" s="49"/>
      <c r="G41" s="49"/>
      <c r="H41" s="1"/>
      <c r="I41" s="1"/>
      <c r="J41" s="1"/>
      <c r="K41" s="1"/>
      <c r="L41" s="1"/>
      <c r="M41" s="1"/>
      <c r="N41" s="1"/>
      <c r="O41" s="1"/>
      <c r="P41" s="1"/>
      <c r="Q41" s="1"/>
      <c r="R41" s="1"/>
      <c r="S41" s="1"/>
      <c r="T41" s="1"/>
      <c r="U41" s="1"/>
      <c r="V41" s="1"/>
      <c r="W41" s="1"/>
      <c r="X41" s="1"/>
      <c r="Y41" s="1"/>
      <c r="Z41" s="1"/>
    </row>
    <row r="42" spans="1:26" ht="15.75" customHeight="1">
      <c r="A42" s="1"/>
      <c r="B42" s="85"/>
      <c r="C42" s="1"/>
      <c r="D42" s="1"/>
      <c r="E42" s="1"/>
      <c r="F42" s="49"/>
      <c r="G42" s="49"/>
      <c r="H42" s="1"/>
      <c r="I42" s="1"/>
      <c r="J42" s="1"/>
      <c r="K42" s="1"/>
      <c r="L42" s="1"/>
      <c r="M42" s="1"/>
      <c r="N42" s="1"/>
      <c r="O42" s="1"/>
      <c r="P42" s="1"/>
      <c r="Q42" s="1"/>
      <c r="R42" s="1"/>
      <c r="S42" s="1"/>
      <c r="T42" s="1"/>
      <c r="U42" s="1"/>
      <c r="V42" s="1"/>
      <c r="W42" s="1"/>
      <c r="X42" s="1"/>
      <c r="Y42" s="1"/>
      <c r="Z42" s="1"/>
    </row>
    <row r="43" spans="1:26" ht="15.75" customHeight="1">
      <c r="A43" s="1"/>
      <c r="B43" s="85"/>
      <c r="C43" s="1"/>
      <c r="D43" s="1"/>
      <c r="E43" s="1"/>
      <c r="F43" s="49"/>
      <c r="G43" s="49"/>
      <c r="H43" s="1"/>
      <c r="I43" s="1"/>
      <c r="J43" s="1"/>
      <c r="K43" s="1"/>
      <c r="L43" s="1"/>
      <c r="M43" s="1"/>
      <c r="N43" s="1"/>
      <c r="O43" s="1"/>
      <c r="P43" s="1"/>
      <c r="Q43" s="1"/>
      <c r="R43" s="1"/>
      <c r="S43" s="1"/>
      <c r="T43" s="1"/>
      <c r="U43" s="1"/>
      <c r="V43" s="1"/>
      <c r="W43" s="1"/>
      <c r="X43" s="1"/>
      <c r="Y43" s="1"/>
      <c r="Z43" s="1"/>
    </row>
    <row r="44" spans="1:26" ht="15.75" customHeight="1">
      <c r="A44" s="1"/>
      <c r="B44" s="85"/>
      <c r="C44" s="1"/>
      <c r="D44" s="1"/>
      <c r="E44" s="1"/>
      <c r="F44" s="49"/>
      <c r="G44" s="49"/>
      <c r="H44" s="1"/>
      <c r="I44" s="1"/>
      <c r="J44" s="1"/>
      <c r="K44" s="1"/>
      <c r="L44" s="1"/>
      <c r="M44" s="1"/>
      <c r="N44" s="1"/>
      <c r="O44" s="1"/>
      <c r="P44" s="1"/>
      <c r="Q44" s="1"/>
      <c r="R44" s="1"/>
      <c r="S44" s="1"/>
      <c r="T44" s="1"/>
      <c r="U44" s="1"/>
      <c r="V44" s="1"/>
      <c r="W44" s="1"/>
      <c r="X44" s="1"/>
      <c r="Y44" s="1"/>
      <c r="Z44" s="1"/>
    </row>
    <row r="45" spans="1:26" ht="15.75" customHeight="1">
      <c r="A45" s="1"/>
      <c r="B45" s="85"/>
      <c r="C45" s="1"/>
      <c r="D45" s="1"/>
      <c r="E45" s="1"/>
      <c r="F45" s="49"/>
      <c r="G45" s="49"/>
      <c r="H45" s="1"/>
      <c r="I45" s="1"/>
      <c r="J45" s="1"/>
      <c r="K45" s="1"/>
      <c r="L45" s="1"/>
      <c r="M45" s="1"/>
      <c r="N45" s="1"/>
      <c r="O45" s="1"/>
      <c r="P45" s="1"/>
      <c r="Q45" s="1"/>
      <c r="R45" s="1"/>
      <c r="S45" s="1"/>
      <c r="T45" s="1"/>
      <c r="U45" s="1"/>
      <c r="V45" s="1"/>
      <c r="W45" s="1"/>
      <c r="X45" s="1"/>
      <c r="Y45" s="1"/>
      <c r="Z45" s="1"/>
    </row>
    <row r="46" spans="1:26" ht="15.75" customHeight="1">
      <c r="A46" s="1"/>
      <c r="B46" s="85"/>
      <c r="C46" s="1"/>
      <c r="D46" s="1"/>
      <c r="E46" s="1"/>
      <c r="F46" s="49"/>
      <c r="G46" s="49"/>
      <c r="H46" s="1"/>
      <c r="I46" s="1"/>
      <c r="J46" s="1"/>
      <c r="K46" s="1"/>
      <c r="L46" s="1"/>
      <c r="M46" s="1"/>
      <c r="N46" s="1"/>
      <c r="O46" s="1"/>
      <c r="P46" s="1"/>
      <c r="Q46" s="1"/>
      <c r="R46" s="1"/>
      <c r="S46" s="1"/>
      <c r="T46" s="1"/>
      <c r="U46" s="1"/>
      <c r="V46" s="1"/>
      <c r="W46" s="1"/>
      <c r="X46" s="1"/>
      <c r="Y46" s="1"/>
      <c r="Z46" s="1"/>
    </row>
    <row r="47" spans="1:26" ht="15.75" customHeight="1">
      <c r="A47" s="1"/>
      <c r="B47" s="85"/>
      <c r="C47" s="1"/>
      <c r="D47" s="1"/>
      <c r="E47" s="1"/>
      <c r="F47" s="49"/>
      <c r="G47" s="49"/>
      <c r="H47" s="1"/>
      <c r="I47" s="1"/>
      <c r="J47" s="1"/>
      <c r="K47" s="1"/>
      <c r="L47" s="1"/>
      <c r="M47" s="1"/>
      <c r="N47" s="1"/>
      <c r="O47" s="1"/>
      <c r="P47" s="1"/>
      <c r="Q47" s="1"/>
      <c r="R47" s="1"/>
      <c r="S47" s="1"/>
      <c r="T47" s="1"/>
      <c r="U47" s="1"/>
      <c r="V47" s="1"/>
      <c r="W47" s="1"/>
      <c r="X47" s="1"/>
      <c r="Y47" s="1"/>
      <c r="Z47" s="1"/>
    </row>
    <row r="48" spans="1:26" ht="15.75" customHeight="1">
      <c r="A48" s="1"/>
      <c r="B48" s="85"/>
      <c r="C48" s="1"/>
      <c r="D48" s="1"/>
      <c r="E48" s="1"/>
      <c r="F48" s="49"/>
      <c r="G48" s="49"/>
      <c r="H48" s="1"/>
      <c r="I48" s="1"/>
      <c r="J48" s="1"/>
      <c r="K48" s="1"/>
      <c r="L48" s="1"/>
      <c r="M48" s="1"/>
      <c r="N48" s="1"/>
      <c r="O48" s="1"/>
      <c r="P48" s="1"/>
      <c r="Q48" s="1"/>
      <c r="R48" s="1"/>
      <c r="S48" s="1"/>
      <c r="T48" s="1"/>
      <c r="U48" s="1"/>
      <c r="V48" s="1"/>
      <c r="W48" s="1"/>
      <c r="X48" s="1"/>
      <c r="Y48" s="1"/>
      <c r="Z48" s="1"/>
    </row>
    <row r="49" spans="1:26" ht="15.75" customHeight="1">
      <c r="A49" s="1"/>
      <c r="B49" s="85"/>
      <c r="C49" s="1"/>
      <c r="D49" s="1"/>
      <c r="E49" s="1"/>
      <c r="F49" s="49"/>
      <c r="G49" s="49"/>
      <c r="H49" s="1"/>
      <c r="I49" s="1"/>
      <c r="J49" s="1"/>
      <c r="K49" s="1"/>
      <c r="L49" s="1"/>
      <c r="M49" s="1"/>
      <c r="N49" s="1"/>
      <c r="O49" s="1"/>
      <c r="P49" s="1"/>
      <c r="Q49" s="1"/>
      <c r="R49" s="1"/>
      <c r="S49" s="1"/>
      <c r="T49" s="1"/>
      <c r="U49" s="1"/>
      <c r="V49" s="1"/>
      <c r="W49" s="1"/>
      <c r="X49" s="1"/>
      <c r="Y49" s="1"/>
      <c r="Z49" s="1"/>
    </row>
    <row r="50" spans="1:26" ht="15.75" customHeight="1">
      <c r="A50" s="1"/>
      <c r="B50" s="85"/>
      <c r="C50" s="1"/>
      <c r="D50" s="1"/>
      <c r="E50" s="1"/>
      <c r="F50" s="49"/>
      <c r="G50" s="49"/>
      <c r="H50" s="1"/>
      <c r="I50" s="1"/>
      <c r="J50" s="1"/>
      <c r="K50" s="1"/>
      <c r="L50" s="1"/>
      <c r="M50" s="1"/>
      <c r="N50" s="1"/>
      <c r="O50" s="1"/>
      <c r="P50" s="1"/>
      <c r="Q50" s="1"/>
      <c r="R50" s="1"/>
      <c r="S50" s="1"/>
      <c r="T50" s="1"/>
      <c r="U50" s="1"/>
      <c r="V50" s="1"/>
      <c r="W50" s="1"/>
      <c r="X50" s="1"/>
      <c r="Y50" s="1"/>
      <c r="Z50" s="1"/>
    </row>
    <row r="51" spans="1:26" ht="15.75" customHeight="1">
      <c r="A51" s="1"/>
      <c r="B51" s="85"/>
      <c r="C51" s="1"/>
      <c r="D51" s="1"/>
      <c r="E51" s="1"/>
      <c r="F51" s="49"/>
      <c r="G51" s="49"/>
      <c r="H51" s="1"/>
      <c r="I51" s="1"/>
      <c r="J51" s="1"/>
      <c r="K51" s="1"/>
      <c r="L51" s="1"/>
      <c r="M51" s="1"/>
      <c r="N51" s="1"/>
      <c r="O51" s="1"/>
      <c r="P51" s="1"/>
      <c r="Q51" s="1"/>
      <c r="R51" s="1"/>
      <c r="S51" s="1"/>
      <c r="T51" s="1"/>
      <c r="U51" s="1"/>
      <c r="V51" s="1"/>
      <c r="W51" s="1"/>
      <c r="X51" s="1"/>
      <c r="Y51" s="1"/>
      <c r="Z51" s="1"/>
    </row>
    <row r="52" spans="1:26" ht="15.75" customHeight="1">
      <c r="A52" s="1"/>
      <c r="B52" s="85"/>
      <c r="C52" s="1"/>
      <c r="D52" s="1"/>
      <c r="E52" s="1"/>
      <c r="F52" s="49"/>
      <c r="G52" s="49"/>
      <c r="H52" s="1"/>
      <c r="I52" s="1"/>
      <c r="J52" s="1"/>
      <c r="K52" s="1"/>
      <c r="L52" s="1"/>
      <c r="M52" s="1"/>
      <c r="N52" s="1"/>
      <c r="O52" s="1"/>
      <c r="P52" s="1"/>
      <c r="Q52" s="1"/>
      <c r="R52" s="1"/>
      <c r="S52" s="1"/>
      <c r="T52" s="1"/>
      <c r="U52" s="1"/>
      <c r="V52" s="1"/>
      <c r="W52" s="1"/>
      <c r="X52" s="1"/>
      <c r="Y52" s="1"/>
      <c r="Z52" s="1"/>
    </row>
    <row r="53" spans="1:26" ht="15.75" customHeight="1">
      <c r="A53" s="1"/>
      <c r="B53" s="85"/>
      <c r="C53" s="1"/>
      <c r="D53" s="1"/>
      <c r="E53" s="1"/>
      <c r="F53" s="49"/>
      <c r="G53" s="49"/>
      <c r="H53" s="1"/>
      <c r="I53" s="1"/>
      <c r="J53" s="1"/>
      <c r="K53" s="1"/>
      <c r="L53" s="1"/>
      <c r="M53" s="1"/>
      <c r="N53" s="1"/>
      <c r="O53" s="1"/>
      <c r="P53" s="1"/>
      <c r="Q53" s="1"/>
      <c r="R53" s="1"/>
      <c r="S53" s="1"/>
      <c r="T53" s="1"/>
      <c r="U53" s="1"/>
      <c r="V53" s="1"/>
      <c r="W53" s="1"/>
      <c r="X53" s="1"/>
      <c r="Y53" s="1"/>
      <c r="Z53" s="1"/>
    </row>
    <row r="54" spans="1:26" ht="15.75" customHeight="1">
      <c r="A54" s="1"/>
      <c r="B54" s="85"/>
      <c r="C54" s="1"/>
      <c r="D54" s="1"/>
      <c r="E54" s="1"/>
      <c r="F54" s="49"/>
      <c r="G54" s="49"/>
      <c r="H54" s="1"/>
      <c r="I54" s="1"/>
      <c r="J54" s="1"/>
      <c r="K54" s="1"/>
      <c r="L54" s="1"/>
      <c r="M54" s="1"/>
      <c r="N54" s="1"/>
      <c r="O54" s="1"/>
      <c r="P54" s="1"/>
      <c r="Q54" s="1"/>
      <c r="R54" s="1"/>
      <c r="S54" s="1"/>
      <c r="T54" s="1"/>
      <c r="U54" s="1"/>
      <c r="V54" s="1"/>
      <c r="W54" s="1"/>
      <c r="X54" s="1"/>
      <c r="Y54" s="1"/>
      <c r="Z54" s="1"/>
    </row>
    <row r="55" spans="1:26" ht="15.75" customHeight="1">
      <c r="A55" s="1"/>
      <c r="B55" s="85"/>
      <c r="C55" s="1"/>
      <c r="D55" s="1"/>
      <c r="E55" s="1"/>
      <c r="F55" s="49"/>
      <c r="G55" s="49"/>
      <c r="H55" s="1"/>
      <c r="I55" s="1"/>
      <c r="J55" s="1"/>
      <c r="K55" s="1"/>
      <c r="L55" s="1"/>
      <c r="M55" s="1"/>
      <c r="N55" s="1"/>
      <c r="O55" s="1"/>
      <c r="P55" s="1"/>
      <c r="Q55" s="1"/>
      <c r="R55" s="1"/>
      <c r="S55" s="1"/>
      <c r="T55" s="1"/>
      <c r="U55" s="1"/>
      <c r="V55" s="1"/>
      <c r="W55" s="1"/>
      <c r="X55" s="1"/>
      <c r="Y55" s="1"/>
      <c r="Z55" s="1"/>
    </row>
    <row r="56" spans="1:26" ht="15.75" customHeight="1">
      <c r="A56" s="1"/>
      <c r="B56" s="85"/>
      <c r="C56" s="1"/>
      <c r="D56" s="1"/>
      <c r="E56" s="1"/>
      <c r="F56" s="49"/>
      <c r="G56" s="49"/>
      <c r="H56" s="1"/>
      <c r="I56" s="1"/>
      <c r="J56" s="1"/>
      <c r="K56" s="1"/>
      <c r="L56" s="1"/>
      <c r="M56" s="1"/>
      <c r="N56" s="1"/>
      <c r="O56" s="1"/>
      <c r="P56" s="1"/>
      <c r="Q56" s="1"/>
      <c r="R56" s="1"/>
      <c r="S56" s="1"/>
      <c r="T56" s="1"/>
      <c r="U56" s="1"/>
      <c r="V56" s="1"/>
      <c r="W56" s="1"/>
      <c r="X56" s="1"/>
      <c r="Y56" s="1"/>
      <c r="Z56" s="1"/>
    </row>
    <row r="57" spans="1:26" ht="15.75" customHeight="1">
      <c r="A57" s="1"/>
      <c r="B57" s="85"/>
      <c r="C57" s="1"/>
      <c r="D57" s="1"/>
      <c r="E57" s="1"/>
      <c r="F57" s="49"/>
      <c r="G57" s="49"/>
      <c r="H57" s="1"/>
      <c r="I57" s="1"/>
      <c r="J57" s="1"/>
      <c r="K57" s="1"/>
      <c r="L57" s="1"/>
      <c r="M57" s="1"/>
      <c r="N57" s="1"/>
      <c r="O57" s="1"/>
      <c r="P57" s="1"/>
      <c r="Q57" s="1"/>
      <c r="R57" s="1"/>
      <c r="S57" s="1"/>
      <c r="T57" s="1"/>
      <c r="U57" s="1"/>
      <c r="V57" s="1"/>
      <c r="W57" s="1"/>
      <c r="X57" s="1"/>
      <c r="Y57" s="1"/>
      <c r="Z57" s="1"/>
    </row>
    <row r="58" spans="1:26" ht="15.75" customHeight="1">
      <c r="A58" s="1"/>
      <c r="B58" s="85"/>
      <c r="C58" s="1"/>
      <c r="D58" s="1"/>
      <c r="E58" s="1"/>
      <c r="F58" s="49"/>
      <c r="G58" s="49"/>
      <c r="H58" s="1"/>
      <c r="I58" s="1"/>
      <c r="J58" s="1"/>
      <c r="K58" s="1"/>
      <c r="L58" s="1"/>
      <c r="M58" s="1"/>
      <c r="N58" s="1"/>
      <c r="O58" s="1"/>
      <c r="P58" s="1"/>
      <c r="Q58" s="1"/>
      <c r="R58" s="1"/>
      <c r="S58" s="1"/>
      <c r="T58" s="1"/>
      <c r="U58" s="1"/>
      <c r="V58" s="1"/>
      <c r="W58" s="1"/>
      <c r="X58" s="1"/>
      <c r="Y58" s="1"/>
      <c r="Z58" s="1"/>
    </row>
    <row r="59" spans="1:26" ht="15.75" customHeight="1">
      <c r="A59" s="1"/>
      <c r="B59" s="85"/>
      <c r="C59" s="1"/>
      <c r="D59" s="1"/>
      <c r="E59" s="1"/>
      <c r="F59" s="49"/>
      <c r="G59" s="49"/>
      <c r="H59" s="1"/>
      <c r="I59" s="1"/>
      <c r="J59" s="1"/>
      <c r="K59" s="1"/>
      <c r="L59" s="1"/>
      <c r="M59" s="1"/>
      <c r="N59" s="1"/>
      <c r="O59" s="1"/>
      <c r="P59" s="1"/>
      <c r="Q59" s="1"/>
      <c r="R59" s="1"/>
      <c r="S59" s="1"/>
      <c r="T59" s="1"/>
      <c r="U59" s="1"/>
      <c r="V59" s="1"/>
      <c r="W59" s="1"/>
      <c r="X59" s="1"/>
      <c r="Y59" s="1"/>
      <c r="Z59" s="1"/>
    </row>
    <row r="60" spans="1:26" ht="15.75" customHeight="1">
      <c r="A60" s="1"/>
      <c r="B60" s="85"/>
      <c r="C60" s="1"/>
      <c r="D60" s="1"/>
      <c r="E60" s="1"/>
      <c r="F60" s="49"/>
      <c r="G60" s="49"/>
      <c r="H60" s="1"/>
      <c r="I60" s="1"/>
      <c r="J60" s="1"/>
      <c r="K60" s="1"/>
      <c r="L60" s="1"/>
      <c r="M60" s="1"/>
      <c r="N60" s="1"/>
      <c r="O60" s="1"/>
      <c r="P60" s="1"/>
      <c r="Q60" s="1"/>
      <c r="R60" s="1"/>
      <c r="S60" s="1"/>
      <c r="T60" s="1"/>
      <c r="U60" s="1"/>
      <c r="V60" s="1"/>
      <c r="W60" s="1"/>
      <c r="X60" s="1"/>
      <c r="Y60" s="1"/>
      <c r="Z60" s="1"/>
    </row>
    <row r="61" spans="1:26" ht="15.75" customHeight="1">
      <c r="A61" s="1"/>
      <c r="B61" s="85"/>
      <c r="C61" s="1"/>
      <c r="D61" s="1"/>
      <c r="E61" s="1"/>
      <c r="F61" s="49"/>
      <c r="G61" s="49"/>
      <c r="H61" s="1"/>
      <c r="I61" s="1"/>
      <c r="J61" s="1"/>
      <c r="K61" s="1"/>
      <c r="L61" s="1"/>
      <c r="M61" s="1"/>
      <c r="N61" s="1"/>
      <c r="O61" s="1"/>
      <c r="P61" s="1"/>
      <c r="Q61" s="1"/>
      <c r="R61" s="1"/>
      <c r="S61" s="1"/>
      <c r="T61" s="1"/>
      <c r="U61" s="1"/>
      <c r="V61" s="1"/>
      <c r="W61" s="1"/>
      <c r="X61" s="1"/>
      <c r="Y61" s="1"/>
      <c r="Z61" s="1"/>
    </row>
    <row r="62" spans="1:26" ht="15.75" customHeight="1">
      <c r="A62" s="1"/>
      <c r="B62" s="85"/>
      <c r="C62" s="1"/>
      <c r="D62" s="1"/>
      <c r="E62" s="1"/>
      <c r="F62" s="49"/>
      <c r="G62" s="49"/>
      <c r="H62" s="1"/>
      <c r="I62" s="1"/>
      <c r="J62" s="1"/>
      <c r="K62" s="1"/>
      <c r="L62" s="1"/>
      <c r="M62" s="1"/>
      <c r="N62" s="1"/>
      <c r="O62" s="1"/>
      <c r="P62" s="1"/>
      <c r="Q62" s="1"/>
      <c r="R62" s="1"/>
      <c r="S62" s="1"/>
      <c r="T62" s="1"/>
      <c r="U62" s="1"/>
      <c r="V62" s="1"/>
      <c r="W62" s="1"/>
      <c r="X62" s="1"/>
      <c r="Y62" s="1"/>
      <c r="Z62" s="1"/>
    </row>
    <row r="63" spans="1:26" ht="15.75" customHeight="1">
      <c r="A63" s="1"/>
      <c r="B63" s="85"/>
      <c r="C63" s="1"/>
      <c r="D63" s="1"/>
      <c r="E63" s="1"/>
      <c r="F63" s="49"/>
      <c r="G63" s="49"/>
      <c r="H63" s="1"/>
      <c r="I63" s="1"/>
      <c r="J63" s="1"/>
      <c r="K63" s="1"/>
      <c r="L63" s="1"/>
      <c r="M63" s="1"/>
      <c r="N63" s="1"/>
      <c r="O63" s="1"/>
      <c r="P63" s="1"/>
      <c r="Q63" s="1"/>
      <c r="R63" s="1"/>
      <c r="S63" s="1"/>
      <c r="T63" s="1"/>
      <c r="U63" s="1"/>
      <c r="V63" s="1"/>
      <c r="W63" s="1"/>
      <c r="X63" s="1"/>
      <c r="Y63" s="1"/>
      <c r="Z63" s="1"/>
    </row>
    <row r="64" spans="1:26" ht="15.75" customHeight="1">
      <c r="A64" s="1"/>
      <c r="B64" s="85"/>
      <c r="C64" s="1"/>
      <c r="D64" s="1"/>
      <c r="E64" s="1"/>
      <c r="F64" s="49"/>
      <c r="G64" s="49"/>
      <c r="H64" s="1"/>
      <c r="I64" s="1"/>
      <c r="J64" s="1"/>
      <c r="K64" s="1"/>
      <c r="L64" s="1"/>
      <c r="M64" s="1"/>
      <c r="N64" s="1"/>
      <c r="O64" s="1"/>
      <c r="P64" s="1"/>
      <c r="Q64" s="1"/>
      <c r="R64" s="1"/>
      <c r="S64" s="1"/>
      <c r="T64" s="1"/>
      <c r="U64" s="1"/>
      <c r="V64" s="1"/>
      <c r="W64" s="1"/>
      <c r="X64" s="1"/>
      <c r="Y64" s="1"/>
      <c r="Z64" s="1"/>
    </row>
    <row r="65" spans="1:26" ht="15.75" customHeight="1">
      <c r="A65" s="1"/>
      <c r="B65" s="85"/>
      <c r="C65" s="1"/>
      <c r="D65" s="1"/>
      <c r="E65" s="1"/>
      <c r="F65" s="49"/>
      <c r="G65" s="49"/>
      <c r="H65" s="1"/>
      <c r="I65" s="1"/>
      <c r="J65" s="1"/>
      <c r="K65" s="1"/>
      <c r="L65" s="1"/>
      <c r="M65" s="1"/>
      <c r="N65" s="1"/>
      <c r="O65" s="1"/>
      <c r="P65" s="1"/>
      <c r="Q65" s="1"/>
      <c r="R65" s="1"/>
      <c r="S65" s="1"/>
      <c r="T65" s="1"/>
      <c r="U65" s="1"/>
      <c r="V65" s="1"/>
      <c r="W65" s="1"/>
      <c r="X65" s="1"/>
      <c r="Y65" s="1"/>
      <c r="Z65" s="1"/>
    </row>
    <row r="66" spans="1:26" ht="15.75" customHeight="1">
      <c r="A66" s="1"/>
      <c r="B66" s="85"/>
      <c r="C66" s="1"/>
      <c r="D66" s="1"/>
      <c r="E66" s="1"/>
      <c r="F66" s="49"/>
      <c r="G66" s="49"/>
      <c r="H66" s="1"/>
      <c r="I66" s="1"/>
      <c r="J66" s="1"/>
      <c r="K66" s="1"/>
      <c r="L66" s="1"/>
      <c r="M66" s="1"/>
      <c r="N66" s="1"/>
      <c r="O66" s="1"/>
      <c r="P66" s="1"/>
      <c r="Q66" s="1"/>
      <c r="R66" s="1"/>
      <c r="S66" s="1"/>
      <c r="T66" s="1"/>
      <c r="U66" s="1"/>
      <c r="V66" s="1"/>
      <c r="W66" s="1"/>
      <c r="X66" s="1"/>
      <c r="Y66" s="1"/>
      <c r="Z66" s="1"/>
    </row>
    <row r="67" spans="1:26" ht="15.75" customHeight="1">
      <c r="A67" s="1"/>
      <c r="B67" s="85"/>
      <c r="C67" s="1"/>
      <c r="D67" s="1"/>
      <c r="E67" s="1"/>
      <c r="F67" s="49"/>
      <c r="G67" s="49"/>
      <c r="H67" s="1"/>
      <c r="I67" s="1"/>
      <c r="J67" s="1"/>
      <c r="K67" s="1"/>
      <c r="L67" s="1"/>
      <c r="M67" s="1"/>
      <c r="N67" s="1"/>
      <c r="O67" s="1"/>
      <c r="P67" s="1"/>
      <c r="Q67" s="1"/>
      <c r="R67" s="1"/>
      <c r="S67" s="1"/>
      <c r="T67" s="1"/>
      <c r="U67" s="1"/>
      <c r="V67" s="1"/>
      <c r="W67" s="1"/>
      <c r="X67" s="1"/>
      <c r="Y67" s="1"/>
      <c r="Z67" s="1"/>
    </row>
    <row r="68" spans="1:26" ht="15.75" customHeight="1">
      <c r="A68" s="1"/>
      <c r="B68" s="85"/>
      <c r="C68" s="1"/>
      <c r="D68" s="1"/>
      <c r="E68" s="1"/>
      <c r="F68" s="49"/>
      <c r="G68" s="49"/>
      <c r="H68" s="1"/>
      <c r="I68" s="1"/>
      <c r="J68" s="1"/>
      <c r="K68" s="1"/>
      <c r="L68" s="1"/>
      <c r="M68" s="1"/>
      <c r="N68" s="1"/>
      <c r="O68" s="1"/>
      <c r="P68" s="1"/>
      <c r="Q68" s="1"/>
      <c r="R68" s="1"/>
      <c r="S68" s="1"/>
      <c r="T68" s="1"/>
      <c r="U68" s="1"/>
      <c r="V68" s="1"/>
      <c r="W68" s="1"/>
      <c r="X68" s="1"/>
      <c r="Y68" s="1"/>
      <c r="Z68" s="1"/>
    </row>
    <row r="69" spans="1:26" ht="15.75" customHeight="1">
      <c r="A69" s="1"/>
      <c r="B69" s="85"/>
      <c r="C69" s="1"/>
      <c r="D69" s="1"/>
      <c r="E69" s="1"/>
      <c r="F69" s="49"/>
      <c r="G69" s="49"/>
      <c r="H69" s="1"/>
      <c r="I69" s="1"/>
      <c r="J69" s="1"/>
      <c r="K69" s="1"/>
      <c r="L69" s="1"/>
      <c r="M69" s="1"/>
      <c r="N69" s="1"/>
      <c r="O69" s="1"/>
      <c r="P69" s="1"/>
      <c r="Q69" s="1"/>
      <c r="R69" s="1"/>
      <c r="S69" s="1"/>
      <c r="T69" s="1"/>
      <c r="U69" s="1"/>
      <c r="V69" s="1"/>
      <c r="W69" s="1"/>
      <c r="X69" s="1"/>
      <c r="Y69" s="1"/>
      <c r="Z69" s="1"/>
    </row>
    <row r="70" spans="1:26" ht="15.75" customHeight="1">
      <c r="A70" s="1"/>
      <c r="B70" s="85"/>
      <c r="C70" s="1"/>
      <c r="D70" s="1"/>
      <c r="E70" s="1"/>
      <c r="F70" s="49"/>
      <c r="G70" s="49"/>
      <c r="H70" s="1"/>
      <c r="I70" s="1"/>
      <c r="J70" s="1"/>
      <c r="K70" s="1"/>
      <c r="L70" s="1"/>
      <c r="M70" s="1"/>
      <c r="N70" s="1"/>
      <c r="O70" s="1"/>
      <c r="P70" s="1"/>
      <c r="Q70" s="1"/>
      <c r="R70" s="1"/>
      <c r="S70" s="1"/>
      <c r="T70" s="1"/>
      <c r="U70" s="1"/>
      <c r="V70" s="1"/>
      <c r="W70" s="1"/>
      <c r="X70" s="1"/>
      <c r="Y70" s="1"/>
      <c r="Z70" s="1"/>
    </row>
    <row r="71" spans="1:26" ht="15.75" customHeight="1">
      <c r="A71" s="1"/>
      <c r="B71" s="85"/>
      <c r="C71" s="1"/>
      <c r="D71" s="1"/>
      <c r="E71" s="1"/>
      <c r="F71" s="49"/>
      <c r="G71" s="49"/>
      <c r="H71" s="1"/>
      <c r="I71" s="1"/>
      <c r="J71" s="1"/>
      <c r="K71" s="1"/>
      <c r="L71" s="1"/>
      <c r="M71" s="1"/>
      <c r="N71" s="1"/>
      <c r="O71" s="1"/>
      <c r="P71" s="1"/>
      <c r="Q71" s="1"/>
      <c r="R71" s="1"/>
      <c r="S71" s="1"/>
      <c r="T71" s="1"/>
      <c r="U71" s="1"/>
      <c r="V71" s="1"/>
      <c r="W71" s="1"/>
      <c r="X71" s="1"/>
      <c r="Y71" s="1"/>
      <c r="Z71" s="1"/>
    </row>
    <row r="72" spans="1:26" ht="15.75" customHeight="1">
      <c r="A72" s="1"/>
      <c r="B72" s="85"/>
      <c r="C72" s="1"/>
      <c r="D72" s="1"/>
      <c r="E72" s="1"/>
      <c r="F72" s="49"/>
      <c r="G72" s="49"/>
      <c r="H72" s="1"/>
      <c r="I72" s="1"/>
      <c r="J72" s="1"/>
      <c r="K72" s="1"/>
      <c r="L72" s="1"/>
      <c r="M72" s="1"/>
      <c r="N72" s="1"/>
      <c r="O72" s="1"/>
      <c r="P72" s="1"/>
      <c r="Q72" s="1"/>
      <c r="R72" s="1"/>
      <c r="S72" s="1"/>
      <c r="T72" s="1"/>
      <c r="U72" s="1"/>
      <c r="V72" s="1"/>
      <c r="W72" s="1"/>
      <c r="X72" s="1"/>
      <c r="Y72" s="1"/>
      <c r="Z72" s="1"/>
    </row>
    <row r="73" spans="1:26" ht="15.75" customHeight="1">
      <c r="A73" s="1"/>
      <c r="B73" s="85"/>
      <c r="C73" s="1"/>
      <c r="D73" s="1"/>
      <c r="E73" s="1"/>
      <c r="F73" s="49"/>
      <c r="G73" s="49"/>
      <c r="H73" s="1"/>
      <c r="I73" s="1"/>
      <c r="J73" s="1"/>
      <c r="K73" s="1"/>
      <c r="L73" s="1"/>
      <c r="M73" s="1"/>
      <c r="N73" s="1"/>
      <c r="O73" s="1"/>
      <c r="P73" s="1"/>
      <c r="Q73" s="1"/>
      <c r="R73" s="1"/>
      <c r="S73" s="1"/>
      <c r="T73" s="1"/>
      <c r="U73" s="1"/>
      <c r="V73" s="1"/>
      <c r="W73" s="1"/>
      <c r="X73" s="1"/>
      <c r="Y73" s="1"/>
      <c r="Z73" s="1"/>
    </row>
    <row r="74" spans="1:26" ht="15.75" customHeight="1">
      <c r="A74" s="1"/>
      <c r="B74" s="85"/>
      <c r="C74" s="1"/>
      <c r="D74" s="1"/>
      <c r="E74" s="1"/>
      <c r="F74" s="49"/>
      <c r="G74" s="49"/>
      <c r="H74" s="1"/>
      <c r="I74" s="1"/>
      <c r="J74" s="1"/>
      <c r="K74" s="1"/>
      <c r="L74" s="1"/>
      <c r="M74" s="1"/>
      <c r="N74" s="1"/>
      <c r="O74" s="1"/>
      <c r="P74" s="1"/>
      <c r="Q74" s="1"/>
      <c r="R74" s="1"/>
      <c r="S74" s="1"/>
      <c r="T74" s="1"/>
      <c r="U74" s="1"/>
      <c r="V74" s="1"/>
      <c r="W74" s="1"/>
      <c r="X74" s="1"/>
      <c r="Y74" s="1"/>
      <c r="Z74" s="1"/>
    </row>
    <row r="75" spans="1:26" ht="15.75" customHeight="1">
      <c r="A75" s="1"/>
      <c r="B75" s="85"/>
      <c r="C75" s="1"/>
      <c r="D75" s="1"/>
      <c r="E75" s="1"/>
      <c r="F75" s="49"/>
      <c r="G75" s="49"/>
      <c r="H75" s="1"/>
      <c r="I75" s="1"/>
      <c r="J75" s="1"/>
      <c r="K75" s="1"/>
      <c r="L75" s="1"/>
      <c r="M75" s="1"/>
      <c r="N75" s="1"/>
      <c r="O75" s="1"/>
      <c r="P75" s="1"/>
      <c r="Q75" s="1"/>
      <c r="R75" s="1"/>
      <c r="S75" s="1"/>
      <c r="T75" s="1"/>
      <c r="U75" s="1"/>
      <c r="V75" s="1"/>
      <c r="W75" s="1"/>
      <c r="X75" s="1"/>
      <c r="Y75" s="1"/>
      <c r="Z75" s="1"/>
    </row>
    <row r="76" spans="1:26" ht="15.75" customHeight="1">
      <c r="A76" s="1"/>
      <c r="B76" s="85"/>
      <c r="C76" s="1"/>
      <c r="D76" s="1"/>
      <c r="E76" s="1"/>
      <c r="F76" s="49"/>
      <c r="G76" s="49"/>
      <c r="H76" s="1"/>
      <c r="I76" s="1"/>
      <c r="J76" s="1"/>
      <c r="K76" s="1"/>
      <c r="L76" s="1"/>
      <c r="M76" s="1"/>
      <c r="N76" s="1"/>
      <c r="O76" s="1"/>
      <c r="P76" s="1"/>
      <c r="Q76" s="1"/>
      <c r="R76" s="1"/>
      <c r="S76" s="1"/>
      <c r="T76" s="1"/>
      <c r="U76" s="1"/>
      <c r="V76" s="1"/>
      <c r="W76" s="1"/>
      <c r="X76" s="1"/>
      <c r="Y76" s="1"/>
      <c r="Z76" s="1"/>
    </row>
    <row r="77" spans="1:26" ht="15.75" customHeight="1">
      <c r="A77" s="1"/>
      <c r="B77" s="85"/>
      <c r="C77" s="1"/>
      <c r="D77" s="1"/>
      <c r="E77" s="1"/>
      <c r="F77" s="49"/>
      <c r="G77" s="49"/>
      <c r="H77" s="1"/>
      <c r="I77" s="1"/>
      <c r="J77" s="1"/>
      <c r="K77" s="1"/>
      <c r="L77" s="1"/>
      <c r="M77" s="1"/>
      <c r="N77" s="1"/>
      <c r="O77" s="1"/>
      <c r="P77" s="1"/>
      <c r="Q77" s="1"/>
      <c r="R77" s="1"/>
      <c r="S77" s="1"/>
      <c r="T77" s="1"/>
      <c r="U77" s="1"/>
      <c r="V77" s="1"/>
      <c r="W77" s="1"/>
      <c r="X77" s="1"/>
      <c r="Y77" s="1"/>
      <c r="Z77" s="1"/>
    </row>
    <row r="78" spans="1:26" ht="15.75" customHeight="1">
      <c r="A78" s="1"/>
      <c r="B78" s="85"/>
      <c r="C78" s="1"/>
      <c r="D78" s="1"/>
      <c r="E78" s="1"/>
      <c r="F78" s="49"/>
      <c r="G78" s="49"/>
      <c r="H78" s="1"/>
      <c r="I78" s="1"/>
      <c r="J78" s="1"/>
      <c r="K78" s="1"/>
      <c r="L78" s="1"/>
      <c r="M78" s="1"/>
      <c r="N78" s="1"/>
      <c r="O78" s="1"/>
      <c r="P78" s="1"/>
      <c r="Q78" s="1"/>
      <c r="R78" s="1"/>
      <c r="S78" s="1"/>
      <c r="T78" s="1"/>
      <c r="U78" s="1"/>
      <c r="V78" s="1"/>
      <c r="W78" s="1"/>
      <c r="X78" s="1"/>
      <c r="Y78" s="1"/>
      <c r="Z78" s="1"/>
    </row>
    <row r="79" spans="1:26" ht="15.75" customHeight="1">
      <c r="A79" s="1"/>
      <c r="B79" s="85"/>
      <c r="C79" s="1"/>
      <c r="D79" s="1"/>
      <c r="E79" s="1"/>
      <c r="F79" s="49"/>
      <c r="G79" s="49"/>
      <c r="H79" s="1"/>
      <c r="I79" s="1"/>
      <c r="J79" s="1"/>
      <c r="K79" s="1"/>
      <c r="L79" s="1"/>
      <c r="M79" s="1"/>
      <c r="N79" s="1"/>
      <c r="O79" s="1"/>
      <c r="P79" s="1"/>
      <c r="Q79" s="1"/>
      <c r="R79" s="1"/>
      <c r="S79" s="1"/>
      <c r="T79" s="1"/>
      <c r="U79" s="1"/>
      <c r="V79" s="1"/>
      <c r="W79" s="1"/>
      <c r="X79" s="1"/>
      <c r="Y79" s="1"/>
      <c r="Z79" s="1"/>
    </row>
    <row r="80" spans="1:26" ht="15.75" customHeight="1">
      <c r="A80" s="1"/>
      <c r="B80" s="85"/>
      <c r="C80" s="1"/>
      <c r="D80" s="1"/>
      <c r="E80" s="1"/>
      <c r="F80" s="49"/>
      <c r="G80" s="49"/>
      <c r="H80" s="1"/>
      <c r="I80" s="1"/>
      <c r="J80" s="1"/>
      <c r="K80" s="1"/>
      <c r="L80" s="1"/>
      <c r="M80" s="1"/>
      <c r="N80" s="1"/>
      <c r="O80" s="1"/>
      <c r="P80" s="1"/>
      <c r="Q80" s="1"/>
      <c r="R80" s="1"/>
      <c r="S80" s="1"/>
      <c r="T80" s="1"/>
      <c r="U80" s="1"/>
      <c r="V80" s="1"/>
      <c r="W80" s="1"/>
      <c r="X80" s="1"/>
      <c r="Y80" s="1"/>
      <c r="Z80" s="1"/>
    </row>
    <row r="81" spans="1:26" ht="15.75" customHeight="1">
      <c r="A81" s="1"/>
      <c r="B81" s="85"/>
      <c r="C81" s="1"/>
      <c r="D81" s="1"/>
      <c r="E81" s="1"/>
      <c r="F81" s="49"/>
      <c r="G81" s="49"/>
      <c r="H81" s="1"/>
      <c r="I81" s="1"/>
      <c r="J81" s="1"/>
      <c r="K81" s="1"/>
      <c r="L81" s="1"/>
      <c r="M81" s="1"/>
      <c r="N81" s="1"/>
      <c r="O81" s="1"/>
      <c r="P81" s="1"/>
      <c r="Q81" s="1"/>
      <c r="R81" s="1"/>
      <c r="S81" s="1"/>
      <c r="T81" s="1"/>
      <c r="U81" s="1"/>
      <c r="V81" s="1"/>
      <c r="W81" s="1"/>
      <c r="X81" s="1"/>
      <c r="Y81" s="1"/>
      <c r="Z81" s="1"/>
    </row>
    <row r="82" spans="1:26" ht="15.75" customHeight="1">
      <c r="A82" s="1"/>
      <c r="B82" s="85"/>
      <c r="C82" s="1"/>
      <c r="D82" s="1"/>
      <c r="E82" s="1"/>
      <c r="F82" s="49"/>
      <c r="G82" s="49"/>
      <c r="H82" s="1"/>
      <c r="I82" s="1"/>
      <c r="J82" s="1"/>
      <c r="K82" s="1"/>
      <c r="L82" s="1"/>
      <c r="M82" s="1"/>
      <c r="N82" s="1"/>
      <c r="O82" s="1"/>
      <c r="P82" s="1"/>
      <c r="Q82" s="1"/>
      <c r="R82" s="1"/>
      <c r="S82" s="1"/>
      <c r="T82" s="1"/>
      <c r="U82" s="1"/>
      <c r="V82" s="1"/>
      <c r="W82" s="1"/>
      <c r="X82" s="1"/>
      <c r="Y82" s="1"/>
      <c r="Z82" s="1"/>
    </row>
    <row r="83" spans="1:26" ht="15.75" customHeight="1">
      <c r="A83" s="1"/>
      <c r="B83" s="85"/>
      <c r="C83" s="1"/>
      <c r="D83" s="1"/>
      <c r="E83" s="1"/>
      <c r="F83" s="49"/>
      <c r="G83" s="49"/>
      <c r="H83" s="1"/>
      <c r="I83" s="1"/>
      <c r="J83" s="1"/>
      <c r="K83" s="1"/>
      <c r="L83" s="1"/>
      <c r="M83" s="1"/>
      <c r="N83" s="1"/>
      <c r="O83" s="1"/>
      <c r="P83" s="1"/>
      <c r="Q83" s="1"/>
      <c r="R83" s="1"/>
      <c r="S83" s="1"/>
      <c r="T83" s="1"/>
      <c r="U83" s="1"/>
      <c r="V83" s="1"/>
      <c r="W83" s="1"/>
      <c r="X83" s="1"/>
      <c r="Y83" s="1"/>
      <c r="Z83" s="1"/>
    </row>
    <row r="84" spans="1:26" ht="15.75" customHeight="1">
      <c r="A84" s="1"/>
      <c r="B84" s="85"/>
      <c r="C84" s="1"/>
      <c r="D84" s="1"/>
      <c r="E84" s="1"/>
      <c r="F84" s="49"/>
      <c r="G84" s="49"/>
      <c r="H84" s="1"/>
      <c r="I84" s="1"/>
      <c r="J84" s="1"/>
      <c r="K84" s="1"/>
      <c r="L84" s="1"/>
      <c r="M84" s="1"/>
      <c r="N84" s="1"/>
      <c r="O84" s="1"/>
      <c r="P84" s="1"/>
      <c r="Q84" s="1"/>
      <c r="R84" s="1"/>
      <c r="S84" s="1"/>
      <c r="T84" s="1"/>
      <c r="U84" s="1"/>
      <c r="V84" s="1"/>
      <c r="W84" s="1"/>
      <c r="X84" s="1"/>
      <c r="Y84" s="1"/>
      <c r="Z84" s="1"/>
    </row>
    <row r="85" spans="1:26" ht="15.75" customHeight="1">
      <c r="A85" s="1"/>
      <c r="B85" s="85"/>
      <c r="C85" s="1"/>
      <c r="D85" s="1"/>
      <c r="E85" s="1"/>
      <c r="F85" s="49"/>
      <c r="G85" s="49"/>
      <c r="H85" s="1"/>
      <c r="I85" s="1"/>
      <c r="J85" s="1"/>
      <c r="K85" s="1"/>
      <c r="L85" s="1"/>
      <c r="M85" s="1"/>
      <c r="N85" s="1"/>
      <c r="O85" s="1"/>
      <c r="P85" s="1"/>
      <c r="Q85" s="1"/>
      <c r="R85" s="1"/>
      <c r="S85" s="1"/>
      <c r="T85" s="1"/>
      <c r="U85" s="1"/>
      <c r="V85" s="1"/>
      <c r="W85" s="1"/>
      <c r="X85" s="1"/>
      <c r="Y85" s="1"/>
      <c r="Z85" s="1"/>
    </row>
    <row r="86" spans="1:26" ht="15.75" customHeight="1">
      <c r="A86" s="1"/>
      <c r="B86" s="85"/>
      <c r="C86" s="1"/>
      <c r="D86" s="1"/>
      <c r="E86" s="1"/>
      <c r="F86" s="49"/>
      <c r="G86" s="49"/>
      <c r="H86" s="1"/>
      <c r="I86" s="1"/>
      <c r="J86" s="1"/>
      <c r="K86" s="1"/>
      <c r="L86" s="1"/>
      <c r="M86" s="1"/>
      <c r="N86" s="1"/>
      <c r="O86" s="1"/>
      <c r="P86" s="1"/>
      <c r="Q86" s="1"/>
      <c r="R86" s="1"/>
      <c r="S86" s="1"/>
      <c r="T86" s="1"/>
      <c r="U86" s="1"/>
      <c r="V86" s="1"/>
      <c r="W86" s="1"/>
      <c r="X86" s="1"/>
      <c r="Y86" s="1"/>
      <c r="Z86" s="1"/>
    </row>
    <row r="87" spans="1:26" ht="15.75" customHeight="1">
      <c r="A87" s="1"/>
      <c r="B87" s="85"/>
      <c r="C87" s="1"/>
      <c r="D87" s="1"/>
      <c r="E87" s="1"/>
      <c r="F87" s="49"/>
      <c r="G87" s="49"/>
      <c r="H87" s="1"/>
      <c r="I87" s="1"/>
      <c r="J87" s="1"/>
      <c r="K87" s="1"/>
      <c r="L87" s="1"/>
      <c r="M87" s="1"/>
      <c r="N87" s="1"/>
      <c r="O87" s="1"/>
      <c r="P87" s="1"/>
      <c r="Q87" s="1"/>
      <c r="R87" s="1"/>
      <c r="S87" s="1"/>
      <c r="T87" s="1"/>
      <c r="U87" s="1"/>
      <c r="V87" s="1"/>
      <c r="W87" s="1"/>
      <c r="X87" s="1"/>
      <c r="Y87" s="1"/>
      <c r="Z87" s="1"/>
    </row>
    <row r="88" spans="1:26" ht="15.75" customHeight="1">
      <c r="A88" s="1"/>
      <c r="B88" s="85"/>
      <c r="C88" s="1"/>
      <c r="D88" s="1"/>
      <c r="E88" s="1"/>
      <c r="F88" s="49"/>
      <c r="G88" s="49"/>
      <c r="H88" s="1"/>
      <c r="I88" s="1"/>
      <c r="J88" s="1"/>
      <c r="K88" s="1"/>
      <c r="L88" s="1"/>
      <c r="M88" s="1"/>
      <c r="N88" s="1"/>
      <c r="O88" s="1"/>
      <c r="P88" s="1"/>
      <c r="Q88" s="1"/>
      <c r="R88" s="1"/>
      <c r="S88" s="1"/>
      <c r="T88" s="1"/>
      <c r="U88" s="1"/>
      <c r="V88" s="1"/>
      <c r="W88" s="1"/>
      <c r="X88" s="1"/>
      <c r="Y88" s="1"/>
      <c r="Z88" s="1"/>
    </row>
    <row r="89" spans="1:26" ht="15.75" customHeight="1">
      <c r="A89" s="1"/>
      <c r="B89" s="85"/>
      <c r="C89" s="1"/>
      <c r="D89" s="1"/>
      <c r="E89" s="1"/>
      <c r="F89" s="49"/>
      <c r="G89" s="49"/>
      <c r="H89" s="1"/>
      <c r="I89" s="1"/>
      <c r="J89" s="1"/>
      <c r="K89" s="1"/>
      <c r="L89" s="1"/>
      <c r="M89" s="1"/>
      <c r="N89" s="1"/>
      <c r="O89" s="1"/>
      <c r="P89" s="1"/>
      <c r="Q89" s="1"/>
      <c r="R89" s="1"/>
      <c r="S89" s="1"/>
      <c r="T89" s="1"/>
      <c r="U89" s="1"/>
      <c r="V89" s="1"/>
      <c r="W89" s="1"/>
      <c r="X89" s="1"/>
      <c r="Y89" s="1"/>
      <c r="Z89" s="1"/>
    </row>
    <row r="90" spans="1:26" ht="15.75" customHeight="1">
      <c r="A90" s="1"/>
      <c r="B90" s="85"/>
      <c r="C90" s="1"/>
      <c r="D90" s="1"/>
      <c r="E90" s="1"/>
      <c r="F90" s="49"/>
      <c r="G90" s="49"/>
      <c r="H90" s="1"/>
      <c r="I90" s="1"/>
      <c r="J90" s="1"/>
      <c r="K90" s="1"/>
      <c r="L90" s="1"/>
      <c r="M90" s="1"/>
      <c r="N90" s="1"/>
      <c r="O90" s="1"/>
      <c r="P90" s="1"/>
      <c r="Q90" s="1"/>
      <c r="R90" s="1"/>
      <c r="S90" s="1"/>
      <c r="T90" s="1"/>
      <c r="U90" s="1"/>
      <c r="V90" s="1"/>
      <c r="W90" s="1"/>
      <c r="X90" s="1"/>
      <c r="Y90" s="1"/>
      <c r="Z90" s="1"/>
    </row>
    <row r="91" spans="1:26" ht="15.75" customHeight="1">
      <c r="A91" s="1"/>
      <c r="B91" s="85"/>
      <c r="C91" s="1"/>
      <c r="D91" s="1"/>
      <c r="E91" s="1"/>
      <c r="F91" s="49"/>
      <c r="G91" s="49"/>
      <c r="H91" s="1"/>
      <c r="I91" s="1"/>
      <c r="J91" s="1"/>
      <c r="K91" s="1"/>
      <c r="L91" s="1"/>
      <c r="M91" s="1"/>
      <c r="N91" s="1"/>
      <c r="O91" s="1"/>
      <c r="P91" s="1"/>
      <c r="Q91" s="1"/>
      <c r="R91" s="1"/>
      <c r="S91" s="1"/>
      <c r="T91" s="1"/>
      <c r="U91" s="1"/>
      <c r="V91" s="1"/>
      <c r="W91" s="1"/>
      <c r="X91" s="1"/>
      <c r="Y91" s="1"/>
      <c r="Z91" s="1"/>
    </row>
    <row r="92" spans="1:26" ht="15.75" customHeight="1">
      <c r="A92" s="1"/>
      <c r="B92" s="85"/>
      <c r="C92" s="1"/>
      <c r="D92" s="1"/>
      <c r="E92" s="1"/>
      <c r="F92" s="49"/>
      <c r="G92" s="49"/>
      <c r="H92" s="1"/>
      <c r="I92" s="1"/>
      <c r="J92" s="1"/>
      <c r="K92" s="1"/>
      <c r="L92" s="1"/>
      <c r="M92" s="1"/>
      <c r="N92" s="1"/>
      <c r="O92" s="1"/>
      <c r="P92" s="1"/>
      <c r="Q92" s="1"/>
      <c r="R92" s="1"/>
      <c r="S92" s="1"/>
      <c r="T92" s="1"/>
      <c r="U92" s="1"/>
      <c r="V92" s="1"/>
      <c r="W92" s="1"/>
      <c r="X92" s="1"/>
      <c r="Y92" s="1"/>
      <c r="Z92" s="1"/>
    </row>
    <row r="93" spans="1:26" ht="15.75" customHeight="1">
      <c r="A93" s="1"/>
      <c r="B93" s="85"/>
      <c r="C93" s="1"/>
      <c r="D93" s="1"/>
      <c r="E93" s="1"/>
      <c r="F93" s="49"/>
      <c r="G93" s="49"/>
      <c r="H93" s="1"/>
      <c r="I93" s="1"/>
      <c r="J93" s="1"/>
      <c r="K93" s="1"/>
      <c r="L93" s="1"/>
      <c r="M93" s="1"/>
      <c r="N93" s="1"/>
      <c r="O93" s="1"/>
      <c r="P93" s="1"/>
      <c r="Q93" s="1"/>
      <c r="R93" s="1"/>
      <c r="S93" s="1"/>
      <c r="T93" s="1"/>
      <c r="U93" s="1"/>
      <c r="V93" s="1"/>
      <c r="W93" s="1"/>
      <c r="X93" s="1"/>
      <c r="Y93" s="1"/>
      <c r="Z93" s="1"/>
    </row>
    <row r="94" spans="1:26" ht="15.75" customHeight="1">
      <c r="A94" s="1"/>
      <c r="B94" s="85"/>
      <c r="C94" s="1"/>
      <c r="D94" s="1"/>
      <c r="E94" s="1"/>
      <c r="F94" s="49"/>
      <c r="G94" s="49"/>
      <c r="H94" s="1"/>
      <c r="I94" s="1"/>
      <c r="J94" s="1"/>
      <c r="K94" s="1"/>
      <c r="L94" s="1"/>
      <c r="M94" s="1"/>
      <c r="N94" s="1"/>
      <c r="O94" s="1"/>
      <c r="P94" s="1"/>
      <c r="Q94" s="1"/>
      <c r="R94" s="1"/>
      <c r="S94" s="1"/>
      <c r="T94" s="1"/>
      <c r="U94" s="1"/>
      <c r="V94" s="1"/>
      <c r="W94" s="1"/>
      <c r="X94" s="1"/>
      <c r="Y94" s="1"/>
      <c r="Z94" s="1"/>
    </row>
    <row r="95" spans="1:26" ht="15.75" customHeight="1">
      <c r="A95" s="1"/>
      <c r="B95" s="85"/>
      <c r="C95" s="1"/>
      <c r="D95" s="1"/>
      <c r="E95" s="1"/>
      <c r="F95" s="49"/>
      <c r="G95" s="49"/>
      <c r="H95" s="1"/>
      <c r="I95" s="1"/>
      <c r="J95" s="1"/>
      <c r="K95" s="1"/>
      <c r="L95" s="1"/>
      <c r="M95" s="1"/>
      <c r="N95" s="1"/>
      <c r="O95" s="1"/>
      <c r="P95" s="1"/>
      <c r="Q95" s="1"/>
      <c r="R95" s="1"/>
      <c r="S95" s="1"/>
      <c r="T95" s="1"/>
      <c r="U95" s="1"/>
      <c r="V95" s="1"/>
      <c r="W95" s="1"/>
      <c r="X95" s="1"/>
      <c r="Y95" s="1"/>
      <c r="Z95" s="1"/>
    </row>
    <row r="96" spans="1:26" ht="15.75" customHeight="1">
      <c r="A96" s="1"/>
      <c r="B96" s="85"/>
      <c r="C96" s="1"/>
      <c r="D96" s="1"/>
      <c r="E96" s="1"/>
      <c r="F96" s="49"/>
      <c r="G96" s="49"/>
      <c r="H96" s="1"/>
      <c r="I96" s="1"/>
      <c r="J96" s="1"/>
      <c r="K96" s="1"/>
      <c r="L96" s="1"/>
      <c r="M96" s="1"/>
      <c r="N96" s="1"/>
      <c r="O96" s="1"/>
      <c r="P96" s="1"/>
      <c r="Q96" s="1"/>
      <c r="R96" s="1"/>
      <c r="S96" s="1"/>
      <c r="T96" s="1"/>
      <c r="U96" s="1"/>
      <c r="V96" s="1"/>
      <c r="W96" s="1"/>
      <c r="X96" s="1"/>
      <c r="Y96" s="1"/>
      <c r="Z96" s="1"/>
    </row>
    <row r="97" spans="1:26" ht="15.75" customHeight="1">
      <c r="A97" s="1"/>
      <c r="B97" s="85"/>
      <c r="C97" s="1"/>
      <c r="D97" s="1"/>
      <c r="E97" s="1"/>
      <c r="F97" s="49"/>
      <c r="G97" s="49"/>
      <c r="H97" s="1"/>
      <c r="I97" s="1"/>
      <c r="J97" s="1"/>
      <c r="K97" s="1"/>
      <c r="L97" s="1"/>
      <c r="M97" s="1"/>
      <c r="N97" s="1"/>
      <c r="O97" s="1"/>
      <c r="P97" s="1"/>
      <c r="Q97" s="1"/>
      <c r="R97" s="1"/>
      <c r="S97" s="1"/>
      <c r="T97" s="1"/>
      <c r="U97" s="1"/>
      <c r="V97" s="1"/>
      <c r="W97" s="1"/>
      <c r="X97" s="1"/>
      <c r="Y97" s="1"/>
      <c r="Z97" s="1"/>
    </row>
    <row r="98" spans="1:26" ht="15.75" customHeight="1">
      <c r="A98" s="1"/>
      <c r="B98" s="85"/>
      <c r="C98" s="1"/>
      <c r="D98" s="1"/>
      <c r="E98" s="1"/>
      <c r="F98" s="49"/>
      <c r="G98" s="49"/>
      <c r="H98" s="1"/>
      <c r="I98" s="1"/>
      <c r="J98" s="1"/>
      <c r="K98" s="1"/>
      <c r="L98" s="1"/>
      <c r="M98" s="1"/>
      <c r="N98" s="1"/>
      <c r="O98" s="1"/>
      <c r="P98" s="1"/>
      <c r="Q98" s="1"/>
      <c r="R98" s="1"/>
      <c r="S98" s="1"/>
      <c r="T98" s="1"/>
      <c r="U98" s="1"/>
      <c r="V98" s="1"/>
      <c r="W98" s="1"/>
      <c r="X98" s="1"/>
      <c r="Y98" s="1"/>
      <c r="Z98" s="1"/>
    </row>
    <row r="99" spans="1:26" ht="15.75" customHeight="1">
      <c r="A99" s="1"/>
      <c r="B99" s="85"/>
      <c r="C99" s="1"/>
      <c r="D99" s="1"/>
      <c r="E99" s="1"/>
      <c r="F99" s="49"/>
      <c r="G99" s="49"/>
      <c r="H99" s="1"/>
      <c r="I99" s="1"/>
      <c r="J99" s="1"/>
      <c r="K99" s="1"/>
      <c r="L99" s="1"/>
      <c r="M99" s="1"/>
      <c r="N99" s="1"/>
      <c r="O99" s="1"/>
      <c r="P99" s="1"/>
      <c r="Q99" s="1"/>
      <c r="R99" s="1"/>
      <c r="S99" s="1"/>
      <c r="T99" s="1"/>
      <c r="U99" s="1"/>
      <c r="V99" s="1"/>
      <c r="W99" s="1"/>
      <c r="X99" s="1"/>
      <c r="Y99" s="1"/>
      <c r="Z99" s="1"/>
    </row>
    <row r="100" spans="1:26" ht="15.75" customHeight="1">
      <c r="A100" s="1"/>
      <c r="B100" s="85"/>
      <c r="C100" s="1"/>
      <c r="D100" s="1"/>
      <c r="E100" s="1"/>
      <c r="F100" s="49"/>
      <c r="G100" s="49"/>
      <c r="H100" s="1"/>
      <c r="I100" s="1"/>
      <c r="J100" s="1"/>
      <c r="K100" s="1"/>
      <c r="L100" s="1"/>
      <c r="M100" s="1"/>
      <c r="N100" s="1"/>
      <c r="O100" s="1"/>
      <c r="P100" s="1"/>
      <c r="Q100" s="1"/>
      <c r="R100" s="1"/>
      <c r="S100" s="1"/>
      <c r="T100" s="1"/>
      <c r="U100" s="1"/>
      <c r="V100" s="1"/>
      <c r="W100" s="1"/>
      <c r="X100" s="1"/>
      <c r="Y100" s="1"/>
      <c r="Z100" s="1"/>
    </row>
    <row r="101" spans="1:26" ht="15.75" customHeight="1">
      <c r="A101" s="1"/>
      <c r="B101" s="85"/>
      <c r="C101" s="1"/>
      <c r="D101" s="1"/>
      <c r="E101" s="1"/>
      <c r="F101" s="49"/>
      <c r="G101" s="49"/>
      <c r="H101" s="1"/>
      <c r="I101" s="1"/>
      <c r="J101" s="1"/>
      <c r="K101" s="1"/>
      <c r="L101" s="1"/>
      <c r="M101" s="1"/>
      <c r="N101" s="1"/>
      <c r="O101" s="1"/>
      <c r="P101" s="1"/>
      <c r="Q101" s="1"/>
      <c r="R101" s="1"/>
      <c r="S101" s="1"/>
      <c r="T101" s="1"/>
      <c r="U101" s="1"/>
      <c r="V101" s="1"/>
      <c r="W101" s="1"/>
      <c r="X101" s="1"/>
      <c r="Y101" s="1"/>
      <c r="Z101" s="1"/>
    </row>
    <row r="102" spans="1:26" ht="15.75" customHeight="1">
      <c r="A102" s="1"/>
      <c r="B102" s="85"/>
      <c r="C102" s="1"/>
      <c r="D102" s="1"/>
      <c r="E102" s="1"/>
      <c r="F102" s="49"/>
      <c r="G102" s="49"/>
      <c r="H102" s="1"/>
      <c r="I102" s="1"/>
      <c r="J102" s="1"/>
      <c r="K102" s="1"/>
      <c r="L102" s="1"/>
      <c r="M102" s="1"/>
      <c r="N102" s="1"/>
      <c r="O102" s="1"/>
      <c r="P102" s="1"/>
      <c r="Q102" s="1"/>
      <c r="R102" s="1"/>
      <c r="S102" s="1"/>
      <c r="T102" s="1"/>
      <c r="U102" s="1"/>
      <c r="V102" s="1"/>
      <c r="W102" s="1"/>
      <c r="X102" s="1"/>
      <c r="Y102" s="1"/>
      <c r="Z102" s="1"/>
    </row>
    <row r="103" spans="1:26" ht="15.75" customHeight="1">
      <c r="A103" s="1"/>
      <c r="B103" s="85"/>
      <c r="C103" s="1"/>
      <c r="D103" s="1"/>
      <c r="E103" s="1"/>
      <c r="F103" s="49"/>
      <c r="G103" s="49"/>
      <c r="H103" s="1"/>
      <c r="I103" s="1"/>
      <c r="J103" s="1"/>
      <c r="K103" s="1"/>
      <c r="L103" s="1"/>
      <c r="M103" s="1"/>
      <c r="N103" s="1"/>
      <c r="O103" s="1"/>
      <c r="P103" s="1"/>
      <c r="Q103" s="1"/>
      <c r="R103" s="1"/>
      <c r="S103" s="1"/>
      <c r="T103" s="1"/>
      <c r="U103" s="1"/>
      <c r="V103" s="1"/>
      <c r="W103" s="1"/>
      <c r="X103" s="1"/>
      <c r="Y103" s="1"/>
      <c r="Z103" s="1"/>
    </row>
    <row r="104" spans="1:26" ht="15.75" customHeight="1">
      <c r="A104" s="1"/>
      <c r="B104" s="85"/>
      <c r="C104" s="1"/>
      <c r="D104" s="1"/>
      <c r="E104" s="1"/>
      <c r="F104" s="49"/>
      <c r="G104" s="49"/>
      <c r="H104" s="1"/>
      <c r="I104" s="1"/>
      <c r="J104" s="1"/>
      <c r="K104" s="1"/>
      <c r="L104" s="1"/>
      <c r="M104" s="1"/>
      <c r="N104" s="1"/>
      <c r="O104" s="1"/>
      <c r="P104" s="1"/>
      <c r="Q104" s="1"/>
      <c r="R104" s="1"/>
      <c r="S104" s="1"/>
      <c r="T104" s="1"/>
      <c r="U104" s="1"/>
      <c r="V104" s="1"/>
      <c r="W104" s="1"/>
      <c r="X104" s="1"/>
      <c r="Y104" s="1"/>
      <c r="Z104" s="1"/>
    </row>
    <row r="105" spans="1:26" ht="15.75" customHeight="1">
      <c r="A105" s="1"/>
      <c r="B105" s="85"/>
      <c r="C105" s="1"/>
      <c r="D105" s="1"/>
      <c r="E105" s="1"/>
      <c r="F105" s="49"/>
      <c r="G105" s="49"/>
      <c r="H105" s="1"/>
      <c r="I105" s="1"/>
      <c r="J105" s="1"/>
      <c r="K105" s="1"/>
      <c r="L105" s="1"/>
      <c r="M105" s="1"/>
      <c r="N105" s="1"/>
      <c r="O105" s="1"/>
      <c r="P105" s="1"/>
      <c r="Q105" s="1"/>
      <c r="R105" s="1"/>
      <c r="S105" s="1"/>
      <c r="T105" s="1"/>
      <c r="U105" s="1"/>
      <c r="V105" s="1"/>
      <c r="W105" s="1"/>
      <c r="X105" s="1"/>
      <c r="Y105" s="1"/>
      <c r="Z105" s="1"/>
    </row>
    <row r="106" spans="1:26" ht="15.75" customHeight="1">
      <c r="A106" s="1"/>
      <c r="B106" s="85"/>
      <c r="C106" s="1"/>
      <c r="D106" s="1"/>
      <c r="E106" s="1"/>
      <c r="F106" s="49"/>
      <c r="G106" s="49"/>
      <c r="H106" s="1"/>
      <c r="I106" s="1"/>
      <c r="J106" s="1"/>
      <c r="K106" s="1"/>
      <c r="L106" s="1"/>
      <c r="M106" s="1"/>
      <c r="N106" s="1"/>
      <c r="O106" s="1"/>
      <c r="P106" s="1"/>
      <c r="Q106" s="1"/>
      <c r="R106" s="1"/>
      <c r="S106" s="1"/>
      <c r="T106" s="1"/>
      <c r="U106" s="1"/>
      <c r="V106" s="1"/>
      <c r="W106" s="1"/>
      <c r="X106" s="1"/>
      <c r="Y106" s="1"/>
      <c r="Z106" s="1"/>
    </row>
    <row r="107" spans="1:26" ht="15.75" customHeight="1">
      <c r="A107" s="1"/>
      <c r="B107" s="85"/>
      <c r="C107" s="1"/>
      <c r="D107" s="1"/>
      <c r="E107" s="1"/>
      <c r="F107" s="49"/>
      <c r="G107" s="49"/>
      <c r="H107" s="1"/>
      <c r="I107" s="1"/>
      <c r="J107" s="1"/>
      <c r="K107" s="1"/>
      <c r="L107" s="1"/>
      <c r="M107" s="1"/>
      <c r="N107" s="1"/>
      <c r="O107" s="1"/>
      <c r="P107" s="1"/>
      <c r="Q107" s="1"/>
      <c r="R107" s="1"/>
      <c r="S107" s="1"/>
      <c r="T107" s="1"/>
      <c r="U107" s="1"/>
      <c r="V107" s="1"/>
      <c r="W107" s="1"/>
      <c r="X107" s="1"/>
      <c r="Y107" s="1"/>
      <c r="Z107" s="1"/>
    </row>
    <row r="108" spans="1:26" ht="15.75" customHeight="1">
      <c r="A108" s="1"/>
      <c r="B108" s="85"/>
      <c r="C108" s="1"/>
      <c r="D108" s="1"/>
      <c r="E108" s="1"/>
      <c r="F108" s="49"/>
      <c r="G108" s="49"/>
      <c r="H108" s="1"/>
      <c r="I108" s="1"/>
      <c r="J108" s="1"/>
      <c r="K108" s="1"/>
      <c r="L108" s="1"/>
      <c r="M108" s="1"/>
      <c r="N108" s="1"/>
      <c r="O108" s="1"/>
      <c r="P108" s="1"/>
      <c r="Q108" s="1"/>
      <c r="R108" s="1"/>
      <c r="S108" s="1"/>
      <c r="T108" s="1"/>
      <c r="U108" s="1"/>
      <c r="V108" s="1"/>
      <c r="W108" s="1"/>
      <c r="X108" s="1"/>
      <c r="Y108" s="1"/>
      <c r="Z108" s="1"/>
    </row>
    <row r="109" spans="1:26" ht="15.75" customHeight="1">
      <c r="A109" s="1"/>
      <c r="B109" s="85"/>
      <c r="C109" s="1"/>
      <c r="D109" s="1"/>
      <c r="E109" s="1"/>
      <c r="F109" s="49"/>
      <c r="G109" s="49"/>
      <c r="H109" s="1"/>
      <c r="I109" s="1"/>
      <c r="J109" s="1"/>
      <c r="K109" s="1"/>
      <c r="L109" s="1"/>
      <c r="M109" s="1"/>
      <c r="N109" s="1"/>
      <c r="O109" s="1"/>
      <c r="P109" s="1"/>
      <c r="Q109" s="1"/>
      <c r="R109" s="1"/>
      <c r="S109" s="1"/>
      <c r="T109" s="1"/>
      <c r="U109" s="1"/>
      <c r="V109" s="1"/>
      <c r="W109" s="1"/>
      <c r="X109" s="1"/>
      <c r="Y109" s="1"/>
      <c r="Z109" s="1"/>
    </row>
    <row r="110" spans="1:26" ht="15.75" customHeight="1">
      <c r="A110" s="1"/>
      <c r="B110" s="85"/>
      <c r="C110" s="1"/>
      <c r="D110" s="1"/>
      <c r="E110" s="1"/>
      <c r="F110" s="49"/>
      <c r="G110" s="49"/>
      <c r="H110" s="1"/>
      <c r="I110" s="1"/>
      <c r="J110" s="1"/>
      <c r="K110" s="1"/>
      <c r="L110" s="1"/>
      <c r="M110" s="1"/>
      <c r="N110" s="1"/>
      <c r="O110" s="1"/>
      <c r="P110" s="1"/>
      <c r="Q110" s="1"/>
      <c r="R110" s="1"/>
      <c r="S110" s="1"/>
      <c r="T110" s="1"/>
      <c r="U110" s="1"/>
      <c r="V110" s="1"/>
      <c r="W110" s="1"/>
      <c r="X110" s="1"/>
      <c r="Y110" s="1"/>
      <c r="Z110" s="1"/>
    </row>
    <row r="111" spans="1:26" ht="15.75" customHeight="1">
      <c r="A111" s="1"/>
      <c r="B111" s="85"/>
      <c r="C111" s="1"/>
      <c r="D111" s="1"/>
      <c r="E111" s="1"/>
      <c r="F111" s="49"/>
      <c r="G111" s="49"/>
      <c r="H111" s="1"/>
      <c r="I111" s="1"/>
      <c r="J111" s="1"/>
      <c r="K111" s="1"/>
      <c r="L111" s="1"/>
      <c r="M111" s="1"/>
      <c r="N111" s="1"/>
      <c r="O111" s="1"/>
      <c r="P111" s="1"/>
      <c r="Q111" s="1"/>
      <c r="R111" s="1"/>
      <c r="S111" s="1"/>
      <c r="T111" s="1"/>
      <c r="U111" s="1"/>
      <c r="V111" s="1"/>
      <c r="W111" s="1"/>
      <c r="X111" s="1"/>
      <c r="Y111" s="1"/>
      <c r="Z111" s="1"/>
    </row>
    <row r="112" spans="1:26" ht="15.75" customHeight="1">
      <c r="A112" s="1"/>
      <c r="B112" s="85"/>
      <c r="C112" s="1"/>
      <c r="D112" s="1"/>
      <c r="E112" s="1"/>
      <c r="F112" s="49"/>
      <c r="G112" s="49"/>
      <c r="H112" s="1"/>
      <c r="I112" s="1"/>
      <c r="J112" s="1"/>
      <c r="K112" s="1"/>
      <c r="L112" s="1"/>
      <c r="M112" s="1"/>
      <c r="N112" s="1"/>
      <c r="O112" s="1"/>
      <c r="P112" s="1"/>
      <c r="Q112" s="1"/>
      <c r="R112" s="1"/>
      <c r="S112" s="1"/>
      <c r="T112" s="1"/>
      <c r="U112" s="1"/>
      <c r="V112" s="1"/>
      <c r="W112" s="1"/>
      <c r="X112" s="1"/>
      <c r="Y112" s="1"/>
      <c r="Z112" s="1"/>
    </row>
    <row r="113" spans="1:26" ht="15.75" customHeight="1">
      <c r="A113" s="1"/>
      <c r="B113" s="85"/>
      <c r="C113" s="1"/>
      <c r="D113" s="1"/>
      <c r="E113" s="1"/>
      <c r="F113" s="49"/>
      <c r="G113" s="49"/>
      <c r="H113" s="1"/>
      <c r="I113" s="1"/>
      <c r="J113" s="1"/>
      <c r="K113" s="1"/>
      <c r="L113" s="1"/>
      <c r="M113" s="1"/>
      <c r="N113" s="1"/>
      <c r="O113" s="1"/>
      <c r="P113" s="1"/>
      <c r="Q113" s="1"/>
      <c r="R113" s="1"/>
      <c r="S113" s="1"/>
      <c r="T113" s="1"/>
      <c r="U113" s="1"/>
      <c r="V113" s="1"/>
      <c r="W113" s="1"/>
      <c r="X113" s="1"/>
      <c r="Y113" s="1"/>
      <c r="Z113" s="1"/>
    </row>
    <row r="114" spans="1:26" ht="15.75" customHeight="1">
      <c r="A114" s="1"/>
      <c r="B114" s="85"/>
      <c r="C114" s="1"/>
      <c r="D114" s="1"/>
      <c r="E114" s="1"/>
      <c r="F114" s="49"/>
      <c r="G114" s="49"/>
      <c r="H114" s="1"/>
      <c r="I114" s="1"/>
      <c r="J114" s="1"/>
      <c r="K114" s="1"/>
      <c r="L114" s="1"/>
      <c r="M114" s="1"/>
      <c r="N114" s="1"/>
      <c r="O114" s="1"/>
      <c r="P114" s="1"/>
      <c r="Q114" s="1"/>
      <c r="R114" s="1"/>
      <c r="S114" s="1"/>
      <c r="T114" s="1"/>
      <c r="U114" s="1"/>
      <c r="V114" s="1"/>
      <c r="W114" s="1"/>
      <c r="X114" s="1"/>
      <c r="Y114" s="1"/>
      <c r="Z114" s="1"/>
    </row>
    <row r="115" spans="1:26" ht="15.75" customHeight="1">
      <c r="A115" s="1"/>
      <c r="B115" s="85"/>
      <c r="C115" s="1"/>
      <c r="D115" s="1"/>
      <c r="E115" s="1"/>
      <c r="F115" s="49"/>
      <c r="G115" s="49"/>
      <c r="H115" s="1"/>
      <c r="I115" s="1"/>
      <c r="J115" s="1"/>
      <c r="K115" s="1"/>
      <c r="L115" s="1"/>
      <c r="M115" s="1"/>
      <c r="N115" s="1"/>
      <c r="O115" s="1"/>
      <c r="P115" s="1"/>
      <c r="Q115" s="1"/>
      <c r="R115" s="1"/>
      <c r="S115" s="1"/>
      <c r="T115" s="1"/>
      <c r="U115" s="1"/>
      <c r="V115" s="1"/>
      <c r="W115" s="1"/>
      <c r="X115" s="1"/>
      <c r="Y115" s="1"/>
      <c r="Z115" s="1"/>
    </row>
    <row r="116" spans="1:26" ht="15.75" customHeight="1">
      <c r="A116" s="1"/>
      <c r="B116" s="85"/>
      <c r="C116" s="1"/>
      <c r="D116" s="1"/>
      <c r="E116" s="1"/>
      <c r="F116" s="49"/>
      <c r="G116" s="49"/>
      <c r="H116" s="1"/>
      <c r="I116" s="1"/>
      <c r="J116" s="1"/>
      <c r="K116" s="1"/>
      <c r="L116" s="1"/>
      <c r="M116" s="1"/>
      <c r="N116" s="1"/>
      <c r="O116" s="1"/>
      <c r="P116" s="1"/>
      <c r="Q116" s="1"/>
      <c r="R116" s="1"/>
      <c r="S116" s="1"/>
      <c r="T116" s="1"/>
      <c r="U116" s="1"/>
      <c r="V116" s="1"/>
      <c r="W116" s="1"/>
      <c r="X116" s="1"/>
      <c r="Y116" s="1"/>
      <c r="Z116" s="1"/>
    </row>
    <row r="117" spans="1:26" ht="15.75" customHeight="1">
      <c r="A117" s="1"/>
      <c r="B117" s="85"/>
      <c r="C117" s="1"/>
      <c r="D117" s="1"/>
      <c r="E117" s="1"/>
      <c r="F117" s="49"/>
      <c r="G117" s="49"/>
      <c r="H117" s="1"/>
      <c r="I117" s="1"/>
      <c r="J117" s="1"/>
      <c r="K117" s="1"/>
      <c r="L117" s="1"/>
      <c r="M117" s="1"/>
      <c r="N117" s="1"/>
      <c r="O117" s="1"/>
      <c r="P117" s="1"/>
      <c r="Q117" s="1"/>
      <c r="R117" s="1"/>
      <c r="S117" s="1"/>
      <c r="T117" s="1"/>
      <c r="U117" s="1"/>
      <c r="V117" s="1"/>
      <c r="W117" s="1"/>
      <c r="X117" s="1"/>
      <c r="Y117" s="1"/>
      <c r="Z117" s="1"/>
    </row>
    <row r="118" spans="1:26" ht="15.75" customHeight="1">
      <c r="A118" s="1"/>
      <c r="B118" s="85"/>
      <c r="C118" s="1"/>
      <c r="D118" s="1"/>
      <c r="E118" s="1"/>
      <c r="F118" s="49"/>
      <c r="G118" s="49"/>
      <c r="H118" s="1"/>
      <c r="I118" s="1"/>
      <c r="J118" s="1"/>
      <c r="K118" s="1"/>
      <c r="L118" s="1"/>
      <c r="M118" s="1"/>
      <c r="N118" s="1"/>
      <c r="O118" s="1"/>
      <c r="P118" s="1"/>
      <c r="Q118" s="1"/>
      <c r="R118" s="1"/>
      <c r="S118" s="1"/>
      <c r="T118" s="1"/>
      <c r="U118" s="1"/>
      <c r="V118" s="1"/>
      <c r="W118" s="1"/>
      <c r="X118" s="1"/>
      <c r="Y118" s="1"/>
      <c r="Z118" s="1"/>
    </row>
    <row r="119" spans="1:26" ht="15.75" customHeight="1">
      <c r="A119" s="1"/>
      <c r="B119" s="85"/>
      <c r="C119" s="1"/>
      <c r="D119" s="1"/>
      <c r="E119" s="1"/>
      <c r="F119" s="49"/>
      <c r="G119" s="49"/>
      <c r="H119" s="1"/>
      <c r="I119" s="1"/>
      <c r="J119" s="1"/>
      <c r="K119" s="1"/>
      <c r="L119" s="1"/>
      <c r="M119" s="1"/>
      <c r="N119" s="1"/>
      <c r="O119" s="1"/>
      <c r="P119" s="1"/>
      <c r="Q119" s="1"/>
      <c r="R119" s="1"/>
      <c r="S119" s="1"/>
      <c r="T119" s="1"/>
      <c r="U119" s="1"/>
      <c r="V119" s="1"/>
      <c r="W119" s="1"/>
      <c r="X119" s="1"/>
      <c r="Y119" s="1"/>
      <c r="Z119" s="1"/>
    </row>
    <row r="120" spans="1:26" ht="15.75" customHeight="1">
      <c r="A120" s="1"/>
      <c r="B120" s="85"/>
      <c r="C120" s="1"/>
      <c r="D120" s="1"/>
      <c r="E120" s="1"/>
      <c r="F120" s="49"/>
      <c r="G120" s="49"/>
      <c r="H120" s="1"/>
      <c r="I120" s="1"/>
      <c r="J120" s="1"/>
      <c r="K120" s="1"/>
      <c r="L120" s="1"/>
      <c r="M120" s="1"/>
      <c r="N120" s="1"/>
      <c r="O120" s="1"/>
      <c r="P120" s="1"/>
      <c r="Q120" s="1"/>
      <c r="R120" s="1"/>
      <c r="S120" s="1"/>
      <c r="T120" s="1"/>
      <c r="U120" s="1"/>
      <c r="V120" s="1"/>
      <c r="W120" s="1"/>
      <c r="X120" s="1"/>
      <c r="Y120" s="1"/>
      <c r="Z120" s="1"/>
    </row>
    <row r="121" spans="1:26" ht="15.75" customHeight="1">
      <c r="A121" s="1"/>
      <c r="B121" s="85"/>
      <c r="C121" s="1"/>
      <c r="D121" s="1"/>
      <c r="E121" s="1"/>
      <c r="F121" s="49"/>
      <c r="G121" s="49"/>
      <c r="H121" s="1"/>
      <c r="I121" s="1"/>
      <c r="J121" s="1"/>
      <c r="K121" s="1"/>
      <c r="L121" s="1"/>
      <c r="M121" s="1"/>
      <c r="N121" s="1"/>
      <c r="O121" s="1"/>
      <c r="P121" s="1"/>
      <c r="Q121" s="1"/>
      <c r="R121" s="1"/>
      <c r="S121" s="1"/>
      <c r="T121" s="1"/>
      <c r="U121" s="1"/>
      <c r="V121" s="1"/>
      <c r="W121" s="1"/>
      <c r="X121" s="1"/>
      <c r="Y121" s="1"/>
      <c r="Z121" s="1"/>
    </row>
    <row r="122" spans="1:26" ht="15.75" customHeight="1">
      <c r="A122" s="1"/>
      <c r="B122" s="85"/>
      <c r="C122" s="1"/>
      <c r="D122" s="1"/>
      <c r="E122" s="1"/>
      <c r="F122" s="49"/>
      <c r="G122" s="49"/>
      <c r="H122" s="1"/>
      <c r="I122" s="1"/>
      <c r="J122" s="1"/>
      <c r="K122" s="1"/>
      <c r="L122" s="1"/>
      <c r="M122" s="1"/>
      <c r="N122" s="1"/>
      <c r="O122" s="1"/>
      <c r="P122" s="1"/>
      <c r="Q122" s="1"/>
      <c r="R122" s="1"/>
      <c r="S122" s="1"/>
      <c r="T122" s="1"/>
      <c r="U122" s="1"/>
      <c r="V122" s="1"/>
      <c r="W122" s="1"/>
      <c r="X122" s="1"/>
      <c r="Y122" s="1"/>
      <c r="Z122" s="1"/>
    </row>
    <row r="123" spans="1:26" ht="15.75" customHeight="1">
      <c r="A123" s="1"/>
      <c r="B123" s="85"/>
      <c r="C123" s="1"/>
      <c r="D123" s="1"/>
      <c r="E123" s="1"/>
      <c r="F123" s="49"/>
      <c r="G123" s="49"/>
      <c r="H123" s="1"/>
      <c r="I123" s="1"/>
      <c r="J123" s="1"/>
      <c r="K123" s="1"/>
      <c r="L123" s="1"/>
      <c r="M123" s="1"/>
      <c r="N123" s="1"/>
      <c r="O123" s="1"/>
      <c r="P123" s="1"/>
      <c r="Q123" s="1"/>
      <c r="R123" s="1"/>
      <c r="S123" s="1"/>
      <c r="T123" s="1"/>
      <c r="U123" s="1"/>
      <c r="V123" s="1"/>
      <c r="W123" s="1"/>
      <c r="X123" s="1"/>
      <c r="Y123" s="1"/>
      <c r="Z123" s="1"/>
    </row>
    <row r="124" spans="1:26" ht="15.75" customHeight="1">
      <c r="A124" s="1"/>
      <c r="B124" s="85"/>
      <c r="C124" s="1"/>
      <c r="D124" s="1"/>
      <c r="E124" s="1"/>
      <c r="F124" s="49"/>
      <c r="G124" s="49"/>
      <c r="H124" s="1"/>
      <c r="I124" s="1"/>
      <c r="J124" s="1"/>
      <c r="K124" s="1"/>
      <c r="L124" s="1"/>
      <c r="M124" s="1"/>
      <c r="N124" s="1"/>
      <c r="O124" s="1"/>
      <c r="P124" s="1"/>
      <c r="Q124" s="1"/>
      <c r="R124" s="1"/>
      <c r="S124" s="1"/>
      <c r="T124" s="1"/>
      <c r="U124" s="1"/>
      <c r="V124" s="1"/>
      <c r="W124" s="1"/>
      <c r="X124" s="1"/>
      <c r="Y124" s="1"/>
      <c r="Z124" s="1"/>
    </row>
    <row r="125" spans="1:26" ht="15.75" customHeight="1">
      <c r="A125" s="1"/>
      <c r="B125" s="85"/>
      <c r="C125" s="1"/>
      <c r="D125" s="1"/>
      <c r="E125" s="1"/>
      <c r="F125" s="49"/>
      <c r="G125" s="49"/>
      <c r="H125" s="1"/>
      <c r="I125" s="1"/>
      <c r="J125" s="1"/>
      <c r="K125" s="1"/>
      <c r="L125" s="1"/>
      <c r="M125" s="1"/>
      <c r="N125" s="1"/>
      <c r="O125" s="1"/>
      <c r="P125" s="1"/>
      <c r="Q125" s="1"/>
      <c r="R125" s="1"/>
      <c r="S125" s="1"/>
      <c r="T125" s="1"/>
      <c r="U125" s="1"/>
      <c r="V125" s="1"/>
      <c r="W125" s="1"/>
      <c r="X125" s="1"/>
      <c r="Y125" s="1"/>
      <c r="Z125" s="1"/>
    </row>
    <row r="126" spans="1:26" ht="15.75" customHeight="1">
      <c r="A126" s="1"/>
      <c r="B126" s="85"/>
      <c r="C126" s="1"/>
      <c r="D126" s="1"/>
      <c r="E126" s="1"/>
      <c r="F126" s="49"/>
      <c r="G126" s="49"/>
      <c r="H126" s="1"/>
      <c r="I126" s="1"/>
      <c r="J126" s="1"/>
      <c r="K126" s="1"/>
      <c r="L126" s="1"/>
      <c r="M126" s="1"/>
      <c r="N126" s="1"/>
      <c r="O126" s="1"/>
      <c r="P126" s="1"/>
      <c r="Q126" s="1"/>
      <c r="R126" s="1"/>
      <c r="S126" s="1"/>
      <c r="T126" s="1"/>
      <c r="U126" s="1"/>
      <c r="V126" s="1"/>
      <c r="W126" s="1"/>
      <c r="X126" s="1"/>
      <c r="Y126" s="1"/>
      <c r="Z126" s="1"/>
    </row>
    <row r="127" spans="1:26" ht="15.75" customHeight="1">
      <c r="A127" s="1"/>
      <c r="B127" s="85"/>
      <c r="C127" s="1"/>
      <c r="D127" s="1"/>
      <c r="E127" s="1"/>
      <c r="F127" s="49"/>
      <c r="G127" s="49"/>
      <c r="H127" s="1"/>
      <c r="I127" s="1"/>
      <c r="J127" s="1"/>
      <c r="K127" s="1"/>
      <c r="L127" s="1"/>
      <c r="M127" s="1"/>
      <c r="N127" s="1"/>
      <c r="O127" s="1"/>
      <c r="P127" s="1"/>
      <c r="Q127" s="1"/>
      <c r="R127" s="1"/>
      <c r="S127" s="1"/>
      <c r="T127" s="1"/>
      <c r="U127" s="1"/>
      <c r="V127" s="1"/>
      <c r="W127" s="1"/>
      <c r="X127" s="1"/>
      <c r="Y127" s="1"/>
      <c r="Z127" s="1"/>
    </row>
    <row r="128" spans="1:26" ht="15.75" customHeight="1">
      <c r="A128" s="1"/>
      <c r="B128" s="85"/>
      <c r="C128" s="1"/>
      <c r="D128" s="1"/>
      <c r="E128" s="1"/>
      <c r="F128" s="49"/>
      <c r="G128" s="49"/>
      <c r="H128" s="1"/>
      <c r="I128" s="1"/>
      <c r="J128" s="1"/>
      <c r="K128" s="1"/>
      <c r="L128" s="1"/>
      <c r="M128" s="1"/>
      <c r="N128" s="1"/>
      <c r="O128" s="1"/>
      <c r="P128" s="1"/>
      <c r="Q128" s="1"/>
      <c r="R128" s="1"/>
      <c r="S128" s="1"/>
      <c r="T128" s="1"/>
      <c r="U128" s="1"/>
      <c r="V128" s="1"/>
      <c r="W128" s="1"/>
      <c r="X128" s="1"/>
      <c r="Y128" s="1"/>
      <c r="Z128" s="1"/>
    </row>
    <row r="129" spans="1:26" ht="15.75" customHeight="1">
      <c r="A129" s="1"/>
      <c r="B129" s="85"/>
      <c r="C129" s="1"/>
      <c r="D129" s="1"/>
      <c r="E129" s="1"/>
      <c r="F129" s="49"/>
      <c r="G129" s="49"/>
      <c r="H129" s="1"/>
      <c r="I129" s="1"/>
      <c r="J129" s="1"/>
      <c r="K129" s="1"/>
      <c r="L129" s="1"/>
      <c r="M129" s="1"/>
      <c r="N129" s="1"/>
      <c r="O129" s="1"/>
      <c r="P129" s="1"/>
      <c r="Q129" s="1"/>
      <c r="R129" s="1"/>
      <c r="S129" s="1"/>
      <c r="T129" s="1"/>
      <c r="U129" s="1"/>
      <c r="V129" s="1"/>
      <c r="W129" s="1"/>
      <c r="X129" s="1"/>
      <c r="Y129" s="1"/>
      <c r="Z129" s="1"/>
    </row>
    <row r="130" spans="1:26" ht="15.75" customHeight="1">
      <c r="A130" s="1"/>
      <c r="B130" s="85"/>
      <c r="C130" s="1"/>
      <c r="D130" s="1"/>
      <c r="E130" s="1"/>
      <c r="F130" s="49"/>
      <c r="G130" s="49"/>
      <c r="H130" s="1"/>
      <c r="I130" s="1"/>
      <c r="J130" s="1"/>
      <c r="K130" s="1"/>
      <c r="L130" s="1"/>
      <c r="M130" s="1"/>
      <c r="N130" s="1"/>
      <c r="O130" s="1"/>
      <c r="P130" s="1"/>
      <c r="Q130" s="1"/>
      <c r="R130" s="1"/>
      <c r="S130" s="1"/>
      <c r="T130" s="1"/>
      <c r="U130" s="1"/>
      <c r="V130" s="1"/>
      <c r="W130" s="1"/>
      <c r="X130" s="1"/>
      <c r="Y130" s="1"/>
      <c r="Z130" s="1"/>
    </row>
    <row r="131" spans="1:26" ht="15.75" customHeight="1">
      <c r="A131" s="1"/>
      <c r="B131" s="85"/>
      <c r="C131" s="1"/>
      <c r="D131" s="1"/>
      <c r="E131" s="1"/>
      <c r="F131" s="49"/>
      <c r="G131" s="49"/>
      <c r="H131" s="1"/>
      <c r="I131" s="1"/>
      <c r="J131" s="1"/>
      <c r="K131" s="1"/>
      <c r="L131" s="1"/>
      <c r="M131" s="1"/>
      <c r="N131" s="1"/>
      <c r="O131" s="1"/>
      <c r="P131" s="1"/>
      <c r="Q131" s="1"/>
      <c r="R131" s="1"/>
      <c r="S131" s="1"/>
      <c r="T131" s="1"/>
      <c r="U131" s="1"/>
      <c r="V131" s="1"/>
      <c r="W131" s="1"/>
      <c r="X131" s="1"/>
      <c r="Y131" s="1"/>
      <c r="Z131" s="1"/>
    </row>
    <row r="132" spans="1:26" ht="15.75" customHeight="1">
      <c r="A132" s="1"/>
      <c r="B132" s="85"/>
      <c r="C132" s="1"/>
      <c r="D132" s="1"/>
      <c r="E132" s="1"/>
      <c r="F132" s="49"/>
      <c r="G132" s="49"/>
      <c r="H132" s="1"/>
      <c r="I132" s="1"/>
      <c r="J132" s="1"/>
      <c r="K132" s="1"/>
      <c r="L132" s="1"/>
      <c r="M132" s="1"/>
      <c r="N132" s="1"/>
      <c r="O132" s="1"/>
      <c r="P132" s="1"/>
      <c r="Q132" s="1"/>
      <c r="R132" s="1"/>
      <c r="S132" s="1"/>
      <c r="T132" s="1"/>
      <c r="U132" s="1"/>
      <c r="V132" s="1"/>
      <c r="W132" s="1"/>
      <c r="X132" s="1"/>
      <c r="Y132" s="1"/>
      <c r="Z132" s="1"/>
    </row>
    <row r="133" spans="1:26" ht="15.75" customHeight="1">
      <c r="A133" s="1"/>
      <c r="B133" s="85"/>
      <c r="C133" s="1"/>
      <c r="D133" s="1"/>
      <c r="E133" s="1"/>
      <c r="F133" s="49"/>
      <c r="G133" s="49"/>
      <c r="H133" s="1"/>
      <c r="I133" s="1"/>
      <c r="J133" s="1"/>
      <c r="K133" s="1"/>
      <c r="L133" s="1"/>
      <c r="M133" s="1"/>
      <c r="N133" s="1"/>
      <c r="O133" s="1"/>
      <c r="P133" s="1"/>
      <c r="Q133" s="1"/>
      <c r="R133" s="1"/>
      <c r="S133" s="1"/>
      <c r="T133" s="1"/>
      <c r="U133" s="1"/>
      <c r="V133" s="1"/>
      <c r="W133" s="1"/>
      <c r="X133" s="1"/>
      <c r="Y133" s="1"/>
      <c r="Z133" s="1"/>
    </row>
    <row r="134" spans="1:26" ht="15.75" customHeight="1">
      <c r="A134" s="1"/>
      <c r="B134" s="85"/>
      <c r="C134" s="1"/>
      <c r="D134" s="1"/>
      <c r="E134" s="1"/>
      <c r="F134" s="49"/>
      <c r="G134" s="49"/>
      <c r="H134" s="1"/>
      <c r="I134" s="1"/>
      <c r="J134" s="1"/>
      <c r="K134" s="1"/>
      <c r="L134" s="1"/>
      <c r="M134" s="1"/>
      <c r="N134" s="1"/>
      <c r="O134" s="1"/>
      <c r="P134" s="1"/>
      <c r="Q134" s="1"/>
      <c r="R134" s="1"/>
      <c r="S134" s="1"/>
      <c r="T134" s="1"/>
      <c r="U134" s="1"/>
      <c r="V134" s="1"/>
      <c r="W134" s="1"/>
      <c r="X134" s="1"/>
      <c r="Y134" s="1"/>
      <c r="Z134" s="1"/>
    </row>
    <row r="135" spans="1:26" ht="15.75" customHeight="1">
      <c r="A135" s="1"/>
      <c r="B135" s="85"/>
      <c r="C135" s="1"/>
      <c r="D135" s="1"/>
      <c r="E135" s="1"/>
      <c r="F135" s="49"/>
      <c r="G135" s="49"/>
      <c r="H135" s="1"/>
      <c r="I135" s="1"/>
      <c r="J135" s="1"/>
      <c r="K135" s="1"/>
      <c r="L135" s="1"/>
      <c r="M135" s="1"/>
      <c r="N135" s="1"/>
      <c r="O135" s="1"/>
      <c r="P135" s="1"/>
      <c r="Q135" s="1"/>
      <c r="R135" s="1"/>
      <c r="S135" s="1"/>
      <c r="T135" s="1"/>
      <c r="U135" s="1"/>
      <c r="V135" s="1"/>
      <c r="W135" s="1"/>
      <c r="X135" s="1"/>
      <c r="Y135" s="1"/>
      <c r="Z135" s="1"/>
    </row>
    <row r="136" spans="1:26" ht="15.75" customHeight="1">
      <c r="A136" s="1"/>
      <c r="B136" s="85"/>
      <c r="C136" s="1"/>
      <c r="D136" s="1"/>
      <c r="E136" s="1"/>
      <c r="F136" s="49"/>
      <c r="G136" s="49"/>
      <c r="H136" s="1"/>
      <c r="I136" s="1"/>
      <c r="J136" s="1"/>
      <c r="K136" s="1"/>
      <c r="L136" s="1"/>
      <c r="M136" s="1"/>
      <c r="N136" s="1"/>
      <c r="O136" s="1"/>
      <c r="P136" s="1"/>
      <c r="Q136" s="1"/>
      <c r="R136" s="1"/>
      <c r="S136" s="1"/>
      <c r="T136" s="1"/>
      <c r="U136" s="1"/>
      <c r="V136" s="1"/>
      <c r="W136" s="1"/>
      <c r="X136" s="1"/>
      <c r="Y136" s="1"/>
      <c r="Z136" s="1"/>
    </row>
    <row r="137" spans="1:26" ht="15.75" customHeight="1">
      <c r="A137" s="1"/>
      <c r="B137" s="85"/>
      <c r="C137" s="1"/>
      <c r="D137" s="1"/>
      <c r="E137" s="1"/>
      <c r="F137" s="49"/>
      <c r="G137" s="49"/>
      <c r="H137" s="1"/>
      <c r="I137" s="1"/>
      <c r="J137" s="1"/>
      <c r="K137" s="1"/>
      <c r="L137" s="1"/>
      <c r="M137" s="1"/>
      <c r="N137" s="1"/>
      <c r="O137" s="1"/>
      <c r="P137" s="1"/>
      <c r="Q137" s="1"/>
      <c r="R137" s="1"/>
      <c r="S137" s="1"/>
      <c r="T137" s="1"/>
      <c r="U137" s="1"/>
      <c r="V137" s="1"/>
      <c r="W137" s="1"/>
      <c r="X137" s="1"/>
      <c r="Y137" s="1"/>
      <c r="Z137" s="1"/>
    </row>
    <row r="138" spans="1:26" ht="15.75" customHeight="1">
      <c r="A138" s="1"/>
      <c r="B138" s="85"/>
      <c r="C138" s="1"/>
      <c r="D138" s="1"/>
      <c r="E138" s="1"/>
      <c r="F138" s="49"/>
      <c r="G138" s="49"/>
      <c r="H138" s="1"/>
      <c r="I138" s="1"/>
      <c r="J138" s="1"/>
      <c r="K138" s="1"/>
      <c r="L138" s="1"/>
      <c r="M138" s="1"/>
      <c r="N138" s="1"/>
      <c r="O138" s="1"/>
      <c r="P138" s="1"/>
      <c r="Q138" s="1"/>
      <c r="R138" s="1"/>
      <c r="S138" s="1"/>
      <c r="T138" s="1"/>
      <c r="U138" s="1"/>
      <c r="V138" s="1"/>
      <c r="W138" s="1"/>
      <c r="X138" s="1"/>
      <c r="Y138" s="1"/>
      <c r="Z138" s="1"/>
    </row>
    <row r="139" spans="1:26" ht="15.75" customHeight="1">
      <c r="A139" s="1"/>
      <c r="B139" s="85"/>
      <c r="C139" s="1"/>
      <c r="D139" s="1"/>
      <c r="E139" s="1"/>
      <c r="F139" s="49"/>
      <c r="G139" s="49"/>
      <c r="H139" s="1"/>
      <c r="I139" s="1"/>
      <c r="J139" s="1"/>
      <c r="K139" s="1"/>
      <c r="L139" s="1"/>
      <c r="M139" s="1"/>
      <c r="N139" s="1"/>
      <c r="O139" s="1"/>
      <c r="P139" s="1"/>
      <c r="Q139" s="1"/>
      <c r="R139" s="1"/>
      <c r="S139" s="1"/>
      <c r="T139" s="1"/>
      <c r="U139" s="1"/>
      <c r="V139" s="1"/>
      <c r="W139" s="1"/>
      <c r="X139" s="1"/>
      <c r="Y139" s="1"/>
      <c r="Z139" s="1"/>
    </row>
    <row r="140" spans="1:26" ht="15.75" customHeight="1">
      <c r="A140" s="1"/>
      <c r="B140" s="85"/>
      <c r="C140" s="1"/>
      <c r="D140" s="1"/>
      <c r="E140" s="1"/>
      <c r="F140" s="49"/>
      <c r="G140" s="49"/>
      <c r="H140" s="1"/>
      <c r="I140" s="1"/>
      <c r="J140" s="1"/>
      <c r="K140" s="1"/>
      <c r="L140" s="1"/>
      <c r="M140" s="1"/>
      <c r="N140" s="1"/>
      <c r="O140" s="1"/>
      <c r="P140" s="1"/>
      <c r="Q140" s="1"/>
      <c r="R140" s="1"/>
      <c r="S140" s="1"/>
      <c r="T140" s="1"/>
      <c r="U140" s="1"/>
      <c r="V140" s="1"/>
      <c r="W140" s="1"/>
      <c r="X140" s="1"/>
      <c r="Y140" s="1"/>
      <c r="Z140" s="1"/>
    </row>
    <row r="141" spans="1:26" ht="15.75" customHeight="1">
      <c r="A141" s="1"/>
      <c r="B141" s="85"/>
      <c r="C141" s="1"/>
      <c r="D141" s="1"/>
      <c r="E141" s="1"/>
      <c r="F141" s="49"/>
      <c r="G141" s="49"/>
      <c r="H141" s="1"/>
      <c r="I141" s="1"/>
      <c r="J141" s="1"/>
      <c r="K141" s="1"/>
      <c r="L141" s="1"/>
      <c r="M141" s="1"/>
      <c r="N141" s="1"/>
      <c r="O141" s="1"/>
      <c r="P141" s="1"/>
      <c r="Q141" s="1"/>
      <c r="R141" s="1"/>
      <c r="S141" s="1"/>
      <c r="T141" s="1"/>
      <c r="U141" s="1"/>
      <c r="V141" s="1"/>
      <c r="W141" s="1"/>
      <c r="X141" s="1"/>
      <c r="Y141" s="1"/>
      <c r="Z141" s="1"/>
    </row>
    <row r="142" spans="1:26" ht="15.75" customHeight="1">
      <c r="A142" s="1"/>
      <c r="B142" s="85"/>
      <c r="C142" s="1"/>
      <c r="D142" s="1"/>
      <c r="E142" s="1"/>
      <c r="F142" s="49"/>
      <c r="G142" s="49"/>
      <c r="H142" s="1"/>
      <c r="I142" s="1"/>
      <c r="J142" s="1"/>
      <c r="K142" s="1"/>
      <c r="L142" s="1"/>
      <c r="M142" s="1"/>
      <c r="N142" s="1"/>
      <c r="O142" s="1"/>
      <c r="P142" s="1"/>
      <c r="Q142" s="1"/>
      <c r="R142" s="1"/>
      <c r="S142" s="1"/>
      <c r="T142" s="1"/>
      <c r="U142" s="1"/>
      <c r="V142" s="1"/>
      <c r="W142" s="1"/>
      <c r="X142" s="1"/>
      <c r="Y142" s="1"/>
      <c r="Z142" s="1"/>
    </row>
    <row r="143" spans="1:26" ht="15.75" customHeight="1">
      <c r="A143" s="1"/>
      <c r="B143" s="85"/>
      <c r="C143" s="1"/>
      <c r="D143" s="1"/>
      <c r="E143" s="1"/>
      <c r="F143" s="49"/>
      <c r="G143" s="49"/>
      <c r="H143" s="1"/>
      <c r="I143" s="1"/>
      <c r="J143" s="1"/>
      <c r="K143" s="1"/>
      <c r="L143" s="1"/>
      <c r="M143" s="1"/>
      <c r="N143" s="1"/>
      <c r="O143" s="1"/>
      <c r="P143" s="1"/>
      <c r="Q143" s="1"/>
      <c r="R143" s="1"/>
      <c r="S143" s="1"/>
      <c r="T143" s="1"/>
      <c r="U143" s="1"/>
      <c r="V143" s="1"/>
      <c r="W143" s="1"/>
      <c r="X143" s="1"/>
      <c r="Y143" s="1"/>
      <c r="Z143" s="1"/>
    </row>
    <row r="144" spans="1:26" ht="15.75" customHeight="1">
      <c r="A144" s="1"/>
      <c r="B144" s="85"/>
      <c r="C144" s="1"/>
      <c r="D144" s="1"/>
      <c r="E144" s="1"/>
      <c r="F144" s="49"/>
      <c r="G144" s="49"/>
      <c r="H144" s="1"/>
      <c r="I144" s="1"/>
      <c r="J144" s="1"/>
      <c r="K144" s="1"/>
      <c r="L144" s="1"/>
      <c r="M144" s="1"/>
      <c r="N144" s="1"/>
      <c r="O144" s="1"/>
      <c r="P144" s="1"/>
      <c r="Q144" s="1"/>
      <c r="R144" s="1"/>
      <c r="S144" s="1"/>
      <c r="T144" s="1"/>
      <c r="U144" s="1"/>
      <c r="V144" s="1"/>
      <c r="W144" s="1"/>
      <c r="X144" s="1"/>
      <c r="Y144" s="1"/>
      <c r="Z144" s="1"/>
    </row>
    <row r="145" spans="1:26" ht="15.75" customHeight="1">
      <c r="A145" s="1"/>
      <c r="B145" s="85"/>
      <c r="C145" s="1"/>
      <c r="D145" s="1"/>
      <c r="E145" s="1"/>
      <c r="F145" s="49"/>
      <c r="G145" s="49"/>
      <c r="H145" s="1"/>
      <c r="I145" s="1"/>
      <c r="J145" s="1"/>
      <c r="K145" s="1"/>
      <c r="L145" s="1"/>
      <c r="M145" s="1"/>
      <c r="N145" s="1"/>
      <c r="O145" s="1"/>
      <c r="P145" s="1"/>
      <c r="Q145" s="1"/>
      <c r="R145" s="1"/>
      <c r="S145" s="1"/>
      <c r="T145" s="1"/>
      <c r="U145" s="1"/>
      <c r="V145" s="1"/>
      <c r="W145" s="1"/>
      <c r="X145" s="1"/>
      <c r="Y145" s="1"/>
      <c r="Z145" s="1"/>
    </row>
    <row r="146" spans="1:26" ht="15.75" customHeight="1">
      <c r="A146" s="1"/>
      <c r="B146" s="85"/>
      <c r="C146" s="1"/>
      <c r="D146" s="1"/>
      <c r="E146" s="1"/>
      <c r="F146" s="49"/>
      <c r="G146" s="49"/>
      <c r="H146" s="1"/>
      <c r="I146" s="1"/>
      <c r="J146" s="1"/>
      <c r="K146" s="1"/>
      <c r="L146" s="1"/>
      <c r="M146" s="1"/>
      <c r="N146" s="1"/>
      <c r="O146" s="1"/>
      <c r="P146" s="1"/>
      <c r="Q146" s="1"/>
      <c r="R146" s="1"/>
      <c r="S146" s="1"/>
      <c r="T146" s="1"/>
      <c r="U146" s="1"/>
      <c r="V146" s="1"/>
      <c r="W146" s="1"/>
      <c r="X146" s="1"/>
      <c r="Y146" s="1"/>
      <c r="Z146" s="1"/>
    </row>
    <row r="147" spans="1:26" ht="15.75" customHeight="1">
      <c r="A147" s="1"/>
      <c r="B147" s="85"/>
      <c r="C147" s="1"/>
      <c r="D147" s="1"/>
      <c r="E147" s="1"/>
      <c r="F147" s="49"/>
      <c r="G147" s="49"/>
      <c r="H147" s="1"/>
      <c r="I147" s="1"/>
      <c r="J147" s="1"/>
      <c r="K147" s="1"/>
      <c r="L147" s="1"/>
      <c r="M147" s="1"/>
      <c r="N147" s="1"/>
      <c r="O147" s="1"/>
      <c r="P147" s="1"/>
      <c r="Q147" s="1"/>
      <c r="R147" s="1"/>
      <c r="S147" s="1"/>
      <c r="T147" s="1"/>
      <c r="U147" s="1"/>
      <c r="V147" s="1"/>
      <c r="W147" s="1"/>
      <c r="X147" s="1"/>
      <c r="Y147" s="1"/>
      <c r="Z147" s="1"/>
    </row>
    <row r="148" spans="1:26" ht="15.75" customHeight="1">
      <c r="A148" s="1"/>
      <c r="B148" s="85"/>
      <c r="C148" s="1"/>
      <c r="D148" s="1"/>
      <c r="E148" s="1"/>
      <c r="F148" s="49"/>
      <c r="G148" s="49"/>
      <c r="H148" s="1"/>
      <c r="I148" s="1"/>
      <c r="J148" s="1"/>
      <c r="K148" s="1"/>
      <c r="L148" s="1"/>
      <c r="M148" s="1"/>
      <c r="N148" s="1"/>
      <c r="O148" s="1"/>
      <c r="P148" s="1"/>
      <c r="Q148" s="1"/>
      <c r="R148" s="1"/>
      <c r="S148" s="1"/>
      <c r="T148" s="1"/>
      <c r="U148" s="1"/>
      <c r="V148" s="1"/>
      <c r="W148" s="1"/>
      <c r="X148" s="1"/>
      <c r="Y148" s="1"/>
      <c r="Z148" s="1"/>
    </row>
    <row r="149" spans="1:26" ht="15.75" customHeight="1">
      <c r="A149" s="1"/>
      <c r="B149" s="85"/>
      <c r="C149" s="1"/>
      <c r="D149" s="1"/>
      <c r="E149" s="1"/>
      <c r="F149" s="49"/>
      <c r="G149" s="49"/>
      <c r="H149" s="1"/>
      <c r="I149" s="1"/>
      <c r="J149" s="1"/>
      <c r="K149" s="1"/>
      <c r="L149" s="1"/>
      <c r="M149" s="1"/>
      <c r="N149" s="1"/>
      <c r="O149" s="1"/>
      <c r="P149" s="1"/>
      <c r="Q149" s="1"/>
      <c r="R149" s="1"/>
      <c r="S149" s="1"/>
      <c r="T149" s="1"/>
      <c r="U149" s="1"/>
      <c r="V149" s="1"/>
      <c r="W149" s="1"/>
      <c r="X149" s="1"/>
      <c r="Y149" s="1"/>
      <c r="Z149" s="1"/>
    </row>
    <row r="150" spans="1:26" ht="15.75" customHeight="1">
      <c r="A150" s="1"/>
      <c r="B150" s="85"/>
      <c r="C150" s="1"/>
      <c r="D150" s="1"/>
      <c r="E150" s="1"/>
      <c r="F150" s="49"/>
      <c r="G150" s="49"/>
      <c r="H150" s="1"/>
      <c r="I150" s="1"/>
      <c r="J150" s="1"/>
      <c r="K150" s="1"/>
      <c r="L150" s="1"/>
      <c r="M150" s="1"/>
      <c r="N150" s="1"/>
      <c r="O150" s="1"/>
      <c r="P150" s="1"/>
      <c r="Q150" s="1"/>
      <c r="R150" s="1"/>
      <c r="S150" s="1"/>
      <c r="T150" s="1"/>
      <c r="U150" s="1"/>
      <c r="V150" s="1"/>
      <c r="W150" s="1"/>
      <c r="X150" s="1"/>
      <c r="Y150" s="1"/>
      <c r="Z150" s="1"/>
    </row>
    <row r="151" spans="1:26" ht="15.75" customHeight="1">
      <c r="A151" s="1"/>
      <c r="B151" s="85"/>
      <c r="C151" s="1"/>
      <c r="D151" s="1"/>
      <c r="E151" s="1"/>
      <c r="F151" s="49"/>
      <c r="G151" s="49"/>
      <c r="H151" s="1"/>
      <c r="I151" s="1"/>
      <c r="J151" s="1"/>
      <c r="K151" s="1"/>
      <c r="L151" s="1"/>
      <c r="M151" s="1"/>
      <c r="N151" s="1"/>
      <c r="O151" s="1"/>
      <c r="P151" s="1"/>
      <c r="Q151" s="1"/>
      <c r="R151" s="1"/>
      <c r="S151" s="1"/>
      <c r="T151" s="1"/>
      <c r="U151" s="1"/>
      <c r="V151" s="1"/>
      <c r="W151" s="1"/>
      <c r="X151" s="1"/>
      <c r="Y151" s="1"/>
      <c r="Z151" s="1"/>
    </row>
    <row r="152" spans="1:26" ht="15.75" customHeight="1">
      <c r="A152" s="1"/>
      <c r="B152" s="85"/>
      <c r="C152" s="1"/>
      <c r="D152" s="1"/>
      <c r="E152" s="1"/>
      <c r="F152" s="49"/>
      <c r="G152" s="49"/>
      <c r="H152" s="1"/>
      <c r="I152" s="1"/>
      <c r="J152" s="1"/>
      <c r="K152" s="1"/>
      <c r="L152" s="1"/>
      <c r="M152" s="1"/>
      <c r="N152" s="1"/>
      <c r="O152" s="1"/>
      <c r="P152" s="1"/>
      <c r="Q152" s="1"/>
      <c r="R152" s="1"/>
      <c r="S152" s="1"/>
      <c r="T152" s="1"/>
      <c r="U152" s="1"/>
      <c r="V152" s="1"/>
      <c r="W152" s="1"/>
      <c r="X152" s="1"/>
      <c r="Y152" s="1"/>
      <c r="Z152" s="1"/>
    </row>
    <row r="153" spans="1:26" ht="15.75" customHeight="1">
      <c r="A153" s="1"/>
      <c r="B153" s="85"/>
      <c r="C153" s="1"/>
      <c r="D153" s="1"/>
      <c r="E153" s="1"/>
      <c r="F153" s="49"/>
      <c r="G153" s="49"/>
      <c r="H153" s="1"/>
      <c r="I153" s="1"/>
      <c r="J153" s="1"/>
      <c r="K153" s="1"/>
      <c r="L153" s="1"/>
      <c r="M153" s="1"/>
      <c r="N153" s="1"/>
      <c r="O153" s="1"/>
      <c r="P153" s="1"/>
      <c r="Q153" s="1"/>
      <c r="R153" s="1"/>
      <c r="S153" s="1"/>
      <c r="T153" s="1"/>
      <c r="U153" s="1"/>
      <c r="V153" s="1"/>
      <c r="W153" s="1"/>
      <c r="X153" s="1"/>
      <c r="Y153" s="1"/>
      <c r="Z153" s="1"/>
    </row>
    <row r="154" spans="1:26" ht="15.75" customHeight="1">
      <c r="A154" s="1"/>
      <c r="B154" s="85"/>
      <c r="C154" s="1"/>
      <c r="D154" s="1"/>
      <c r="E154" s="1"/>
      <c r="F154" s="49"/>
      <c r="G154" s="49"/>
      <c r="H154" s="1"/>
      <c r="I154" s="1"/>
      <c r="J154" s="1"/>
      <c r="K154" s="1"/>
      <c r="L154" s="1"/>
      <c r="M154" s="1"/>
      <c r="N154" s="1"/>
      <c r="O154" s="1"/>
      <c r="P154" s="1"/>
      <c r="Q154" s="1"/>
      <c r="R154" s="1"/>
      <c r="S154" s="1"/>
      <c r="T154" s="1"/>
      <c r="U154" s="1"/>
      <c r="V154" s="1"/>
      <c r="W154" s="1"/>
      <c r="X154" s="1"/>
      <c r="Y154" s="1"/>
      <c r="Z154" s="1"/>
    </row>
    <row r="155" spans="1:26" ht="15.75" customHeight="1">
      <c r="A155" s="1"/>
      <c r="B155" s="85"/>
      <c r="C155" s="1"/>
      <c r="D155" s="1"/>
      <c r="E155" s="1"/>
      <c r="F155" s="49"/>
      <c r="G155" s="49"/>
      <c r="H155" s="1"/>
      <c r="I155" s="1"/>
      <c r="J155" s="1"/>
      <c r="K155" s="1"/>
      <c r="L155" s="1"/>
      <c r="M155" s="1"/>
      <c r="N155" s="1"/>
      <c r="O155" s="1"/>
      <c r="P155" s="1"/>
      <c r="Q155" s="1"/>
      <c r="R155" s="1"/>
      <c r="S155" s="1"/>
      <c r="T155" s="1"/>
      <c r="U155" s="1"/>
      <c r="V155" s="1"/>
      <c r="W155" s="1"/>
      <c r="X155" s="1"/>
      <c r="Y155" s="1"/>
      <c r="Z155" s="1"/>
    </row>
    <row r="156" spans="1:26" ht="15.75" customHeight="1">
      <c r="A156" s="1"/>
      <c r="B156" s="85"/>
      <c r="C156" s="1"/>
      <c r="D156" s="1"/>
      <c r="E156" s="1"/>
      <c r="F156" s="49"/>
      <c r="G156" s="49"/>
      <c r="H156" s="1"/>
      <c r="I156" s="1"/>
      <c r="J156" s="1"/>
      <c r="K156" s="1"/>
      <c r="L156" s="1"/>
      <c r="M156" s="1"/>
      <c r="N156" s="1"/>
      <c r="O156" s="1"/>
      <c r="P156" s="1"/>
      <c r="Q156" s="1"/>
      <c r="R156" s="1"/>
      <c r="S156" s="1"/>
      <c r="T156" s="1"/>
      <c r="U156" s="1"/>
      <c r="V156" s="1"/>
      <c r="W156" s="1"/>
      <c r="X156" s="1"/>
      <c r="Y156" s="1"/>
      <c r="Z156" s="1"/>
    </row>
    <row r="157" spans="1:26" ht="15.75" customHeight="1">
      <c r="A157" s="1"/>
      <c r="B157" s="85"/>
      <c r="C157" s="1"/>
      <c r="D157" s="1"/>
      <c r="E157" s="1"/>
      <c r="F157" s="49"/>
      <c r="G157" s="49"/>
      <c r="H157" s="1"/>
      <c r="I157" s="1"/>
      <c r="J157" s="1"/>
      <c r="K157" s="1"/>
      <c r="L157" s="1"/>
      <c r="M157" s="1"/>
      <c r="N157" s="1"/>
      <c r="O157" s="1"/>
      <c r="P157" s="1"/>
      <c r="Q157" s="1"/>
      <c r="R157" s="1"/>
      <c r="S157" s="1"/>
      <c r="T157" s="1"/>
      <c r="U157" s="1"/>
      <c r="V157" s="1"/>
      <c r="W157" s="1"/>
      <c r="X157" s="1"/>
      <c r="Y157" s="1"/>
      <c r="Z157" s="1"/>
    </row>
    <row r="158" spans="1:26" ht="15.75" customHeight="1">
      <c r="A158" s="1"/>
      <c r="B158" s="85"/>
      <c r="C158" s="1"/>
      <c r="D158" s="1"/>
      <c r="E158" s="1"/>
      <c r="F158" s="49"/>
      <c r="G158" s="49"/>
      <c r="H158" s="1"/>
      <c r="I158" s="1"/>
      <c r="J158" s="1"/>
      <c r="K158" s="1"/>
      <c r="L158" s="1"/>
      <c r="M158" s="1"/>
      <c r="N158" s="1"/>
      <c r="O158" s="1"/>
      <c r="P158" s="1"/>
      <c r="Q158" s="1"/>
      <c r="R158" s="1"/>
      <c r="S158" s="1"/>
      <c r="T158" s="1"/>
      <c r="U158" s="1"/>
      <c r="V158" s="1"/>
      <c r="W158" s="1"/>
      <c r="X158" s="1"/>
      <c r="Y158" s="1"/>
      <c r="Z158" s="1"/>
    </row>
    <row r="159" spans="1:26" ht="15.75" customHeight="1">
      <c r="A159" s="1"/>
      <c r="B159" s="85"/>
      <c r="C159" s="1"/>
      <c r="D159" s="1"/>
      <c r="E159" s="1"/>
      <c r="F159" s="49"/>
      <c r="G159" s="49"/>
      <c r="H159" s="1"/>
      <c r="I159" s="1"/>
      <c r="J159" s="1"/>
      <c r="K159" s="1"/>
      <c r="L159" s="1"/>
      <c r="M159" s="1"/>
      <c r="N159" s="1"/>
      <c r="O159" s="1"/>
      <c r="P159" s="1"/>
      <c r="Q159" s="1"/>
      <c r="R159" s="1"/>
      <c r="S159" s="1"/>
      <c r="T159" s="1"/>
      <c r="U159" s="1"/>
      <c r="V159" s="1"/>
      <c r="W159" s="1"/>
      <c r="X159" s="1"/>
      <c r="Y159" s="1"/>
      <c r="Z159" s="1"/>
    </row>
    <row r="160" spans="1:26" ht="15.75" customHeight="1">
      <c r="A160" s="1"/>
      <c r="B160" s="85"/>
      <c r="C160" s="1"/>
      <c r="D160" s="1"/>
      <c r="E160" s="1"/>
      <c r="F160" s="49"/>
      <c r="G160" s="49"/>
      <c r="H160" s="1"/>
      <c r="I160" s="1"/>
      <c r="J160" s="1"/>
      <c r="K160" s="1"/>
      <c r="L160" s="1"/>
      <c r="M160" s="1"/>
      <c r="N160" s="1"/>
      <c r="O160" s="1"/>
      <c r="P160" s="1"/>
      <c r="Q160" s="1"/>
      <c r="R160" s="1"/>
      <c r="S160" s="1"/>
      <c r="T160" s="1"/>
      <c r="U160" s="1"/>
      <c r="V160" s="1"/>
      <c r="W160" s="1"/>
      <c r="X160" s="1"/>
      <c r="Y160" s="1"/>
      <c r="Z160" s="1"/>
    </row>
    <row r="161" spans="1:26" ht="15.75" customHeight="1">
      <c r="A161" s="1"/>
      <c r="B161" s="85"/>
      <c r="C161" s="1"/>
      <c r="D161" s="1"/>
      <c r="E161" s="1"/>
      <c r="F161" s="49"/>
      <c r="G161" s="49"/>
      <c r="H161" s="1"/>
      <c r="I161" s="1"/>
      <c r="J161" s="1"/>
      <c r="K161" s="1"/>
      <c r="L161" s="1"/>
      <c r="M161" s="1"/>
      <c r="N161" s="1"/>
      <c r="O161" s="1"/>
      <c r="P161" s="1"/>
      <c r="Q161" s="1"/>
      <c r="R161" s="1"/>
      <c r="S161" s="1"/>
      <c r="T161" s="1"/>
      <c r="U161" s="1"/>
      <c r="V161" s="1"/>
      <c r="W161" s="1"/>
      <c r="X161" s="1"/>
      <c r="Y161" s="1"/>
      <c r="Z161" s="1"/>
    </row>
    <row r="162" spans="1:26" ht="15.75" customHeight="1">
      <c r="A162" s="1"/>
      <c r="B162" s="85"/>
      <c r="C162" s="1"/>
      <c r="D162" s="1"/>
      <c r="E162" s="1"/>
      <c r="F162" s="49"/>
      <c r="G162" s="49"/>
      <c r="H162" s="1"/>
      <c r="I162" s="1"/>
      <c r="J162" s="1"/>
      <c r="K162" s="1"/>
      <c r="L162" s="1"/>
      <c r="M162" s="1"/>
      <c r="N162" s="1"/>
      <c r="O162" s="1"/>
      <c r="P162" s="1"/>
      <c r="Q162" s="1"/>
      <c r="R162" s="1"/>
      <c r="S162" s="1"/>
      <c r="T162" s="1"/>
      <c r="U162" s="1"/>
      <c r="V162" s="1"/>
      <c r="W162" s="1"/>
      <c r="X162" s="1"/>
      <c r="Y162" s="1"/>
      <c r="Z162" s="1"/>
    </row>
    <row r="163" spans="1:26" ht="15.75" customHeight="1">
      <c r="A163" s="1"/>
      <c r="B163" s="85"/>
      <c r="C163" s="1"/>
      <c r="D163" s="1"/>
      <c r="E163" s="1"/>
      <c r="F163" s="49"/>
      <c r="G163" s="49"/>
      <c r="H163" s="1"/>
      <c r="I163" s="1"/>
      <c r="J163" s="1"/>
      <c r="K163" s="1"/>
      <c r="L163" s="1"/>
      <c r="M163" s="1"/>
      <c r="N163" s="1"/>
      <c r="O163" s="1"/>
      <c r="P163" s="1"/>
      <c r="Q163" s="1"/>
      <c r="R163" s="1"/>
      <c r="S163" s="1"/>
      <c r="T163" s="1"/>
      <c r="U163" s="1"/>
      <c r="V163" s="1"/>
      <c r="W163" s="1"/>
      <c r="X163" s="1"/>
      <c r="Y163" s="1"/>
      <c r="Z163" s="1"/>
    </row>
    <row r="164" spans="1:26" ht="15.75" customHeight="1">
      <c r="A164" s="1"/>
      <c r="B164" s="85"/>
      <c r="C164" s="1"/>
      <c r="D164" s="1"/>
      <c r="E164" s="1"/>
      <c r="F164" s="49"/>
      <c r="G164" s="49"/>
      <c r="H164" s="1"/>
      <c r="I164" s="1"/>
      <c r="J164" s="1"/>
      <c r="K164" s="1"/>
      <c r="L164" s="1"/>
      <c r="M164" s="1"/>
      <c r="N164" s="1"/>
      <c r="O164" s="1"/>
      <c r="P164" s="1"/>
      <c r="Q164" s="1"/>
      <c r="R164" s="1"/>
      <c r="S164" s="1"/>
      <c r="T164" s="1"/>
      <c r="U164" s="1"/>
      <c r="V164" s="1"/>
      <c r="W164" s="1"/>
      <c r="X164" s="1"/>
      <c r="Y164" s="1"/>
      <c r="Z164" s="1"/>
    </row>
    <row r="165" spans="1:26" ht="15.75" customHeight="1">
      <c r="A165" s="1"/>
      <c r="B165" s="85"/>
      <c r="C165" s="1"/>
      <c r="D165" s="1"/>
      <c r="E165" s="1"/>
      <c r="F165" s="49"/>
      <c r="G165" s="49"/>
      <c r="H165" s="1"/>
      <c r="I165" s="1"/>
      <c r="J165" s="1"/>
      <c r="K165" s="1"/>
      <c r="L165" s="1"/>
      <c r="M165" s="1"/>
      <c r="N165" s="1"/>
      <c r="O165" s="1"/>
      <c r="P165" s="1"/>
      <c r="Q165" s="1"/>
      <c r="R165" s="1"/>
      <c r="S165" s="1"/>
      <c r="T165" s="1"/>
      <c r="U165" s="1"/>
      <c r="V165" s="1"/>
      <c r="W165" s="1"/>
      <c r="X165" s="1"/>
      <c r="Y165" s="1"/>
      <c r="Z165" s="1"/>
    </row>
    <row r="166" spans="1:26" ht="15.75" customHeight="1">
      <c r="A166" s="1"/>
      <c r="B166" s="85"/>
      <c r="C166" s="1"/>
      <c r="D166" s="1"/>
      <c r="E166" s="1"/>
      <c r="F166" s="49"/>
      <c r="G166" s="49"/>
      <c r="H166" s="1"/>
      <c r="I166" s="1"/>
      <c r="J166" s="1"/>
      <c r="K166" s="1"/>
      <c r="L166" s="1"/>
      <c r="M166" s="1"/>
      <c r="N166" s="1"/>
      <c r="O166" s="1"/>
      <c r="P166" s="1"/>
      <c r="Q166" s="1"/>
      <c r="R166" s="1"/>
      <c r="S166" s="1"/>
      <c r="T166" s="1"/>
      <c r="U166" s="1"/>
      <c r="V166" s="1"/>
      <c r="W166" s="1"/>
      <c r="X166" s="1"/>
      <c r="Y166" s="1"/>
      <c r="Z166" s="1"/>
    </row>
    <row r="167" spans="1:26" ht="15.75" customHeight="1">
      <c r="A167" s="1"/>
      <c r="B167" s="85"/>
      <c r="C167" s="1"/>
      <c r="D167" s="1"/>
      <c r="E167" s="1"/>
      <c r="F167" s="49"/>
      <c r="G167" s="49"/>
      <c r="H167" s="1"/>
      <c r="I167" s="1"/>
      <c r="J167" s="1"/>
      <c r="K167" s="1"/>
      <c r="L167" s="1"/>
      <c r="M167" s="1"/>
      <c r="N167" s="1"/>
      <c r="O167" s="1"/>
      <c r="P167" s="1"/>
      <c r="Q167" s="1"/>
      <c r="R167" s="1"/>
      <c r="S167" s="1"/>
      <c r="T167" s="1"/>
      <c r="U167" s="1"/>
      <c r="V167" s="1"/>
      <c r="W167" s="1"/>
      <c r="X167" s="1"/>
      <c r="Y167" s="1"/>
      <c r="Z167" s="1"/>
    </row>
    <row r="168" spans="1:26" ht="15.75" customHeight="1">
      <c r="A168" s="1"/>
      <c r="B168" s="85"/>
      <c r="C168" s="1"/>
      <c r="D168" s="1"/>
      <c r="E168" s="1"/>
      <c r="F168" s="49"/>
      <c r="G168" s="49"/>
      <c r="H168" s="1"/>
      <c r="I168" s="1"/>
      <c r="J168" s="1"/>
      <c r="K168" s="1"/>
      <c r="L168" s="1"/>
      <c r="M168" s="1"/>
      <c r="N168" s="1"/>
      <c r="O168" s="1"/>
      <c r="P168" s="1"/>
      <c r="Q168" s="1"/>
      <c r="R168" s="1"/>
      <c r="S168" s="1"/>
      <c r="T168" s="1"/>
      <c r="U168" s="1"/>
      <c r="V168" s="1"/>
      <c r="W168" s="1"/>
      <c r="X168" s="1"/>
      <c r="Y168" s="1"/>
      <c r="Z168" s="1"/>
    </row>
    <row r="169" spans="1:26" ht="15.75" customHeight="1">
      <c r="A169" s="1"/>
      <c r="B169" s="85"/>
      <c r="C169" s="1"/>
      <c r="D169" s="1"/>
      <c r="E169" s="1"/>
      <c r="F169" s="49"/>
      <c r="G169" s="49"/>
      <c r="H169" s="1"/>
      <c r="I169" s="1"/>
      <c r="J169" s="1"/>
      <c r="K169" s="1"/>
      <c r="L169" s="1"/>
      <c r="M169" s="1"/>
      <c r="N169" s="1"/>
      <c r="O169" s="1"/>
      <c r="P169" s="1"/>
      <c r="Q169" s="1"/>
      <c r="R169" s="1"/>
      <c r="S169" s="1"/>
      <c r="T169" s="1"/>
      <c r="U169" s="1"/>
      <c r="V169" s="1"/>
      <c r="W169" s="1"/>
      <c r="X169" s="1"/>
      <c r="Y169" s="1"/>
      <c r="Z169" s="1"/>
    </row>
    <row r="170" spans="1:26" ht="15.75" customHeight="1">
      <c r="A170" s="1"/>
      <c r="B170" s="85"/>
      <c r="C170" s="1"/>
      <c r="D170" s="1"/>
      <c r="E170" s="1"/>
      <c r="F170" s="49"/>
      <c r="G170" s="49"/>
      <c r="H170" s="1"/>
      <c r="I170" s="1"/>
      <c r="J170" s="1"/>
      <c r="K170" s="1"/>
      <c r="L170" s="1"/>
      <c r="M170" s="1"/>
      <c r="N170" s="1"/>
      <c r="O170" s="1"/>
      <c r="P170" s="1"/>
      <c r="Q170" s="1"/>
      <c r="R170" s="1"/>
      <c r="S170" s="1"/>
      <c r="T170" s="1"/>
      <c r="U170" s="1"/>
      <c r="V170" s="1"/>
      <c r="W170" s="1"/>
      <c r="X170" s="1"/>
      <c r="Y170" s="1"/>
      <c r="Z170" s="1"/>
    </row>
    <row r="171" spans="1:26" ht="15.75" customHeight="1">
      <c r="A171" s="1"/>
      <c r="B171" s="85"/>
      <c r="C171" s="1"/>
      <c r="D171" s="1"/>
      <c r="E171" s="1"/>
      <c r="F171" s="49"/>
      <c r="G171" s="49"/>
      <c r="H171" s="1"/>
      <c r="I171" s="1"/>
      <c r="J171" s="1"/>
      <c r="K171" s="1"/>
      <c r="L171" s="1"/>
      <c r="M171" s="1"/>
      <c r="N171" s="1"/>
      <c r="O171" s="1"/>
      <c r="P171" s="1"/>
      <c r="Q171" s="1"/>
      <c r="R171" s="1"/>
      <c r="S171" s="1"/>
      <c r="T171" s="1"/>
      <c r="U171" s="1"/>
      <c r="V171" s="1"/>
      <c r="W171" s="1"/>
      <c r="X171" s="1"/>
      <c r="Y171" s="1"/>
      <c r="Z171" s="1"/>
    </row>
    <row r="172" spans="1:26" ht="15.75" customHeight="1">
      <c r="A172" s="1"/>
      <c r="B172" s="85"/>
      <c r="C172" s="1"/>
      <c r="D172" s="1"/>
      <c r="E172" s="1"/>
      <c r="F172" s="49"/>
      <c r="G172" s="49"/>
      <c r="H172" s="1"/>
      <c r="I172" s="1"/>
      <c r="J172" s="1"/>
      <c r="K172" s="1"/>
      <c r="L172" s="1"/>
      <c r="M172" s="1"/>
      <c r="N172" s="1"/>
      <c r="O172" s="1"/>
      <c r="P172" s="1"/>
      <c r="Q172" s="1"/>
      <c r="R172" s="1"/>
      <c r="S172" s="1"/>
      <c r="T172" s="1"/>
      <c r="U172" s="1"/>
      <c r="V172" s="1"/>
      <c r="W172" s="1"/>
      <c r="X172" s="1"/>
      <c r="Y172" s="1"/>
      <c r="Z172" s="1"/>
    </row>
    <row r="173" spans="1:26" ht="15.75" customHeight="1">
      <c r="A173" s="1"/>
      <c r="B173" s="85"/>
      <c r="C173" s="1"/>
      <c r="D173" s="1"/>
      <c r="E173" s="1"/>
      <c r="F173" s="49"/>
      <c r="G173" s="49"/>
      <c r="H173" s="1"/>
      <c r="I173" s="1"/>
      <c r="J173" s="1"/>
      <c r="K173" s="1"/>
      <c r="L173" s="1"/>
      <c r="M173" s="1"/>
      <c r="N173" s="1"/>
      <c r="O173" s="1"/>
      <c r="P173" s="1"/>
      <c r="Q173" s="1"/>
      <c r="R173" s="1"/>
      <c r="S173" s="1"/>
      <c r="T173" s="1"/>
      <c r="U173" s="1"/>
      <c r="V173" s="1"/>
      <c r="W173" s="1"/>
      <c r="X173" s="1"/>
      <c r="Y173" s="1"/>
      <c r="Z173" s="1"/>
    </row>
    <row r="174" spans="1:26" ht="15.75" customHeight="1">
      <c r="A174" s="1"/>
      <c r="B174" s="85"/>
      <c r="C174" s="1"/>
      <c r="D174" s="1"/>
      <c r="E174" s="1"/>
      <c r="F174" s="49"/>
      <c r="G174" s="49"/>
      <c r="H174" s="1"/>
      <c r="I174" s="1"/>
      <c r="J174" s="1"/>
      <c r="K174" s="1"/>
      <c r="L174" s="1"/>
      <c r="M174" s="1"/>
      <c r="N174" s="1"/>
      <c r="O174" s="1"/>
      <c r="P174" s="1"/>
      <c r="Q174" s="1"/>
      <c r="R174" s="1"/>
      <c r="S174" s="1"/>
      <c r="T174" s="1"/>
      <c r="U174" s="1"/>
      <c r="V174" s="1"/>
      <c r="W174" s="1"/>
      <c r="X174" s="1"/>
      <c r="Y174" s="1"/>
      <c r="Z174" s="1"/>
    </row>
    <row r="175" spans="1:26" ht="15.75" customHeight="1">
      <c r="A175" s="1"/>
      <c r="B175" s="85"/>
      <c r="C175" s="1"/>
      <c r="D175" s="1"/>
      <c r="E175" s="1"/>
      <c r="F175" s="49"/>
      <c r="G175" s="49"/>
      <c r="H175" s="1"/>
      <c r="I175" s="1"/>
      <c r="J175" s="1"/>
      <c r="K175" s="1"/>
      <c r="L175" s="1"/>
      <c r="M175" s="1"/>
      <c r="N175" s="1"/>
      <c r="O175" s="1"/>
      <c r="P175" s="1"/>
      <c r="Q175" s="1"/>
      <c r="R175" s="1"/>
      <c r="S175" s="1"/>
      <c r="T175" s="1"/>
      <c r="U175" s="1"/>
      <c r="V175" s="1"/>
      <c r="W175" s="1"/>
      <c r="X175" s="1"/>
      <c r="Y175" s="1"/>
      <c r="Z175" s="1"/>
    </row>
    <row r="176" spans="1:26" ht="15.75" customHeight="1">
      <c r="A176" s="1"/>
      <c r="B176" s="85"/>
      <c r="C176" s="1"/>
      <c r="D176" s="1"/>
      <c r="E176" s="1"/>
      <c r="F176" s="49"/>
      <c r="G176" s="49"/>
      <c r="H176" s="1"/>
      <c r="I176" s="1"/>
      <c r="J176" s="1"/>
      <c r="K176" s="1"/>
      <c r="L176" s="1"/>
      <c r="M176" s="1"/>
      <c r="N176" s="1"/>
      <c r="O176" s="1"/>
      <c r="P176" s="1"/>
      <c r="Q176" s="1"/>
      <c r="R176" s="1"/>
      <c r="S176" s="1"/>
      <c r="T176" s="1"/>
      <c r="U176" s="1"/>
      <c r="V176" s="1"/>
      <c r="W176" s="1"/>
      <c r="X176" s="1"/>
      <c r="Y176" s="1"/>
      <c r="Z176" s="1"/>
    </row>
    <row r="177" spans="1:26" ht="15.75" customHeight="1">
      <c r="A177" s="1"/>
      <c r="B177" s="85"/>
      <c r="C177" s="1"/>
      <c r="D177" s="1"/>
      <c r="E177" s="1"/>
      <c r="F177" s="49"/>
      <c r="G177" s="49"/>
      <c r="H177" s="1"/>
      <c r="I177" s="1"/>
      <c r="J177" s="1"/>
      <c r="K177" s="1"/>
      <c r="L177" s="1"/>
      <c r="M177" s="1"/>
      <c r="N177" s="1"/>
      <c r="O177" s="1"/>
      <c r="P177" s="1"/>
      <c r="Q177" s="1"/>
      <c r="R177" s="1"/>
      <c r="S177" s="1"/>
      <c r="T177" s="1"/>
      <c r="U177" s="1"/>
      <c r="V177" s="1"/>
      <c r="W177" s="1"/>
      <c r="X177" s="1"/>
      <c r="Y177" s="1"/>
      <c r="Z177" s="1"/>
    </row>
    <row r="178" spans="1:26" ht="15.75" customHeight="1">
      <c r="A178" s="1"/>
      <c r="B178" s="85"/>
      <c r="C178" s="1"/>
      <c r="D178" s="1"/>
      <c r="E178" s="1"/>
      <c r="F178" s="49"/>
      <c r="G178" s="49"/>
      <c r="H178" s="1"/>
      <c r="I178" s="1"/>
      <c r="J178" s="1"/>
      <c r="K178" s="1"/>
      <c r="L178" s="1"/>
      <c r="M178" s="1"/>
      <c r="N178" s="1"/>
      <c r="O178" s="1"/>
      <c r="P178" s="1"/>
      <c r="Q178" s="1"/>
      <c r="R178" s="1"/>
      <c r="S178" s="1"/>
      <c r="T178" s="1"/>
      <c r="U178" s="1"/>
      <c r="V178" s="1"/>
      <c r="W178" s="1"/>
      <c r="X178" s="1"/>
      <c r="Y178" s="1"/>
      <c r="Z178" s="1"/>
    </row>
    <row r="179" spans="1:26" ht="15.75" customHeight="1">
      <c r="A179" s="1"/>
      <c r="B179" s="85"/>
      <c r="C179" s="1"/>
      <c r="D179" s="1"/>
      <c r="E179" s="1"/>
      <c r="F179" s="49"/>
      <c r="G179" s="49"/>
      <c r="H179" s="1"/>
      <c r="I179" s="1"/>
      <c r="J179" s="1"/>
      <c r="K179" s="1"/>
      <c r="L179" s="1"/>
      <c r="M179" s="1"/>
      <c r="N179" s="1"/>
      <c r="O179" s="1"/>
      <c r="P179" s="1"/>
      <c r="Q179" s="1"/>
      <c r="R179" s="1"/>
      <c r="S179" s="1"/>
      <c r="T179" s="1"/>
      <c r="U179" s="1"/>
      <c r="V179" s="1"/>
      <c r="W179" s="1"/>
      <c r="X179" s="1"/>
      <c r="Y179" s="1"/>
      <c r="Z179" s="1"/>
    </row>
    <row r="180" spans="1:26" ht="15.75" customHeight="1">
      <c r="A180" s="1"/>
      <c r="B180" s="85"/>
      <c r="C180" s="1"/>
      <c r="D180" s="1"/>
      <c r="E180" s="1"/>
      <c r="F180" s="49"/>
      <c r="G180" s="49"/>
      <c r="H180" s="1"/>
      <c r="I180" s="1"/>
      <c r="J180" s="1"/>
      <c r="K180" s="1"/>
      <c r="L180" s="1"/>
      <c r="M180" s="1"/>
      <c r="N180" s="1"/>
      <c r="O180" s="1"/>
      <c r="P180" s="1"/>
      <c r="Q180" s="1"/>
      <c r="R180" s="1"/>
      <c r="S180" s="1"/>
      <c r="T180" s="1"/>
      <c r="U180" s="1"/>
      <c r="V180" s="1"/>
      <c r="W180" s="1"/>
      <c r="X180" s="1"/>
      <c r="Y180" s="1"/>
      <c r="Z180" s="1"/>
    </row>
    <row r="181" spans="1:26" ht="15.75" customHeight="1">
      <c r="A181" s="1"/>
      <c r="B181" s="85"/>
      <c r="C181" s="1"/>
      <c r="D181" s="1"/>
      <c r="E181" s="1"/>
      <c r="F181" s="49"/>
      <c r="G181" s="49"/>
      <c r="H181" s="1"/>
      <c r="I181" s="1"/>
      <c r="J181" s="1"/>
      <c r="K181" s="1"/>
      <c r="L181" s="1"/>
      <c r="M181" s="1"/>
      <c r="N181" s="1"/>
      <c r="O181" s="1"/>
      <c r="P181" s="1"/>
      <c r="Q181" s="1"/>
      <c r="R181" s="1"/>
      <c r="S181" s="1"/>
      <c r="T181" s="1"/>
      <c r="U181" s="1"/>
      <c r="V181" s="1"/>
      <c r="W181" s="1"/>
      <c r="X181" s="1"/>
      <c r="Y181" s="1"/>
      <c r="Z181" s="1"/>
    </row>
    <row r="182" spans="1:26" ht="15.75" customHeight="1">
      <c r="A182" s="1"/>
      <c r="B182" s="85"/>
      <c r="C182" s="1"/>
      <c r="D182" s="1"/>
      <c r="E182" s="1"/>
      <c r="F182" s="49"/>
      <c r="G182" s="49"/>
      <c r="H182" s="1"/>
      <c r="I182" s="1"/>
      <c r="J182" s="1"/>
      <c r="K182" s="1"/>
      <c r="L182" s="1"/>
      <c r="M182" s="1"/>
      <c r="N182" s="1"/>
      <c r="O182" s="1"/>
      <c r="P182" s="1"/>
      <c r="Q182" s="1"/>
      <c r="R182" s="1"/>
      <c r="S182" s="1"/>
      <c r="T182" s="1"/>
      <c r="U182" s="1"/>
      <c r="V182" s="1"/>
      <c r="W182" s="1"/>
      <c r="X182" s="1"/>
      <c r="Y182" s="1"/>
      <c r="Z182" s="1"/>
    </row>
    <row r="183" spans="1:26" ht="15.75" customHeight="1">
      <c r="A183" s="1"/>
      <c r="B183" s="85"/>
      <c r="C183" s="1"/>
      <c r="D183" s="1"/>
      <c r="E183" s="1"/>
      <c r="F183" s="49"/>
      <c r="G183" s="49"/>
      <c r="H183" s="1"/>
      <c r="I183" s="1"/>
      <c r="J183" s="1"/>
      <c r="K183" s="1"/>
      <c r="L183" s="1"/>
      <c r="M183" s="1"/>
      <c r="N183" s="1"/>
      <c r="O183" s="1"/>
      <c r="P183" s="1"/>
      <c r="Q183" s="1"/>
      <c r="R183" s="1"/>
      <c r="S183" s="1"/>
      <c r="T183" s="1"/>
      <c r="U183" s="1"/>
      <c r="V183" s="1"/>
      <c r="W183" s="1"/>
      <c r="X183" s="1"/>
      <c r="Y183" s="1"/>
      <c r="Z183" s="1"/>
    </row>
    <row r="184" spans="1:26" ht="15.75" customHeight="1">
      <c r="A184" s="1"/>
      <c r="B184" s="85"/>
      <c r="C184" s="1"/>
      <c r="D184" s="1"/>
      <c r="E184" s="1"/>
      <c r="F184" s="49"/>
      <c r="G184" s="49"/>
      <c r="H184" s="1"/>
      <c r="I184" s="1"/>
      <c r="J184" s="1"/>
      <c r="K184" s="1"/>
      <c r="L184" s="1"/>
      <c r="M184" s="1"/>
      <c r="N184" s="1"/>
      <c r="O184" s="1"/>
      <c r="P184" s="1"/>
      <c r="Q184" s="1"/>
      <c r="R184" s="1"/>
      <c r="S184" s="1"/>
      <c r="T184" s="1"/>
      <c r="U184" s="1"/>
      <c r="V184" s="1"/>
      <c r="W184" s="1"/>
      <c r="X184" s="1"/>
      <c r="Y184" s="1"/>
      <c r="Z184" s="1"/>
    </row>
    <row r="185" spans="1:26" ht="15.75" customHeight="1">
      <c r="A185" s="1"/>
      <c r="B185" s="85"/>
      <c r="C185" s="1"/>
      <c r="D185" s="1"/>
      <c r="E185" s="1"/>
      <c r="F185" s="49"/>
      <c r="G185" s="49"/>
      <c r="H185" s="1"/>
      <c r="I185" s="1"/>
      <c r="J185" s="1"/>
      <c r="K185" s="1"/>
      <c r="L185" s="1"/>
      <c r="M185" s="1"/>
      <c r="N185" s="1"/>
      <c r="O185" s="1"/>
      <c r="P185" s="1"/>
      <c r="Q185" s="1"/>
      <c r="R185" s="1"/>
      <c r="S185" s="1"/>
      <c r="T185" s="1"/>
      <c r="U185" s="1"/>
      <c r="V185" s="1"/>
      <c r="W185" s="1"/>
      <c r="X185" s="1"/>
      <c r="Y185" s="1"/>
      <c r="Z185" s="1"/>
    </row>
    <row r="186" spans="1:26" ht="15.75" customHeight="1">
      <c r="A186" s="1"/>
      <c r="B186" s="85"/>
      <c r="C186" s="1"/>
      <c r="D186" s="1"/>
      <c r="E186" s="1"/>
      <c r="F186" s="49"/>
      <c r="G186" s="49"/>
      <c r="H186" s="1"/>
      <c r="I186" s="1"/>
      <c r="J186" s="1"/>
      <c r="K186" s="1"/>
      <c r="L186" s="1"/>
      <c r="M186" s="1"/>
      <c r="N186" s="1"/>
      <c r="O186" s="1"/>
      <c r="P186" s="1"/>
      <c r="Q186" s="1"/>
      <c r="R186" s="1"/>
      <c r="S186" s="1"/>
      <c r="T186" s="1"/>
      <c r="U186" s="1"/>
      <c r="V186" s="1"/>
      <c r="W186" s="1"/>
      <c r="X186" s="1"/>
      <c r="Y186" s="1"/>
      <c r="Z186" s="1"/>
    </row>
    <row r="187" spans="1:26" ht="15.75" customHeight="1">
      <c r="A187" s="1"/>
      <c r="B187" s="85"/>
      <c r="C187" s="1"/>
      <c r="D187" s="1"/>
      <c r="E187" s="1"/>
      <c r="F187" s="49"/>
      <c r="G187" s="49"/>
      <c r="H187" s="1"/>
      <c r="I187" s="1"/>
      <c r="J187" s="1"/>
      <c r="K187" s="1"/>
      <c r="L187" s="1"/>
      <c r="M187" s="1"/>
      <c r="N187" s="1"/>
      <c r="O187" s="1"/>
      <c r="P187" s="1"/>
      <c r="Q187" s="1"/>
      <c r="R187" s="1"/>
      <c r="S187" s="1"/>
      <c r="T187" s="1"/>
      <c r="U187" s="1"/>
      <c r="V187" s="1"/>
      <c r="W187" s="1"/>
      <c r="X187" s="1"/>
      <c r="Y187" s="1"/>
      <c r="Z187" s="1"/>
    </row>
    <row r="188" spans="1:26" ht="15.75" customHeight="1">
      <c r="A188" s="1"/>
      <c r="B188" s="85"/>
      <c r="C188" s="1"/>
      <c r="D188" s="1"/>
      <c r="E188" s="1"/>
      <c r="F188" s="49"/>
      <c r="G188" s="49"/>
      <c r="H188" s="1"/>
      <c r="I188" s="1"/>
      <c r="J188" s="1"/>
      <c r="K188" s="1"/>
      <c r="L188" s="1"/>
      <c r="M188" s="1"/>
      <c r="N188" s="1"/>
      <c r="O188" s="1"/>
      <c r="P188" s="1"/>
      <c r="Q188" s="1"/>
      <c r="R188" s="1"/>
      <c r="S188" s="1"/>
      <c r="T188" s="1"/>
      <c r="U188" s="1"/>
      <c r="V188" s="1"/>
      <c r="W188" s="1"/>
      <c r="X188" s="1"/>
      <c r="Y188" s="1"/>
      <c r="Z188" s="1"/>
    </row>
    <row r="189" spans="1:26" ht="15.75" customHeight="1">
      <c r="A189" s="1"/>
      <c r="B189" s="85"/>
      <c r="C189" s="1"/>
      <c r="D189" s="1"/>
      <c r="E189" s="1"/>
      <c r="F189" s="49"/>
      <c r="G189" s="49"/>
      <c r="H189" s="1"/>
      <c r="I189" s="1"/>
      <c r="J189" s="1"/>
      <c r="K189" s="1"/>
      <c r="L189" s="1"/>
      <c r="M189" s="1"/>
      <c r="N189" s="1"/>
      <c r="O189" s="1"/>
      <c r="P189" s="1"/>
      <c r="Q189" s="1"/>
      <c r="R189" s="1"/>
      <c r="S189" s="1"/>
      <c r="T189" s="1"/>
      <c r="U189" s="1"/>
      <c r="V189" s="1"/>
      <c r="W189" s="1"/>
      <c r="X189" s="1"/>
      <c r="Y189" s="1"/>
      <c r="Z189" s="1"/>
    </row>
    <row r="190" spans="1:26" ht="15.75" customHeight="1">
      <c r="A190" s="1"/>
      <c r="B190" s="85"/>
      <c r="C190" s="1"/>
      <c r="D190" s="1"/>
      <c r="E190" s="1"/>
      <c r="F190" s="49"/>
      <c r="G190" s="49"/>
      <c r="H190" s="1"/>
      <c r="I190" s="1"/>
      <c r="J190" s="1"/>
      <c r="K190" s="1"/>
      <c r="L190" s="1"/>
      <c r="M190" s="1"/>
      <c r="N190" s="1"/>
      <c r="O190" s="1"/>
      <c r="P190" s="1"/>
      <c r="Q190" s="1"/>
      <c r="R190" s="1"/>
      <c r="S190" s="1"/>
      <c r="T190" s="1"/>
      <c r="U190" s="1"/>
      <c r="V190" s="1"/>
      <c r="W190" s="1"/>
      <c r="X190" s="1"/>
      <c r="Y190" s="1"/>
      <c r="Z190" s="1"/>
    </row>
    <row r="191" spans="1:26" ht="15.75" customHeight="1">
      <c r="A191" s="1"/>
      <c r="B191" s="85"/>
      <c r="C191" s="1"/>
      <c r="D191" s="1"/>
      <c r="E191" s="1"/>
      <c r="F191" s="49"/>
      <c r="G191" s="49"/>
      <c r="H191" s="1"/>
      <c r="I191" s="1"/>
      <c r="J191" s="1"/>
      <c r="K191" s="1"/>
      <c r="L191" s="1"/>
      <c r="M191" s="1"/>
      <c r="N191" s="1"/>
      <c r="O191" s="1"/>
      <c r="P191" s="1"/>
      <c r="Q191" s="1"/>
      <c r="R191" s="1"/>
      <c r="S191" s="1"/>
      <c r="T191" s="1"/>
      <c r="U191" s="1"/>
      <c r="V191" s="1"/>
      <c r="W191" s="1"/>
      <c r="X191" s="1"/>
      <c r="Y191" s="1"/>
      <c r="Z191" s="1"/>
    </row>
    <row r="192" spans="1:26" ht="15.75" customHeight="1">
      <c r="A192" s="1"/>
      <c r="B192" s="85"/>
      <c r="C192" s="1"/>
      <c r="D192" s="1"/>
      <c r="E192" s="1"/>
      <c r="F192" s="49"/>
      <c r="G192" s="49"/>
      <c r="H192" s="1"/>
      <c r="I192" s="1"/>
      <c r="J192" s="1"/>
      <c r="K192" s="1"/>
      <c r="L192" s="1"/>
      <c r="M192" s="1"/>
      <c r="N192" s="1"/>
      <c r="O192" s="1"/>
      <c r="P192" s="1"/>
      <c r="Q192" s="1"/>
      <c r="R192" s="1"/>
      <c r="S192" s="1"/>
      <c r="T192" s="1"/>
      <c r="U192" s="1"/>
      <c r="V192" s="1"/>
      <c r="W192" s="1"/>
      <c r="X192" s="1"/>
      <c r="Y192" s="1"/>
      <c r="Z192" s="1"/>
    </row>
    <row r="193" spans="1:26" ht="15.75" customHeight="1">
      <c r="A193" s="1"/>
      <c r="B193" s="85"/>
      <c r="C193" s="1"/>
      <c r="D193" s="1"/>
      <c r="E193" s="1"/>
      <c r="F193" s="49"/>
      <c r="G193" s="49"/>
      <c r="H193" s="1"/>
      <c r="I193" s="1"/>
      <c r="J193" s="1"/>
      <c r="K193" s="1"/>
      <c r="L193" s="1"/>
      <c r="M193" s="1"/>
      <c r="N193" s="1"/>
      <c r="O193" s="1"/>
      <c r="P193" s="1"/>
      <c r="Q193" s="1"/>
      <c r="R193" s="1"/>
      <c r="S193" s="1"/>
      <c r="T193" s="1"/>
      <c r="U193" s="1"/>
      <c r="V193" s="1"/>
      <c r="W193" s="1"/>
      <c r="X193" s="1"/>
      <c r="Y193" s="1"/>
      <c r="Z193" s="1"/>
    </row>
    <row r="194" spans="1:26" ht="15.75" customHeight="1">
      <c r="A194" s="1"/>
      <c r="B194" s="85"/>
      <c r="C194" s="1"/>
      <c r="D194" s="1"/>
      <c r="E194" s="1"/>
      <c r="F194" s="49"/>
      <c r="G194" s="49"/>
      <c r="H194" s="1"/>
      <c r="I194" s="1"/>
      <c r="J194" s="1"/>
      <c r="K194" s="1"/>
      <c r="L194" s="1"/>
      <c r="M194" s="1"/>
      <c r="N194" s="1"/>
      <c r="O194" s="1"/>
      <c r="P194" s="1"/>
      <c r="Q194" s="1"/>
      <c r="R194" s="1"/>
      <c r="S194" s="1"/>
      <c r="T194" s="1"/>
      <c r="U194" s="1"/>
      <c r="V194" s="1"/>
      <c r="W194" s="1"/>
      <c r="X194" s="1"/>
      <c r="Y194" s="1"/>
      <c r="Z194" s="1"/>
    </row>
    <row r="195" spans="1:26" ht="15.75" customHeight="1">
      <c r="A195" s="1"/>
      <c r="B195" s="85"/>
      <c r="C195" s="1"/>
      <c r="D195" s="1"/>
      <c r="E195" s="1"/>
      <c r="F195" s="49"/>
      <c r="G195" s="49"/>
      <c r="H195" s="1"/>
      <c r="I195" s="1"/>
      <c r="J195" s="1"/>
      <c r="K195" s="1"/>
      <c r="L195" s="1"/>
      <c r="M195" s="1"/>
      <c r="N195" s="1"/>
      <c r="O195" s="1"/>
      <c r="P195" s="1"/>
      <c r="Q195" s="1"/>
      <c r="R195" s="1"/>
      <c r="S195" s="1"/>
      <c r="T195" s="1"/>
      <c r="U195" s="1"/>
      <c r="V195" s="1"/>
      <c r="W195" s="1"/>
      <c r="X195" s="1"/>
      <c r="Y195" s="1"/>
      <c r="Z195" s="1"/>
    </row>
    <row r="196" spans="1:26" ht="15.75" customHeight="1">
      <c r="A196" s="1"/>
      <c r="B196" s="85"/>
      <c r="C196" s="1"/>
      <c r="D196" s="1"/>
      <c r="E196" s="1"/>
      <c r="F196" s="49"/>
      <c r="G196" s="49"/>
      <c r="H196" s="1"/>
      <c r="I196" s="1"/>
      <c r="J196" s="1"/>
      <c r="K196" s="1"/>
      <c r="L196" s="1"/>
      <c r="M196" s="1"/>
      <c r="N196" s="1"/>
      <c r="O196" s="1"/>
      <c r="P196" s="1"/>
      <c r="Q196" s="1"/>
      <c r="R196" s="1"/>
      <c r="S196" s="1"/>
      <c r="T196" s="1"/>
      <c r="U196" s="1"/>
      <c r="V196" s="1"/>
      <c r="W196" s="1"/>
      <c r="X196" s="1"/>
      <c r="Y196" s="1"/>
      <c r="Z196" s="1"/>
    </row>
    <row r="197" spans="1:26" ht="15.75" customHeight="1">
      <c r="A197" s="1"/>
      <c r="B197" s="85"/>
      <c r="C197" s="1"/>
      <c r="D197" s="1"/>
      <c r="E197" s="1"/>
      <c r="F197" s="49"/>
      <c r="G197" s="49"/>
      <c r="H197" s="1"/>
      <c r="I197" s="1"/>
      <c r="J197" s="1"/>
      <c r="K197" s="1"/>
      <c r="L197" s="1"/>
      <c r="M197" s="1"/>
      <c r="N197" s="1"/>
      <c r="O197" s="1"/>
      <c r="P197" s="1"/>
      <c r="Q197" s="1"/>
      <c r="R197" s="1"/>
      <c r="S197" s="1"/>
      <c r="T197" s="1"/>
      <c r="U197" s="1"/>
      <c r="V197" s="1"/>
      <c r="W197" s="1"/>
      <c r="X197" s="1"/>
      <c r="Y197" s="1"/>
      <c r="Z197" s="1"/>
    </row>
    <row r="198" spans="1:26" ht="15.75" customHeight="1">
      <c r="A198" s="1"/>
      <c r="B198" s="85"/>
      <c r="C198" s="1"/>
      <c r="D198" s="1"/>
      <c r="E198" s="1"/>
      <c r="F198" s="49"/>
      <c r="G198" s="49"/>
      <c r="H198" s="1"/>
      <c r="I198" s="1"/>
      <c r="J198" s="1"/>
      <c r="K198" s="1"/>
      <c r="L198" s="1"/>
      <c r="M198" s="1"/>
      <c r="N198" s="1"/>
      <c r="O198" s="1"/>
      <c r="P198" s="1"/>
      <c r="Q198" s="1"/>
      <c r="R198" s="1"/>
      <c r="S198" s="1"/>
      <c r="T198" s="1"/>
      <c r="U198" s="1"/>
      <c r="V198" s="1"/>
      <c r="W198" s="1"/>
      <c r="X198" s="1"/>
      <c r="Y198" s="1"/>
      <c r="Z198" s="1"/>
    </row>
    <row r="199" spans="1:26" ht="15.75" customHeight="1">
      <c r="A199" s="1"/>
      <c r="B199" s="85"/>
      <c r="C199" s="1"/>
      <c r="D199" s="1"/>
      <c r="E199" s="1"/>
      <c r="F199" s="49"/>
      <c r="G199" s="49"/>
      <c r="H199" s="1"/>
      <c r="I199" s="1"/>
      <c r="J199" s="1"/>
      <c r="K199" s="1"/>
      <c r="L199" s="1"/>
      <c r="M199" s="1"/>
      <c r="N199" s="1"/>
      <c r="O199" s="1"/>
      <c r="P199" s="1"/>
      <c r="Q199" s="1"/>
      <c r="R199" s="1"/>
      <c r="S199" s="1"/>
      <c r="T199" s="1"/>
      <c r="U199" s="1"/>
      <c r="V199" s="1"/>
      <c r="W199" s="1"/>
      <c r="X199" s="1"/>
      <c r="Y199" s="1"/>
      <c r="Z199" s="1"/>
    </row>
    <row r="200" spans="1:26" ht="15.75" customHeight="1">
      <c r="A200" s="1"/>
      <c r="B200" s="85"/>
      <c r="C200" s="1"/>
      <c r="D200" s="1"/>
      <c r="E200" s="1"/>
      <c r="F200" s="49"/>
      <c r="G200" s="49"/>
      <c r="H200" s="1"/>
      <c r="I200" s="1"/>
      <c r="J200" s="1"/>
      <c r="K200" s="1"/>
      <c r="L200" s="1"/>
      <c r="M200" s="1"/>
      <c r="N200" s="1"/>
      <c r="O200" s="1"/>
      <c r="P200" s="1"/>
      <c r="Q200" s="1"/>
      <c r="R200" s="1"/>
      <c r="S200" s="1"/>
      <c r="T200" s="1"/>
      <c r="U200" s="1"/>
      <c r="V200" s="1"/>
      <c r="W200" s="1"/>
      <c r="X200" s="1"/>
      <c r="Y200" s="1"/>
      <c r="Z200" s="1"/>
    </row>
    <row r="201" spans="1:26" ht="15.75" customHeight="1">
      <c r="A201" s="1"/>
      <c r="B201" s="85"/>
      <c r="C201" s="1"/>
      <c r="D201" s="1"/>
      <c r="E201" s="1"/>
      <c r="F201" s="49"/>
      <c r="G201" s="49"/>
      <c r="H201" s="1"/>
      <c r="I201" s="1"/>
      <c r="J201" s="1"/>
      <c r="K201" s="1"/>
      <c r="L201" s="1"/>
      <c r="M201" s="1"/>
      <c r="N201" s="1"/>
      <c r="O201" s="1"/>
      <c r="P201" s="1"/>
      <c r="Q201" s="1"/>
      <c r="R201" s="1"/>
      <c r="S201" s="1"/>
      <c r="T201" s="1"/>
      <c r="U201" s="1"/>
      <c r="V201" s="1"/>
      <c r="W201" s="1"/>
      <c r="X201" s="1"/>
      <c r="Y201" s="1"/>
      <c r="Z201" s="1"/>
    </row>
    <row r="202" spans="1:26" ht="15.75" customHeight="1">
      <c r="A202" s="1"/>
      <c r="B202" s="85"/>
      <c r="C202" s="1"/>
      <c r="D202" s="1"/>
      <c r="E202" s="1"/>
      <c r="F202" s="49"/>
      <c r="G202" s="49"/>
      <c r="H202" s="1"/>
      <c r="I202" s="1"/>
      <c r="J202" s="1"/>
      <c r="K202" s="1"/>
      <c r="L202" s="1"/>
      <c r="M202" s="1"/>
      <c r="N202" s="1"/>
      <c r="O202" s="1"/>
      <c r="P202" s="1"/>
      <c r="Q202" s="1"/>
      <c r="R202" s="1"/>
      <c r="S202" s="1"/>
      <c r="T202" s="1"/>
      <c r="U202" s="1"/>
      <c r="V202" s="1"/>
      <c r="W202" s="1"/>
      <c r="X202" s="1"/>
      <c r="Y202" s="1"/>
      <c r="Z202" s="1"/>
    </row>
    <row r="203" spans="1:26" ht="15.75" customHeight="1">
      <c r="A203" s="1"/>
      <c r="B203" s="85"/>
      <c r="C203" s="1"/>
      <c r="D203" s="1"/>
      <c r="E203" s="1"/>
      <c r="F203" s="49"/>
      <c r="G203" s="49"/>
      <c r="H203" s="1"/>
      <c r="I203" s="1"/>
      <c r="J203" s="1"/>
      <c r="K203" s="1"/>
      <c r="L203" s="1"/>
      <c r="M203" s="1"/>
      <c r="N203" s="1"/>
      <c r="O203" s="1"/>
      <c r="P203" s="1"/>
      <c r="Q203" s="1"/>
      <c r="R203" s="1"/>
      <c r="S203" s="1"/>
      <c r="T203" s="1"/>
      <c r="U203" s="1"/>
      <c r="V203" s="1"/>
      <c r="W203" s="1"/>
      <c r="X203" s="1"/>
      <c r="Y203" s="1"/>
      <c r="Z203" s="1"/>
    </row>
    <row r="204" spans="1:26" ht="15.75" customHeight="1">
      <c r="A204" s="1"/>
      <c r="B204" s="85"/>
      <c r="C204" s="1"/>
      <c r="D204" s="1"/>
      <c r="E204" s="1"/>
      <c r="F204" s="49"/>
      <c r="G204" s="49"/>
      <c r="H204" s="1"/>
      <c r="I204" s="1"/>
      <c r="J204" s="1"/>
      <c r="K204" s="1"/>
      <c r="L204" s="1"/>
      <c r="M204" s="1"/>
      <c r="N204" s="1"/>
      <c r="O204" s="1"/>
      <c r="P204" s="1"/>
      <c r="Q204" s="1"/>
      <c r="R204" s="1"/>
      <c r="S204" s="1"/>
      <c r="T204" s="1"/>
      <c r="U204" s="1"/>
      <c r="V204" s="1"/>
      <c r="W204" s="1"/>
      <c r="X204" s="1"/>
      <c r="Y204" s="1"/>
      <c r="Z204" s="1"/>
    </row>
    <row r="205" spans="1:26" ht="15.75" customHeight="1">
      <c r="A205" s="1"/>
      <c r="B205" s="85"/>
      <c r="C205" s="1"/>
      <c r="D205" s="1"/>
      <c r="E205" s="1"/>
      <c r="F205" s="49"/>
      <c r="G205" s="49"/>
      <c r="H205" s="1"/>
      <c r="I205" s="1"/>
      <c r="J205" s="1"/>
      <c r="K205" s="1"/>
      <c r="L205" s="1"/>
      <c r="M205" s="1"/>
      <c r="N205" s="1"/>
      <c r="O205" s="1"/>
      <c r="P205" s="1"/>
      <c r="Q205" s="1"/>
      <c r="R205" s="1"/>
      <c r="S205" s="1"/>
      <c r="T205" s="1"/>
      <c r="U205" s="1"/>
      <c r="V205" s="1"/>
      <c r="W205" s="1"/>
      <c r="X205" s="1"/>
      <c r="Y205" s="1"/>
      <c r="Z205" s="1"/>
    </row>
    <row r="206" spans="1:26" ht="15.75" customHeight="1">
      <c r="A206" s="1"/>
      <c r="B206" s="85"/>
      <c r="C206" s="1"/>
      <c r="D206" s="1"/>
      <c r="E206" s="1"/>
      <c r="F206" s="49"/>
      <c r="G206" s="49"/>
      <c r="H206" s="1"/>
      <c r="I206" s="1"/>
      <c r="J206" s="1"/>
      <c r="K206" s="1"/>
      <c r="L206" s="1"/>
      <c r="M206" s="1"/>
      <c r="N206" s="1"/>
      <c r="O206" s="1"/>
      <c r="P206" s="1"/>
      <c r="Q206" s="1"/>
      <c r="R206" s="1"/>
      <c r="S206" s="1"/>
      <c r="T206" s="1"/>
      <c r="U206" s="1"/>
      <c r="V206" s="1"/>
      <c r="W206" s="1"/>
      <c r="X206" s="1"/>
      <c r="Y206" s="1"/>
      <c r="Z206" s="1"/>
    </row>
    <row r="207" spans="1:26" ht="15.75" customHeight="1">
      <c r="A207" s="1"/>
      <c r="B207" s="85"/>
      <c r="C207" s="1"/>
      <c r="D207" s="1"/>
      <c r="E207" s="1"/>
      <c r="F207" s="49"/>
      <c r="G207" s="49"/>
      <c r="H207" s="1"/>
      <c r="I207" s="1"/>
      <c r="J207" s="1"/>
      <c r="K207" s="1"/>
      <c r="L207" s="1"/>
      <c r="M207" s="1"/>
      <c r="N207" s="1"/>
      <c r="O207" s="1"/>
      <c r="P207" s="1"/>
      <c r="Q207" s="1"/>
      <c r="R207" s="1"/>
      <c r="S207" s="1"/>
      <c r="T207" s="1"/>
      <c r="U207" s="1"/>
      <c r="V207" s="1"/>
      <c r="W207" s="1"/>
      <c r="X207" s="1"/>
      <c r="Y207" s="1"/>
      <c r="Z207" s="1"/>
    </row>
    <row r="208" spans="1:26" ht="15.75" customHeight="1">
      <c r="A208" s="1"/>
      <c r="B208" s="85"/>
      <c r="C208" s="1"/>
      <c r="D208" s="1"/>
      <c r="E208" s="1"/>
      <c r="F208" s="49"/>
      <c r="G208" s="49"/>
      <c r="H208" s="1"/>
      <c r="I208" s="1"/>
      <c r="J208" s="1"/>
      <c r="K208" s="1"/>
      <c r="L208" s="1"/>
      <c r="M208" s="1"/>
      <c r="N208" s="1"/>
      <c r="O208" s="1"/>
      <c r="P208" s="1"/>
      <c r="Q208" s="1"/>
      <c r="R208" s="1"/>
      <c r="S208" s="1"/>
      <c r="T208" s="1"/>
      <c r="U208" s="1"/>
      <c r="V208" s="1"/>
      <c r="W208" s="1"/>
      <c r="X208" s="1"/>
      <c r="Y208" s="1"/>
      <c r="Z208" s="1"/>
    </row>
    <row r="209" spans="1:26" ht="15.75" customHeight="1">
      <c r="A209" s="1"/>
      <c r="B209" s="85"/>
      <c r="C209" s="1"/>
      <c r="D209" s="1"/>
      <c r="E209" s="1"/>
      <c r="F209" s="49"/>
      <c r="G209" s="49"/>
      <c r="H209" s="1"/>
      <c r="I209" s="1"/>
      <c r="J209" s="1"/>
      <c r="K209" s="1"/>
      <c r="L209" s="1"/>
      <c r="M209" s="1"/>
      <c r="N209" s="1"/>
      <c r="O209" s="1"/>
      <c r="P209" s="1"/>
      <c r="Q209" s="1"/>
      <c r="R209" s="1"/>
      <c r="S209" s="1"/>
      <c r="T209" s="1"/>
      <c r="U209" s="1"/>
      <c r="V209" s="1"/>
      <c r="W209" s="1"/>
      <c r="X209" s="1"/>
      <c r="Y209" s="1"/>
      <c r="Z209" s="1"/>
    </row>
    <row r="210" spans="1:26" ht="15.75" customHeight="1">
      <c r="A210" s="1"/>
      <c r="B210" s="85"/>
      <c r="C210" s="1"/>
      <c r="D210" s="1"/>
      <c r="E210" s="1"/>
      <c r="F210" s="49"/>
      <c r="G210" s="49"/>
      <c r="H210" s="1"/>
      <c r="I210" s="1"/>
      <c r="J210" s="1"/>
      <c r="K210" s="1"/>
      <c r="L210" s="1"/>
      <c r="M210" s="1"/>
      <c r="N210" s="1"/>
      <c r="O210" s="1"/>
      <c r="P210" s="1"/>
      <c r="Q210" s="1"/>
      <c r="R210" s="1"/>
      <c r="S210" s="1"/>
      <c r="T210" s="1"/>
      <c r="U210" s="1"/>
      <c r="V210" s="1"/>
      <c r="W210" s="1"/>
      <c r="X210" s="1"/>
      <c r="Y210" s="1"/>
      <c r="Z210" s="1"/>
    </row>
    <row r="211" spans="1:26" ht="15.75" customHeight="1">
      <c r="A211" s="1"/>
      <c r="B211" s="85"/>
      <c r="C211" s="1"/>
      <c r="D211" s="1"/>
      <c r="E211" s="1"/>
      <c r="F211" s="49"/>
      <c r="G211" s="49"/>
      <c r="H211" s="1"/>
      <c r="I211" s="1"/>
      <c r="J211" s="1"/>
      <c r="K211" s="1"/>
      <c r="L211" s="1"/>
      <c r="M211" s="1"/>
      <c r="N211" s="1"/>
      <c r="O211" s="1"/>
      <c r="P211" s="1"/>
      <c r="Q211" s="1"/>
      <c r="R211" s="1"/>
      <c r="S211" s="1"/>
      <c r="T211" s="1"/>
      <c r="U211" s="1"/>
      <c r="V211" s="1"/>
      <c r="W211" s="1"/>
      <c r="X211" s="1"/>
      <c r="Y211" s="1"/>
      <c r="Z211" s="1"/>
    </row>
    <row r="212" spans="1:26" ht="15.75" customHeight="1">
      <c r="A212" s="1"/>
      <c r="B212" s="85"/>
      <c r="C212" s="1"/>
      <c r="D212" s="1"/>
      <c r="E212" s="1"/>
      <c r="F212" s="49"/>
      <c r="G212" s="49"/>
      <c r="H212" s="1"/>
      <c r="I212" s="1"/>
      <c r="J212" s="1"/>
      <c r="K212" s="1"/>
      <c r="L212" s="1"/>
      <c r="M212" s="1"/>
      <c r="N212" s="1"/>
      <c r="O212" s="1"/>
      <c r="P212" s="1"/>
      <c r="Q212" s="1"/>
      <c r="R212" s="1"/>
      <c r="S212" s="1"/>
      <c r="T212" s="1"/>
      <c r="U212" s="1"/>
      <c r="V212" s="1"/>
      <c r="W212" s="1"/>
      <c r="X212" s="1"/>
      <c r="Y212" s="1"/>
      <c r="Z212" s="1"/>
    </row>
    <row r="213" spans="1:26" ht="15.75" customHeight="1">
      <c r="A213" s="1"/>
      <c r="B213" s="85"/>
      <c r="C213" s="1"/>
      <c r="D213" s="1"/>
      <c r="E213" s="1"/>
      <c r="F213" s="49"/>
      <c r="G213" s="49"/>
      <c r="H213" s="1"/>
      <c r="I213" s="1"/>
      <c r="J213" s="1"/>
      <c r="K213" s="1"/>
      <c r="L213" s="1"/>
      <c r="M213" s="1"/>
      <c r="N213" s="1"/>
      <c r="O213" s="1"/>
      <c r="P213" s="1"/>
      <c r="Q213" s="1"/>
      <c r="R213" s="1"/>
      <c r="S213" s="1"/>
      <c r="T213" s="1"/>
      <c r="U213" s="1"/>
      <c r="V213" s="1"/>
      <c r="W213" s="1"/>
      <c r="X213" s="1"/>
      <c r="Y213" s="1"/>
      <c r="Z213" s="1"/>
    </row>
    <row r="214" spans="1:26" ht="15.75" customHeight="1">
      <c r="A214" s="1"/>
      <c r="B214" s="85"/>
      <c r="C214" s="1"/>
      <c r="D214" s="1"/>
      <c r="E214" s="1"/>
      <c r="F214" s="49"/>
      <c r="G214" s="49"/>
      <c r="H214" s="1"/>
      <c r="I214" s="1"/>
      <c r="J214" s="1"/>
      <c r="K214" s="1"/>
      <c r="L214" s="1"/>
      <c r="M214" s="1"/>
      <c r="N214" s="1"/>
      <c r="O214" s="1"/>
      <c r="P214" s="1"/>
      <c r="Q214" s="1"/>
      <c r="R214" s="1"/>
      <c r="S214" s="1"/>
      <c r="T214" s="1"/>
      <c r="U214" s="1"/>
      <c r="V214" s="1"/>
      <c r="W214" s="1"/>
      <c r="X214" s="1"/>
      <c r="Y214" s="1"/>
      <c r="Z214" s="1"/>
    </row>
    <row r="215" spans="1:26" ht="15.75" customHeight="1">
      <c r="A215" s="1"/>
      <c r="B215" s="85"/>
      <c r="C215" s="1"/>
      <c r="D215" s="1"/>
      <c r="E215" s="1"/>
      <c r="F215" s="49"/>
      <c r="G215" s="49"/>
      <c r="H215" s="1"/>
      <c r="I215" s="1"/>
      <c r="J215" s="1"/>
      <c r="K215" s="1"/>
      <c r="L215" s="1"/>
      <c r="M215" s="1"/>
      <c r="N215" s="1"/>
      <c r="O215" s="1"/>
      <c r="P215" s="1"/>
      <c r="Q215" s="1"/>
      <c r="R215" s="1"/>
      <c r="S215" s="1"/>
      <c r="T215" s="1"/>
      <c r="U215" s="1"/>
      <c r="V215" s="1"/>
      <c r="W215" s="1"/>
      <c r="X215" s="1"/>
      <c r="Y215" s="1"/>
      <c r="Z215" s="1"/>
    </row>
    <row r="216" spans="1:26" ht="15.75" customHeight="1">
      <c r="A216" s="1"/>
      <c r="B216" s="85"/>
      <c r="C216" s="1"/>
      <c r="D216" s="1"/>
      <c r="E216" s="1"/>
      <c r="F216" s="49"/>
      <c r="G216" s="49"/>
      <c r="H216" s="1"/>
      <c r="I216" s="1"/>
      <c r="J216" s="1"/>
      <c r="K216" s="1"/>
      <c r="L216" s="1"/>
      <c r="M216" s="1"/>
      <c r="N216" s="1"/>
      <c r="O216" s="1"/>
      <c r="P216" s="1"/>
      <c r="Q216" s="1"/>
      <c r="R216" s="1"/>
      <c r="S216" s="1"/>
      <c r="T216" s="1"/>
      <c r="U216" s="1"/>
      <c r="V216" s="1"/>
      <c r="W216" s="1"/>
      <c r="X216" s="1"/>
      <c r="Y216" s="1"/>
      <c r="Z216" s="1"/>
    </row>
    <row r="217" spans="1:26" ht="15.75" customHeight="1">
      <c r="A217" s="1"/>
      <c r="B217" s="85"/>
      <c r="C217" s="1"/>
      <c r="D217" s="1"/>
      <c r="E217" s="1"/>
      <c r="F217" s="49"/>
      <c r="G217" s="49"/>
      <c r="H217" s="1"/>
      <c r="I217" s="1"/>
      <c r="J217" s="1"/>
      <c r="K217" s="1"/>
      <c r="L217" s="1"/>
      <c r="M217" s="1"/>
      <c r="N217" s="1"/>
      <c r="O217" s="1"/>
      <c r="P217" s="1"/>
      <c r="Q217" s="1"/>
      <c r="R217" s="1"/>
      <c r="S217" s="1"/>
      <c r="T217" s="1"/>
      <c r="U217" s="1"/>
      <c r="V217" s="1"/>
      <c r="W217" s="1"/>
      <c r="X217" s="1"/>
      <c r="Y217" s="1"/>
      <c r="Z217" s="1"/>
    </row>
    <row r="218" spans="1:26" ht="15.75" customHeight="1">
      <c r="A218" s="1"/>
      <c r="B218" s="85"/>
      <c r="C218" s="1"/>
      <c r="D218" s="1"/>
      <c r="E218" s="1"/>
      <c r="F218" s="49"/>
      <c r="G218" s="49"/>
      <c r="H218" s="1"/>
      <c r="I218" s="1"/>
      <c r="J218" s="1"/>
      <c r="K218" s="1"/>
      <c r="L218" s="1"/>
      <c r="M218" s="1"/>
      <c r="N218" s="1"/>
      <c r="O218" s="1"/>
      <c r="P218" s="1"/>
      <c r="Q218" s="1"/>
      <c r="R218" s="1"/>
      <c r="S218" s="1"/>
      <c r="T218" s="1"/>
      <c r="U218" s="1"/>
      <c r="V218" s="1"/>
      <c r="W218" s="1"/>
      <c r="X218" s="1"/>
      <c r="Y218" s="1"/>
      <c r="Z218" s="1"/>
    </row>
    <row r="219" spans="1:26" ht="15.75" customHeight="1">
      <c r="A219" s="1"/>
      <c r="B219" s="85"/>
      <c r="C219" s="1"/>
      <c r="D219" s="1"/>
      <c r="E219" s="1"/>
      <c r="F219" s="49"/>
      <c r="G219" s="49"/>
      <c r="H219" s="1"/>
      <c r="I219" s="1"/>
      <c r="J219" s="1"/>
      <c r="K219" s="1"/>
      <c r="L219" s="1"/>
      <c r="M219" s="1"/>
      <c r="N219" s="1"/>
      <c r="O219" s="1"/>
      <c r="P219" s="1"/>
      <c r="Q219" s="1"/>
      <c r="R219" s="1"/>
      <c r="S219" s="1"/>
      <c r="T219" s="1"/>
      <c r="U219" s="1"/>
      <c r="V219" s="1"/>
      <c r="W219" s="1"/>
      <c r="X219" s="1"/>
      <c r="Y219" s="1"/>
      <c r="Z219" s="1"/>
    </row>
    <row r="220" spans="1:26" ht="15.75" customHeight="1">
      <c r="A220" s="1"/>
      <c r="B220" s="85"/>
      <c r="C220" s="1"/>
      <c r="D220" s="1"/>
      <c r="E220" s="1"/>
      <c r="F220" s="49"/>
      <c r="G220" s="49"/>
      <c r="H220" s="1"/>
      <c r="I220" s="1"/>
      <c r="J220" s="1"/>
      <c r="K220" s="1"/>
      <c r="L220" s="1"/>
      <c r="M220" s="1"/>
      <c r="N220" s="1"/>
      <c r="O220" s="1"/>
      <c r="P220" s="1"/>
      <c r="Q220" s="1"/>
      <c r="R220" s="1"/>
      <c r="S220" s="1"/>
      <c r="T220" s="1"/>
      <c r="U220" s="1"/>
      <c r="V220" s="1"/>
      <c r="W220" s="1"/>
      <c r="X220" s="1"/>
      <c r="Y220" s="1"/>
      <c r="Z220" s="1"/>
    </row>
    <row r="221" spans="1:26" ht="15.75" customHeight="1"/>
    <row r="222" spans="1:26" ht="15.75" customHeight="1"/>
    <row r="223" spans="1:26" ht="15.75" customHeight="1"/>
    <row r="224" spans="1:26"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B2:E2"/>
    <mergeCell ref="B3:E3"/>
    <mergeCell ref="B18:C18"/>
    <mergeCell ref="B19:C19"/>
  </mergeCells>
  <pageMargins left="0.7" right="0.7" top="0.75" bottom="0.75" header="0" footer="0"/>
  <pageSetup orientation="portrait"/>
  <drawing r:id="rId1"/>
  <extLst>
    <ext xmlns:x14="http://schemas.microsoft.com/office/spreadsheetml/2009/9/main" uri="{CCE6A557-97BC-4b89-ADB6-D9C93CAAB3DF}">
      <x14:dataValidations xmlns:xm="http://schemas.microsoft.com/office/excel/2006/main" count="13">
        <x14:dataValidation type="list" allowBlank="1" showErrorMessage="1">
          <x14:formula1>
            <xm:f>'Energy Answers'!$H$1:$H$4</xm:f>
          </x14:formula1>
          <xm:sqref>C7</xm:sqref>
        </x14:dataValidation>
        <x14:dataValidation type="list" allowBlank="1" showErrorMessage="1">
          <x14:formula1>
            <xm:f>'Energy Answers'!$AC$1:$AC$4</xm:f>
          </x14:formula1>
          <xm:sqref>C14</xm:sqref>
        </x14:dataValidation>
        <x14:dataValidation type="list" allowBlank="1" showErrorMessage="1">
          <x14:formula1>
            <xm:f>'Energy Answers'!$N$1:$N$4</xm:f>
          </x14:formula1>
          <xm:sqref>C9</xm:sqref>
        </x14:dataValidation>
        <x14:dataValidation type="list" allowBlank="1" showErrorMessage="1">
          <x14:formula1>
            <xm:f>'Energy Answers'!$T$1:$T$4</xm:f>
          </x14:formula1>
          <xm:sqref>C11</xm:sqref>
        </x14:dataValidation>
        <x14:dataValidation type="list" allowBlank="1" showErrorMessage="1">
          <x14:formula1>
            <xm:f>'Energy Answers'!$AL$1:$AL$4</xm:f>
          </x14:formula1>
          <xm:sqref>C17</xm:sqref>
        </x14:dataValidation>
        <x14:dataValidation type="list" allowBlank="1" showErrorMessage="1">
          <x14:formula1>
            <xm:f>'Energy Answers'!$AF$1:$AF$4</xm:f>
          </x14:formula1>
          <xm:sqref>C15</xm:sqref>
        </x14:dataValidation>
        <x14:dataValidation type="list" allowBlank="1" showErrorMessage="1">
          <x14:formula1>
            <xm:f>'Energy Answers'!$B$1:$B$4</xm:f>
          </x14:formula1>
          <xm:sqref>C5</xm:sqref>
        </x14:dataValidation>
        <x14:dataValidation type="list" allowBlank="1" showErrorMessage="1">
          <x14:formula1>
            <xm:f>'Energy Answers'!$Z$1:$Z$4</xm:f>
          </x14:formula1>
          <xm:sqref>C13</xm:sqref>
        </x14:dataValidation>
        <x14:dataValidation type="list" allowBlank="1" showErrorMessage="1">
          <x14:formula1>
            <xm:f>'Energy Answers'!$AI$1:$AI$2</xm:f>
          </x14:formula1>
          <xm:sqref>C16</xm:sqref>
        </x14:dataValidation>
        <x14:dataValidation type="list" allowBlank="1" showErrorMessage="1">
          <x14:formula1>
            <xm:f>'Energy Answers'!$K$1:$K$4</xm:f>
          </x14:formula1>
          <xm:sqref>C8</xm:sqref>
        </x14:dataValidation>
        <x14:dataValidation type="list" allowBlank="1" showErrorMessage="1">
          <x14:formula1>
            <xm:f>'Energy Answers'!$W$1:$W$4</xm:f>
          </x14:formula1>
          <xm:sqref>C12</xm:sqref>
        </x14:dataValidation>
        <x14:dataValidation type="list" allowBlank="1" showErrorMessage="1">
          <x14:formula1>
            <xm:f>'Energy Answers'!$E$1:$E$4</xm:f>
          </x14:formula1>
          <xm:sqref>C6</xm:sqref>
        </x14:dataValidation>
        <x14:dataValidation type="list" allowBlank="1" showErrorMessage="1">
          <x14:formula1>
            <xm:f>'Energy Answers'!$Q$1:$Q$3</xm:f>
          </x14:formula1>
          <xm:sqref>C10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opLeftCell="A16" workbookViewId="0">
      <selection activeCell="C7" sqref="C7"/>
    </sheetView>
  </sheetViews>
  <sheetFormatPr defaultColWidth="14.42578125" defaultRowHeight="15" customHeight="1"/>
  <cols>
    <col min="1" max="1" width="6" customWidth="1"/>
    <col min="2" max="2" width="41.28515625" customWidth="1"/>
    <col min="3" max="3" width="31.5703125" customWidth="1"/>
    <col min="4" max="4" width="12" customWidth="1"/>
    <col min="5" max="5" width="13.28515625" customWidth="1"/>
    <col min="6" max="6" width="50.42578125" customWidth="1"/>
    <col min="7" max="7" width="13.7109375" customWidth="1"/>
    <col min="8" max="8" width="29.28515625" customWidth="1"/>
    <col min="9" max="11" width="17.28515625" customWidth="1"/>
  </cols>
  <sheetData>
    <row r="1" spans="1:26" ht="12.75">
      <c r="A1" s="1"/>
      <c r="B1" s="1"/>
      <c r="C1" s="1"/>
      <c r="D1" s="1"/>
      <c r="E1" s="1"/>
      <c r="F1" s="1"/>
      <c r="G1" s="1"/>
      <c r="H1" s="1"/>
      <c r="I1" s="1"/>
      <c r="J1" s="1"/>
      <c r="K1" s="1"/>
      <c r="L1" s="1"/>
      <c r="M1" s="1"/>
      <c r="N1" s="1"/>
      <c r="O1" s="1"/>
      <c r="P1" s="1"/>
      <c r="Q1" s="1"/>
      <c r="R1" s="1"/>
      <c r="S1" s="1"/>
      <c r="T1" s="1"/>
      <c r="U1" s="1"/>
      <c r="V1" s="1"/>
      <c r="W1" s="1"/>
      <c r="X1" s="1"/>
      <c r="Y1" s="1"/>
      <c r="Z1" s="1"/>
    </row>
    <row r="2" spans="1:26" ht="36" customHeight="1">
      <c r="A2" s="49"/>
      <c r="B2" s="229" t="s">
        <v>17</v>
      </c>
      <c r="C2" s="230"/>
      <c r="D2" s="230"/>
      <c r="E2" s="231"/>
      <c r="F2" s="49"/>
      <c r="G2" s="49"/>
      <c r="H2" s="47"/>
      <c r="I2" s="1"/>
      <c r="J2" s="1"/>
      <c r="K2" s="1"/>
      <c r="L2" s="1"/>
      <c r="M2" s="1"/>
      <c r="N2" s="1"/>
      <c r="O2" s="1"/>
      <c r="P2" s="1"/>
      <c r="Q2" s="1"/>
      <c r="R2" s="1"/>
      <c r="S2" s="1"/>
      <c r="T2" s="1"/>
      <c r="U2" s="1"/>
      <c r="V2" s="1"/>
      <c r="W2" s="1"/>
      <c r="X2" s="1"/>
      <c r="Y2" s="1"/>
      <c r="Z2" s="1"/>
    </row>
    <row r="3" spans="1:26" ht="36" customHeight="1">
      <c r="A3" s="71"/>
      <c r="B3" s="232" t="s">
        <v>55</v>
      </c>
      <c r="C3" s="188"/>
      <c r="D3" s="188"/>
      <c r="E3" s="189"/>
      <c r="F3" s="50"/>
      <c r="G3" s="50"/>
      <c r="H3" s="1"/>
      <c r="I3" s="72"/>
      <c r="J3" s="72"/>
      <c r="K3" s="72"/>
      <c r="L3" s="1"/>
      <c r="M3" s="1"/>
      <c r="N3" s="1"/>
      <c r="O3" s="1"/>
      <c r="P3" s="1"/>
      <c r="Q3" s="1"/>
      <c r="R3" s="1"/>
      <c r="S3" s="1"/>
      <c r="T3" s="1"/>
      <c r="U3" s="1"/>
      <c r="V3" s="1"/>
      <c r="W3" s="1"/>
      <c r="X3" s="1"/>
      <c r="Y3" s="1"/>
      <c r="Z3" s="1"/>
    </row>
    <row r="4" spans="1:26" ht="54">
      <c r="A4" s="73"/>
      <c r="B4" s="51" t="s">
        <v>85</v>
      </c>
      <c r="C4" s="52" t="s">
        <v>57</v>
      </c>
      <c r="D4" s="51" t="s">
        <v>58</v>
      </c>
      <c r="E4" s="53" t="s">
        <v>59</v>
      </c>
      <c r="F4" s="54" t="s">
        <v>60</v>
      </c>
      <c r="G4" s="70"/>
      <c r="H4" s="55" t="s">
        <v>61</v>
      </c>
      <c r="I4" s="70"/>
      <c r="J4" s="70"/>
      <c r="K4" s="70"/>
      <c r="L4" s="1"/>
      <c r="M4" s="1"/>
      <c r="N4" s="1"/>
      <c r="O4" s="1"/>
      <c r="P4" s="1"/>
      <c r="Q4" s="1"/>
      <c r="R4" s="1"/>
      <c r="S4" s="1"/>
      <c r="T4" s="1"/>
      <c r="U4" s="1"/>
      <c r="V4" s="1"/>
      <c r="W4" s="1"/>
      <c r="X4" s="1"/>
      <c r="Y4" s="1"/>
      <c r="Z4" s="1"/>
    </row>
    <row r="5" spans="1:26" ht="49.5" customHeight="1">
      <c r="A5" s="74"/>
      <c r="B5" s="56" t="s">
        <v>88</v>
      </c>
      <c r="C5" s="62"/>
      <c r="D5" s="58" t="str">
        <f>IF((C5="Less than 25% of the office"),0,IF((C5="More than 75% of the office"),2,IF((C5="Approximately 49% to 25% of the office"),0.5,IF((C5="Approximately 74% to 50% of the office"),1,"0"))))</f>
        <v>0</v>
      </c>
      <c r="E5" s="59">
        <v>2</v>
      </c>
      <c r="F5" s="75" t="str">
        <f>HYPERLINK("https://secure.foodandwaterwatch.org/act/take-pledge-take-back-tap","Link to Take Back The Tap Pledge")</f>
        <v>Link to Take Back The Tap Pledge</v>
      </c>
      <c r="G5" s="77"/>
      <c r="H5" s="61" t="s">
        <v>65</v>
      </c>
      <c r="I5" s="70"/>
      <c r="J5" s="70"/>
      <c r="K5" s="70"/>
      <c r="L5" s="1"/>
      <c r="M5" s="1"/>
      <c r="N5" s="1"/>
      <c r="O5" s="1"/>
      <c r="P5" s="1"/>
      <c r="Q5" s="1"/>
      <c r="R5" s="1"/>
      <c r="S5" s="1"/>
      <c r="T5" s="1"/>
      <c r="U5" s="1"/>
      <c r="V5" s="1"/>
      <c r="W5" s="1"/>
      <c r="X5" s="1"/>
      <c r="Y5" s="1"/>
      <c r="Z5" s="1"/>
    </row>
    <row r="6" spans="1:26" ht="77.25" customHeight="1">
      <c r="A6" s="74"/>
      <c r="B6" s="56" t="s">
        <v>91</v>
      </c>
      <c r="C6" s="62"/>
      <c r="D6" s="58" t="str">
        <f>IF((C6="Less than 25% of the office uses single use water bottles"),2,IF((C6="More than 75% of the office uses single use water bottles"),0,IF((C6="Approximately 49% to 25% of the office uses single use water bottles"),1,IF((C6="Approximately 74% to 50% of the office uses single use water bottles"),0.5,"0"))))</f>
        <v>0</v>
      </c>
      <c r="E6" s="59">
        <v>2</v>
      </c>
      <c r="F6" s="60" t="s">
        <v>95</v>
      </c>
      <c r="G6" s="77"/>
      <c r="H6" s="61" t="s">
        <v>69</v>
      </c>
      <c r="I6" s="70"/>
      <c r="J6" s="70"/>
      <c r="K6" s="70"/>
      <c r="L6" s="1"/>
      <c r="M6" s="1"/>
      <c r="N6" s="1"/>
      <c r="O6" s="1"/>
      <c r="P6" s="1"/>
      <c r="Q6" s="1"/>
      <c r="R6" s="1"/>
      <c r="S6" s="1"/>
      <c r="T6" s="1"/>
      <c r="U6" s="1"/>
      <c r="V6" s="1"/>
      <c r="W6" s="1"/>
      <c r="X6" s="1"/>
      <c r="Y6" s="1"/>
      <c r="Z6" s="1"/>
    </row>
    <row r="7" spans="1:26" ht="49.5" customHeight="1">
      <c r="A7" s="74"/>
      <c r="B7" s="56" t="s">
        <v>97</v>
      </c>
      <c r="C7" s="63"/>
      <c r="D7" s="58" t="str">
        <f>IF((C7="Yes, low flow devices have been installed"),2,IF((C7="No, but we would like for low flow devices to be installed, "),0,"0"))</f>
        <v>0</v>
      </c>
      <c r="E7" s="59" t="str">
        <f>IF(('Water Conservation'!C7="I don't know"),0,IF('Water Conservation'!C7="Yes, low flow devices have been installed",2,IF('Water Conservation'!C7="No, but we would like for low flow devices to be installed",2,"0")))</f>
        <v>0</v>
      </c>
      <c r="F7" s="60" t="s">
        <v>99</v>
      </c>
      <c r="G7" s="77"/>
      <c r="H7" s="61" t="s">
        <v>72</v>
      </c>
      <c r="I7" s="70"/>
      <c r="J7" s="70"/>
      <c r="K7" s="70"/>
      <c r="L7" s="1"/>
      <c r="M7" s="1"/>
      <c r="N7" s="1"/>
      <c r="O7" s="1"/>
      <c r="P7" s="1"/>
      <c r="Q7" s="1"/>
      <c r="R7" s="1"/>
      <c r="S7" s="1"/>
      <c r="T7" s="1"/>
      <c r="U7" s="1"/>
      <c r="V7" s="1"/>
      <c r="W7" s="1"/>
      <c r="X7" s="1"/>
      <c r="Y7" s="1"/>
      <c r="Z7" s="1"/>
    </row>
    <row r="8" spans="1:26" ht="49.5" customHeight="1">
      <c r="A8" s="74"/>
      <c r="B8" s="56" t="s">
        <v>101</v>
      </c>
      <c r="C8" s="64"/>
      <c r="D8" s="58" t="str">
        <f>IF((C8="Less than 25% of the office has signage around sinks"),0,IF((C8="More than 75% of the office has signage around sinks"),2,IF((C8="Approximately 49% to 25% of the office has signage around sinks"),0.5,IF((C8="Approximately 74% to 50% of the office has signage around sinks"),1,"0"))))</f>
        <v>0</v>
      </c>
      <c r="E8" s="59">
        <v>2</v>
      </c>
      <c r="F8" s="60" t="s">
        <v>103</v>
      </c>
      <c r="G8" s="77"/>
      <c r="H8" s="79" t="s">
        <v>75</v>
      </c>
      <c r="I8" s="70"/>
      <c r="J8" s="70"/>
      <c r="K8" s="70"/>
      <c r="L8" s="1"/>
      <c r="M8" s="1"/>
      <c r="N8" s="1"/>
      <c r="O8" s="1"/>
      <c r="P8" s="1"/>
      <c r="Q8" s="1"/>
      <c r="R8" s="1"/>
      <c r="S8" s="1"/>
      <c r="T8" s="1"/>
      <c r="U8" s="1"/>
      <c r="V8" s="1"/>
      <c r="W8" s="1"/>
      <c r="X8" s="1"/>
      <c r="Y8" s="1"/>
      <c r="Z8" s="1"/>
    </row>
    <row r="9" spans="1:26" ht="60">
      <c r="A9" s="74"/>
      <c r="B9" s="66" t="s">
        <v>105</v>
      </c>
      <c r="C9" s="63"/>
      <c r="D9" s="58" t="str">
        <f>IF((C9="No, we do not"),0,IF((C9="Yes, we utilize water urns from WRRAP or other mechanisms for almost every event"),2,IF((C9="Rarely are water urns or other mechanisms utilized"),0.5,IF((C9="Sometimes we do"),1,"0"))))</f>
        <v>0</v>
      </c>
      <c r="E9" s="59" t="str">
        <f>IF(('Water Conservation'!C9="Workplace does not have events in our office"),0,IF('Water Conservation'!C9="Yes, we utilize water urns from WRRAP or other mechanisms for almost every event",2,IF('Water Conservation'!C9="No, we do not",2,IF('Water Conservation'!C9="Sometimes we do",2,IF('Water Conservation'!C9="Rarely are water urns or other mechanisms utilized",2,"0")))))</f>
        <v>0</v>
      </c>
      <c r="F9" s="67" t="s">
        <v>106</v>
      </c>
      <c r="G9" s="77"/>
      <c r="H9" s="1"/>
      <c r="I9" s="70"/>
      <c r="J9" s="70"/>
      <c r="K9" s="70"/>
      <c r="L9" s="1"/>
      <c r="M9" s="1"/>
      <c r="N9" s="1"/>
      <c r="O9" s="1"/>
      <c r="P9" s="1"/>
      <c r="Q9" s="1"/>
      <c r="R9" s="1"/>
      <c r="S9" s="1"/>
      <c r="T9" s="1"/>
      <c r="U9" s="1"/>
      <c r="V9" s="1"/>
      <c r="W9" s="1"/>
      <c r="X9" s="1"/>
      <c r="Y9" s="1"/>
      <c r="Z9" s="1"/>
    </row>
    <row r="10" spans="1:26" ht="138.75" customHeight="1">
      <c r="A10" s="74"/>
      <c r="B10" s="56" t="s">
        <v>107</v>
      </c>
      <c r="C10" s="68"/>
      <c r="D10" s="58" t="str">
        <f>IF((C10="Yes, Facilities Management is notified right away"),2,IF((C10="No, Facilities Management is not notified"),0,IF((C10="I don't know"),0,"0")))</f>
        <v>0</v>
      </c>
      <c r="E10" s="59" t="str">
        <f>IF((C10="Yes, Facilities Management is notified right away"),2,IF((C10="No, Facilities Management is not notified"),2,IF((C10="I don't know"),0,"0")))</f>
        <v>0</v>
      </c>
      <c r="F10" s="60" t="s">
        <v>108</v>
      </c>
      <c r="G10" s="77"/>
      <c r="H10" s="1"/>
      <c r="I10" s="1"/>
      <c r="J10" s="1"/>
      <c r="K10" s="70"/>
      <c r="L10" s="1"/>
      <c r="M10" s="1"/>
      <c r="N10" s="1"/>
      <c r="O10" s="1"/>
      <c r="P10" s="1"/>
      <c r="Q10" s="1"/>
      <c r="R10" s="1"/>
      <c r="S10" s="1"/>
      <c r="T10" s="1"/>
      <c r="U10" s="1"/>
      <c r="V10" s="1"/>
      <c r="W10" s="1"/>
      <c r="X10" s="1"/>
      <c r="Y10" s="1"/>
      <c r="Z10" s="1"/>
    </row>
    <row r="11" spans="1:26" ht="85.5" customHeight="1">
      <c r="A11" s="74"/>
      <c r="B11" s="56" t="s">
        <v>110</v>
      </c>
      <c r="C11" s="63"/>
      <c r="D11" s="58" t="str">
        <f>IF((C11="Yes, toilet tank water displacement devices have been installed"),2,IF((C11="No, but we would like for toilet tank water displacement devices to be installed, "),0,"0"))</f>
        <v>0</v>
      </c>
      <c r="E11" s="59" t="str">
        <f>IF(('Water Conservation'!C11="I don't know"),0,IF('Water Conservation'!C11="Yes, toilet tank water displacement devices have been installed",2,IF('Water Conservation'!C11="No, but we would like for low flow devices to be installed",2,IF('Water Conservation'!C11="Does not apply",0,IF('Water Conservation'!C11="No, but we would like for toilet tank water displacement devices to be installed",2,"0")))))</f>
        <v>0</v>
      </c>
      <c r="F11" s="60" t="s">
        <v>112</v>
      </c>
      <c r="G11" s="77"/>
      <c r="H11" s="1"/>
      <c r="I11" s="1"/>
      <c r="J11" s="1"/>
      <c r="K11" s="70"/>
      <c r="L11" s="1"/>
      <c r="M11" s="1"/>
      <c r="N11" s="1"/>
      <c r="O11" s="1"/>
      <c r="P11" s="1"/>
      <c r="Q11" s="1"/>
      <c r="R11" s="1"/>
      <c r="S11" s="1"/>
      <c r="T11" s="1"/>
      <c r="U11" s="1"/>
      <c r="V11" s="1"/>
      <c r="W11" s="1"/>
      <c r="X11" s="1"/>
      <c r="Y11" s="1"/>
      <c r="Z11" s="1"/>
    </row>
    <row r="12" spans="1:26" ht="49.5" customHeight="1">
      <c r="A12" s="73"/>
      <c r="B12" s="234" t="s">
        <v>102</v>
      </c>
      <c r="C12" s="235"/>
      <c r="D12" s="58">
        <f t="shared" ref="D12:E12" si="0">SUM(D5:D11)</f>
        <v>0</v>
      </c>
      <c r="E12" s="58">
        <f t="shared" si="0"/>
        <v>6</v>
      </c>
      <c r="F12" s="86"/>
      <c r="G12" s="50"/>
      <c r="H12" s="1"/>
      <c r="I12" s="1"/>
      <c r="J12" s="1"/>
      <c r="K12" s="70"/>
      <c r="L12" s="1"/>
      <c r="M12" s="1"/>
      <c r="N12" s="1"/>
      <c r="O12" s="1"/>
      <c r="P12" s="1"/>
      <c r="Q12" s="1"/>
      <c r="R12" s="1"/>
      <c r="S12" s="1"/>
      <c r="T12" s="1"/>
      <c r="U12" s="1"/>
      <c r="V12" s="1"/>
      <c r="W12" s="1"/>
      <c r="X12" s="1"/>
      <c r="Y12" s="1"/>
      <c r="Z12" s="1"/>
    </row>
    <row r="13" spans="1:26" ht="49.5" customHeight="1">
      <c r="A13" s="74"/>
      <c r="B13" s="236" t="s">
        <v>104</v>
      </c>
      <c r="C13" s="210"/>
      <c r="D13" s="87">
        <f>D12/E12</f>
        <v>0</v>
      </c>
      <c r="E13" s="47"/>
      <c r="F13" s="50"/>
      <c r="G13" s="50"/>
      <c r="H13" s="1"/>
      <c r="I13" s="1"/>
      <c r="J13" s="1"/>
      <c r="K13" s="70"/>
      <c r="L13" s="1"/>
      <c r="M13" s="1"/>
      <c r="N13" s="1"/>
      <c r="O13" s="1"/>
      <c r="P13" s="1"/>
      <c r="Q13" s="1"/>
      <c r="R13" s="1"/>
      <c r="S13" s="1"/>
      <c r="T13" s="1"/>
      <c r="U13" s="1"/>
      <c r="V13" s="1"/>
      <c r="W13" s="1"/>
      <c r="X13" s="1"/>
      <c r="Y13" s="1"/>
      <c r="Z13" s="1"/>
    </row>
    <row r="14" spans="1:26" ht="49.5" customHeight="1">
      <c r="A14" s="74"/>
      <c r="B14" s="48"/>
      <c r="C14" s="48"/>
      <c r="D14" s="48"/>
      <c r="E14" s="48"/>
      <c r="F14" s="50"/>
      <c r="G14" s="50"/>
      <c r="H14" s="1"/>
      <c r="I14" s="1"/>
      <c r="J14" s="1"/>
      <c r="K14" s="70"/>
      <c r="L14" s="1"/>
      <c r="M14" s="1"/>
      <c r="N14" s="1"/>
      <c r="O14" s="1"/>
      <c r="P14" s="1"/>
      <c r="Q14" s="1"/>
      <c r="R14" s="1"/>
      <c r="S14" s="1"/>
      <c r="T14" s="1"/>
      <c r="U14" s="1"/>
      <c r="V14" s="1"/>
      <c r="W14" s="1"/>
      <c r="X14" s="1"/>
      <c r="Y14" s="1"/>
      <c r="Z14" s="1"/>
    </row>
    <row r="15" spans="1:26" ht="42.75" customHeight="1">
      <c r="A15" s="74"/>
      <c r="B15" s="48"/>
      <c r="C15" s="48"/>
      <c r="D15" s="48"/>
      <c r="E15" s="48"/>
      <c r="F15" s="50"/>
      <c r="G15" s="50"/>
      <c r="H15" s="9"/>
      <c r="I15" s="70"/>
      <c r="J15" s="70"/>
      <c r="K15" s="70"/>
      <c r="L15" s="1"/>
      <c r="M15" s="1"/>
      <c r="N15" s="1"/>
      <c r="O15" s="1"/>
      <c r="P15" s="1"/>
      <c r="Q15" s="1"/>
      <c r="R15" s="1"/>
      <c r="S15" s="1"/>
      <c r="T15" s="1"/>
      <c r="U15" s="1"/>
      <c r="V15" s="1"/>
      <c r="W15" s="1"/>
      <c r="X15" s="1"/>
      <c r="Y15" s="1"/>
      <c r="Z15" s="1"/>
    </row>
    <row r="16" spans="1:26" ht="42.75" customHeight="1">
      <c r="A16" s="74"/>
      <c r="B16" s="48"/>
      <c r="C16" s="48"/>
      <c r="D16" s="48"/>
      <c r="E16" s="48"/>
      <c r="F16" s="50"/>
      <c r="G16" s="50"/>
      <c r="H16" s="9"/>
      <c r="I16" s="70"/>
      <c r="J16" s="70"/>
      <c r="K16" s="70"/>
      <c r="L16" s="1"/>
      <c r="M16" s="1"/>
      <c r="N16" s="1"/>
      <c r="O16" s="1"/>
      <c r="P16" s="1"/>
      <c r="Q16" s="1"/>
      <c r="R16" s="1"/>
      <c r="S16" s="1"/>
      <c r="T16" s="1"/>
      <c r="U16" s="1"/>
      <c r="V16" s="1"/>
      <c r="W16" s="1"/>
      <c r="X16" s="1"/>
      <c r="Y16" s="1"/>
      <c r="Z16" s="1"/>
    </row>
    <row r="17" spans="1:26" ht="12" customHeight="1">
      <c r="A17" s="49"/>
      <c r="B17" s="49"/>
      <c r="C17" s="49"/>
      <c r="D17" s="49"/>
      <c r="E17" s="49"/>
      <c r="F17" s="48"/>
      <c r="G17" s="48"/>
      <c r="H17" s="47"/>
      <c r="I17" s="1"/>
      <c r="J17" s="1"/>
      <c r="K17" s="1"/>
      <c r="L17" s="1"/>
      <c r="M17" s="1"/>
      <c r="N17" s="1"/>
      <c r="O17" s="1"/>
      <c r="P17" s="1"/>
      <c r="Q17" s="1"/>
      <c r="R17" s="1"/>
      <c r="S17" s="1"/>
      <c r="T17" s="1"/>
      <c r="U17" s="1"/>
      <c r="V17" s="1"/>
      <c r="W17" s="1"/>
      <c r="X17" s="1"/>
      <c r="Y17" s="1"/>
      <c r="Z17" s="1"/>
    </row>
    <row r="18" spans="1:26" ht="12.75" customHeight="1">
      <c r="A18" s="49"/>
      <c r="B18" s="1"/>
      <c r="C18" s="1"/>
      <c r="D18" s="1"/>
      <c r="E18" s="1"/>
      <c r="F18" s="48"/>
      <c r="G18" s="48"/>
      <c r="H18" s="47"/>
      <c r="I18" s="1"/>
      <c r="J18" s="1"/>
      <c r="K18" s="1"/>
      <c r="L18" s="1"/>
      <c r="M18" s="1"/>
      <c r="N18" s="1"/>
      <c r="O18" s="1"/>
      <c r="P18" s="1"/>
      <c r="Q18" s="1"/>
      <c r="R18" s="1"/>
      <c r="S18" s="1"/>
      <c r="T18" s="1"/>
      <c r="U18" s="1"/>
      <c r="V18" s="1"/>
      <c r="W18" s="1"/>
      <c r="X18" s="1"/>
      <c r="Y18" s="1"/>
      <c r="Z18" s="1"/>
    </row>
    <row r="19" spans="1:26" ht="12.75" customHeight="1">
      <c r="A19" s="49"/>
      <c r="B19" s="1"/>
      <c r="C19" s="1"/>
      <c r="D19" s="1"/>
      <c r="E19" s="1"/>
      <c r="F19" s="48"/>
      <c r="G19" s="48"/>
      <c r="H19" s="47"/>
      <c r="I19" s="1"/>
      <c r="J19" s="1"/>
      <c r="K19" s="1"/>
      <c r="L19" s="1"/>
      <c r="M19" s="1"/>
      <c r="N19" s="1"/>
      <c r="O19" s="1"/>
      <c r="P19" s="1"/>
      <c r="Q19" s="1"/>
      <c r="R19" s="1"/>
      <c r="S19" s="1"/>
      <c r="T19" s="1"/>
      <c r="U19" s="1"/>
      <c r="V19" s="1"/>
      <c r="W19" s="1"/>
      <c r="X19" s="1"/>
      <c r="Y19" s="1"/>
      <c r="Z19" s="1"/>
    </row>
    <row r="20" spans="1:26" ht="12.75" customHeight="1">
      <c r="A20" s="49"/>
      <c r="B20" s="1"/>
      <c r="C20" s="1"/>
      <c r="D20" s="1"/>
      <c r="E20" s="1"/>
      <c r="F20" s="49"/>
      <c r="G20" s="49"/>
      <c r="H20" s="1"/>
      <c r="I20" s="1"/>
      <c r="J20" s="1"/>
      <c r="K20" s="1"/>
      <c r="L20" s="1"/>
      <c r="M20" s="1"/>
      <c r="N20" s="1"/>
      <c r="O20" s="1"/>
      <c r="P20" s="1"/>
      <c r="Q20" s="1"/>
      <c r="R20" s="1"/>
      <c r="S20" s="1"/>
      <c r="T20" s="1"/>
      <c r="U20" s="1"/>
      <c r="V20" s="1"/>
      <c r="W20" s="1"/>
      <c r="X20" s="1"/>
      <c r="Y20" s="1"/>
      <c r="Z20" s="1"/>
    </row>
    <row r="21" spans="1:26" ht="12.75" customHeight="1">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2.75" customHeight="1">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2.75" customHeight="1">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2.75" customHeight="1">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2.75" customHeight="1">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5.75" customHeight="1">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5.75" customHeight="1">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5.75"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5.75"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5.7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row r="222" spans="1:26" ht="15.75" customHeight="1"/>
    <row r="223" spans="1:26" ht="15.75" customHeight="1"/>
    <row r="224" spans="1:26"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B2:E2"/>
    <mergeCell ref="B3:E3"/>
    <mergeCell ref="B12:C12"/>
    <mergeCell ref="B13:C13"/>
  </mergeCells>
  <pageMargins left="0.7" right="0.7" top="0.75" bottom="0.75" header="0" footer="0"/>
  <pageSetup orientation="portrait"/>
  <extLst>
    <ext xmlns:x14="http://schemas.microsoft.com/office/spreadsheetml/2009/9/main" uri="{CCE6A557-97BC-4b89-ADB6-D9C93CAAB3DF}">
      <x14:dataValidations xmlns:xm="http://schemas.microsoft.com/office/excel/2006/main" count="7">
        <x14:dataValidation type="list" allowBlank="1" showErrorMessage="1">
          <x14:formula1>
            <xm:f>'Water answers'!$E$1:$E$4</xm:f>
          </x14:formula1>
          <xm:sqref>C6</xm:sqref>
        </x14:dataValidation>
        <x14:dataValidation type="list" allowBlank="1" showErrorMessage="1">
          <x14:formula1>
            <xm:f>'Water answers'!$K$1:$K$4</xm:f>
          </x14:formula1>
          <xm:sqref>C8</xm:sqref>
        </x14:dataValidation>
        <x14:dataValidation type="list" allowBlank="1" showErrorMessage="1">
          <x14:formula1>
            <xm:f>'Water answers'!$T$1:$T$4</xm:f>
          </x14:formula1>
          <xm:sqref>C11</xm:sqref>
        </x14:dataValidation>
        <x14:dataValidation type="list" allowBlank="1" showErrorMessage="1">
          <x14:formula1>
            <xm:f>'Water answers'!$B$1:$B$4</xm:f>
          </x14:formula1>
          <xm:sqref>C5</xm:sqref>
        </x14:dataValidation>
        <x14:dataValidation type="list" allowBlank="1" showErrorMessage="1">
          <x14:formula1>
            <xm:f>'Water answers'!$H$1:$H$3</xm:f>
          </x14:formula1>
          <xm:sqref>C7</xm:sqref>
        </x14:dataValidation>
        <x14:dataValidation type="list" allowBlank="1" showErrorMessage="1">
          <x14:formula1>
            <xm:f>'Water answers'!$Q$1:$Q$3</xm:f>
          </x14:formula1>
          <xm:sqref>C10</xm:sqref>
        </x14:dataValidation>
        <x14:dataValidation type="list" allowBlank="1" showErrorMessage="1">
          <x14:formula1>
            <xm:f>'Water answers'!$N$1:$N$5</xm:f>
          </x14:formula1>
          <xm:sqref>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defaultColWidth="14.42578125" defaultRowHeight="15" customHeight="1"/>
  <cols>
    <col min="1" max="1" width="4.28515625" customWidth="1"/>
    <col min="2" max="2" width="66.28515625" customWidth="1"/>
    <col min="3" max="3" width="31.5703125" customWidth="1"/>
    <col min="4" max="4" width="12" customWidth="1"/>
    <col min="5" max="5" width="25.28515625" customWidth="1"/>
    <col min="6" max="6" width="56.7109375" customWidth="1"/>
    <col min="7" max="7" width="14.28515625" customWidth="1"/>
    <col min="8" max="8" width="29.28515625" customWidth="1"/>
    <col min="9" max="9" width="17.28515625" customWidth="1"/>
    <col min="10" max="10" width="34.7109375" customWidth="1"/>
    <col min="11" max="13" width="17.28515625" customWidth="1"/>
  </cols>
  <sheetData>
    <row r="1" spans="1:26" ht="12" customHeight="1">
      <c r="A1" s="1"/>
      <c r="B1" s="82"/>
      <c r="C1" s="47"/>
      <c r="D1" s="47"/>
      <c r="E1" s="47"/>
      <c r="F1" s="47"/>
      <c r="G1" s="47"/>
      <c r="H1" s="1"/>
      <c r="I1" s="1"/>
      <c r="J1" s="1"/>
      <c r="K1" s="1"/>
      <c r="L1" s="1"/>
      <c r="M1" s="1"/>
    </row>
    <row r="2" spans="1:26" ht="36" customHeight="1">
      <c r="A2" s="49"/>
      <c r="B2" s="229" t="s">
        <v>20</v>
      </c>
      <c r="C2" s="230"/>
      <c r="D2" s="230"/>
      <c r="E2" s="231"/>
      <c r="F2" s="49"/>
      <c r="G2" s="49"/>
      <c r="H2" s="49"/>
      <c r="I2" s="49"/>
      <c r="J2" s="49"/>
      <c r="K2" s="49"/>
      <c r="L2" s="1"/>
      <c r="M2" s="1"/>
    </row>
    <row r="3" spans="1:26" ht="39" customHeight="1">
      <c r="A3" s="49"/>
      <c r="B3" s="232" t="s">
        <v>55</v>
      </c>
      <c r="C3" s="188"/>
      <c r="D3" s="188"/>
      <c r="E3" s="189"/>
      <c r="F3" s="50"/>
      <c r="G3" s="50"/>
      <c r="H3" s="1"/>
      <c r="I3" s="49"/>
      <c r="J3" s="49"/>
      <c r="K3" s="49"/>
      <c r="L3" s="1"/>
      <c r="M3" s="1"/>
    </row>
    <row r="4" spans="1:26" ht="63.75" customHeight="1">
      <c r="A4" s="49"/>
      <c r="B4" s="51" t="s">
        <v>109</v>
      </c>
      <c r="C4" s="52" t="s">
        <v>57</v>
      </c>
      <c r="D4" s="51" t="s">
        <v>58</v>
      </c>
      <c r="E4" s="53" t="s">
        <v>59</v>
      </c>
      <c r="F4" s="54" t="s">
        <v>60</v>
      </c>
      <c r="G4" s="77"/>
      <c r="H4" s="84" t="s">
        <v>61</v>
      </c>
      <c r="I4" s="49"/>
      <c r="J4" s="49"/>
      <c r="K4" s="49"/>
      <c r="L4" s="1"/>
      <c r="M4" s="1"/>
    </row>
    <row r="5" spans="1:26" ht="70.5" customHeight="1">
      <c r="A5" s="49"/>
      <c r="B5" s="56" t="s">
        <v>111</v>
      </c>
      <c r="C5" s="64"/>
      <c r="D5" s="58" t="str">
        <f>IF((C5="Never"),0,IF((C5="Always"),2,IF((C5="Sometimes"),0.5,IF((C5="Most of the time"),1,"0"))))</f>
        <v>0</v>
      </c>
      <c r="E5" s="59">
        <v>2</v>
      </c>
      <c r="F5" s="60" t="s">
        <v>113</v>
      </c>
      <c r="G5" s="77"/>
      <c r="H5" s="61" t="s">
        <v>65</v>
      </c>
      <c r="I5" s="49"/>
      <c r="J5" s="49"/>
      <c r="K5" s="49"/>
      <c r="L5" s="1"/>
      <c r="M5" s="1"/>
    </row>
    <row r="6" spans="1:26" ht="154.5" customHeight="1">
      <c r="A6" s="49"/>
      <c r="B6" s="56" t="s">
        <v>114</v>
      </c>
      <c r="C6" s="64"/>
      <c r="D6" s="58" t="str">
        <f>IF((C6="Less than 25% of the office does"),0,IF((C6="More than 75% of the office does"),2,IF((C6="Approximately 49% to 25% of the office does"),0.5,IF((C6="Approximately 74% to 50% of the office does"),1,"0"))))</f>
        <v>0</v>
      </c>
      <c r="E6" s="59">
        <v>2</v>
      </c>
      <c r="F6" s="60" t="s">
        <v>115</v>
      </c>
      <c r="G6" s="77"/>
      <c r="H6" s="61" t="s">
        <v>69</v>
      </c>
      <c r="I6" s="49"/>
      <c r="J6" s="49"/>
      <c r="K6" s="49"/>
      <c r="L6" s="1"/>
      <c r="M6" s="1"/>
    </row>
    <row r="7" spans="1:26" ht="73.5" customHeight="1">
      <c r="A7" s="49"/>
      <c r="B7" s="56" t="s">
        <v>116</v>
      </c>
      <c r="C7" s="64"/>
      <c r="D7" s="58" t="str">
        <f>IF((C7="No, there is no compost bucket"),0,IF((C7="Yes, we have at least one compost bucket"),2,"0"))</f>
        <v>0</v>
      </c>
      <c r="E7" s="59">
        <v>2</v>
      </c>
      <c r="F7" s="60" t="s">
        <v>117</v>
      </c>
      <c r="G7" s="77"/>
      <c r="H7" s="61" t="s">
        <v>72</v>
      </c>
      <c r="I7" s="49"/>
      <c r="J7" s="49"/>
      <c r="K7" s="49"/>
      <c r="L7" s="1"/>
      <c r="M7" s="1"/>
    </row>
    <row r="8" spans="1:26" ht="72" customHeight="1">
      <c r="A8" s="49"/>
      <c r="B8" s="56" t="s">
        <v>118</v>
      </c>
      <c r="C8" s="64"/>
      <c r="D8" s="58" t="str">
        <f t="shared" ref="D8:D9" si="0">IF((C8="Less than 25% of the office printers and copiers do"),0,IF((C8="More than 75% of the office printers and copiers do"),2,IF((C8="Approximately 49% to 25% of the office printers and copiers do"),0.5,IF((C8="Approximately 74% to 50% of the office printers and copiers do"),1,"0"))))</f>
        <v>0</v>
      </c>
      <c r="E8" s="59">
        <v>2</v>
      </c>
      <c r="F8" s="60" t="s">
        <v>119</v>
      </c>
      <c r="G8" s="77"/>
      <c r="H8" s="88" t="s">
        <v>75</v>
      </c>
      <c r="I8" s="49"/>
      <c r="J8" s="49"/>
      <c r="K8" s="49"/>
      <c r="L8" s="1"/>
      <c r="M8" s="1"/>
      <c r="N8" s="1"/>
      <c r="O8" s="1"/>
      <c r="P8" s="1"/>
      <c r="Q8" s="1"/>
      <c r="R8" s="1"/>
      <c r="S8" s="1"/>
      <c r="T8" s="1"/>
      <c r="U8" s="1"/>
      <c r="V8" s="1"/>
      <c r="W8" s="1"/>
      <c r="X8" s="1"/>
      <c r="Y8" s="1"/>
      <c r="Z8" s="1"/>
    </row>
    <row r="9" spans="1:26" ht="45">
      <c r="A9" s="49"/>
      <c r="B9" s="66" t="s">
        <v>120</v>
      </c>
      <c r="C9" s="64"/>
      <c r="D9" s="58" t="str">
        <f t="shared" si="0"/>
        <v>0</v>
      </c>
      <c r="E9" s="59">
        <v>2</v>
      </c>
      <c r="F9" s="67" t="s">
        <v>121</v>
      </c>
      <c r="G9" s="77"/>
      <c r="H9" s="1"/>
      <c r="I9" s="49"/>
      <c r="J9" s="49"/>
      <c r="K9" s="49"/>
      <c r="L9" s="1"/>
      <c r="M9" s="1"/>
    </row>
    <row r="10" spans="1:26" ht="53.25" customHeight="1">
      <c r="A10" s="49"/>
      <c r="B10" s="56" t="s">
        <v>122</v>
      </c>
      <c r="C10" s="56"/>
      <c r="D10" s="58" t="str">
        <f>IF((C10="No one in our office does this"),0,IF((C10=" Everyone in the office does this"),1,IF((C10="Some people in the office do this"),0.25,IF((C10="Most people in the office do this"),0.5,"0"))))</f>
        <v>0</v>
      </c>
      <c r="E10" s="59">
        <v>1</v>
      </c>
      <c r="F10" s="60" t="s">
        <v>123</v>
      </c>
      <c r="G10" s="77"/>
      <c r="H10" s="1"/>
      <c r="I10" s="49"/>
      <c r="J10" s="49"/>
      <c r="K10" s="49"/>
      <c r="L10" s="1"/>
      <c r="M10" s="1"/>
      <c r="N10" s="1"/>
      <c r="O10" s="1"/>
      <c r="P10" s="1"/>
      <c r="Q10" s="1"/>
      <c r="R10" s="1"/>
      <c r="S10" s="1"/>
      <c r="T10" s="1"/>
      <c r="U10" s="1"/>
      <c r="V10" s="1"/>
      <c r="W10" s="1"/>
      <c r="X10" s="1"/>
      <c r="Y10" s="1"/>
      <c r="Z10" s="1"/>
    </row>
    <row r="11" spans="1:26" ht="63" customHeight="1">
      <c r="A11" s="49"/>
      <c r="B11" s="56" t="s">
        <v>124</v>
      </c>
      <c r="C11" s="63"/>
      <c r="D11" s="58" t="str">
        <f>IF((C11="Yes, high efficiency hand driers have been installed"),1,IF((C11="No, but we would like for high efficiency hand driers to be installed"),0,"0"))</f>
        <v>0</v>
      </c>
      <c r="E11" s="59">
        <v>1</v>
      </c>
      <c r="F11" s="60" t="s">
        <v>125</v>
      </c>
      <c r="G11" s="77"/>
      <c r="H11" s="1"/>
      <c r="I11" s="49"/>
      <c r="J11" s="49"/>
      <c r="K11" s="49"/>
      <c r="L11" s="1"/>
      <c r="M11" s="1"/>
    </row>
    <row r="12" spans="1:26" ht="54" customHeight="1">
      <c r="A12" s="49"/>
      <c r="B12" s="56" t="s">
        <v>126</v>
      </c>
      <c r="C12" s="64"/>
      <c r="D12" s="58" t="str">
        <f>IF((C12="Less than 25% of the office does"),0,IF((C12="More than 75% of the office does"),2,IF((C12="Approximately 49% to 25% of the office does"),0.5,IF((C12="Approximately 74% to 50% of the office does"),1,"0"))))</f>
        <v>0</v>
      </c>
      <c r="E12" s="59">
        <v>2</v>
      </c>
      <c r="F12" s="60" t="s">
        <v>127</v>
      </c>
      <c r="G12" s="77"/>
      <c r="H12" s="74"/>
      <c r="I12" s="49"/>
      <c r="J12" s="49"/>
      <c r="K12" s="49"/>
      <c r="L12" s="1"/>
      <c r="M12" s="1"/>
    </row>
    <row r="13" spans="1:26" ht="66" customHeight="1">
      <c r="A13" s="49"/>
      <c r="B13" s="56" t="s">
        <v>128</v>
      </c>
      <c r="C13" s="64"/>
      <c r="D13" s="58" t="str">
        <f>IF((C13="Less than 25% of the time"),0,IF((C13="More than 75% of the time"),2,IF((C13="Approximately 49% to 25% of the time"),0.5,IF((C13="Approximately 74% to 50% of the time"),1,"0"))))</f>
        <v>0</v>
      </c>
      <c r="E13" s="59">
        <v>2</v>
      </c>
      <c r="F13" s="60" t="s">
        <v>129</v>
      </c>
      <c r="G13" s="77"/>
      <c r="H13" s="74"/>
      <c r="I13" s="49"/>
      <c r="J13" s="49"/>
      <c r="K13" s="49"/>
      <c r="L13" s="1"/>
      <c r="M13" s="1"/>
    </row>
    <row r="14" spans="1:26" ht="81" customHeight="1">
      <c r="A14" s="49"/>
      <c r="B14" s="56" t="s">
        <v>130</v>
      </c>
      <c r="C14" s="63"/>
      <c r="D14" s="58" t="str">
        <f>IF((C14="Never"),0,IF((C14="Always"),2,IF((C14="Sometimes"),0.5,IF((C14="Most of the time"),1,"0"))))</f>
        <v>0</v>
      </c>
      <c r="E14" s="59" t="str">
        <f>IF('Recycling &amp; Waste Management'!C14="Always",2,IF('Recycling &amp; Waste Management'!C14="Most of the time",2,IF('Recycling &amp; Waste Management'!C14="Sometimes",2,IF('Recycling &amp; Waste Management'!C14="Never",2,IF('Recycling &amp; Waste Management'!C14="Does not apply because we do not hold workplace events in our office",0,"0")))))</f>
        <v>0</v>
      </c>
      <c r="F14" s="60" t="s">
        <v>131</v>
      </c>
      <c r="G14" s="77"/>
      <c r="H14" s="74"/>
      <c r="I14" s="49"/>
      <c r="J14" s="49"/>
      <c r="K14" s="49"/>
      <c r="L14" s="1"/>
      <c r="M14" s="1"/>
    </row>
    <row r="15" spans="1:26" ht="45" customHeight="1">
      <c r="A15" s="89"/>
      <c r="B15" s="233" t="s">
        <v>102</v>
      </c>
      <c r="C15" s="224"/>
      <c r="D15" s="58">
        <f t="shared" ref="D15:E15" si="1">SUM(D2:D14)</f>
        <v>0</v>
      </c>
      <c r="E15" s="58">
        <f t="shared" si="1"/>
        <v>16</v>
      </c>
      <c r="F15" s="50"/>
      <c r="G15" s="50"/>
      <c r="H15" s="74"/>
      <c r="I15" s="49"/>
      <c r="J15" s="49"/>
      <c r="K15" s="49"/>
      <c r="L15" s="1"/>
      <c r="M15" s="1"/>
    </row>
    <row r="16" spans="1:26" ht="42.75" customHeight="1">
      <c r="A16" s="49"/>
      <c r="B16" s="233" t="s">
        <v>104</v>
      </c>
      <c r="C16" s="224"/>
      <c r="D16" s="80">
        <f>D15/E15</f>
        <v>0</v>
      </c>
      <c r="E16" s="47"/>
      <c r="F16" s="50"/>
      <c r="G16" s="50"/>
      <c r="H16" s="74"/>
      <c r="I16" s="49"/>
      <c r="J16" s="49"/>
      <c r="K16" s="49"/>
      <c r="L16" s="1"/>
      <c r="M16" s="1"/>
    </row>
    <row r="17" spans="1:13" ht="42.75" customHeight="1">
      <c r="A17" s="49"/>
      <c r="B17" s="90"/>
      <c r="C17" s="91"/>
      <c r="D17" s="1"/>
      <c r="E17" s="1"/>
      <c r="F17" s="50"/>
      <c r="G17" s="50"/>
      <c r="H17" s="74"/>
      <c r="I17" s="49"/>
      <c r="J17" s="49"/>
      <c r="K17" s="49"/>
      <c r="L17" s="1"/>
      <c r="M17" s="1"/>
    </row>
    <row r="18" spans="1:13" ht="12" customHeight="1">
      <c r="A18" s="1"/>
      <c r="B18" s="7"/>
      <c r="C18" s="1"/>
      <c r="D18" s="1"/>
      <c r="E18" s="1"/>
      <c r="F18" s="47"/>
      <c r="G18" s="47"/>
      <c r="H18" s="1"/>
      <c r="I18" s="1"/>
      <c r="J18" s="1"/>
      <c r="K18" s="1"/>
      <c r="L18" s="1"/>
      <c r="M18" s="1"/>
    </row>
    <row r="19" spans="1:13" ht="12.75" customHeight="1">
      <c r="A19" s="1"/>
      <c r="B19" s="7"/>
      <c r="C19" s="1"/>
      <c r="D19" s="1"/>
      <c r="E19" s="1"/>
      <c r="F19" s="1"/>
      <c r="G19" s="1"/>
      <c r="H19" s="1"/>
      <c r="I19" s="1"/>
      <c r="J19" s="1"/>
      <c r="K19" s="1"/>
      <c r="L19" s="1"/>
      <c r="M19" s="1"/>
    </row>
    <row r="20" spans="1:13" ht="12.75" customHeight="1">
      <c r="A20" s="1"/>
      <c r="B20" s="7"/>
      <c r="C20" s="1"/>
      <c r="D20" s="1"/>
      <c r="E20" s="1"/>
      <c r="F20" s="1"/>
      <c r="G20" s="1"/>
      <c r="H20" s="1"/>
      <c r="I20" s="1"/>
      <c r="J20" s="1"/>
      <c r="K20" s="1"/>
      <c r="L20" s="1"/>
      <c r="M20" s="1"/>
    </row>
    <row r="21" spans="1:13" ht="12.75" customHeight="1">
      <c r="A21" s="1"/>
      <c r="B21" s="7"/>
      <c r="C21" s="1"/>
      <c r="D21" s="1"/>
      <c r="E21" s="1"/>
      <c r="F21" s="1"/>
      <c r="G21" s="1"/>
      <c r="H21" s="1"/>
      <c r="I21" s="1"/>
      <c r="J21" s="1"/>
      <c r="K21" s="1"/>
      <c r="L21" s="1"/>
      <c r="M21" s="1"/>
    </row>
    <row r="22" spans="1:13" ht="12.75" customHeight="1">
      <c r="A22" s="1"/>
      <c r="B22" s="7"/>
      <c r="C22" s="1"/>
      <c r="D22" s="1"/>
      <c r="E22" s="1"/>
      <c r="F22" s="1"/>
      <c r="G22" s="1"/>
      <c r="H22" s="1"/>
      <c r="I22" s="1"/>
      <c r="J22" s="1"/>
      <c r="K22" s="1"/>
      <c r="L22" s="1"/>
      <c r="M22" s="1"/>
    </row>
    <row r="23" spans="1:13" ht="12.75" customHeight="1">
      <c r="A23" s="1"/>
      <c r="B23" s="7"/>
      <c r="C23" s="1"/>
      <c r="D23" s="1"/>
      <c r="E23" s="1"/>
      <c r="F23" s="1"/>
      <c r="G23" s="1"/>
      <c r="H23" s="1"/>
      <c r="I23" s="1"/>
      <c r="J23" s="1"/>
      <c r="K23" s="1"/>
      <c r="L23" s="1"/>
      <c r="M23" s="1"/>
    </row>
    <row r="24" spans="1:13" ht="12.75" customHeight="1">
      <c r="A24" s="1"/>
      <c r="B24" s="7"/>
      <c r="C24" s="1"/>
      <c r="D24" s="1"/>
      <c r="E24" s="1"/>
      <c r="F24" s="1"/>
      <c r="G24" s="1"/>
      <c r="H24" s="1"/>
      <c r="I24" s="1"/>
      <c r="J24" s="1"/>
      <c r="K24" s="1"/>
      <c r="L24" s="1"/>
      <c r="M24" s="1"/>
    </row>
    <row r="25" spans="1:13" ht="12.75" customHeight="1">
      <c r="A25" s="1"/>
      <c r="B25" s="7"/>
      <c r="C25" s="1"/>
      <c r="D25" s="1"/>
      <c r="E25" s="1"/>
      <c r="F25" s="1"/>
      <c r="G25" s="1"/>
      <c r="H25" s="1"/>
      <c r="I25" s="1"/>
      <c r="J25" s="1"/>
      <c r="K25" s="1"/>
      <c r="L25" s="1"/>
      <c r="M25" s="1"/>
    </row>
    <row r="26" spans="1:13" ht="12.75" customHeight="1">
      <c r="A26" s="1"/>
      <c r="B26" s="7"/>
      <c r="C26" s="1"/>
      <c r="D26" s="1"/>
      <c r="E26" s="1"/>
      <c r="F26" s="1"/>
      <c r="G26" s="1"/>
      <c r="H26" s="1"/>
      <c r="I26" s="1"/>
      <c r="J26" s="1"/>
      <c r="K26" s="1"/>
      <c r="L26" s="1"/>
      <c r="M26" s="1"/>
    </row>
    <row r="27" spans="1:13" ht="15.75" customHeight="1">
      <c r="A27" s="1"/>
      <c r="B27" s="7"/>
      <c r="C27" s="1"/>
      <c r="D27" s="1"/>
      <c r="E27" s="1"/>
      <c r="F27" s="1"/>
      <c r="G27" s="1"/>
      <c r="H27" s="1"/>
      <c r="I27" s="1"/>
      <c r="J27" s="1"/>
      <c r="K27" s="1"/>
      <c r="L27" s="1"/>
      <c r="M27" s="1"/>
    </row>
    <row r="28" spans="1:13" ht="15.75" customHeight="1">
      <c r="A28" s="1"/>
      <c r="B28" s="7"/>
      <c r="C28" s="1"/>
      <c r="D28" s="1"/>
      <c r="E28" s="1"/>
      <c r="F28" s="1"/>
      <c r="G28" s="1"/>
      <c r="H28" s="1"/>
      <c r="I28" s="1"/>
      <c r="J28" s="1"/>
      <c r="K28" s="1"/>
      <c r="L28" s="1"/>
      <c r="M28" s="1"/>
    </row>
    <row r="29" spans="1:13" ht="15.75" customHeight="1">
      <c r="A29" s="1"/>
      <c r="B29" s="7"/>
      <c r="C29" s="1"/>
      <c r="D29" s="1"/>
      <c r="E29" s="1"/>
      <c r="F29" s="1"/>
      <c r="G29" s="1"/>
      <c r="H29" s="1"/>
      <c r="I29" s="1"/>
      <c r="J29" s="1"/>
      <c r="K29" s="1"/>
      <c r="L29" s="1"/>
      <c r="M29" s="1"/>
    </row>
    <row r="30" spans="1:13" ht="15.75" customHeight="1">
      <c r="A30" s="1"/>
      <c r="B30" s="7"/>
      <c r="C30" s="1"/>
      <c r="D30" s="1"/>
      <c r="E30" s="1"/>
      <c r="F30" s="1"/>
      <c r="G30" s="1"/>
      <c r="H30" s="1"/>
      <c r="I30" s="1"/>
      <c r="J30" s="1"/>
      <c r="K30" s="1"/>
      <c r="L30" s="1"/>
      <c r="M30" s="1"/>
    </row>
    <row r="31" spans="1:13" ht="15.75" customHeight="1">
      <c r="A31" s="1"/>
      <c r="B31" s="7"/>
      <c r="C31" s="1"/>
      <c r="D31" s="1"/>
      <c r="E31" s="1"/>
      <c r="F31" s="1"/>
      <c r="G31" s="1"/>
      <c r="H31" s="1"/>
      <c r="I31" s="1"/>
      <c r="J31" s="1"/>
      <c r="K31" s="1"/>
      <c r="L31" s="1"/>
      <c r="M31" s="1"/>
    </row>
    <row r="32" spans="1:13" ht="15.75" customHeight="1">
      <c r="A32" s="1"/>
      <c r="B32" s="7"/>
      <c r="C32" s="1"/>
      <c r="D32" s="1"/>
      <c r="E32" s="1"/>
      <c r="F32" s="1"/>
      <c r="G32" s="1"/>
      <c r="H32" s="1"/>
      <c r="I32" s="1"/>
      <c r="J32" s="1"/>
      <c r="K32" s="1"/>
      <c r="L32" s="1"/>
      <c r="M32" s="1"/>
    </row>
    <row r="33" spans="1:13" ht="15.75" customHeight="1">
      <c r="A33" s="1"/>
      <c r="B33" s="7"/>
      <c r="C33" s="1"/>
      <c r="D33" s="1"/>
      <c r="E33" s="1"/>
      <c r="F33" s="1"/>
      <c r="G33" s="1"/>
      <c r="H33" s="1"/>
      <c r="I33" s="1"/>
      <c r="J33" s="1"/>
      <c r="K33" s="1"/>
      <c r="L33" s="1"/>
      <c r="M33" s="1"/>
    </row>
    <row r="34" spans="1:13" ht="15.75" customHeight="1">
      <c r="A34" s="1"/>
      <c r="B34" s="7"/>
      <c r="C34" s="1"/>
      <c r="D34" s="1"/>
      <c r="E34" s="1"/>
      <c r="F34" s="1"/>
      <c r="G34" s="1"/>
      <c r="H34" s="1"/>
      <c r="I34" s="1"/>
      <c r="J34" s="1"/>
      <c r="K34" s="1"/>
      <c r="L34" s="1"/>
      <c r="M34" s="1"/>
    </row>
    <row r="35" spans="1:13" ht="15.75" customHeight="1">
      <c r="A35" s="1"/>
      <c r="B35" s="7"/>
      <c r="C35" s="1"/>
      <c r="D35" s="1"/>
      <c r="E35" s="1"/>
      <c r="F35" s="1"/>
      <c r="G35" s="1"/>
      <c r="H35" s="1"/>
      <c r="I35" s="1"/>
      <c r="J35" s="1"/>
      <c r="K35" s="1"/>
      <c r="L35" s="1"/>
      <c r="M35" s="1"/>
    </row>
    <row r="36" spans="1:13" ht="15.75" customHeight="1">
      <c r="A36" s="1"/>
      <c r="B36" s="7"/>
      <c r="C36" s="1"/>
      <c r="D36" s="1"/>
      <c r="E36" s="1"/>
      <c r="F36" s="1"/>
      <c r="G36" s="1"/>
      <c r="H36" s="1"/>
      <c r="I36" s="1"/>
      <c r="J36" s="1"/>
      <c r="K36" s="1"/>
      <c r="L36" s="1"/>
      <c r="M36" s="1"/>
    </row>
    <row r="37" spans="1:13" ht="15.75" customHeight="1">
      <c r="A37" s="1"/>
      <c r="B37" s="7"/>
      <c r="C37" s="1"/>
      <c r="D37" s="1"/>
      <c r="E37" s="1"/>
      <c r="F37" s="1"/>
      <c r="G37" s="1"/>
      <c r="H37" s="1"/>
      <c r="I37" s="1"/>
      <c r="J37" s="1"/>
      <c r="K37" s="1"/>
      <c r="L37" s="1"/>
      <c r="M37" s="1"/>
    </row>
    <row r="38" spans="1:13" ht="15.75" customHeight="1">
      <c r="A38" s="1"/>
      <c r="B38" s="7"/>
      <c r="C38" s="1"/>
      <c r="D38" s="1"/>
      <c r="E38" s="1"/>
      <c r="F38" s="1"/>
      <c r="G38" s="1"/>
      <c r="H38" s="1"/>
      <c r="I38" s="1"/>
      <c r="J38" s="1"/>
      <c r="K38" s="1"/>
      <c r="L38" s="1"/>
      <c r="M38" s="1"/>
    </row>
    <row r="39" spans="1:13" ht="15.75" customHeight="1">
      <c r="A39" s="1"/>
      <c r="B39" s="7"/>
      <c r="C39" s="1"/>
      <c r="D39" s="1"/>
      <c r="E39" s="1"/>
      <c r="F39" s="1"/>
      <c r="G39" s="1"/>
      <c r="H39" s="1"/>
      <c r="I39" s="1"/>
      <c r="J39" s="1"/>
      <c r="K39" s="1"/>
      <c r="L39" s="1"/>
      <c r="M39" s="1"/>
    </row>
    <row r="40" spans="1:13" ht="15.75" customHeight="1">
      <c r="A40" s="1"/>
      <c r="B40" s="7"/>
      <c r="C40" s="1"/>
      <c r="D40" s="1"/>
      <c r="E40" s="1"/>
      <c r="F40" s="1"/>
      <c r="G40" s="1"/>
      <c r="H40" s="1"/>
      <c r="I40" s="1"/>
      <c r="J40" s="1"/>
      <c r="K40" s="1"/>
      <c r="L40" s="1"/>
      <c r="M40" s="1"/>
    </row>
    <row r="41" spans="1:13" ht="15.75" customHeight="1">
      <c r="A41" s="1"/>
      <c r="B41" s="7"/>
      <c r="C41" s="1"/>
      <c r="D41" s="1"/>
      <c r="E41" s="1"/>
      <c r="F41" s="1"/>
      <c r="G41" s="1"/>
      <c r="H41" s="1"/>
      <c r="I41" s="1"/>
      <c r="J41" s="1"/>
      <c r="K41" s="1"/>
      <c r="L41" s="1"/>
      <c r="M41" s="1"/>
    </row>
    <row r="42" spans="1:13" ht="15.75" customHeight="1">
      <c r="A42" s="1"/>
      <c r="B42" s="7"/>
      <c r="C42" s="1"/>
      <c r="D42" s="1"/>
      <c r="E42" s="1"/>
      <c r="F42" s="1"/>
      <c r="G42" s="1"/>
      <c r="H42" s="1"/>
      <c r="I42" s="1"/>
      <c r="J42" s="1"/>
      <c r="K42" s="1"/>
      <c r="L42" s="1"/>
      <c r="M42" s="1"/>
    </row>
    <row r="43" spans="1:13" ht="15.75" customHeight="1">
      <c r="A43" s="1"/>
      <c r="B43" s="7"/>
      <c r="C43" s="1"/>
      <c r="D43" s="1"/>
      <c r="E43" s="1"/>
      <c r="F43" s="1"/>
      <c r="G43" s="1"/>
      <c r="H43" s="1"/>
      <c r="I43" s="1"/>
      <c r="J43" s="1"/>
      <c r="K43" s="1"/>
      <c r="L43" s="1"/>
      <c r="M43" s="1"/>
    </row>
    <row r="44" spans="1:13" ht="15.75" customHeight="1">
      <c r="A44" s="1"/>
      <c r="B44" s="7"/>
      <c r="C44" s="1"/>
      <c r="D44" s="1"/>
      <c r="E44" s="1"/>
      <c r="F44" s="1"/>
      <c r="G44" s="1"/>
      <c r="H44" s="1"/>
      <c r="I44" s="1"/>
      <c r="J44" s="1"/>
      <c r="K44" s="1"/>
      <c r="L44" s="1"/>
      <c r="M44" s="1"/>
    </row>
    <row r="45" spans="1:13" ht="15.75" customHeight="1">
      <c r="A45" s="1"/>
      <c r="B45" s="7"/>
      <c r="C45" s="1"/>
      <c r="D45" s="1"/>
      <c r="E45" s="1"/>
      <c r="F45" s="1"/>
      <c r="G45" s="1"/>
      <c r="H45" s="1"/>
      <c r="I45" s="1"/>
      <c r="J45" s="1"/>
      <c r="K45" s="1"/>
      <c r="L45" s="1"/>
      <c r="M45" s="1"/>
    </row>
    <row r="46" spans="1:13" ht="15.75" customHeight="1">
      <c r="A46" s="1"/>
      <c r="B46" s="7"/>
      <c r="C46" s="1"/>
      <c r="D46" s="1"/>
      <c r="E46" s="1"/>
      <c r="F46" s="1"/>
      <c r="G46" s="1"/>
      <c r="H46" s="1"/>
      <c r="I46" s="1"/>
      <c r="J46" s="1"/>
      <c r="K46" s="1"/>
      <c r="L46" s="1"/>
      <c r="M46" s="1"/>
    </row>
    <row r="47" spans="1:13" ht="15.75" customHeight="1">
      <c r="A47" s="1"/>
      <c r="B47" s="7"/>
      <c r="C47" s="1"/>
      <c r="D47" s="1"/>
      <c r="E47" s="1"/>
      <c r="F47" s="1"/>
      <c r="G47" s="1"/>
      <c r="H47" s="1"/>
      <c r="I47" s="1"/>
      <c r="J47" s="1"/>
      <c r="K47" s="1"/>
      <c r="L47" s="1"/>
      <c r="M47" s="1"/>
    </row>
    <row r="48" spans="1:13" ht="15.75" customHeight="1">
      <c r="A48" s="1"/>
      <c r="B48" s="7"/>
      <c r="C48" s="1"/>
      <c r="D48" s="1"/>
      <c r="E48" s="1"/>
      <c r="F48" s="1"/>
      <c r="G48" s="1"/>
      <c r="H48" s="1"/>
      <c r="I48" s="1"/>
      <c r="J48" s="1"/>
      <c r="K48" s="1"/>
      <c r="L48" s="1"/>
      <c r="M48" s="1"/>
    </row>
    <row r="49" spans="1:13" ht="15.75" customHeight="1">
      <c r="A49" s="1"/>
      <c r="B49" s="7"/>
      <c r="C49" s="1"/>
      <c r="D49" s="1"/>
      <c r="E49" s="1"/>
      <c r="F49" s="1"/>
      <c r="G49" s="1"/>
      <c r="H49" s="1"/>
      <c r="I49" s="1"/>
      <c r="J49" s="1"/>
      <c r="K49" s="1"/>
      <c r="L49" s="1"/>
      <c r="M49" s="1"/>
    </row>
    <row r="50" spans="1:13" ht="15.75" customHeight="1">
      <c r="A50" s="1"/>
      <c r="B50" s="7"/>
      <c r="C50" s="1"/>
      <c r="D50" s="1"/>
      <c r="E50" s="1"/>
      <c r="F50" s="1"/>
      <c r="G50" s="1"/>
      <c r="H50" s="1"/>
      <c r="I50" s="1"/>
      <c r="J50" s="1"/>
      <c r="K50" s="1"/>
      <c r="L50" s="1"/>
      <c r="M50" s="1"/>
    </row>
    <row r="51" spans="1:13" ht="15.75" customHeight="1">
      <c r="A51" s="1"/>
      <c r="B51" s="7"/>
      <c r="C51" s="1"/>
      <c r="D51" s="1"/>
      <c r="E51" s="1"/>
      <c r="F51" s="1"/>
      <c r="G51" s="1"/>
      <c r="H51" s="1"/>
      <c r="I51" s="1"/>
      <c r="J51" s="1"/>
      <c r="K51" s="1"/>
      <c r="L51" s="1"/>
      <c r="M51" s="1"/>
    </row>
    <row r="52" spans="1:13" ht="15.75" customHeight="1">
      <c r="A52" s="1"/>
      <c r="B52" s="7"/>
      <c r="C52" s="1"/>
      <c r="D52" s="1"/>
      <c r="E52" s="1"/>
      <c r="F52" s="1"/>
      <c r="G52" s="1"/>
      <c r="H52" s="1"/>
      <c r="I52" s="1"/>
      <c r="J52" s="1"/>
      <c r="K52" s="1"/>
      <c r="L52" s="1"/>
      <c r="M52" s="1"/>
    </row>
    <row r="53" spans="1:13" ht="15.75" customHeight="1">
      <c r="A53" s="1"/>
      <c r="B53" s="7"/>
      <c r="C53" s="1"/>
      <c r="D53" s="1"/>
      <c r="E53" s="1"/>
      <c r="F53" s="1"/>
      <c r="G53" s="1"/>
      <c r="H53" s="1"/>
      <c r="I53" s="1"/>
      <c r="J53" s="1"/>
      <c r="K53" s="1"/>
      <c r="L53" s="1"/>
      <c r="M53" s="1"/>
    </row>
    <row r="54" spans="1:13" ht="15.75" customHeight="1">
      <c r="A54" s="1"/>
      <c r="B54" s="7"/>
      <c r="C54" s="1"/>
      <c r="D54" s="1"/>
      <c r="E54" s="1"/>
      <c r="F54" s="1"/>
      <c r="G54" s="1"/>
      <c r="H54" s="1"/>
      <c r="I54" s="1"/>
      <c r="J54" s="1"/>
      <c r="K54" s="1"/>
      <c r="L54" s="1"/>
      <c r="M54" s="1"/>
    </row>
    <row r="55" spans="1:13" ht="15.75" customHeight="1">
      <c r="A55" s="1"/>
      <c r="B55" s="7"/>
      <c r="C55" s="1"/>
      <c r="D55" s="1"/>
      <c r="E55" s="1"/>
      <c r="F55" s="1"/>
      <c r="G55" s="1"/>
      <c r="H55" s="1"/>
      <c r="I55" s="1"/>
      <c r="J55" s="1"/>
      <c r="K55" s="1"/>
      <c r="L55" s="1"/>
      <c r="M55" s="1"/>
    </row>
    <row r="56" spans="1:13" ht="15.75" customHeight="1">
      <c r="A56" s="1"/>
      <c r="B56" s="7"/>
      <c r="C56" s="1"/>
      <c r="D56" s="1"/>
      <c r="E56" s="1"/>
      <c r="F56" s="1"/>
      <c r="G56" s="1"/>
      <c r="H56" s="1"/>
      <c r="I56" s="1"/>
      <c r="J56" s="1"/>
      <c r="K56" s="1"/>
      <c r="L56" s="1"/>
      <c r="M56" s="1"/>
    </row>
    <row r="57" spans="1:13" ht="15.75" customHeight="1">
      <c r="A57" s="1"/>
      <c r="B57" s="7"/>
      <c r="C57" s="1"/>
      <c r="D57" s="1"/>
      <c r="E57" s="1"/>
      <c r="F57" s="1"/>
      <c r="G57" s="1"/>
      <c r="H57" s="1"/>
      <c r="I57" s="1"/>
      <c r="J57" s="1"/>
      <c r="K57" s="1"/>
      <c r="L57" s="1"/>
      <c r="M57" s="1"/>
    </row>
    <row r="58" spans="1:13" ht="15.75" customHeight="1">
      <c r="A58" s="1"/>
      <c r="B58" s="7"/>
      <c r="C58" s="1"/>
      <c r="D58" s="1"/>
      <c r="E58" s="1"/>
      <c r="F58" s="1"/>
      <c r="G58" s="1"/>
      <c r="H58" s="1"/>
      <c r="I58" s="1"/>
      <c r="J58" s="1"/>
      <c r="K58" s="1"/>
      <c r="L58" s="1"/>
      <c r="M58" s="1"/>
    </row>
    <row r="59" spans="1:13" ht="15.75" customHeight="1">
      <c r="A59" s="1"/>
      <c r="B59" s="7"/>
      <c r="C59" s="1"/>
      <c r="D59" s="1"/>
      <c r="E59" s="1"/>
      <c r="F59" s="1"/>
      <c r="G59" s="1"/>
      <c r="H59" s="1"/>
      <c r="I59" s="1"/>
      <c r="J59" s="1"/>
      <c r="K59" s="1"/>
      <c r="L59" s="1"/>
      <c r="M59" s="1"/>
    </row>
    <row r="60" spans="1:13" ht="15.75" customHeight="1">
      <c r="A60" s="1"/>
      <c r="B60" s="7"/>
      <c r="C60" s="1"/>
      <c r="D60" s="1"/>
      <c r="E60" s="1"/>
      <c r="F60" s="1"/>
      <c r="G60" s="1"/>
      <c r="H60" s="1"/>
      <c r="I60" s="1"/>
      <c r="J60" s="1"/>
      <c r="K60" s="1"/>
      <c r="L60" s="1"/>
      <c r="M60" s="1"/>
    </row>
    <row r="61" spans="1:13" ht="15.75" customHeight="1">
      <c r="A61" s="1"/>
      <c r="B61" s="7"/>
      <c r="C61" s="1"/>
      <c r="D61" s="1"/>
      <c r="E61" s="1"/>
      <c r="F61" s="1"/>
      <c r="G61" s="1"/>
      <c r="H61" s="1"/>
      <c r="I61" s="1"/>
      <c r="J61" s="1"/>
      <c r="K61" s="1"/>
      <c r="L61" s="1"/>
      <c r="M61" s="1"/>
    </row>
    <row r="62" spans="1:13" ht="15.75" customHeight="1">
      <c r="A62" s="1"/>
      <c r="B62" s="7"/>
      <c r="C62" s="1"/>
      <c r="D62" s="1"/>
      <c r="E62" s="1"/>
      <c r="F62" s="1"/>
      <c r="G62" s="1"/>
      <c r="H62" s="1"/>
      <c r="I62" s="1"/>
      <c r="J62" s="1"/>
      <c r="K62" s="1"/>
      <c r="L62" s="1"/>
      <c r="M62" s="1"/>
    </row>
    <row r="63" spans="1:13" ht="15.75" customHeight="1">
      <c r="A63" s="1"/>
      <c r="B63" s="7"/>
      <c r="C63" s="1"/>
      <c r="D63" s="1"/>
      <c r="E63" s="1"/>
      <c r="F63" s="1"/>
      <c r="G63" s="1"/>
      <c r="H63" s="1"/>
      <c r="I63" s="1"/>
      <c r="J63" s="1"/>
      <c r="K63" s="1"/>
      <c r="L63" s="1"/>
      <c r="M63" s="1"/>
    </row>
    <row r="64" spans="1:13" ht="15.75" customHeight="1">
      <c r="A64" s="1"/>
      <c r="B64" s="7"/>
      <c r="C64" s="1"/>
      <c r="D64" s="1"/>
      <c r="E64" s="1"/>
      <c r="F64" s="1"/>
      <c r="G64" s="1"/>
      <c r="H64" s="1"/>
      <c r="I64" s="1"/>
      <c r="J64" s="1"/>
      <c r="K64" s="1"/>
      <c r="L64" s="1"/>
      <c r="M64" s="1"/>
    </row>
    <row r="65" spans="1:13" ht="15.75" customHeight="1">
      <c r="A65" s="1"/>
      <c r="B65" s="7"/>
      <c r="C65" s="1"/>
      <c r="D65" s="1"/>
      <c r="E65" s="1"/>
      <c r="F65" s="1"/>
      <c r="G65" s="1"/>
      <c r="H65" s="1"/>
      <c r="I65" s="1"/>
      <c r="J65" s="1"/>
      <c r="K65" s="1"/>
      <c r="L65" s="1"/>
      <c r="M65" s="1"/>
    </row>
    <row r="66" spans="1:13" ht="15.75" customHeight="1">
      <c r="A66" s="1"/>
      <c r="B66" s="7"/>
      <c r="C66" s="1"/>
      <c r="D66" s="1"/>
      <c r="E66" s="1"/>
      <c r="F66" s="1"/>
      <c r="G66" s="1"/>
      <c r="H66" s="1"/>
      <c r="I66" s="1"/>
      <c r="J66" s="1"/>
      <c r="K66" s="1"/>
      <c r="L66" s="1"/>
      <c r="M66" s="1"/>
    </row>
    <row r="67" spans="1:13" ht="15.75" customHeight="1">
      <c r="A67" s="1"/>
      <c r="B67" s="7"/>
      <c r="C67" s="1"/>
      <c r="D67" s="1"/>
      <c r="E67" s="1"/>
      <c r="F67" s="1"/>
      <c r="G67" s="1"/>
      <c r="H67" s="1"/>
      <c r="I67" s="1"/>
      <c r="J67" s="1"/>
      <c r="K67" s="1"/>
      <c r="L67" s="1"/>
      <c r="M67" s="1"/>
    </row>
    <row r="68" spans="1:13" ht="15.75" customHeight="1">
      <c r="A68" s="1"/>
      <c r="B68" s="7"/>
      <c r="C68" s="1"/>
      <c r="D68" s="1"/>
      <c r="E68" s="1"/>
      <c r="F68" s="1"/>
      <c r="G68" s="1"/>
      <c r="H68" s="1"/>
      <c r="I68" s="1"/>
      <c r="J68" s="1"/>
      <c r="K68" s="1"/>
      <c r="L68" s="1"/>
      <c r="M68" s="1"/>
    </row>
    <row r="69" spans="1:13" ht="15.75" customHeight="1">
      <c r="A69" s="1"/>
      <c r="B69" s="7"/>
      <c r="C69" s="1"/>
      <c r="D69" s="1"/>
      <c r="E69" s="1"/>
      <c r="F69" s="1"/>
      <c r="G69" s="1"/>
      <c r="H69" s="1"/>
      <c r="I69" s="1"/>
      <c r="J69" s="1"/>
      <c r="K69" s="1"/>
      <c r="L69" s="1"/>
      <c r="M69" s="1"/>
    </row>
    <row r="70" spans="1:13" ht="15.75" customHeight="1">
      <c r="A70" s="1"/>
      <c r="B70" s="7"/>
      <c r="C70" s="1"/>
      <c r="D70" s="1"/>
      <c r="E70" s="1"/>
      <c r="F70" s="1"/>
      <c r="G70" s="1"/>
      <c r="H70" s="1"/>
      <c r="I70" s="1"/>
      <c r="J70" s="1"/>
      <c r="K70" s="1"/>
      <c r="L70" s="1"/>
      <c r="M70" s="1"/>
    </row>
    <row r="71" spans="1:13" ht="15.75" customHeight="1">
      <c r="A71" s="1"/>
      <c r="B71" s="7"/>
      <c r="C71" s="1"/>
      <c r="D71" s="1"/>
      <c r="E71" s="1"/>
      <c r="F71" s="1"/>
      <c r="G71" s="1"/>
      <c r="H71" s="1"/>
      <c r="I71" s="1"/>
      <c r="J71" s="1"/>
      <c r="K71" s="1"/>
      <c r="L71" s="1"/>
      <c r="M71" s="1"/>
    </row>
    <row r="72" spans="1:13" ht="15.75" customHeight="1">
      <c r="A72" s="1"/>
      <c r="B72" s="7"/>
      <c r="C72" s="1"/>
      <c r="D72" s="1"/>
      <c r="E72" s="1"/>
      <c r="F72" s="1"/>
      <c r="G72" s="1"/>
      <c r="H72" s="1"/>
      <c r="I72" s="1"/>
      <c r="J72" s="1"/>
      <c r="K72" s="1"/>
      <c r="L72" s="1"/>
      <c r="M72" s="1"/>
    </row>
    <row r="73" spans="1:13" ht="15.75" customHeight="1">
      <c r="A73" s="1"/>
      <c r="B73" s="7"/>
      <c r="C73" s="1"/>
      <c r="D73" s="1"/>
      <c r="E73" s="1"/>
      <c r="F73" s="1"/>
      <c r="G73" s="1"/>
      <c r="H73" s="1"/>
      <c r="I73" s="1"/>
      <c r="J73" s="1"/>
      <c r="K73" s="1"/>
      <c r="L73" s="1"/>
      <c r="M73" s="1"/>
    </row>
    <row r="74" spans="1:13" ht="15.75" customHeight="1">
      <c r="A74" s="1"/>
      <c r="B74" s="7"/>
      <c r="C74" s="1"/>
      <c r="D74" s="1"/>
      <c r="E74" s="1"/>
      <c r="F74" s="1"/>
      <c r="G74" s="1"/>
      <c r="H74" s="1"/>
      <c r="I74" s="1"/>
      <c r="J74" s="1"/>
      <c r="K74" s="1"/>
      <c r="L74" s="1"/>
      <c r="M74" s="1"/>
    </row>
    <row r="75" spans="1:13" ht="15.75" customHeight="1">
      <c r="A75" s="1"/>
      <c r="B75" s="7"/>
      <c r="C75" s="1"/>
      <c r="D75" s="1"/>
      <c r="E75" s="1"/>
      <c r="F75" s="1"/>
      <c r="G75" s="1"/>
      <c r="H75" s="1"/>
      <c r="I75" s="1"/>
      <c r="J75" s="1"/>
      <c r="K75" s="1"/>
      <c r="L75" s="1"/>
      <c r="M75" s="1"/>
    </row>
    <row r="76" spans="1:13" ht="15.75" customHeight="1">
      <c r="A76" s="1"/>
      <c r="B76" s="7"/>
      <c r="C76" s="1"/>
      <c r="D76" s="1"/>
      <c r="E76" s="1"/>
      <c r="F76" s="1"/>
      <c r="G76" s="1"/>
      <c r="H76" s="1"/>
      <c r="I76" s="1"/>
      <c r="J76" s="1"/>
      <c r="K76" s="1"/>
      <c r="L76" s="1"/>
      <c r="M76" s="1"/>
    </row>
    <row r="77" spans="1:13" ht="15.75" customHeight="1">
      <c r="A77" s="1"/>
      <c r="B77" s="7"/>
      <c r="C77" s="1"/>
      <c r="D77" s="1"/>
      <c r="E77" s="1"/>
      <c r="F77" s="1"/>
      <c r="G77" s="1"/>
      <c r="H77" s="1"/>
      <c r="I77" s="1"/>
      <c r="J77" s="1"/>
      <c r="K77" s="1"/>
      <c r="L77" s="1"/>
      <c r="M77" s="1"/>
    </row>
    <row r="78" spans="1:13" ht="15.75" customHeight="1">
      <c r="A78" s="1"/>
      <c r="B78" s="7"/>
      <c r="C78" s="1"/>
      <c r="D78" s="1"/>
      <c r="E78" s="1"/>
      <c r="F78" s="1"/>
      <c r="G78" s="1"/>
      <c r="H78" s="1"/>
      <c r="I78" s="1"/>
      <c r="J78" s="1"/>
      <c r="K78" s="1"/>
      <c r="L78" s="1"/>
      <c r="M78" s="1"/>
    </row>
    <row r="79" spans="1:13" ht="15.75" customHeight="1">
      <c r="A79" s="1"/>
      <c r="B79" s="7"/>
      <c r="C79" s="1"/>
      <c r="D79" s="1"/>
      <c r="E79" s="1"/>
      <c r="F79" s="1"/>
      <c r="G79" s="1"/>
      <c r="H79" s="1"/>
      <c r="I79" s="1"/>
      <c r="J79" s="1"/>
      <c r="K79" s="1"/>
      <c r="L79" s="1"/>
      <c r="M79" s="1"/>
    </row>
    <row r="80" spans="1:13" ht="15.75" customHeight="1">
      <c r="A80" s="1"/>
      <c r="B80" s="7"/>
      <c r="C80" s="1"/>
      <c r="D80" s="1"/>
      <c r="E80" s="1"/>
      <c r="F80" s="1"/>
      <c r="G80" s="1"/>
      <c r="H80" s="1"/>
      <c r="I80" s="1"/>
      <c r="J80" s="1"/>
      <c r="K80" s="1"/>
      <c r="L80" s="1"/>
      <c r="M80" s="1"/>
    </row>
    <row r="81" spans="1:13" ht="15.75" customHeight="1">
      <c r="A81" s="1"/>
      <c r="B81" s="7"/>
      <c r="C81" s="1"/>
      <c r="D81" s="1"/>
      <c r="E81" s="1"/>
      <c r="F81" s="1"/>
      <c r="G81" s="1"/>
      <c r="H81" s="1"/>
      <c r="I81" s="1"/>
      <c r="J81" s="1"/>
      <c r="K81" s="1"/>
      <c r="L81" s="1"/>
      <c r="M81" s="1"/>
    </row>
    <row r="82" spans="1:13" ht="15.75" customHeight="1">
      <c r="A82" s="1"/>
      <c r="B82" s="7"/>
      <c r="C82" s="1"/>
      <c r="D82" s="1"/>
      <c r="E82" s="1"/>
      <c r="F82" s="1"/>
      <c r="G82" s="1"/>
      <c r="H82" s="1"/>
      <c r="I82" s="1"/>
      <c r="J82" s="1"/>
      <c r="K82" s="1"/>
      <c r="L82" s="1"/>
      <c r="M82" s="1"/>
    </row>
    <row r="83" spans="1:13" ht="15.75" customHeight="1">
      <c r="A83" s="1"/>
      <c r="B83" s="7"/>
      <c r="C83" s="1"/>
      <c r="D83" s="1"/>
      <c r="E83" s="1"/>
      <c r="F83" s="1"/>
      <c r="G83" s="1"/>
      <c r="H83" s="1"/>
      <c r="I83" s="1"/>
      <c r="J83" s="1"/>
      <c r="K83" s="1"/>
      <c r="L83" s="1"/>
      <c r="M83" s="1"/>
    </row>
    <row r="84" spans="1:13" ht="15.75" customHeight="1">
      <c r="A84" s="1"/>
      <c r="B84" s="7"/>
      <c r="C84" s="1"/>
      <c r="D84" s="1"/>
      <c r="E84" s="1"/>
      <c r="F84" s="1"/>
      <c r="G84" s="1"/>
      <c r="H84" s="1"/>
      <c r="I84" s="1"/>
      <c r="J84" s="1"/>
      <c r="K84" s="1"/>
      <c r="L84" s="1"/>
      <c r="M84" s="1"/>
    </row>
    <row r="85" spans="1:13" ht="15.75" customHeight="1">
      <c r="A85" s="1"/>
      <c r="B85" s="7"/>
      <c r="C85" s="1"/>
      <c r="D85" s="1"/>
      <c r="E85" s="1"/>
      <c r="F85" s="1"/>
      <c r="G85" s="1"/>
      <c r="H85" s="1"/>
      <c r="I85" s="1"/>
      <c r="J85" s="1"/>
      <c r="K85" s="1"/>
      <c r="L85" s="1"/>
      <c r="M85" s="1"/>
    </row>
    <row r="86" spans="1:13" ht="15.75" customHeight="1">
      <c r="A86" s="1"/>
      <c r="B86" s="7"/>
      <c r="C86" s="1"/>
      <c r="D86" s="1"/>
      <c r="E86" s="1"/>
      <c r="F86" s="1"/>
      <c r="G86" s="1"/>
      <c r="H86" s="1"/>
      <c r="I86" s="1"/>
      <c r="J86" s="1"/>
      <c r="K86" s="1"/>
      <c r="L86" s="1"/>
      <c r="M86" s="1"/>
    </row>
    <row r="87" spans="1:13" ht="15.75" customHeight="1">
      <c r="A87" s="1"/>
      <c r="B87" s="7"/>
      <c r="C87" s="1"/>
      <c r="D87" s="1"/>
      <c r="E87" s="1"/>
      <c r="F87" s="1"/>
      <c r="G87" s="1"/>
      <c r="H87" s="1"/>
      <c r="I87" s="1"/>
      <c r="J87" s="1"/>
      <c r="K87" s="1"/>
      <c r="L87" s="1"/>
      <c r="M87" s="1"/>
    </row>
    <row r="88" spans="1:13" ht="15.75" customHeight="1">
      <c r="A88" s="1"/>
      <c r="B88" s="7"/>
      <c r="C88" s="1"/>
      <c r="D88" s="1"/>
      <c r="E88" s="1"/>
      <c r="F88" s="1"/>
      <c r="G88" s="1"/>
      <c r="H88" s="1"/>
      <c r="I88" s="1"/>
      <c r="J88" s="1"/>
      <c r="K88" s="1"/>
      <c r="L88" s="1"/>
      <c r="M88" s="1"/>
    </row>
    <row r="89" spans="1:13" ht="15.75" customHeight="1">
      <c r="A89" s="1"/>
      <c r="B89" s="7"/>
      <c r="C89" s="1"/>
      <c r="D89" s="1"/>
      <c r="E89" s="1"/>
      <c r="F89" s="1"/>
      <c r="G89" s="1"/>
      <c r="H89" s="1"/>
      <c r="I89" s="1"/>
      <c r="J89" s="1"/>
      <c r="K89" s="1"/>
      <c r="L89" s="1"/>
      <c r="M89" s="1"/>
    </row>
    <row r="90" spans="1:13" ht="15.75" customHeight="1">
      <c r="A90" s="1"/>
      <c r="B90" s="7"/>
      <c r="C90" s="1"/>
      <c r="D90" s="1"/>
      <c r="E90" s="1"/>
      <c r="F90" s="1"/>
      <c r="G90" s="1"/>
      <c r="H90" s="1"/>
      <c r="I90" s="1"/>
      <c r="J90" s="1"/>
      <c r="K90" s="1"/>
      <c r="L90" s="1"/>
      <c r="M90" s="1"/>
    </row>
    <row r="91" spans="1:13" ht="15.75" customHeight="1">
      <c r="A91" s="1"/>
      <c r="B91" s="7"/>
      <c r="C91" s="1"/>
      <c r="D91" s="1"/>
      <c r="E91" s="1"/>
      <c r="F91" s="1"/>
      <c r="G91" s="1"/>
      <c r="H91" s="1"/>
      <c r="I91" s="1"/>
      <c r="J91" s="1"/>
      <c r="K91" s="1"/>
      <c r="L91" s="1"/>
      <c r="M91" s="1"/>
    </row>
    <row r="92" spans="1:13" ht="15.75" customHeight="1">
      <c r="A92" s="1"/>
      <c r="B92" s="7"/>
      <c r="C92" s="1"/>
      <c r="D92" s="1"/>
      <c r="E92" s="1"/>
      <c r="F92" s="1"/>
      <c r="G92" s="1"/>
      <c r="H92" s="1"/>
      <c r="I92" s="1"/>
      <c r="J92" s="1"/>
      <c r="K92" s="1"/>
      <c r="L92" s="1"/>
      <c r="M92" s="1"/>
    </row>
    <row r="93" spans="1:13" ht="15.75" customHeight="1">
      <c r="A93" s="1"/>
      <c r="B93" s="7"/>
      <c r="C93" s="1"/>
      <c r="D93" s="1"/>
      <c r="E93" s="1"/>
      <c r="F93" s="1"/>
      <c r="G93" s="1"/>
      <c r="H93" s="1"/>
      <c r="I93" s="1"/>
      <c r="J93" s="1"/>
      <c r="K93" s="1"/>
      <c r="L93" s="1"/>
      <c r="M93" s="1"/>
    </row>
    <row r="94" spans="1:13" ht="15.75" customHeight="1">
      <c r="A94" s="1"/>
      <c r="B94" s="7"/>
      <c r="C94" s="1"/>
      <c r="D94" s="1"/>
      <c r="E94" s="1"/>
      <c r="F94" s="1"/>
      <c r="G94" s="1"/>
      <c r="H94" s="1"/>
      <c r="I94" s="1"/>
      <c r="J94" s="1"/>
      <c r="K94" s="1"/>
      <c r="L94" s="1"/>
      <c r="M94" s="1"/>
    </row>
    <row r="95" spans="1:13" ht="15.75" customHeight="1">
      <c r="A95" s="1"/>
      <c r="B95" s="7"/>
      <c r="C95" s="1"/>
      <c r="D95" s="1"/>
      <c r="E95" s="1"/>
      <c r="F95" s="1"/>
      <c r="G95" s="1"/>
      <c r="H95" s="1"/>
      <c r="I95" s="1"/>
      <c r="J95" s="1"/>
      <c r="K95" s="1"/>
      <c r="L95" s="1"/>
      <c r="M95" s="1"/>
    </row>
    <row r="96" spans="1:13" ht="15.75" customHeight="1">
      <c r="A96" s="1"/>
      <c r="B96" s="7"/>
      <c r="C96" s="1"/>
      <c r="D96" s="1"/>
      <c r="E96" s="1"/>
      <c r="F96" s="1"/>
      <c r="G96" s="1"/>
      <c r="H96" s="1"/>
      <c r="I96" s="1"/>
      <c r="J96" s="1"/>
      <c r="K96" s="1"/>
      <c r="L96" s="1"/>
      <c r="M96" s="1"/>
    </row>
    <row r="97" spans="1:13" ht="15.75" customHeight="1">
      <c r="A97" s="1"/>
      <c r="B97" s="7"/>
      <c r="C97" s="1"/>
      <c r="D97" s="1"/>
      <c r="E97" s="1"/>
      <c r="F97" s="1"/>
      <c r="G97" s="1"/>
      <c r="H97" s="1"/>
      <c r="I97" s="1"/>
      <c r="J97" s="1"/>
      <c r="K97" s="1"/>
      <c r="L97" s="1"/>
      <c r="M97" s="1"/>
    </row>
    <row r="98" spans="1:13" ht="15.75" customHeight="1">
      <c r="A98" s="1"/>
      <c r="B98" s="7"/>
      <c r="C98" s="1"/>
      <c r="D98" s="1"/>
      <c r="E98" s="1"/>
      <c r="F98" s="1"/>
      <c r="G98" s="1"/>
      <c r="H98" s="1"/>
      <c r="I98" s="1"/>
      <c r="J98" s="1"/>
      <c r="K98" s="1"/>
      <c r="L98" s="1"/>
      <c r="M98" s="1"/>
    </row>
    <row r="99" spans="1:13" ht="15.75" customHeight="1">
      <c r="A99" s="1"/>
      <c r="B99" s="7"/>
      <c r="C99" s="1"/>
      <c r="D99" s="1"/>
      <c r="E99" s="1"/>
      <c r="F99" s="1"/>
      <c r="G99" s="1"/>
      <c r="H99" s="1"/>
      <c r="I99" s="1"/>
      <c r="J99" s="1"/>
      <c r="K99" s="1"/>
      <c r="L99" s="1"/>
      <c r="M99" s="1"/>
    </row>
    <row r="100" spans="1:13" ht="15.75" customHeight="1">
      <c r="A100" s="1"/>
      <c r="B100" s="7"/>
      <c r="C100" s="1"/>
      <c r="D100" s="1"/>
      <c r="E100" s="1"/>
      <c r="F100" s="1"/>
      <c r="G100" s="1"/>
      <c r="H100" s="1"/>
      <c r="I100" s="1"/>
      <c r="J100" s="1"/>
      <c r="K100" s="1"/>
      <c r="L100" s="1"/>
      <c r="M100" s="1"/>
    </row>
    <row r="101" spans="1:13" ht="15.75" customHeight="1">
      <c r="A101" s="1"/>
      <c r="B101" s="7"/>
      <c r="C101" s="1"/>
      <c r="D101" s="1"/>
      <c r="E101" s="1"/>
      <c r="F101" s="1"/>
      <c r="G101" s="1"/>
      <c r="H101" s="1"/>
      <c r="I101" s="1"/>
      <c r="J101" s="1"/>
      <c r="K101" s="1"/>
      <c r="L101" s="1"/>
      <c r="M101" s="1"/>
    </row>
    <row r="102" spans="1:13" ht="15.75" customHeight="1">
      <c r="A102" s="1"/>
      <c r="B102" s="7"/>
      <c r="C102" s="1"/>
      <c r="D102" s="1"/>
      <c r="E102" s="1"/>
      <c r="F102" s="1"/>
      <c r="G102" s="1"/>
      <c r="H102" s="1"/>
      <c r="I102" s="1"/>
      <c r="J102" s="1"/>
      <c r="K102" s="1"/>
      <c r="L102" s="1"/>
      <c r="M102" s="1"/>
    </row>
    <row r="103" spans="1:13" ht="15.75" customHeight="1">
      <c r="A103" s="1"/>
      <c r="B103" s="7"/>
      <c r="C103" s="1"/>
      <c r="D103" s="1"/>
      <c r="E103" s="1"/>
      <c r="F103" s="1"/>
      <c r="G103" s="1"/>
      <c r="H103" s="1"/>
      <c r="I103" s="1"/>
      <c r="J103" s="1"/>
      <c r="K103" s="1"/>
      <c r="L103" s="1"/>
      <c r="M103" s="1"/>
    </row>
    <row r="104" spans="1:13" ht="15.75" customHeight="1">
      <c r="A104" s="1"/>
      <c r="B104" s="7"/>
      <c r="C104" s="1"/>
      <c r="D104" s="1"/>
      <c r="E104" s="1"/>
      <c r="F104" s="1"/>
      <c r="G104" s="1"/>
      <c r="H104" s="1"/>
      <c r="I104" s="1"/>
      <c r="J104" s="1"/>
      <c r="K104" s="1"/>
      <c r="L104" s="1"/>
      <c r="M104" s="1"/>
    </row>
    <row r="105" spans="1:13" ht="15.75" customHeight="1">
      <c r="A105" s="1"/>
      <c r="B105" s="7"/>
      <c r="C105" s="1"/>
      <c r="D105" s="1"/>
      <c r="E105" s="1"/>
      <c r="F105" s="1"/>
      <c r="G105" s="1"/>
      <c r="H105" s="1"/>
      <c r="I105" s="1"/>
      <c r="J105" s="1"/>
      <c r="K105" s="1"/>
      <c r="L105" s="1"/>
      <c r="M105" s="1"/>
    </row>
    <row r="106" spans="1:13" ht="15.75" customHeight="1">
      <c r="A106" s="1"/>
      <c r="B106" s="7"/>
      <c r="C106" s="1"/>
      <c r="D106" s="1"/>
      <c r="E106" s="1"/>
      <c r="F106" s="1"/>
      <c r="G106" s="1"/>
      <c r="H106" s="1"/>
      <c r="I106" s="1"/>
      <c r="J106" s="1"/>
      <c r="K106" s="1"/>
      <c r="L106" s="1"/>
      <c r="M106" s="1"/>
    </row>
    <row r="107" spans="1:13" ht="15.75" customHeight="1">
      <c r="A107" s="1"/>
      <c r="B107" s="7"/>
      <c r="C107" s="1"/>
      <c r="D107" s="1"/>
      <c r="E107" s="1"/>
      <c r="F107" s="1"/>
      <c r="G107" s="1"/>
      <c r="H107" s="1"/>
      <c r="I107" s="1"/>
      <c r="J107" s="1"/>
      <c r="K107" s="1"/>
      <c r="L107" s="1"/>
      <c r="M107" s="1"/>
    </row>
    <row r="108" spans="1:13" ht="15.75" customHeight="1">
      <c r="A108" s="1"/>
      <c r="B108" s="7"/>
      <c r="C108" s="1"/>
      <c r="D108" s="1"/>
      <c r="E108" s="1"/>
      <c r="F108" s="1"/>
      <c r="G108" s="1"/>
      <c r="H108" s="1"/>
      <c r="I108" s="1"/>
      <c r="J108" s="1"/>
      <c r="K108" s="1"/>
      <c r="L108" s="1"/>
      <c r="M108" s="1"/>
    </row>
    <row r="109" spans="1:13" ht="15.75" customHeight="1">
      <c r="A109" s="1"/>
      <c r="B109" s="7"/>
      <c r="C109" s="1"/>
      <c r="D109" s="1"/>
      <c r="E109" s="1"/>
      <c r="F109" s="1"/>
      <c r="G109" s="1"/>
      <c r="H109" s="1"/>
      <c r="I109" s="1"/>
      <c r="J109" s="1"/>
      <c r="K109" s="1"/>
      <c r="L109" s="1"/>
      <c r="M109" s="1"/>
    </row>
    <row r="110" spans="1:13" ht="15.75" customHeight="1">
      <c r="A110" s="1"/>
      <c r="B110" s="7"/>
      <c r="C110" s="1"/>
      <c r="D110" s="1"/>
      <c r="E110" s="1"/>
      <c r="F110" s="1"/>
      <c r="G110" s="1"/>
      <c r="H110" s="1"/>
      <c r="I110" s="1"/>
      <c r="J110" s="1"/>
      <c r="K110" s="1"/>
      <c r="L110" s="1"/>
      <c r="M110" s="1"/>
    </row>
    <row r="111" spans="1:13" ht="15.75" customHeight="1">
      <c r="A111" s="1"/>
      <c r="B111" s="7"/>
      <c r="C111" s="1"/>
      <c r="D111" s="1"/>
      <c r="E111" s="1"/>
      <c r="F111" s="1"/>
      <c r="G111" s="1"/>
      <c r="H111" s="1"/>
      <c r="I111" s="1"/>
      <c r="J111" s="1"/>
      <c r="K111" s="1"/>
      <c r="L111" s="1"/>
      <c r="M111" s="1"/>
    </row>
    <row r="112" spans="1:13" ht="15.75" customHeight="1">
      <c r="A112" s="1"/>
      <c r="B112" s="7"/>
      <c r="C112" s="1"/>
      <c r="D112" s="1"/>
      <c r="E112" s="1"/>
      <c r="F112" s="1"/>
      <c r="G112" s="1"/>
      <c r="H112" s="1"/>
      <c r="I112" s="1"/>
      <c r="J112" s="1"/>
      <c r="K112" s="1"/>
      <c r="L112" s="1"/>
      <c r="M112" s="1"/>
    </row>
    <row r="113" spans="1:13" ht="15.75" customHeight="1">
      <c r="A113" s="1"/>
      <c r="B113" s="7"/>
      <c r="C113" s="1"/>
      <c r="D113" s="1"/>
      <c r="E113" s="1"/>
      <c r="F113" s="1"/>
      <c r="G113" s="1"/>
      <c r="H113" s="1"/>
      <c r="I113" s="1"/>
      <c r="J113" s="1"/>
      <c r="K113" s="1"/>
      <c r="L113" s="1"/>
      <c r="M113" s="1"/>
    </row>
    <row r="114" spans="1:13" ht="15.75" customHeight="1">
      <c r="A114" s="1"/>
      <c r="B114" s="7"/>
      <c r="C114" s="1"/>
      <c r="D114" s="1"/>
      <c r="E114" s="1"/>
      <c r="F114" s="1"/>
      <c r="G114" s="1"/>
      <c r="H114" s="1"/>
      <c r="I114" s="1"/>
      <c r="J114" s="1"/>
      <c r="K114" s="1"/>
      <c r="L114" s="1"/>
      <c r="M114" s="1"/>
    </row>
    <row r="115" spans="1:13" ht="15.75" customHeight="1">
      <c r="A115" s="1"/>
      <c r="B115" s="7"/>
      <c r="C115" s="1"/>
      <c r="D115" s="1"/>
      <c r="E115" s="1"/>
      <c r="F115" s="1"/>
      <c r="G115" s="1"/>
      <c r="H115" s="1"/>
      <c r="I115" s="1"/>
      <c r="J115" s="1"/>
      <c r="K115" s="1"/>
      <c r="L115" s="1"/>
      <c r="M115" s="1"/>
    </row>
    <row r="116" spans="1:13" ht="15.75" customHeight="1">
      <c r="A116" s="1"/>
      <c r="B116" s="7"/>
      <c r="C116" s="1"/>
      <c r="D116" s="1"/>
      <c r="E116" s="1"/>
      <c r="F116" s="1"/>
      <c r="G116" s="1"/>
      <c r="H116" s="1"/>
      <c r="I116" s="1"/>
      <c r="J116" s="1"/>
      <c r="K116" s="1"/>
      <c r="L116" s="1"/>
      <c r="M116" s="1"/>
    </row>
    <row r="117" spans="1:13" ht="15.75" customHeight="1">
      <c r="A117" s="1"/>
      <c r="B117" s="7"/>
      <c r="C117" s="1"/>
      <c r="D117" s="1"/>
      <c r="E117" s="1"/>
      <c r="F117" s="1"/>
      <c r="G117" s="1"/>
      <c r="H117" s="1"/>
      <c r="I117" s="1"/>
      <c r="J117" s="1"/>
      <c r="K117" s="1"/>
      <c r="L117" s="1"/>
      <c r="M117" s="1"/>
    </row>
    <row r="118" spans="1:13" ht="15.75" customHeight="1">
      <c r="A118" s="1"/>
      <c r="B118" s="7"/>
      <c r="C118" s="1"/>
      <c r="D118" s="1"/>
      <c r="E118" s="1"/>
      <c r="F118" s="1"/>
      <c r="G118" s="1"/>
      <c r="H118" s="1"/>
      <c r="I118" s="1"/>
      <c r="J118" s="1"/>
      <c r="K118" s="1"/>
      <c r="L118" s="1"/>
      <c r="M118" s="1"/>
    </row>
    <row r="119" spans="1:13" ht="15.75" customHeight="1">
      <c r="A119" s="1"/>
      <c r="B119" s="7"/>
      <c r="C119" s="1"/>
      <c r="D119" s="1"/>
      <c r="E119" s="1"/>
      <c r="F119" s="1"/>
      <c r="G119" s="1"/>
      <c r="H119" s="1"/>
      <c r="I119" s="1"/>
      <c r="J119" s="1"/>
      <c r="K119" s="1"/>
      <c r="L119" s="1"/>
      <c r="M119" s="1"/>
    </row>
    <row r="120" spans="1:13" ht="15.75" customHeight="1">
      <c r="A120" s="1"/>
      <c r="B120" s="7"/>
      <c r="C120" s="1"/>
      <c r="D120" s="1"/>
      <c r="E120" s="1"/>
      <c r="F120" s="1"/>
      <c r="G120" s="1"/>
      <c r="H120" s="1"/>
      <c r="I120" s="1"/>
      <c r="J120" s="1"/>
      <c r="K120" s="1"/>
      <c r="L120" s="1"/>
      <c r="M120" s="1"/>
    </row>
    <row r="121" spans="1:13" ht="15.75" customHeight="1">
      <c r="A121" s="1"/>
      <c r="B121" s="7"/>
      <c r="C121" s="1"/>
      <c r="D121" s="1"/>
      <c r="E121" s="1"/>
      <c r="F121" s="1"/>
      <c r="G121" s="1"/>
      <c r="H121" s="1"/>
      <c r="I121" s="1"/>
      <c r="J121" s="1"/>
      <c r="K121" s="1"/>
      <c r="L121" s="1"/>
      <c r="M121" s="1"/>
    </row>
    <row r="122" spans="1:13" ht="15.75" customHeight="1">
      <c r="A122" s="1"/>
      <c r="B122" s="7"/>
      <c r="C122" s="1"/>
      <c r="D122" s="1"/>
      <c r="E122" s="1"/>
      <c r="F122" s="1"/>
      <c r="G122" s="1"/>
      <c r="H122" s="1"/>
      <c r="I122" s="1"/>
      <c r="J122" s="1"/>
      <c r="K122" s="1"/>
      <c r="L122" s="1"/>
      <c r="M122" s="1"/>
    </row>
    <row r="123" spans="1:13" ht="15.75" customHeight="1">
      <c r="A123" s="1"/>
      <c r="B123" s="7"/>
      <c r="C123" s="1"/>
      <c r="D123" s="1"/>
      <c r="E123" s="1"/>
      <c r="F123" s="1"/>
      <c r="G123" s="1"/>
      <c r="H123" s="1"/>
      <c r="I123" s="1"/>
      <c r="J123" s="1"/>
      <c r="K123" s="1"/>
      <c r="L123" s="1"/>
      <c r="M123" s="1"/>
    </row>
    <row r="124" spans="1:13" ht="15.75" customHeight="1">
      <c r="A124" s="1"/>
      <c r="B124" s="7"/>
      <c r="C124" s="1"/>
      <c r="D124" s="1"/>
      <c r="E124" s="1"/>
      <c r="F124" s="1"/>
      <c r="G124" s="1"/>
      <c r="H124" s="1"/>
      <c r="I124" s="1"/>
      <c r="J124" s="1"/>
      <c r="K124" s="1"/>
      <c r="L124" s="1"/>
      <c r="M124" s="1"/>
    </row>
    <row r="125" spans="1:13" ht="15.75" customHeight="1">
      <c r="A125" s="1"/>
      <c r="B125" s="7"/>
      <c r="C125" s="1"/>
      <c r="D125" s="1"/>
      <c r="E125" s="1"/>
      <c r="F125" s="1"/>
      <c r="G125" s="1"/>
      <c r="H125" s="1"/>
      <c r="I125" s="1"/>
      <c r="J125" s="1"/>
      <c r="K125" s="1"/>
      <c r="L125" s="1"/>
      <c r="M125" s="1"/>
    </row>
    <row r="126" spans="1:13" ht="15.75" customHeight="1">
      <c r="A126" s="1"/>
      <c r="B126" s="7"/>
      <c r="C126" s="1"/>
      <c r="D126" s="1"/>
      <c r="E126" s="1"/>
      <c r="F126" s="1"/>
      <c r="G126" s="1"/>
      <c r="H126" s="1"/>
      <c r="I126" s="1"/>
      <c r="J126" s="1"/>
      <c r="K126" s="1"/>
      <c r="L126" s="1"/>
      <c r="M126" s="1"/>
    </row>
    <row r="127" spans="1:13" ht="15.75" customHeight="1">
      <c r="A127" s="1"/>
      <c r="B127" s="7"/>
      <c r="C127" s="1"/>
      <c r="D127" s="1"/>
      <c r="E127" s="1"/>
      <c r="F127" s="1"/>
      <c r="G127" s="1"/>
      <c r="H127" s="1"/>
      <c r="I127" s="1"/>
      <c r="J127" s="1"/>
      <c r="K127" s="1"/>
      <c r="L127" s="1"/>
      <c r="M127" s="1"/>
    </row>
    <row r="128" spans="1:13" ht="15.75" customHeight="1">
      <c r="A128" s="1"/>
      <c r="B128" s="7"/>
      <c r="C128" s="1"/>
      <c r="D128" s="1"/>
      <c r="E128" s="1"/>
      <c r="F128" s="1"/>
      <c r="G128" s="1"/>
      <c r="H128" s="1"/>
      <c r="I128" s="1"/>
      <c r="J128" s="1"/>
      <c r="K128" s="1"/>
      <c r="L128" s="1"/>
      <c r="M128" s="1"/>
    </row>
    <row r="129" spans="1:13" ht="15.75" customHeight="1">
      <c r="A129" s="1"/>
      <c r="B129" s="7"/>
      <c r="C129" s="1"/>
      <c r="D129" s="1"/>
      <c r="E129" s="1"/>
      <c r="F129" s="1"/>
      <c r="G129" s="1"/>
      <c r="H129" s="1"/>
      <c r="I129" s="1"/>
      <c r="J129" s="1"/>
      <c r="K129" s="1"/>
      <c r="L129" s="1"/>
      <c r="M129" s="1"/>
    </row>
    <row r="130" spans="1:13" ht="15.75" customHeight="1">
      <c r="A130" s="1"/>
      <c r="B130" s="7"/>
      <c r="C130" s="1"/>
      <c r="D130" s="1"/>
      <c r="E130" s="1"/>
      <c r="F130" s="1"/>
      <c r="G130" s="1"/>
      <c r="H130" s="1"/>
      <c r="I130" s="1"/>
      <c r="J130" s="1"/>
      <c r="K130" s="1"/>
      <c r="L130" s="1"/>
      <c r="M130" s="1"/>
    </row>
    <row r="131" spans="1:13" ht="15.75" customHeight="1">
      <c r="A131" s="1"/>
      <c r="B131" s="7"/>
      <c r="C131" s="1"/>
      <c r="D131" s="1"/>
      <c r="E131" s="1"/>
      <c r="F131" s="1"/>
      <c r="G131" s="1"/>
      <c r="H131" s="1"/>
      <c r="I131" s="1"/>
      <c r="J131" s="1"/>
      <c r="K131" s="1"/>
      <c r="L131" s="1"/>
      <c r="M131" s="1"/>
    </row>
    <row r="132" spans="1:13" ht="15.75" customHeight="1">
      <c r="A132" s="1"/>
      <c r="B132" s="7"/>
      <c r="C132" s="1"/>
      <c r="D132" s="1"/>
      <c r="E132" s="1"/>
      <c r="F132" s="1"/>
      <c r="G132" s="1"/>
      <c r="H132" s="1"/>
      <c r="I132" s="1"/>
      <c r="J132" s="1"/>
      <c r="K132" s="1"/>
      <c r="L132" s="1"/>
      <c r="M132" s="1"/>
    </row>
    <row r="133" spans="1:13" ht="15.75" customHeight="1">
      <c r="A133" s="1"/>
      <c r="B133" s="7"/>
      <c r="C133" s="1"/>
      <c r="D133" s="1"/>
      <c r="E133" s="1"/>
      <c r="F133" s="1"/>
      <c r="G133" s="1"/>
      <c r="H133" s="1"/>
      <c r="I133" s="1"/>
      <c r="J133" s="1"/>
      <c r="K133" s="1"/>
      <c r="L133" s="1"/>
      <c r="M133" s="1"/>
    </row>
    <row r="134" spans="1:13" ht="15.75" customHeight="1">
      <c r="A134" s="1"/>
      <c r="B134" s="7"/>
      <c r="C134" s="1"/>
      <c r="D134" s="1"/>
      <c r="E134" s="1"/>
      <c r="F134" s="1"/>
      <c r="G134" s="1"/>
      <c r="H134" s="1"/>
      <c r="I134" s="1"/>
      <c r="J134" s="1"/>
      <c r="K134" s="1"/>
      <c r="L134" s="1"/>
      <c r="M134" s="1"/>
    </row>
    <row r="135" spans="1:13" ht="15.75" customHeight="1">
      <c r="A135" s="1"/>
      <c r="B135" s="7"/>
      <c r="C135" s="1"/>
      <c r="D135" s="1"/>
      <c r="E135" s="1"/>
      <c r="F135" s="1"/>
      <c r="G135" s="1"/>
      <c r="H135" s="1"/>
      <c r="I135" s="1"/>
      <c r="J135" s="1"/>
      <c r="K135" s="1"/>
      <c r="L135" s="1"/>
      <c r="M135" s="1"/>
    </row>
    <row r="136" spans="1:13" ht="15.75" customHeight="1">
      <c r="A136" s="1"/>
      <c r="B136" s="7"/>
      <c r="C136" s="1"/>
      <c r="D136" s="1"/>
      <c r="E136" s="1"/>
      <c r="F136" s="1"/>
      <c r="G136" s="1"/>
      <c r="H136" s="1"/>
      <c r="I136" s="1"/>
      <c r="J136" s="1"/>
      <c r="K136" s="1"/>
      <c r="L136" s="1"/>
      <c r="M136" s="1"/>
    </row>
    <row r="137" spans="1:13" ht="15.75" customHeight="1">
      <c r="A137" s="1"/>
      <c r="B137" s="7"/>
      <c r="C137" s="1"/>
      <c r="D137" s="1"/>
      <c r="E137" s="1"/>
      <c r="F137" s="1"/>
      <c r="G137" s="1"/>
      <c r="H137" s="1"/>
      <c r="I137" s="1"/>
      <c r="J137" s="1"/>
      <c r="K137" s="1"/>
      <c r="L137" s="1"/>
      <c r="M137" s="1"/>
    </row>
    <row r="138" spans="1:13" ht="15.75" customHeight="1">
      <c r="A138" s="1"/>
      <c r="B138" s="7"/>
      <c r="C138" s="1"/>
      <c r="D138" s="1"/>
      <c r="E138" s="1"/>
      <c r="F138" s="1"/>
      <c r="G138" s="1"/>
      <c r="H138" s="1"/>
      <c r="I138" s="1"/>
      <c r="J138" s="1"/>
      <c r="K138" s="1"/>
      <c r="L138" s="1"/>
      <c r="M138" s="1"/>
    </row>
    <row r="139" spans="1:13" ht="15.75" customHeight="1">
      <c r="A139" s="1"/>
      <c r="B139" s="7"/>
      <c r="C139" s="1"/>
      <c r="D139" s="1"/>
      <c r="E139" s="1"/>
      <c r="F139" s="1"/>
      <c r="G139" s="1"/>
      <c r="H139" s="1"/>
      <c r="I139" s="1"/>
      <c r="J139" s="1"/>
      <c r="K139" s="1"/>
      <c r="L139" s="1"/>
      <c r="M139" s="1"/>
    </row>
    <row r="140" spans="1:13" ht="15.75" customHeight="1">
      <c r="A140" s="1"/>
      <c r="B140" s="7"/>
      <c r="C140" s="1"/>
      <c r="D140" s="1"/>
      <c r="E140" s="1"/>
      <c r="F140" s="1"/>
      <c r="G140" s="1"/>
      <c r="H140" s="1"/>
      <c r="I140" s="1"/>
      <c r="J140" s="1"/>
      <c r="K140" s="1"/>
      <c r="L140" s="1"/>
      <c r="M140" s="1"/>
    </row>
    <row r="141" spans="1:13" ht="15.75" customHeight="1">
      <c r="A141" s="1"/>
      <c r="B141" s="7"/>
      <c r="C141" s="1"/>
      <c r="D141" s="1"/>
      <c r="E141" s="1"/>
      <c r="F141" s="1"/>
      <c r="G141" s="1"/>
      <c r="H141" s="1"/>
      <c r="I141" s="1"/>
      <c r="J141" s="1"/>
      <c r="K141" s="1"/>
      <c r="L141" s="1"/>
      <c r="M141" s="1"/>
    </row>
    <row r="142" spans="1:13" ht="15.75" customHeight="1">
      <c r="A142" s="1"/>
      <c r="B142" s="7"/>
      <c r="C142" s="1"/>
      <c r="D142" s="1"/>
      <c r="E142" s="1"/>
      <c r="F142" s="1"/>
      <c r="G142" s="1"/>
      <c r="H142" s="1"/>
      <c r="I142" s="1"/>
      <c r="J142" s="1"/>
      <c r="K142" s="1"/>
      <c r="L142" s="1"/>
      <c r="M142" s="1"/>
    </row>
    <row r="143" spans="1:13" ht="15.75" customHeight="1">
      <c r="A143" s="1"/>
      <c r="B143" s="7"/>
      <c r="C143" s="1"/>
      <c r="D143" s="1"/>
      <c r="E143" s="1"/>
      <c r="F143" s="1"/>
      <c r="G143" s="1"/>
      <c r="H143" s="1"/>
      <c r="I143" s="1"/>
      <c r="J143" s="1"/>
      <c r="K143" s="1"/>
      <c r="L143" s="1"/>
      <c r="M143" s="1"/>
    </row>
    <row r="144" spans="1:13" ht="15.75" customHeight="1">
      <c r="A144" s="1"/>
      <c r="B144" s="7"/>
      <c r="C144" s="1"/>
      <c r="D144" s="1"/>
      <c r="E144" s="1"/>
      <c r="F144" s="1"/>
      <c r="G144" s="1"/>
      <c r="H144" s="1"/>
      <c r="I144" s="1"/>
      <c r="J144" s="1"/>
      <c r="K144" s="1"/>
      <c r="L144" s="1"/>
      <c r="M144" s="1"/>
    </row>
    <row r="145" spans="1:13" ht="15.75" customHeight="1">
      <c r="A145" s="1"/>
      <c r="B145" s="7"/>
      <c r="C145" s="1"/>
      <c r="D145" s="1"/>
      <c r="E145" s="1"/>
      <c r="F145" s="1"/>
      <c r="G145" s="1"/>
      <c r="H145" s="1"/>
      <c r="I145" s="1"/>
      <c r="J145" s="1"/>
      <c r="K145" s="1"/>
      <c r="L145" s="1"/>
      <c r="M145" s="1"/>
    </row>
    <row r="146" spans="1:13" ht="15.75" customHeight="1">
      <c r="A146" s="1"/>
      <c r="B146" s="7"/>
      <c r="C146" s="1"/>
      <c r="D146" s="1"/>
      <c r="E146" s="1"/>
      <c r="F146" s="1"/>
      <c r="G146" s="1"/>
      <c r="H146" s="1"/>
      <c r="I146" s="1"/>
      <c r="J146" s="1"/>
      <c r="K146" s="1"/>
      <c r="L146" s="1"/>
      <c r="M146" s="1"/>
    </row>
    <row r="147" spans="1:13" ht="15.75" customHeight="1">
      <c r="A147" s="1"/>
      <c r="B147" s="7"/>
      <c r="C147" s="1"/>
      <c r="D147" s="1"/>
      <c r="E147" s="1"/>
      <c r="F147" s="1"/>
      <c r="G147" s="1"/>
      <c r="H147" s="1"/>
      <c r="I147" s="1"/>
      <c r="J147" s="1"/>
      <c r="K147" s="1"/>
      <c r="L147" s="1"/>
      <c r="M147" s="1"/>
    </row>
    <row r="148" spans="1:13" ht="15.75" customHeight="1">
      <c r="A148" s="1"/>
      <c r="B148" s="7"/>
      <c r="C148" s="1"/>
      <c r="D148" s="1"/>
      <c r="E148" s="1"/>
      <c r="F148" s="1"/>
      <c r="G148" s="1"/>
      <c r="H148" s="1"/>
      <c r="I148" s="1"/>
      <c r="J148" s="1"/>
      <c r="K148" s="1"/>
      <c r="L148" s="1"/>
      <c r="M148" s="1"/>
    </row>
    <row r="149" spans="1:13" ht="15.75" customHeight="1">
      <c r="A149" s="1"/>
      <c r="B149" s="7"/>
      <c r="C149" s="1"/>
      <c r="D149" s="1"/>
      <c r="E149" s="1"/>
      <c r="F149" s="1"/>
      <c r="G149" s="1"/>
      <c r="H149" s="1"/>
      <c r="I149" s="1"/>
      <c r="J149" s="1"/>
      <c r="K149" s="1"/>
      <c r="L149" s="1"/>
      <c r="M149" s="1"/>
    </row>
    <row r="150" spans="1:13" ht="15.75" customHeight="1">
      <c r="A150" s="1"/>
      <c r="B150" s="7"/>
      <c r="C150" s="1"/>
      <c r="D150" s="1"/>
      <c r="E150" s="1"/>
      <c r="F150" s="1"/>
      <c r="G150" s="1"/>
      <c r="H150" s="1"/>
      <c r="I150" s="1"/>
      <c r="J150" s="1"/>
      <c r="K150" s="1"/>
      <c r="L150" s="1"/>
      <c r="M150" s="1"/>
    </row>
    <row r="151" spans="1:13" ht="15.75" customHeight="1">
      <c r="A151" s="1"/>
      <c r="B151" s="7"/>
      <c r="C151" s="1"/>
      <c r="D151" s="1"/>
      <c r="E151" s="1"/>
      <c r="F151" s="1"/>
      <c r="G151" s="1"/>
      <c r="H151" s="1"/>
      <c r="I151" s="1"/>
      <c r="J151" s="1"/>
      <c r="K151" s="1"/>
      <c r="L151" s="1"/>
      <c r="M151" s="1"/>
    </row>
    <row r="152" spans="1:13" ht="15.75" customHeight="1">
      <c r="A152" s="1"/>
      <c r="B152" s="7"/>
      <c r="C152" s="1"/>
      <c r="D152" s="1"/>
      <c r="E152" s="1"/>
      <c r="F152" s="1"/>
      <c r="G152" s="1"/>
      <c r="H152" s="1"/>
      <c r="I152" s="1"/>
      <c r="J152" s="1"/>
      <c r="K152" s="1"/>
      <c r="L152" s="1"/>
      <c r="M152" s="1"/>
    </row>
    <row r="153" spans="1:13" ht="15.75" customHeight="1">
      <c r="A153" s="1"/>
      <c r="B153" s="7"/>
      <c r="C153" s="1"/>
      <c r="D153" s="1"/>
      <c r="E153" s="1"/>
      <c r="F153" s="1"/>
      <c r="G153" s="1"/>
      <c r="H153" s="1"/>
      <c r="I153" s="1"/>
      <c r="J153" s="1"/>
      <c r="K153" s="1"/>
      <c r="L153" s="1"/>
      <c r="M153" s="1"/>
    </row>
    <row r="154" spans="1:13" ht="15.75" customHeight="1">
      <c r="A154" s="1"/>
      <c r="B154" s="7"/>
      <c r="C154" s="1"/>
      <c r="D154" s="1"/>
      <c r="E154" s="1"/>
      <c r="F154" s="1"/>
      <c r="G154" s="1"/>
      <c r="H154" s="1"/>
      <c r="I154" s="1"/>
      <c r="J154" s="1"/>
      <c r="K154" s="1"/>
      <c r="L154" s="1"/>
      <c r="M154" s="1"/>
    </row>
    <row r="155" spans="1:13" ht="15.75" customHeight="1">
      <c r="A155" s="1"/>
      <c r="B155" s="7"/>
      <c r="C155" s="1"/>
      <c r="D155" s="1"/>
      <c r="E155" s="1"/>
      <c r="F155" s="1"/>
      <c r="G155" s="1"/>
      <c r="H155" s="1"/>
      <c r="I155" s="1"/>
      <c r="J155" s="1"/>
      <c r="K155" s="1"/>
      <c r="L155" s="1"/>
      <c r="M155" s="1"/>
    </row>
    <row r="156" spans="1:13" ht="15.75" customHeight="1">
      <c r="A156" s="1"/>
      <c r="B156" s="7"/>
      <c r="C156" s="1"/>
      <c r="D156" s="1"/>
      <c r="E156" s="1"/>
      <c r="F156" s="1"/>
      <c r="G156" s="1"/>
      <c r="H156" s="1"/>
      <c r="I156" s="1"/>
      <c r="J156" s="1"/>
      <c r="K156" s="1"/>
      <c r="L156" s="1"/>
      <c r="M156" s="1"/>
    </row>
    <row r="157" spans="1:13" ht="15.75" customHeight="1">
      <c r="A157" s="1"/>
      <c r="B157" s="7"/>
      <c r="C157" s="1"/>
      <c r="D157" s="1"/>
      <c r="E157" s="1"/>
      <c r="F157" s="1"/>
      <c r="G157" s="1"/>
      <c r="H157" s="1"/>
      <c r="I157" s="1"/>
      <c r="J157" s="1"/>
      <c r="K157" s="1"/>
      <c r="L157" s="1"/>
      <c r="M157" s="1"/>
    </row>
    <row r="158" spans="1:13" ht="15.75" customHeight="1">
      <c r="A158" s="1"/>
      <c r="B158" s="7"/>
      <c r="C158" s="1"/>
      <c r="D158" s="1"/>
      <c r="E158" s="1"/>
      <c r="F158" s="1"/>
      <c r="G158" s="1"/>
      <c r="H158" s="1"/>
      <c r="I158" s="1"/>
      <c r="J158" s="1"/>
      <c r="K158" s="1"/>
      <c r="L158" s="1"/>
      <c r="M158" s="1"/>
    </row>
    <row r="159" spans="1:13" ht="15.75" customHeight="1">
      <c r="A159" s="1"/>
      <c r="B159" s="7"/>
      <c r="C159" s="1"/>
      <c r="D159" s="1"/>
      <c r="E159" s="1"/>
      <c r="F159" s="1"/>
      <c r="G159" s="1"/>
      <c r="H159" s="1"/>
      <c r="I159" s="1"/>
      <c r="J159" s="1"/>
      <c r="K159" s="1"/>
      <c r="L159" s="1"/>
      <c r="M159" s="1"/>
    </row>
    <row r="160" spans="1:13" ht="15.75" customHeight="1">
      <c r="A160" s="1"/>
      <c r="B160" s="7"/>
      <c r="C160" s="1"/>
      <c r="D160" s="1"/>
      <c r="E160" s="1"/>
      <c r="F160" s="1"/>
      <c r="G160" s="1"/>
      <c r="H160" s="1"/>
      <c r="I160" s="1"/>
      <c r="J160" s="1"/>
      <c r="K160" s="1"/>
      <c r="L160" s="1"/>
      <c r="M160" s="1"/>
    </row>
    <row r="161" spans="1:13" ht="15.75" customHeight="1">
      <c r="A161" s="1"/>
      <c r="B161" s="7"/>
      <c r="C161" s="1"/>
      <c r="D161" s="1"/>
      <c r="E161" s="1"/>
      <c r="F161" s="1"/>
      <c r="G161" s="1"/>
      <c r="H161" s="1"/>
      <c r="I161" s="1"/>
      <c r="J161" s="1"/>
      <c r="K161" s="1"/>
      <c r="L161" s="1"/>
      <c r="M161" s="1"/>
    </row>
    <row r="162" spans="1:13" ht="15.75" customHeight="1">
      <c r="A162" s="1"/>
      <c r="B162" s="7"/>
      <c r="C162" s="1"/>
      <c r="D162" s="1"/>
      <c r="E162" s="1"/>
      <c r="F162" s="1"/>
      <c r="G162" s="1"/>
      <c r="H162" s="1"/>
      <c r="I162" s="1"/>
      <c r="J162" s="1"/>
      <c r="K162" s="1"/>
      <c r="L162" s="1"/>
      <c r="M162" s="1"/>
    </row>
    <row r="163" spans="1:13" ht="15.75" customHeight="1">
      <c r="A163" s="1"/>
      <c r="B163" s="7"/>
      <c r="C163" s="1"/>
      <c r="D163" s="1"/>
      <c r="E163" s="1"/>
      <c r="F163" s="1"/>
      <c r="G163" s="1"/>
      <c r="H163" s="1"/>
      <c r="I163" s="1"/>
      <c r="J163" s="1"/>
      <c r="K163" s="1"/>
      <c r="L163" s="1"/>
      <c r="M163" s="1"/>
    </row>
    <row r="164" spans="1:13" ht="15.75" customHeight="1">
      <c r="A164" s="1"/>
      <c r="B164" s="7"/>
      <c r="C164" s="1"/>
      <c r="D164" s="1"/>
      <c r="E164" s="1"/>
      <c r="F164" s="1"/>
      <c r="G164" s="1"/>
      <c r="H164" s="1"/>
      <c r="I164" s="1"/>
      <c r="J164" s="1"/>
      <c r="K164" s="1"/>
      <c r="L164" s="1"/>
      <c r="M164" s="1"/>
    </row>
    <row r="165" spans="1:13" ht="15.75" customHeight="1">
      <c r="A165" s="1"/>
      <c r="B165" s="7"/>
      <c r="C165" s="1"/>
      <c r="D165" s="1"/>
      <c r="E165" s="1"/>
      <c r="F165" s="1"/>
      <c r="G165" s="1"/>
      <c r="H165" s="1"/>
      <c r="I165" s="1"/>
      <c r="J165" s="1"/>
      <c r="K165" s="1"/>
      <c r="L165" s="1"/>
      <c r="M165" s="1"/>
    </row>
    <row r="166" spans="1:13" ht="15.75" customHeight="1">
      <c r="A166" s="1"/>
      <c r="B166" s="7"/>
      <c r="C166" s="1"/>
      <c r="D166" s="1"/>
      <c r="E166" s="1"/>
      <c r="F166" s="1"/>
      <c r="G166" s="1"/>
      <c r="H166" s="1"/>
      <c r="I166" s="1"/>
      <c r="J166" s="1"/>
      <c r="K166" s="1"/>
      <c r="L166" s="1"/>
      <c r="M166" s="1"/>
    </row>
    <row r="167" spans="1:13" ht="15.75" customHeight="1">
      <c r="A167" s="1"/>
      <c r="B167" s="7"/>
      <c r="C167" s="1"/>
      <c r="D167" s="1"/>
      <c r="E167" s="1"/>
      <c r="F167" s="1"/>
      <c r="G167" s="1"/>
      <c r="H167" s="1"/>
      <c r="I167" s="1"/>
      <c r="J167" s="1"/>
      <c r="K167" s="1"/>
      <c r="L167" s="1"/>
      <c r="M167" s="1"/>
    </row>
    <row r="168" spans="1:13" ht="15.75" customHeight="1">
      <c r="A168" s="1"/>
      <c r="B168" s="7"/>
      <c r="C168" s="1"/>
      <c r="D168" s="1"/>
      <c r="E168" s="1"/>
      <c r="F168" s="1"/>
      <c r="G168" s="1"/>
      <c r="H168" s="1"/>
      <c r="I168" s="1"/>
      <c r="J168" s="1"/>
      <c r="K168" s="1"/>
      <c r="L168" s="1"/>
      <c r="M168" s="1"/>
    </row>
    <row r="169" spans="1:13" ht="15.75" customHeight="1">
      <c r="A169" s="1"/>
      <c r="B169" s="7"/>
      <c r="C169" s="1"/>
      <c r="D169" s="1"/>
      <c r="E169" s="1"/>
      <c r="F169" s="1"/>
      <c r="G169" s="1"/>
      <c r="H169" s="1"/>
      <c r="I169" s="1"/>
      <c r="J169" s="1"/>
      <c r="K169" s="1"/>
      <c r="L169" s="1"/>
      <c r="M169" s="1"/>
    </row>
    <row r="170" spans="1:13" ht="15.75" customHeight="1">
      <c r="A170" s="1"/>
      <c r="B170" s="7"/>
      <c r="C170" s="1"/>
      <c r="D170" s="1"/>
      <c r="E170" s="1"/>
      <c r="F170" s="1"/>
      <c r="G170" s="1"/>
      <c r="H170" s="1"/>
      <c r="I170" s="1"/>
      <c r="J170" s="1"/>
      <c r="K170" s="1"/>
      <c r="L170" s="1"/>
      <c r="M170" s="1"/>
    </row>
    <row r="171" spans="1:13" ht="15.75" customHeight="1">
      <c r="A171" s="1"/>
      <c r="B171" s="7"/>
      <c r="C171" s="1"/>
      <c r="D171" s="1"/>
      <c r="E171" s="1"/>
      <c r="F171" s="1"/>
      <c r="G171" s="1"/>
      <c r="H171" s="1"/>
      <c r="I171" s="1"/>
      <c r="J171" s="1"/>
      <c r="K171" s="1"/>
      <c r="L171" s="1"/>
      <c r="M171" s="1"/>
    </row>
    <row r="172" spans="1:13" ht="15.75" customHeight="1">
      <c r="A172" s="1"/>
      <c r="B172" s="7"/>
      <c r="C172" s="1"/>
      <c r="D172" s="1"/>
      <c r="E172" s="1"/>
      <c r="F172" s="1"/>
      <c r="G172" s="1"/>
      <c r="H172" s="1"/>
      <c r="I172" s="1"/>
      <c r="J172" s="1"/>
      <c r="K172" s="1"/>
      <c r="L172" s="1"/>
      <c r="M172" s="1"/>
    </row>
    <row r="173" spans="1:13" ht="15.75" customHeight="1">
      <c r="A173" s="1"/>
      <c r="B173" s="7"/>
      <c r="C173" s="1"/>
      <c r="D173" s="1"/>
      <c r="E173" s="1"/>
      <c r="F173" s="1"/>
      <c r="G173" s="1"/>
      <c r="H173" s="1"/>
      <c r="I173" s="1"/>
      <c r="J173" s="1"/>
      <c r="K173" s="1"/>
      <c r="L173" s="1"/>
      <c r="M173" s="1"/>
    </row>
    <row r="174" spans="1:13" ht="15.75" customHeight="1">
      <c r="A174" s="1"/>
      <c r="B174" s="7"/>
      <c r="C174" s="1"/>
      <c r="D174" s="1"/>
      <c r="E174" s="1"/>
      <c r="F174" s="1"/>
      <c r="G174" s="1"/>
      <c r="H174" s="1"/>
      <c r="I174" s="1"/>
      <c r="J174" s="1"/>
      <c r="K174" s="1"/>
      <c r="L174" s="1"/>
      <c r="M174" s="1"/>
    </row>
    <row r="175" spans="1:13" ht="15.75" customHeight="1">
      <c r="A175" s="1"/>
      <c r="B175" s="7"/>
      <c r="C175" s="1"/>
      <c r="D175" s="1"/>
      <c r="E175" s="1"/>
      <c r="F175" s="1"/>
      <c r="G175" s="1"/>
      <c r="H175" s="1"/>
      <c r="I175" s="1"/>
      <c r="J175" s="1"/>
      <c r="K175" s="1"/>
      <c r="L175" s="1"/>
      <c r="M175" s="1"/>
    </row>
    <row r="176" spans="1:13" ht="15.75" customHeight="1">
      <c r="A176" s="1"/>
      <c r="B176" s="7"/>
      <c r="C176" s="1"/>
      <c r="D176" s="1"/>
      <c r="E176" s="1"/>
      <c r="F176" s="1"/>
      <c r="G176" s="1"/>
      <c r="H176" s="1"/>
      <c r="I176" s="1"/>
      <c r="J176" s="1"/>
      <c r="K176" s="1"/>
      <c r="L176" s="1"/>
      <c r="M176" s="1"/>
    </row>
    <row r="177" spans="1:13" ht="15.75" customHeight="1">
      <c r="A177" s="1"/>
      <c r="B177" s="7"/>
      <c r="C177" s="1"/>
      <c r="D177" s="1"/>
      <c r="E177" s="1"/>
      <c r="F177" s="1"/>
      <c r="G177" s="1"/>
      <c r="H177" s="1"/>
      <c r="I177" s="1"/>
      <c r="J177" s="1"/>
      <c r="K177" s="1"/>
      <c r="L177" s="1"/>
      <c r="M177" s="1"/>
    </row>
    <row r="178" spans="1:13" ht="15.75" customHeight="1">
      <c r="A178" s="1"/>
      <c r="B178" s="7"/>
      <c r="C178" s="1"/>
      <c r="D178" s="1"/>
      <c r="E178" s="1"/>
      <c r="F178" s="1"/>
      <c r="G178" s="1"/>
      <c r="H178" s="1"/>
      <c r="I178" s="1"/>
      <c r="J178" s="1"/>
      <c r="K178" s="1"/>
      <c r="L178" s="1"/>
      <c r="M178" s="1"/>
    </row>
    <row r="179" spans="1:13" ht="15.75" customHeight="1">
      <c r="A179" s="1"/>
      <c r="B179" s="7"/>
      <c r="C179" s="1"/>
      <c r="D179" s="1"/>
      <c r="E179" s="1"/>
      <c r="F179" s="1"/>
      <c r="G179" s="1"/>
      <c r="H179" s="1"/>
      <c r="I179" s="1"/>
      <c r="J179" s="1"/>
      <c r="K179" s="1"/>
      <c r="L179" s="1"/>
      <c r="M179" s="1"/>
    </row>
    <row r="180" spans="1:13" ht="15.75" customHeight="1">
      <c r="A180" s="1"/>
      <c r="B180" s="7"/>
      <c r="C180" s="1"/>
      <c r="D180" s="1"/>
      <c r="E180" s="1"/>
      <c r="F180" s="1"/>
      <c r="G180" s="1"/>
      <c r="H180" s="1"/>
      <c r="I180" s="1"/>
      <c r="J180" s="1"/>
      <c r="K180" s="1"/>
      <c r="L180" s="1"/>
      <c r="M180" s="1"/>
    </row>
    <row r="181" spans="1:13" ht="15.75" customHeight="1">
      <c r="A181" s="1"/>
      <c r="B181" s="7"/>
      <c r="C181" s="1"/>
      <c r="D181" s="1"/>
      <c r="E181" s="1"/>
      <c r="F181" s="1"/>
      <c r="G181" s="1"/>
      <c r="H181" s="1"/>
      <c r="I181" s="1"/>
      <c r="J181" s="1"/>
      <c r="K181" s="1"/>
      <c r="L181" s="1"/>
      <c r="M181" s="1"/>
    </row>
    <row r="182" spans="1:13" ht="15.75" customHeight="1">
      <c r="A182" s="1"/>
      <c r="B182" s="7"/>
      <c r="C182" s="1"/>
      <c r="D182" s="1"/>
      <c r="E182" s="1"/>
      <c r="F182" s="1"/>
      <c r="G182" s="1"/>
      <c r="H182" s="1"/>
      <c r="I182" s="1"/>
      <c r="J182" s="1"/>
      <c r="K182" s="1"/>
      <c r="L182" s="1"/>
      <c r="M182" s="1"/>
    </row>
    <row r="183" spans="1:13" ht="15.75" customHeight="1">
      <c r="A183" s="1"/>
      <c r="B183" s="7"/>
      <c r="C183" s="1"/>
      <c r="D183" s="1"/>
      <c r="E183" s="1"/>
      <c r="F183" s="1"/>
      <c r="G183" s="1"/>
      <c r="H183" s="1"/>
      <c r="I183" s="1"/>
      <c r="J183" s="1"/>
      <c r="K183" s="1"/>
      <c r="L183" s="1"/>
      <c r="M183" s="1"/>
    </row>
    <row r="184" spans="1:13" ht="15.75" customHeight="1">
      <c r="A184" s="1"/>
      <c r="B184" s="7"/>
      <c r="C184" s="1"/>
      <c r="D184" s="1"/>
      <c r="E184" s="1"/>
      <c r="F184" s="1"/>
      <c r="G184" s="1"/>
      <c r="H184" s="1"/>
      <c r="I184" s="1"/>
      <c r="J184" s="1"/>
      <c r="K184" s="1"/>
      <c r="L184" s="1"/>
      <c r="M184" s="1"/>
    </row>
    <row r="185" spans="1:13" ht="15.75" customHeight="1">
      <c r="A185" s="1"/>
      <c r="B185" s="7"/>
      <c r="C185" s="1"/>
      <c r="D185" s="1"/>
      <c r="E185" s="1"/>
      <c r="F185" s="1"/>
      <c r="G185" s="1"/>
      <c r="H185" s="1"/>
      <c r="I185" s="1"/>
      <c r="J185" s="1"/>
      <c r="K185" s="1"/>
      <c r="L185" s="1"/>
      <c r="M185" s="1"/>
    </row>
    <row r="186" spans="1:13" ht="15.75" customHeight="1">
      <c r="A186" s="1"/>
      <c r="B186" s="7"/>
      <c r="C186" s="1"/>
      <c r="D186" s="1"/>
      <c r="E186" s="1"/>
      <c r="F186" s="1"/>
      <c r="G186" s="1"/>
      <c r="H186" s="1"/>
      <c r="I186" s="1"/>
      <c r="J186" s="1"/>
      <c r="K186" s="1"/>
      <c r="L186" s="1"/>
      <c r="M186" s="1"/>
    </row>
    <row r="187" spans="1:13" ht="15.75" customHeight="1">
      <c r="A187" s="1"/>
      <c r="B187" s="7"/>
      <c r="C187" s="1"/>
      <c r="D187" s="1"/>
      <c r="E187" s="1"/>
      <c r="F187" s="1"/>
      <c r="G187" s="1"/>
      <c r="H187" s="1"/>
      <c r="I187" s="1"/>
      <c r="J187" s="1"/>
      <c r="K187" s="1"/>
      <c r="L187" s="1"/>
      <c r="M187" s="1"/>
    </row>
    <row r="188" spans="1:13" ht="15.75" customHeight="1">
      <c r="A188" s="1"/>
      <c r="B188" s="7"/>
      <c r="C188" s="1"/>
      <c r="D188" s="1"/>
      <c r="E188" s="1"/>
      <c r="F188" s="1"/>
      <c r="G188" s="1"/>
      <c r="H188" s="1"/>
      <c r="I188" s="1"/>
      <c r="J188" s="1"/>
      <c r="K188" s="1"/>
      <c r="L188" s="1"/>
      <c r="M188" s="1"/>
    </row>
    <row r="189" spans="1:13" ht="15.75" customHeight="1">
      <c r="A189" s="1"/>
      <c r="B189" s="7"/>
      <c r="C189" s="1"/>
      <c r="D189" s="1"/>
      <c r="E189" s="1"/>
      <c r="F189" s="1"/>
      <c r="G189" s="1"/>
      <c r="H189" s="1"/>
      <c r="I189" s="1"/>
      <c r="J189" s="1"/>
      <c r="K189" s="1"/>
      <c r="L189" s="1"/>
      <c r="M189" s="1"/>
    </row>
    <row r="190" spans="1:13" ht="15.75" customHeight="1">
      <c r="A190" s="1"/>
      <c r="B190" s="7"/>
      <c r="C190" s="1"/>
      <c r="D190" s="1"/>
      <c r="E190" s="1"/>
      <c r="F190" s="1"/>
      <c r="G190" s="1"/>
      <c r="H190" s="1"/>
      <c r="I190" s="1"/>
      <c r="J190" s="1"/>
      <c r="K190" s="1"/>
      <c r="L190" s="1"/>
      <c r="M190" s="1"/>
    </row>
    <row r="191" spans="1:13" ht="15.75" customHeight="1">
      <c r="A191" s="1"/>
      <c r="B191" s="7"/>
      <c r="C191" s="1"/>
      <c r="D191" s="1"/>
      <c r="E191" s="1"/>
      <c r="F191" s="1"/>
      <c r="G191" s="1"/>
      <c r="H191" s="1"/>
      <c r="I191" s="1"/>
      <c r="J191" s="1"/>
      <c r="K191" s="1"/>
      <c r="L191" s="1"/>
      <c r="M191" s="1"/>
    </row>
    <row r="192" spans="1:13" ht="15.75" customHeight="1">
      <c r="A192" s="1"/>
      <c r="B192" s="7"/>
      <c r="C192" s="1"/>
      <c r="D192" s="1"/>
      <c r="E192" s="1"/>
      <c r="F192" s="1"/>
      <c r="G192" s="1"/>
      <c r="H192" s="1"/>
      <c r="I192" s="1"/>
      <c r="J192" s="1"/>
      <c r="K192" s="1"/>
      <c r="L192" s="1"/>
      <c r="M192" s="1"/>
    </row>
    <row r="193" spans="1:13" ht="15.75" customHeight="1">
      <c r="A193" s="1"/>
      <c r="B193" s="7"/>
      <c r="C193" s="1"/>
      <c r="D193" s="1"/>
      <c r="E193" s="1"/>
      <c r="F193" s="1"/>
      <c r="G193" s="1"/>
      <c r="H193" s="1"/>
      <c r="I193" s="1"/>
      <c r="J193" s="1"/>
      <c r="K193" s="1"/>
      <c r="L193" s="1"/>
      <c r="M193" s="1"/>
    </row>
    <row r="194" spans="1:13" ht="15.75" customHeight="1">
      <c r="A194" s="1"/>
      <c r="B194" s="7"/>
      <c r="C194" s="1"/>
      <c r="D194" s="1"/>
      <c r="E194" s="1"/>
      <c r="F194" s="1"/>
      <c r="G194" s="1"/>
      <c r="H194" s="1"/>
      <c r="I194" s="1"/>
      <c r="J194" s="1"/>
      <c r="K194" s="1"/>
      <c r="L194" s="1"/>
      <c r="M194" s="1"/>
    </row>
    <row r="195" spans="1:13" ht="15.75" customHeight="1">
      <c r="A195" s="1"/>
      <c r="B195" s="7"/>
      <c r="C195" s="1"/>
      <c r="D195" s="1"/>
      <c r="E195" s="1"/>
      <c r="F195" s="1"/>
      <c r="G195" s="1"/>
      <c r="H195" s="1"/>
      <c r="I195" s="1"/>
      <c r="J195" s="1"/>
      <c r="K195" s="1"/>
      <c r="L195" s="1"/>
      <c r="M195" s="1"/>
    </row>
    <row r="196" spans="1:13" ht="15.75" customHeight="1">
      <c r="A196" s="1"/>
      <c r="B196" s="7"/>
      <c r="C196" s="1"/>
      <c r="D196" s="1"/>
      <c r="E196" s="1"/>
      <c r="F196" s="1"/>
      <c r="G196" s="1"/>
      <c r="H196" s="1"/>
      <c r="I196" s="1"/>
      <c r="J196" s="1"/>
      <c r="K196" s="1"/>
      <c r="L196" s="1"/>
      <c r="M196" s="1"/>
    </row>
    <row r="197" spans="1:13" ht="15.75" customHeight="1">
      <c r="A197" s="1"/>
      <c r="B197" s="7"/>
      <c r="C197" s="1"/>
      <c r="D197" s="1"/>
      <c r="E197" s="1"/>
      <c r="F197" s="1"/>
      <c r="G197" s="1"/>
      <c r="H197" s="1"/>
      <c r="I197" s="1"/>
      <c r="J197" s="1"/>
      <c r="K197" s="1"/>
      <c r="L197" s="1"/>
      <c r="M197" s="1"/>
    </row>
    <row r="198" spans="1:13" ht="15.75" customHeight="1">
      <c r="A198" s="1"/>
      <c r="B198" s="7"/>
      <c r="C198" s="1"/>
      <c r="D198" s="1"/>
      <c r="E198" s="1"/>
      <c r="F198" s="1"/>
      <c r="G198" s="1"/>
      <c r="H198" s="1"/>
      <c r="I198" s="1"/>
      <c r="J198" s="1"/>
      <c r="K198" s="1"/>
      <c r="L198" s="1"/>
      <c r="M198" s="1"/>
    </row>
    <row r="199" spans="1:13" ht="15.75" customHeight="1">
      <c r="A199" s="1"/>
      <c r="B199" s="7"/>
      <c r="C199" s="1"/>
      <c r="D199" s="1"/>
      <c r="E199" s="1"/>
      <c r="F199" s="1"/>
      <c r="G199" s="1"/>
      <c r="H199" s="1"/>
      <c r="I199" s="1"/>
      <c r="J199" s="1"/>
      <c r="K199" s="1"/>
      <c r="L199" s="1"/>
      <c r="M199" s="1"/>
    </row>
    <row r="200" spans="1:13" ht="15.75" customHeight="1">
      <c r="A200" s="1"/>
      <c r="B200" s="7"/>
      <c r="C200" s="1"/>
      <c r="D200" s="1"/>
      <c r="E200" s="1"/>
      <c r="F200" s="1"/>
      <c r="G200" s="1"/>
      <c r="H200" s="1"/>
      <c r="I200" s="1"/>
      <c r="J200" s="1"/>
      <c r="K200" s="1"/>
      <c r="L200" s="1"/>
      <c r="M200" s="1"/>
    </row>
    <row r="201" spans="1:13" ht="15.75" customHeight="1">
      <c r="A201" s="1"/>
      <c r="B201" s="7"/>
      <c r="C201" s="1"/>
      <c r="D201" s="1"/>
      <c r="E201" s="1"/>
      <c r="F201" s="1"/>
      <c r="G201" s="1"/>
      <c r="H201" s="1"/>
      <c r="I201" s="1"/>
      <c r="J201" s="1"/>
      <c r="K201" s="1"/>
      <c r="L201" s="1"/>
      <c r="M201" s="1"/>
    </row>
    <row r="202" spans="1:13" ht="15.75" customHeight="1">
      <c r="A202" s="1"/>
      <c r="B202" s="7"/>
      <c r="C202" s="1"/>
      <c r="D202" s="1"/>
      <c r="E202" s="1"/>
      <c r="F202" s="1"/>
      <c r="G202" s="1"/>
      <c r="H202" s="1"/>
      <c r="I202" s="1"/>
      <c r="J202" s="1"/>
      <c r="K202" s="1"/>
      <c r="L202" s="1"/>
      <c r="M202" s="1"/>
    </row>
    <row r="203" spans="1:13" ht="15.75" customHeight="1">
      <c r="A203" s="1"/>
      <c r="B203" s="7"/>
      <c r="C203" s="1"/>
      <c r="D203" s="1"/>
      <c r="E203" s="1"/>
      <c r="F203" s="1"/>
      <c r="G203" s="1"/>
      <c r="H203" s="1"/>
      <c r="I203" s="1"/>
      <c r="J203" s="1"/>
      <c r="K203" s="1"/>
      <c r="L203" s="1"/>
      <c r="M203" s="1"/>
    </row>
    <row r="204" spans="1:13" ht="15.75" customHeight="1">
      <c r="A204" s="1"/>
      <c r="B204" s="7"/>
      <c r="C204" s="1"/>
      <c r="D204" s="1"/>
      <c r="E204" s="1"/>
      <c r="F204" s="1"/>
      <c r="G204" s="1"/>
      <c r="H204" s="1"/>
      <c r="I204" s="1"/>
      <c r="J204" s="1"/>
      <c r="K204" s="1"/>
      <c r="L204" s="1"/>
      <c r="M204" s="1"/>
    </row>
    <row r="205" spans="1:13" ht="15.75" customHeight="1">
      <c r="A205" s="1"/>
      <c r="B205" s="7"/>
      <c r="C205" s="1"/>
      <c r="D205" s="1"/>
      <c r="E205" s="1"/>
      <c r="F205" s="1"/>
      <c r="G205" s="1"/>
      <c r="H205" s="1"/>
      <c r="I205" s="1"/>
      <c r="J205" s="1"/>
      <c r="K205" s="1"/>
      <c r="L205" s="1"/>
      <c r="M205" s="1"/>
    </row>
    <row r="206" spans="1:13" ht="15.75" customHeight="1">
      <c r="A206" s="1"/>
      <c r="B206" s="7"/>
      <c r="C206" s="1"/>
      <c r="D206" s="1"/>
      <c r="E206" s="1"/>
      <c r="F206" s="1"/>
      <c r="G206" s="1"/>
      <c r="H206" s="1"/>
      <c r="I206" s="1"/>
      <c r="J206" s="1"/>
      <c r="K206" s="1"/>
      <c r="L206" s="1"/>
      <c r="M206" s="1"/>
    </row>
    <row r="207" spans="1:13" ht="15.75" customHeight="1">
      <c r="A207" s="1"/>
      <c r="B207" s="7"/>
      <c r="C207" s="1"/>
      <c r="D207" s="1"/>
      <c r="E207" s="1"/>
      <c r="F207" s="1"/>
      <c r="G207" s="1"/>
      <c r="H207" s="1"/>
      <c r="I207" s="1"/>
      <c r="J207" s="1"/>
      <c r="K207" s="1"/>
      <c r="L207" s="1"/>
      <c r="M207" s="1"/>
    </row>
    <row r="208" spans="1:13" ht="15.75" customHeight="1">
      <c r="A208" s="1"/>
      <c r="B208" s="7"/>
      <c r="C208" s="1"/>
      <c r="D208" s="1"/>
      <c r="E208" s="1"/>
      <c r="F208" s="1"/>
      <c r="G208" s="1"/>
      <c r="H208" s="1"/>
      <c r="I208" s="1"/>
      <c r="J208" s="1"/>
      <c r="K208" s="1"/>
      <c r="L208" s="1"/>
      <c r="M208" s="1"/>
    </row>
    <row r="209" spans="1:13" ht="15.75" customHeight="1">
      <c r="A209" s="1"/>
      <c r="B209" s="7"/>
      <c r="C209" s="1"/>
      <c r="D209" s="1"/>
      <c r="E209" s="1"/>
      <c r="F209" s="1"/>
      <c r="G209" s="1"/>
      <c r="H209" s="1"/>
      <c r="I209" s="1"/>
      <c r="J209" s="1"/>
      <c r="K209" s="1"/>
      <c r="L209" s="1"/>
      <c r="M209" s="1"/>
    </row>
    <row r="210" spans="1:13" ht="15.75" customHeight="1">
      <c r="A210" s="1"/>
      <c r="B210" s="7"/>
      <c r="C210" s="1"/>
      <c r="D210" s="1"/>
      <c r="E210" s="1"/>
      <c r="F210" s="1"/>
      <c r="G210" s="1"/>
      <c r="H210" s="1"/>
      <c r="I210" s="1"/>
      <c r="J210" s="1"/>
      <c r="K210" s="1"/>
      <c r="L210" s="1"/>
      <c r="M210" s="1"/>
    </row>
    <row r="211" spans="1:13" ht="15.75" customHeight="1">
      <c r="A211" s="1"/>
      <c r="B211" s="7"/>
      <c r="C211" s="1"/>
      <c r="D211" s="1"/>
      <c r="E211" s="1"/>
      <c r="F211" s="1"/>
      <c r="G211" s="1"/>
      <c r="H211" s="1"/>
      <c r="I211" s="1"/>
      <c r="J211" s="1"/>
      <c r="K211" s="1"/>
      <c r="L211" s="1"/>
      <c r="M211" s="1"/>
    </row>
    <row r="212" spans="1:13" ht="15.75" customHeight="1">
      <c r="A212" s="1"/>
      <c r="B212" s="7"/>
      <c r="C212" s="1"/>
      <c r="D212" s="1"/>
      <c r="E212" s="1"/>
      <c r="F212" s="1"/>
      <c r="G212" s="1"/>
      <c r="H212" s="1"/>
      <c r="I212" s="1"/>
      <c r="J212" s="1"/>
      <c r="K212" s="1"/>
      <c r="L212" s="1"/>
      <c r="M212" s="1"/>
    </row>
    <row r="213" spans="1:13" ht="15.75" customHeight="1">
      <c r="A213" s="1"/>
      <c r="B213" s="7"/>
      <c r="C213" s="1"/>
      <c r="D213" s="1"/>
      <c r="E213" s="1"/>
      <c r="F213" s="1"/>
      <c r="G213" s="1"/>
      <c r="H213" s="1"/>
      <c r="I213" s="1"/>
      <c r="J213" s="1"/>
      <c r="K213" s="1"/>
      <c r="L213" s="1"/>
      <c r="M213" s="1"/>
    </row>
    <row r="214" spans="1:13" ht="15.75" customHeight="1">
      <c r="A214" s="1"/>
      <c r="B214" s="7"/>
      <c r="C214" s="1"/>
      <c r="D214" s="1"/>
      <c r="E214" s="1"/>
      <c r="F214" s="1"/>
      <c r="G214" s="1"/>
      <c r="H214" s="1"/>
      <c r="I214" s="1"/>
      <c r="J214" s="1"/>
      <c r="K214" s="1"/>
      <c r="L214" s="1"/>
      <c r="M214" s="1"/>
    </row>
    <row r="215" spans="1:13" ht="15.75" customHeight="1">
      <c r="A215" s="1"/>
      <c r="B215" s="7"/>
      <c r="C215" s="1"/>
      <c r="D215" s="1"/>
      <c r="E215" s="1"/>
      <c r="F215" s="1"/>
      <c r="G215" s="1"/>
      <c r="H215" s="1"/>
      <c r="I215" s="1"/>
      <c r="J215" s="1"/>
      <c r="K215" s="1"/>
      <c r="L215" s="1"/>
      <c r="M215" s="1"/>
    </row>
    <row r="216" spans="1:13" ht="15.75" customHeight="1">
      <c r="A216" s="1"/>
      <c r="B216" s="7"/>
      <c r="C216" s="1"/>
      <c r="D216" s="1"/>
      <c r="E216" s="1"/>
      <c r="F216" s="1"/>
      <c r="G216" s="1"/>
      <c r="H216" s="1"/>
      <c r="I216" s="1"/>
      <c r="J216" s="1"/>
      <c r="K216" s="1"/>
      <c r="L216" s="1"/>
      <c r="M216" s="1"/>
    </row>
    <row r="217" spans="1:13" ht="15.75" customHeight="1">
      <c r="A217" s="1"/>
      <c r="B217" s="7"/>
      <c r="C217" s="1"/>
      <c r="D217" s="1"/>
      <c r="E217" s="1"/>
      <c r="F217" s="1"/>
      <c r="G217" s="1"/>
      <c r="H217" s="1"/>
      <c r="I217" s="1"/>
      <c r="J217" s="1"/>
      <c r="K217" s="1"/>
      <c r="L217" s="1"/>
      <c r="M217" s="1"/>
    </row>
    <row r="218" spans="1:13" ht="15.75" customHeight="1">
      <c r="A218" s="1"/>
      <c r="B218" s="7"/>
      <c r="C218" s="1"/>
      <c r="D218" s="1"/>
      <c r="E218" s="1"/>
      <c r="F218" s="1"/>
      <c r="G218" s="1"/>
      <c r="H218" s="1"/>
      <c r="I218" s="1"/>
      <c r="J218" s="1"/>
      <c r="K218" s="1"/>
      <c r="L218" s="1"/>
      <c r="M218" s="1"/>
    </row>
    <row r="219" spans="1:13" ht="15.75" customHeight="1">
      <c r="A219" s="1"/>
      <c r="B219" s="7"/>
      <c r="C219" s="1"/>
      <c r="D219" s="1"/>
      <c r="E219" s="1"/>
      <c r="F219" s="1"/>
      <c r="G219" s="1"/>
      <c r="H219" s="1"/>
      <c r="I219" s="1"/>
      <c r="J219" s="1"/>
      <c r="K219" s="1"/>
      <c r="L219" s="1"/>
      <c r="M219" s="1"/>
    </row>
    <row r="220" spans="1:13" ht="15.75" customHeight="1">
      <c r="A220" s="1"/>
      <c r="B220" s="7"/>
      <c r="C220" s="1"/>
      <c r="D220" s="1"/>
      <c r="E220" s="1"/>
      <c r="F220" s="1"/>
      <c r="G220" s="1"/>
      <c r="H220" s="1"/>
      <c r="I220" s="1"/>
      <c r="J220" s="1"/>
      <c r="K220" s="1"/>
      <c r="L220" s="1"/>
      <c r="M220" s="1"/>
    </row>
    <row r="221" spans="1:13" ht="15.75" customHeight="1"/>
    <row r="222" spans="1:13" ht="15.75" customHeight="1"/>
    <row r="223" spans="1:13" ht="15.75" customHeight="1"/>
    <row r="224" spans="1:13"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B2:E2"/>
    <mergeCell ref="B3:E3"/>
    <mergeCell ref="B15:C15"/>
    <mergeCell ref="B16:C16"/>
  </mergeCells>
  <pageMargins left="0.7" right="0.7" top="0.75" bottom="0.75" header="0" footer="0"/>
  <pageSetup orientation="landscape"/>
  <extLst>
    <ext xmlns:x14="http://schemas.microsoft.com/office/spreadsheetml/2009/9/main" uri="{CCE6A557-97BC-4b89-ADB6-D9C93CAAB3DF}">
      <x14:dataValidations xmlns:xm="http://schemas.microsoft.com/office/excel/2006/main" count="10">
        <x14:dataValidation type="list" allowBlank="1" showErrorMessage="1">
          <x14:formula1>
            <xm:f>'R &amp; WM answers'!$B$1:$B$4</xm:f>
          </x14:formula1>
          <xm:sqref>C5</xm:sqref>
        </x14:dataValidation>
        <x14:dataValidation type="list" allowBlank="1" showErrorMessage="1">
          <x14:formula1>
            <xm:f>'R &amp; WM answers'!$AC$1:$AC$5</xm:f>
          </x14:formula1>
          <xm:sqref>C14</xm:sqref>
        </x14:dataValidation>
        <x14:dataValidation type="list" allowBlank="1" showErrorMessage="1">
          <x14:formula1>
            <xm:f>'R &amp; WM answers'!$Z$1:$Z$4</xm:f>
          </x14:formula1>
          <xm:sqref>C13</xm:sqref>
        </x14:dataValidation>
        <x14:dataValidation type="list" allowBlank="1" showErrorMessage="1">
          <x14:formula1>
            <xm:f>'R &amp; WM answers'!$E$1:$E$4</xm:f>
          </x14:formula1>
          <xm:sqref>C6</xm:sqref>
        </x14:dataValidation>
        <x14:dataValidation type="list" allowBlank="1" showErrorMessage="1">
          <x14:formula1>
            <xm:f>'R &amp; WM answers'!$W$1:$W$4</xm:f>
          </x14:formula1>
          <xm:sqref>C12</xm:sqref>
        </x14:dataValidation>
        <x14:dataValidation type="list" allowBlank="1" showErrorMessage="1">
          <x14:formula1>
            <xm:f>'R &amp; WM answers'!$Q$1:$Q$4</xm:f>
          </x14:formula1>
          <xm:sqref>C10</xm:sqref>
        </x14:dataValidation>
        <x14:dataValidation type="list" allowBlank="1" showErrorMessage="1">
          <x14:formula1>
            <xm:f>'R &amp; WM answers'!$H$1:$H$2</xm:f>
          </x14:formula1>
          <xm:sqref>C7</xm:sqref>
        </x14:dataValidation>
        <x14:dataValidation type="list" allowBlank="1" showErrorMessage="1">
          <x14:formula1>
            <xm:f>'R &amp; WM answers'!$K$1:$K$4</xm:f>
          </x14:formula1>
          <xm:sqref>C8</xm:sqref>
        </x14:dataValidation>
        <x14:dataValidation type="list" allowBlank="1" showErrorMessage="1">
          <x14:formula1>
            <xm:f>'R &amp; WM answers'!$N$1:$N$4</xm:f>
          </x14:formula1>
          <xm:sqref>C9</xm:sqref>
        </x14:dataValidation>
        <x14:dataValidation type="list" allowBlank="1" showErrorMessage="1">
          <x14:formula1>
            <xm:f>'R &amp; WM answers'!$T$1:$T$2</xm:f>
          </x14:formula1>
          <xm:sqref>C11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00"/>
  <sheetViews>
    <sheetView workbookViewId="0"/>
  </sheetViews>
  <sheetFormatPr defaultColWidth="14.42578125" defaultRowHeight="15" customHeight="1"/>
  <cols>
    <col min="1" max="1" width="4.28515625" customWidth="1"/>
    <col min="2" max="2" width="42" customWidth="1"/>
    <col min="3" max="3" width="31.28515625" customWidth="1"/>
    <col min="4" max="5" width="12" customWidth="1"/>
    <col min="6" max="6" width="53" customWidth="1"/>
    <col min="7" max="7" width="17" customWidth="1"/>
    <col min="8" max="8" width="29.28515625" customWidth="1"/>
  </cols>
  <sheetData>
    <row r="1" spans="1:8" ht="12" customHeight="1">
      <c r="A1" s="1"/>
      <c r="B1" s="7"/>
      <c r="C1" s="7"/>
      <c r="D1" s="1"/>
      <c r="E1" s="1"/>
      <c r="F1" s="92"/>
      <c r="G1" s="92"/>
      <c r="H1" s="1"/>
    </row>
    <row r="2" spans="1:8" ht="36" customHeight="1">
      <c r="A2" s="1"/>
      <c r="B2" s="229" t="s">
        <v>24</v>
      </c>
      <c r="C2" s="230"/>
      <c r="D2" s="230"/>
      <c r="E2" s="231"/>
      <c r="F2" s="49"/>
      <c r="G2" s="92"/>
      <c r="H2" s="1"/>
    </row>
    <row r="3" spans="1:8" ht="54" customHeight="1">
      <c r="A3" s="1"/>
      <c r="B3" s="232" t="s">
        <v>55</v>
      </c>
      <c r="C3" s="188"/>
      <c r="D3" s="188"/>
      <c r="E3" s="189"/>
      <c r="F3" s="50"/>
      <c r="G3" s="92"/>
    </row>
    <row r="4" spans="1:8" ht="54">
      <c r="A4" s="1"/>
      <c r="B4" s="51" t="s">
        <v>132</v>
      </c>
      <c r="C4" s="52" t="s">
        <v>57</v>
      </c>
      <c r="D4" s="51" t="s">
        <v>58</v>
      </c>
      <c r="E4" s="53" t="s">
        <v>59</v>
      </c>
      <c r="F4" s="54" t="s">
        <v>60</v>
      </c>
      <c r="G4" s="92"/>
      <c r="H4" s="55" t="s">
        <v>61</v>
      </c>
    </row>
    <row r="5" spans="1:8" ht="61.5" customHeight="1">
      <c r="A5" s="1"/>
      <c r="B5" s="56" t="s">
        <v>133</v>
      </c>
      <c r="C5" s="64"/>
      <c r="D5" s="58" t="str">
        <f>IF((C5="Less than 25% of office purchases will be"),0,IF((C5="More than 75% of office purchases will be"),3,IF((C5="Approximately 49% to 25% of office purchases will be"),1,IF((C5="Approximately 74% to 50% of office purchases will be"),2,"0"))))</f>
        <v>0</v>
      </c>
      <c r="E5" s="59">
        <v>3</v>
      </c>
      <c r="F5" s="60" t="s">
        <v>134</v>
      </c>
      <c r="G5" s="69"/>
      <c r="H5" s="93" t="s">
        <v>65</v>
      </c>
    </row>
    <row r="6" spans="1:8" ht="64.5" customHeight="1">
      <c r="A6" s="1"/>
      <c r="B6" s="56" t="s">
        <v>135</v>
      </c>
      <c r="C6" s="64"/>
      <c r="D6" s="58" t="str">
        <f>IF((C6="Workplace will never make local/CA purchases"),0,IF((C6="Workplace will always make local/CA purchases"),2,IF((C6="Workplace will sometimes make local/CA purchases"),0.5,IF((C6="Workplace will often make local/CA purchases"),1,"0"))))</f>
        <v>0</v>
      </c>
      <c r="E6" s="59">
        <v>2</v>
      </c>
      <c r="F6" s="60" t="s">
        <v>136</v>
      </c>
      <c r="G6" s="50"/>
      <c r="H6" s="61" t="s">
        <v>69</v>
      </c>
    </row>
    <row r="7" spans="1:8" ht="73.5" customHeight="1">
      <c r="A7" s="1"/>
      <c r="B7" s="56" t="s">
        <v>137</v>
      </c>
      <c r="C7" s="64"/>
      <c r="D7" s="58" t="str">
        <f>IF((C7="No, the workplace doesn't"),0,IF((C7="Yes, the workplace uses 100% recycled paper"),2,"0"))</f>
        <v>0</v>
      </c>
      <c r="E7" s="59">
        <v>2</v>
      </c>
      <c r="F7" s="60" t="s">
        <v>138</v>
      </c>
      <c r="G7" s="50"/>
      <c r="H7" s="61" t="s">
        <v>72</v>
      </c>
    </row>
    <row r="8" spans="1:8" ht="57.75" customHeight="1">
      <c r="A8" s="1"/>
      <c r="B8" s="56" t="s">
        <v>139</v>
      </c>
      <c r="C8" s="64"/>
      <c r="D8" s="58" t="str">
        <f>IF((C8="Never"),0,IF((C8="Always"),2,IF((C8="Sometimes"),0.5,IF((C8="Most of the time"),1,"0"))))</f>
        <v>0</v>
      </c>
      <c r="E8" s="59">
        <v>2</v>
      </c>
      <c r="F8" s="60" t="s">
        <v>140</v>
      </c>
      <c r="G8" s="50"/>
      <c r="H8" s="88" t="s">
        <v>75</v>
      </c>
    </row>
    <row r="9" spans="1:8" ht="66.75" customHeight="1">
      <c r="A9" s="1"/>
      <c r="B9" s="66" t="s">
        <v>141</v>
      </c>
      <c r="C9" s="64"/>
      <c r="D9" s="58" t="str">
        <f>IF((C9="More than 75% of purchases are made in bulk"),2,IF((C9="Less than 25% of purchases are made in bulk"),0,IF((C9="Approximately 74% to 50% of purchases are made in bulk"),1,IF((C9="Approximately 49% to 25% of purchases are made in bulk"),0.5,"0"))))</f>
        <v>0</v>
      </c>
      <c r="E9" s="59">
        <v>2</v>
      </c>
      <c r="F9" s="67" t="s">
        <v>142</v>
      </c>
      <c r="G9" s="50"/>
      <c r="H9" s="1"/>
    </row>
    <row r="10" spans="1:8" ht="145.5" customHeight="1">
      <c r="A10" s="1"/>
      <c r="B10" s="56" t="s">
        <v>143</v>
      </c>
      <c r="C10" s="63"/>
      <c r="D10" s="58" t="str">
        <f>IF((C10="Never"),0,IF((C10="Always"),2,IF((C10="Sometimes"),0.5,IF((C10="Most of the time"),1,"0"))))</f>
        <v>0</v>
      </c>
      <c r="E10" s="59" t="str">
        <f>IF(Purchasing!C10="Always",2,IF(Purchasing!C10="Most of the time",2,IF(Purchasing!C10="Sometimes",2,IF(Purchasing!C10="Never",2,IF(Purchasing!C10="Does not apply because we do not buy food for the office",0,"0")))))</f>
        <v>0</v>
      </c>
      <c r="F10" s="60" t="s">
        <v>144</v>
      </c>
      <c r="G10" s="50"/>
      <c r="H10" s="1"/>
    </row>
    <row r="11" spans="1:8" ht="42.75" customHeight="1">
      <c r="A11" s="1"/>
      <c r="B11" s="233" t="s">
        <v>102</v>
      </c>
      <c r="C11" s="224"/>
      <c r="D11" s="58">
        <f t="shared" ref="D11:E11" si="0">SUM(D5:D10)</f>
        <v>0</v>
      </c>
      <c r="E11" s="58">
        <f t="shared" si="0"/>
        <v>11</v>
      </c>
      <c r="F11" s="94"/>
      <c r="G11" s="92"/>
      <c r="H11" s="1"/>
    </row>
    <row r="12" spans="1:8" ht="42.75" customHeight="1">
      <c r="A12" s="1"/>
      <c r="B12" s="233" t="s">
        <v>104</v>
      </c>
      <c r="C12" s="224"/>
      <c r="D12" s="80">
        <f>D11/E11</f>
        <v>0</v>
      </c>
      <c r="E12" s="47"/>
      <c r="F12" s="92"/>
      <c r="G12" s="92"/>
      <c r="H12" s="1"/>
    </row>
    <row r="13" spans="1:8" ht="12" customHeight="1">
      <c r="A13" s="1"/>
      <c r="B13" s="95"/>
      <c r="C13" s="95"/>
      <c r="D13" s="96"/>
      <c r="E13" s="97"/>
      <c r="F13" s="92"/>
      <c r="G13" s="92"/>
      <c r="H13" s="1"/>
    </row>
    <row r="14" spans="1:8" ht="12.75" customHeight="1">
      <c r="A14" s="1"/>
      <c r="B14" s="98"/>
      <c r="C14" s="98"/>
      <c r="D14" s="97"/>
      <c r="E14" s="97"/>
      <c r="F14" s="92"/>
      <c r="G14" s="92"/>
      <c r="H14" s="1"/>
    </row>
    <row r="15" spans="1:8" ht="12.75" customHeight="1">
      <c r="A15" s="1"/>
      <c r="B15" s="98"/>
      <c r="C15" s="98"/>
      <c r="D15" s="97"/>
      <c r="E15" s="97"/>
      <c r="F15" s="92"/>
      <c r="G15" s="92"/>
      <c r="H15" s="1"/>
    </row>
    <row r="16" spans="1:8" ht="12.75" customHeight="1">
      <c r="A16" s="1"/>
      <c r="B16" s="7"/>
      <c r="C16" s="7"/>
      <c r="D16" s="1"/>
      <c r="E16" s="1"/>
      <c r="F16" s="92"/>
      <c r="G16" s="92"/>
      <c r="H16" s="1"/>
    </row>
    <row r="17" spans="1:8" ht="12.75" customHeight="1">
      <c r="A17" s="1"/>
      <c r="B17" s="7"/>
      <c r="C17" s="7"/>
      <c r="D17" s="1"/>
      <c r="E17" s="1"/>
      <c r="F17" s="92"/>
      <c r="G17" s="92"/>
      <c r="H17" s="1"/>
    </row>
    <row r="18" spans="1:8" ht="12.75" customHeight="1">
      <c r="A18" s="1"/>
      <c r="B18" s="7"/>
      <c r="C18" s="7"/>
      <c r="D18" s="1"/>
      <c r="E18" s="1"/>
      <c r="F18" s="92"/>
      <c r="G18" s="92"/>
      <c r="H18" s="1"/>
    </row>
    <row r="19" spans="1:8" ht="12.75" customHeight="1">
      <c r="A19" s="1"/>
      <c r="B19" s="7"/>
      <c r="C19" s="7"/>
      <c r="D19" s="1"/>
      <c r="E19" s="1"/>
      <c r="F19" s="92"/>
      <c r="G19" s="92"/>
      <c r="H19" s="1"/>
    </row>
    <row r="20" spans="1:8" ht="12.75" customHeight="1">
      <c r="A20" s="1"/>
      <c r="B20" s="7"/>
      <c r="C20" s="7"/>
      <c r="D20" s="1"/>
      <c r="E20" s="1"/>
      <c r="F20" s="92"/>
      <c r="G20" s="92"/>
      <c r="H20" s="1"/>
    </row>
    <row r="21" spans="1:8" ht="15.75" customHeight="1">
      <c r="A21" s="1"/>
      <c r="B21" s="7"/>
      <c r="C21" s="7"/>
      <c r="D21" s="1"/>
      <c r="E21" s="1"/>
      <c r="F21" s="92"/>
      <c r="G21" s="92"/>
      <c r="H21" s="1"/>
    </row>
    <row r="22" spans="1:8" ht="15.75" customHeight="1">
      <c r="A22" s="1"/>
      <c r="B22" s="7"/>
      <c r="C22" s="7"/>
      <c r="D22" s="1"/>
      <c r="E22" s="1"/>
      <c r="F22" s="92"/>
      <c r="G22" s="92"/>
      <c r="H22" s="1"/>
    </row>
    <row r="23" spans="1:8" ht="15.75" customHeight="1">
      <c r="A23" s="1"/>
      <c r="B23" s="7"/>
      <c r="C23" s="7"/>
      <c r="D23" s="1"/>
      <c r="E23" s="1"/>
      <c r="F23" s="92"/>
      <c r="G23" s="92"/>
      <c r="H23" s="1"/>
    </row>
    <row r="24" spans="1:8" ht="15.75" customHeight="1">
      <c r="A24" s="1"/>
      <c r="B24" s="7"/>
      <c r="C24" s="7"/>
      <c r="D24" s="1"/>
      <c r="E24" s="1"/>
      <c r="F24" s="92"/>
      <c r="G24" s="92"/>
      <c r="H24" s="1"/>
    </row>
    <row r="25" spans="1:8" ht="15.75" customHeight="1">
      <c r="A25" s="1"/>
      <c r="B25" s="7"/>
      <c r="C25" s="7"/>
      <c r="D25" s="1"/>
      <c r="E25" s="1"/>
      <c r="F25" s="92"/>
      <c r="G25" s="92"/>
      <c r="H25" s="1"/>
    </row>
    <row r="26" spans="1:8" ht="15.75" customHeight="1">
      <c r="A26" s="1"/>
      <c r="B26" s="7"/>
      <c r="C26" s="7"/>
      <c r="D26" s="1"/>
      <c r="E26" s="1"/>
      <c r="F26" s="92"/>
      <c r="G26" s="92"/>
      <c r="H26" s="1"/>
    </row>
    <row r="27" spans="1:8" ht="15.75" customHeight="1">
      <c r="A27" s="1"/>
      <c r="B27" s="7"/>
      <c r="C27" s="7"/>
      <c r="D27" s="1"/>
      <c r="E27" s="1"/>
      <c r="F27" s="92"/>
      <c r="G27" s="92"/>
      <c r="H27" s="1"/>
    </row>
    <row r="28" spans="1:8" ht="15.75" customHeight="1">
      <c r="A28" s="1"/>
      <c r="B28" s="7"/>
      <c r="C28" s="7"/>
      <c r="D28" s="1"/>
      <c r="E28" s="1"/>
      <c r="F28" s="92"/>
      <c r="G28" s="92"/>
      <c r="H28" s="1"/>
    </row>
    <row r="29" spans="1:8" ht="15.75" customHeight="1">
      <c r="A29" s="1"/>
      <c r="B29" s="7"/>
      <c r="C29" s="7"/>
      <c r="D29" s="1"/>
      <c r="E29" s="1"/>
      <c r="F29" s="92"/>
      <c r="G29" s="92"/>
      <c r="H29" s="1"/>
    </row>
    <row r="30" spans="1:8" ht="15.75" customHeight="1">
      <c r="A30" s="1"/>
      <c r="B30" s="7"/>
      <c r="C30" s="7"/>
      <c r="D30" s="1"/>
      <c r="E30" s="1"/>
      <c r="F30" s="92"/>
      <c r="G30" s="92"/>
      <c r="H30" s="1"/>
    </row>
    <row r="31" spans="1:8" ht="15.75" customHeight="1">
      <c r="A31" s="1"/>
      <c r="B31" s="7"/>
      <c r="C31" s="7"/>
      <c r="D31" s="1"/>
      <c r="E31" s="1"/>
      <c r="F31" s="92"/>
      <c r="G31" s="92"/>
      <c r="H31" s="1"/>
    </row>
    <row r="32" spans="1:8" ht="15.75" customHeight="1">
      <c r="A32" s="1"/>
      <c r="B32" s="7"/>
      <c r="C32" s="7"/>
      <c r="D32" s="1"/>
      <c r="E32" s="1"/>
      <c r="F32" s="92"/>
      <c r="G32" s="92"/>
      <c r="H32" s="1"/>
    </row>
    <row r="33" spans="1:8" ht="15.75" customHeight="1">
      <c r="A33" s="1"/>
      <c r="B33" s="7"/>
      <c r="C33" s="7"/>
      <c r="D33" s="1"/>
      <c r="E33" s="1"/>
      <c r="F33" s="92"/>
      <c r="G33" s="92"/>
      <c r="H33" s="1"/>
    </row>
    <row r="34" spans="1:8" ht="15.75" customHeight="1">
      <c r="A34" s="1"/>
      <c r="B34" s="7"/>
      <c r="C34" s="7"/>
      <c r="D34" s="1"/>
      <c r="E34" s="1"/>
      <c r="F34" s="92"/>
      <c r="G34" s="92"/>
      <c r="H34" s="1"/>
    </row>
    <row r="35" spans="1:8" ht="15.75" customHeight="1">
      <c r="A35" s="1"/>
      <c r="B35" s="7"/>
      <c r="C35" s="7"/>
      <c r="D35" s="1"/>
      <c r="E35" s="1"/>
      <c r="F35" s="92"/>
      <c r="G35" s="92"/>
      <c r="H35" s="1"/>
    </row>
    <row r="36" spans="1:8" ht="15.75" customHeight="1">
      <c r="A36" s="1"/>
      <c r="B36" s="7"/>
      <c r="C36" s="7"/>
      <c r="D36" s="1"/>
      <c r="E36" s="1"/>
      <c r="F36" s="92"/>
      <c r="G36" s="92"/>
      <c r="H36" s="1"/>
    </row>
    <row r="37" spans="1:8" ht="15.75" customHeight="1">
      <c r="A37" s="1"/>
      <c r="B37" s="7"/>
      <c r="C37" s="7"/>
      <c r="D37" s="1"/>
      <c r="E37" s="1"/>
      <c r="F37" s="92"/>
      <c r="G37" s="92"/>
      <c r="H37" s="1"/>
    </row>
    <row r="38" spans="1:8" ht="15.75" customHeight="1">
      <c r="A38" s="1"/>
      <c r="B38" s="7"/>
      <c r="C38" s="7"/>
      <c r="D38" s="1"/>
      <c r="E38" s="1"/>
      <c r="F38" s="92"/>
      <c r="G38" s="92"/>
      <c r="H38" s="1"/>
    </row>
    <row r="39" spans="1:8" ht="15.75" customHeight="1">
      <c r="A39" s="1"/>
      <c r="B39" s="7"/>
      <c r="C39" s="7"/>
      <c r="D39" s="1"/>
      <c r="E39" s="1"/>
      <c r="F39" s="92"/>
      <c r="G39" s="92"/>
      <c r="H39" s="1"/>
    </row>
    <row r="40" spans="1:8" ht="15.75" customHeight="1">
      <c r="A40" s="1"/>
      <c r="B40" s="7"/>
      <c r="C40" s="7"/>
      <c r="D40" s="1"/>
      <c r="E40" s="1"/>
      <c r="F40" s="92"/>
      <c r="G40" s="92"/>
      <c r="H40" s="1"/>
    </row>
    <row r="41" spans="1:8" ht="15.75" customHeight="1">
      <c r="A41" s="1"/>
      <c r="B41" s="7"/>
      <c r="C41" s="7"/>
      <c r="D41" s="1"/>
      <c r="E41" s="1"/>
      <c r="F41" s="92"/>
      <c r="G41" s="92"/>
      <c r="H41" s="1"/>
    </row>
    <row r="42" spans="1:8" ht="15.75" customHeight="1">
      <c r="A42" s="1"/>
      <c r="B42" s="7"/>
      <c r="C42" s="7"/>
      <c r="D42" s="1"/>
      <c r="E42" s="1"/>
      <c r="F42" s="92"/>
      <c r="G42" s="92"/>
      <c r="H42" s="1"/>
    </row>
    <row r="43" spans="1:8" ht="15.75" customHeight="1">
      <c r="A43" s="1"/>
      <c r="B43" s="7"/>
      <c r="C43" s="7"/>
      <c r="D43" s="1"/>
      <c r="E43" s="1"/>
      <c r="F43" s="92"/>
      <c r="G43" s="92"/>
      <c r="H43" s="1"/>
    </row>
    <row r="44" spans="1:8" ht="15.75" customHeight="1">
      <c r="A44" s="1"/>
      <c r="B44" s="7"/>
      <c r="C44" s="7"/>
      <c r="D44" s="1"/>
      <c r="E44" s="1"/>
      <c r="F44" s="92"/>
      <c r="G44" s="92"/>
      <c r="H44" s="1"/>
    </row>
    <row r="45" spans="1:8" ht="15.75" customHeight="1">
      <c r="A45" s="1"/>
      <c r="B45" s="7"/>
      <c r="C45" s="7"/>
      <c r="D45" s="1"/>
      <c r="E45" s="1"/>
      <c r="F45" s="92"/>
      <c r="G45" s="92"/>
      <c r="H45" s="1"/>
    </row>
    <row r="46" spans="1:8" ht="15.75" customHeight="1">
      <c r="A46" s="1"/>
      <c r="B46" s="7"/>
      <c r="C46" s="7"/>
      <c r="D46" s="1"/>
      <c r="E46" s="1"/>
      <c r="F46" s="92"/>
      <c r="G46" s="92"/>
      <c r="H46" s="1"/>
    </row>
    <row r="47" spans="1:8" ht="15.75" customHeight="1">
      <c r="A47" s="1"/>
      <c r="B47" s="7"/>
      <c r="C47" s="7"/>
      <c r="D47" s="1"/>
      <c r="E47" s="1"/>
      <c r="F47" s="92"/>
      <c r="G47" s="92"/>
      <c r="H47" s="1"/>
    </row>
    <row r="48" spans="1:8" ht="15.75" customHeight="1">
      <c r="A48" s="1"/>
      <c r="B48" s="7"/>
      <c r="C48" s="7"/>
      <c r="D48" s="1"/>
      <c r="E48" s="1"/>
      <c r="F48" s="92"/>
      <c r="G48" s="92"/>
      <c r="H48" s="1"/>
    </row>
    <row r="49" spans="1:8" ht="15.75" customHeight="1">
      <c r="A49" s="1"/>
      <c r="B49" s="7"/>
      <c r="C49" s="7"/>
      <c r="D49" s="1"/>
      <c r="E49" s="1"/>
      <c r="F49" s="92"/>
      <c r="G49" s="92"/>
      <c r="H49" s="1"/>
    </row>
    <row r="50" spans="1:8" ht="15.75" customHeight="1">
      <c r="A50" s="1"/>
      <c r="B50" s="7"/>
      <c r="C50" s="7"/>
      <c r="D50" s="1"/>
      <c r="E50" s="1"/>
      <c r="F50" s="92"/>
      <c r="G50" s="92"/>
      <c r="H50" s="1"/>
    </row>
    <row r="51" spans="1:8" ht="15.75" customHeight="1">
      <c r="A51" s="1"/>
      <c r="B51" s="7"/>
      <c r="C51" s="7"/>
      <c r="D51" s="1"/>
      <c r="E51" s="1"/>
      <c r="F51" s="92"/>
      <c r="G51" s="92"/>
      <c r="H51" s="1"/>
    </row>
    <row r="52" spans="1:8" ht="15.75" customHeight="1">
      <c r="A52" s="1"/>
      <c r="B52" s="7"/>
      <c r="C52" s="7"/>
      <c r="D52" s="1"/>
      <c r="E52" s="1"/>
      <c r="F52" s="92"/>
      <c r="G52" s="92"/>
      <c r="H52" s="1"/>
    </row>
    <row r="53" spans="1:8" ht="15.75" customHeight="1">
      <c r="A53" s="1"/>
      <c r="B53" s="7"/>
      <c r="C53" s="7"/>
      <c r="D53" s="1"/>
      <c r="E53" s="1"/>
      <c r="F53" s="92"/>
      <c r="G53" s="92"/>
      <c r="H53" s="1"/>
    </row>
    <row r="54" spans="1:8" ht="15.75" customHeight="1">
      <c r="A54" s="1"/>
      <c r="B54" s="7"/>
      <c r="C54" s="7"/>
      <c r="D54" s="1"/>
      <c r="E54" s="1"/>
      <c r="F54" s="92"/>
      <c r="G54" s="92"/>
      <c r="H54" s="1"/>
    </row>
    <row r="55" spans="1:8" ht="15.75" customHeight="1">
      <c r="A55" s="1"/>
      <c r="B55" s="7"/>
      <c r="C55" s="7"/>
      <c r="D55" s="1"/>
      <c r="E55" s="1"/>
      <c r="F55" s="92"/>
      <c r="G55" s="92"/>
      <c r="H55" s="1"/>
    </row>
    <row r="56" spans="1:8" ht="15.75" customHeight="1">
      <c r="A56" s="1"/>
      <c r="B56" s="7"/>
      <c r="C56" s="7"/>
      <c r="D56" s="1"/>
      <c r="E56" s="1"/>
      <c r="F56" s="92"/>
      <c r="G56" s="92"/>
      <c r="H56" s="1"/>
    </row>
    <row r="57" spans="1:8" ht="15.75" customHeight="1">
      <c r="A57" s="1"/>
      <c r="B57" s="7"/>
      <c r="C57" s="7"/>
      <c r="D57" s="1"/>
      <c r="E57" s="1"/>
      <c r="F57" s="92"/>
      <c r="G57" s="92"/>
      <c r="H57" s="1"/>
    </row>
    <row r="58" spans="1:8" ht="15.75" customHeight="1">
      <c r="A58" s="1"/>
      <c r="B58" s="7"/>
      <c r="C58" s="7"/>
      <c r="D58" s="1"/>
      <c r="E58" s="1"/>
      <c r="F58" s="92"/>
      <c r="G58" s="92"/>
      <c r="H58" s="1"/>
    </row>
    <row r="59" spans="1:8" ht="15.75" customHeight="1">
      <c r="A59" s="1"/>
      <c r="B59" s="7"/>
      <c r="C59" s="7"/>
      <c r="D59" s="1"/>
      <c r="E59" s="1"/>
      <c r="F59" s="92"/>
      <c r="G59" s="92"/>
      <c r="H59" s="1"/>
    </row>
    <row r="60" spans="1:8" ht="15.75" customHeight="1">
      <c r="A60" s="1"/>
      <c r="B60" s="7"/>
      <c r="C60" s="7"/>
      <c r="D60" s="1"/>
      <c r="E60" s="1"/>
      <c r="F60" s="92"/>
      <c r="G60" s="92"/>
      <c r="H60" s="1"/>
    </row>
    <row r="61" spans="1:8" ht="15.75" customHeight="1">
      <c r="A61" s="1"/>
      <c r="B61" s="7"/>
      <c r="C61" s="7"/>
      <c r="D61" s="1"/>
      <c r="E61" s="1"/>
      <c r="F61" s="92"/>
      <c r="G61" s="92"/>
      <c r="H61" s="1"/>
    </row>
    <row r="62" spans="1:8" ht="15.75" customHeight="1">
      <c r="A62" s="1"/>
      <c r="B62" s="7"/>
      <c r="C62" s="7"/>
      <c r="D62" s="1"/>
      <c r="E62" s="1"/>
      <c r="F62" s="92"/>
      <c r="G62" s="92"/>
      <c r="H62" s="1"/>
    </row>
    <row r="63" spans="1:8" ht="15.75" customHeight="1">
      <c r="A63" s="1"/>
      <c r="B63" s="7"/>
      <c r="C63" s="7"/>
      <c r="D63" s="1"/>
      <c r="E63" s="1"/>
      <c r="F63" s="92"/>
      <c r="G63" s="92"/>
      <c r="H63" s="1"/>
    </row>
    <row r="64" spans="1:8" ht="15.75" customHeight="1">
      <c r="A64" s="1"/>
      <c r="B64" s="7"/>
      <c r="C64" s="7"/>
      <c r="D64" s="1"/>
      <c r="E64" s="1"/>
      <c r="F64" s="92"/>
      <c r="G64" s="92"/>
      <c r="H64" s="1"/>
    </row>
    <row r="65" spans="1:8" ht="15.75" customHeight="1">
      <c r="A65" s="1"/>
      <c r="B65" s="7"/>
      <c r="C65" s="7"/>
      <c r="D65" s="1"/>
      <c r="E65" s="1"/>
      <c r="F65" s="92"/>
      <c r="G65" s="92"/>
      <c r="H65" s="1"/>
    </row>
    <row r="66" spans="1:8" ht="15.75" customHeight="1">
      <c r="A66" s="1"/>
      <c r="B66" s="7"/>
      <c r="C66" s="7"/>
      <c r="D66" s="1"/>
      <c r="E66" s="1"/>
      <c r="F66" s="92"/>
      <c r="G66" s="92"/>
      <c r="H66" s="1"/>
    </row>
    <row r="67" spans="1:8" ht="15.75" customHeight="1">
      <c r="A67" s="1"/>
      <c r="B67" s="7"/>
      <c r="C67" s="7"/>
      <c r="D67" s="1"/>
      <c r="E67" s="1"/>
      <c r="F67" s="92"/>
      <c r="G67" s="92"/>
      <c r="H67" s="1"/>
    </row>
    <row r="68" spans="1:8" ht="15.75" customHeight="1">
      <c r="A68" s="1"/>
      <c r="B68" s="7"/>
      <c r="C68" s="7"/>
      <c r="D68" s="1"/>
      <c r="E68" s="1"/>
      <c r="F68" s="92"/>
      <c r="G68" s="92"/>
      <c r="H68" s="1"/>
    </row>
    <row r="69" spans="1:8" ht="15.75" customHeight="1">
      <c r="A69" s="1"/>
      <c r="B69" s="7"/>
      <c r="C69" s="7"/>
      <c r="D69" s="1"/>
      <c r="E69" s="1"/>
      <c r="F69" s="92"/>
      <c r="G69" s="92"/>
      <c r="H69" s="1"/>
    </row>
    <row r="70" spans="1:8" ht="15.75" customHeight="1">
      <c r="A70" s="1"/>
      <c r="B70" s="7"/>
      <c r="C70" s="7"/>
      <c r="D70" s="1"/>
      <c r="E70" s="1"/>
      <c r="F70" s="92"/>
      <c r="G70" s="92"/>
      <c r="H70" s="1"/>
    </row>
    <row r="71" spans="1:8" ht="15.75" customHeight="1">
      <c r="A71" s="1"/>
      <c r="B71" s="7"/>
      <c r="C71" s="7"/>
      <c r="D71" s="1"/>
      <c r="E71" s="1"/>
      <c r="F71" s="92"/>
      <c r="G71" s="92"/>
      <c r="H71" s="1"/>
    </row>
    <row r="72" spans="1:8" ht="15.75" customHeight="1">
      <c r="A72" s="1"/>
      <c r="B72" s="7"/>
      <c r="C72" s="7"/>
      <c r="D72" s="1"/>
      <c r="E72" s="1"/>
      <c r="F72" s="92"/>
      <c r="G72" s="92"/>
      <c r="H72" s="1"/>
    </row>
    <row r="73" spans="1:8" ht="15.75" customHeight="1">
      <c r="A73" s="1"/>
      <c r="B73" s="7"/>
      <c r="C73" s="7"/>
      <c r="D73" s="1"/>
      <c r="E73" s="1"/>
      <c r="F73" s="92"/>
      <c r="G73" s="92"/>
      <c r="H73" s="1"/>
    </row>
    <row r="74" spans="1:8" ht="15.75" customHeight="1">
      <c r="A74" s="1"/>
      <c r="B74" s="7"/>
      <c r="C74" s="7"/>
      <c r="D74" s="1"/>
      <c r="E74" s="1"/>
      <c r="F74" s="92"/>
      <c r="G74" s="92"/>
      <c r="H74" s="1"/>
    </row>
    <row r="75" spans="1:8" ht="15.75" customHeight="1">
      <c r="A75" s="1"/>
      <c r="B75" s="7"/>
      <c r="C75" s="7"/>
      <c r="D75" s="1"/>
      <c r="E75" s="1"/>
      <c r="F75" s="92"/>
      <c r="G75" s="92"/>
      <c r="H75" s="1"/>
    </row>
    <row r="76" spans="1:8" ht="15.75" customHeight="1">
      <c r="A76" s="1"/>
      <c r="B76" s="7"/>
      <c r="C76" s="7"/>
      <c r="D76" s="1"/>
      <c r="E76" s="1"/>
      <c r="F76" s="92"/>
      <c r="G76" s="92"/>
      <c r="H76" s="1"/>
    </row>
    <row r="77" spans="1:8" ht="15.75" customHeight="1">
      <c r="A77" s="1"/>
      <c r="B77" s="7"/>
      <c r="C77" s="7"/>
      <c r="D77" s="1"/>
      <c r="E77" s="1"/>
      <c r="F77" s="92"/>
      <c r="G77" s="92"/>
      <c r="H77" s="1"/>
    </row>
    <row r="78" spans="1:8" ht="15.75" customHeight="1">
      <c r="A78" s="1"/>
      <c r="B78" s="7"/>
      <c r="C78" s="7"/>
      <c r="D78" s="1"/>
      <c r="E78" s="1"/>
      <c r="F78" s="92"/>
      <c r="G78" s="92"/>
      <c r="H78" s="1"/>
    </row>
    <row r="79" spans="1:8" ht="15.75" customHeight="1">
      <c r="A79" s="1"/>
      <c r="B79" s="7"/>
      <c r="C79" s="7"/>
      <c r="D79" s="1"/>
      <c r="E79" s="1"/>
      <c r="F79" s="92"/>
      <c r="G79" s="92"/>
      <c r="H79" s="1"/>
    </row>
    <row r="80" spans="1:8" ht="15.75" customHeight="1">
      <c r="A80" s="1"/>
      <c r="B80" s="7"/>
      <c r="C80" s="7"/>
      <c r="D80" s="1"/>
      <c r="E80" s="1"/>
      <c r="F80" s="92"/>
      <c r="G80" s="92"/>
      <c r="H80" s="1"/>
    </row>
    <row r="81" spans="1:8" ht="15.75" customHeight="1">
      <c r="A81" s="1"/>
      <c r="B81" s="7"/>
      <c r="C81" s="7"/>
      <c r="D81" s="1"/>
      <c r="E81" s="1"/>
      <c r="F81" s="92"/>
      <c r="G81" s="92"/>
      <c r="H81" s="1"/>
    </row>
    <row r="82" spans="1:8" ht="15.75" customHeight="1">
      <c r="A82" s="1"/>
      <c r="B82" s="7"/>
      <c r="C82" s="7"/>
      <c r="D82" s="1"/>
      <c r="E82" s="1"/>
      <c r="F82" s="92"/>
      <c r="G82" s="92"/>
      <c r="H82" s="1"/>
    </row>
    <row r="83" spans="1:8" ht="15.75" customHeight="1">
      <c r="A83" s="1"/>
      <c r="B83" s="7"/>
      <c r="C83" s="7"/>
      <c r="D83" s="1"/>
      <c r="E83" s="1"/>
      <c r="F83" s="92"/>
      <c r="G83" s="92"/>
      <c r="H83" s="1"/>
    </row>
    <row r="84" spans="1:8" ht="15.75" customHeight="1">
      <c r="A84" s="1"/>
      <c r="B84" s="7"/>
      <c r="C84" s="7"/>
      <c r="D84" s="1"/>
      <c r="E84" s="1"/>
      <c r="F84" s="92"/>
      <c r="G84" s="92"/>
      <c r="H84" s="1"/>
    </row>
    <row r="85" spans="1:8" ht="15.75" customHeight="1">
      <c r="A85" s="1"/>
      <c r="B85" s="7"/>
      <c r="C85" s="7"/>
      <c r="D85" s="1"/>
      <c r="E85" s="1"/>
      <c r="F85" s="92"/>
      <c r="G85" s="92"/>
      <c r="H85" s="1"/>
    </row>
    <row r="86" spans="1:8" ht="15.75" customHeight="1">
      <c r="A86" s="1"/>
      <c r="B86" s="7"/>
      <c r="C86" s="7"/>
      <c r="D86" s="1"/>
      <c r="E86" s="1"/>
      <c r="F86" s="92"/>
      <c r="G86" s="92"/>
      <c r="H86" s="1"/>
    </row>
    <row r="87" spans="1:8" ht="15.75" customHeight="1">
      <c r="A87" s="1"/>
      <c r="B87" s="7"/>
      <c r="C87" s="7"/>
      <c r="D87" s="1"/>
      <c r="E87" s="1"/>
      <c r="F87" s="92"/>
      <c r="G87" s="92"/>
      <c r="H87" s="1"/>
    </row>
    <row r="88" spans="1:8" ht="15.75" customHeight="1">
      <c r="A88" s="1"/>
      <c r="B88" s="7"/>
      <c r="C88" s="7"/>
      <c r="D88" s="1"/>
      <c r="E88" s="1"/>
      <c r="F88" s="92"/>
      <c r="G88" s="92"/>
      <c r="H88" s="1"/>
    </row>
    <row r="89" spans="1:8" ht="15.75" customHeight="1">
      <c r="A89" s="1"/>
      <c r="B89" s="7"/>
      <c r="C89" s="7"/>
      <c r="D89" s="1"/>
      <c r="E89" s="1"/>
      <c r="F89" s="92"/>
      <c r="G89" s="92"/>
      <c r="H89" s="1"/>
    </row>
    <row r="90" spans="1:8" ht="15.75" customHeight="1">
      <c r="A90" s="1"/>
      <c r="B90" s="7"/>
      <c r="C90" s="7"/>
      <c r="D90" s="1"/>
      <c r="E90" s="1"/>
      <c r="F90" s="92"/>
      <c r="G90" s="92"/>
      <c r="H90" s="1"/>
    </row>
    <row r="91" spans="1:8" ht="15.75" customHeight="1">
      <c r="A91" s="1"/>
      <c r="B91" s="7"/>
      <c r="C91" s="7"/>
      <c r="D91" s="1"/>
      <c r="E91" s="1"/>
      <c r="F91" s="92"/>
      <c r="G91" s="92"/>
      <c r="H91" s="1"/>
    </row>
    <row r="92" spans="1:8" ht="15.75" customHeight="1">
      <c r="A92" s="1"/>
      <c r="B92" s="7"/>
      <c r="C92" s="7"/>
      <c r="D92" s="1"/>
      <c r="E92" s="1"/>
      <c r="F92" s="92"/>
      <c r="G92" s="92"/>
      <c r="H92" s="1"/>
    </row>
    <row r="93" spans="1:8" ht="15.75" customHeight="1">
      <c r="A93" s="1"/>
      <c r="B93" s="7"/>
      <c r="C93" s="7"/>
      <c r="D93" s="1"/>
      <c r="E93" s="1"/>
      <c r="F93" s="92"/>
      <c r="G93" s="92"/>
      <c r="H93" s="1"/>
    </row>
    <row r="94" spans="1:8" ht="15.75" customHeight="1">
      <c r="A94" s="1"/>
      <c r="B94" s="7"/>
      <c r="C94" s="7"/>
      <c r="D94" s="1"/>
      <c r="E94" s="1"/>
      <c r="F94" s="92"/>
      <c r="G94" s="92"/>
      <c r="H94" s="1"/>
    </row>
    <row r="95" spans="1:8" ht="15.75" customHeight="1">
      <c r="A95" s="1"/>
      <c r="B95" s="7"/>
      <c r="C95" s="7"/>
      <c r="D95" s="1"/>
      <c r="E95" s="1"/>
      <c r="F95" s="92"/>
      <c r="G95" s="92"/>
      <c r="H95" s="1"/>
    </row>
    <row r="96" spans="1:8" ht="15.75" customHeight="1">
      <c r="A96" s="1"/>
      <c r="B96" s="7"/>
      <c r="C96" s="7"/>
      <c r="D96" s="1"/>
      <c r="E96" s="1"/>
      <c r="F96" s="92"/>
      <c r="G96" s="92"/>
      <c r="H96" s="1"/>
    </row>
    <row r="97" spans="1:8" ht="15.75" customHeight="1">
      <c r="A97" s="1"/>
      <c r="B97" s="7"/>
      <c r="C97" s="7"/>
      <c r="D97" s="1"/>
      <c r="E97" s="1"/>
      <c r="F97" s="92"/>
      <c r="G97" s="92"/>
      <c r="H97" s="1"/>
    </row>
    <row r="98" spans="1:8" ht="15.75" customHeight="1">
      <c r="A98" s="1"/>
      <c r="B98" s="7"/>
      <c r="C98" s="7"/>
      <c r="D98" s="1"/>
      <c r="E98" s="1"/>
      <c r="F98" s="92"/>
      <c r="G98" s="92"/>
      <c r="H98" s="1"/>
    </row>
    <row r="99" spans="1:8" ht="15.75" customHeight="1">
      <c r="A99" s="1"/>
      <c r="B99" s="7"/>
      <c r="C99" s="7"/>
      <c r="D99" s="1"/>
      <c r="E99" s="1"/>
      <c r="F99" s="92"/>
      <c r="G99" s="92"/>
      <c r="H99" s="1"/>
    </row>
    <row r="100" spans="1:8" ht="15.75" customHeight="1">
      <c r="A100" s="1"/>
      <c r="B100" s="7"/>
      <c r="C100" s="7"/>
      <c r="D100" s="1"/>
      <c r="E100" s="1"/>
      <c r="F100" s="92"/>
      <c r="G100" s="92"/>
      <c r="H100" s="1"/>
    </row>
    <row r="101" spans="1:8" ht="15.75" customHeight="1">
      <c r="A101" s="1"/>
      <c r="B101" s="7"/>
      <c r="C101" s="7"/>
      <c r="D101" s="1"/>
      <c r="E101" s="1"/>
      <c r="F101" s="92"/>
      <c r="G101" s="92"/>
      <c r="H101" s="1"/>
    </row>
    <row r="102" spans="1:8" ht="15.75" customHeight="1">
      <c r="A102" s="1"/>
      <c r="B102" s="7"/>
      <c r="C102" s="7"/>
      <c r="D102" s="1"/>
      <c r="E102" s="1"/>
      <c r="F102" s="92"/>
      <c r="G102" s="92"/>
      <c r="H102" s="1"/>
    </row>
    <row r="103" spans="1:8" ht="15.75" customHeight="1">
      <c r="A103" s="1"/>
      <c r="B103" s="7"/>
      <c r="C103" s="7"/>
      <c r="D103" s="1"/>
      <c r="E103" s="1"/>
      <c r="F103" s="92"/>
      <c r="G103" s="92"/>
      <c r="H103" s="1"/>
    </row>
    <row r="104" spans="1:8" ht="15.75" customHeight="1">
      <c r="A104" s="1"/>
      <c r="B104" s="7"/>
      <c r="C104" s="7"/>
      <c r="D104" s="1"/>
      <c r="E104" s="1"/>
      <c r="F104" s="92"/>
      <c r="G104" s="92"/>
      <c r="H104" s="1"/>
    </row>
    <row r="105" spans="1:8" ht="15.75" customHeight="1">
      <c r="A105" s="1"/>
      <c r="B105" s="7"/>
      <c r="C105" s="7"/>
      <c r="D105" s="1"/>
      <c r="E105" s="1"/>
      <c r="F105" s="92"/>
      <c r="G105" s="92"/>
      <c r="H105" s="1"/>
    </row>
    <row r="106" spans="1:8" ht="15.75" customHeight="1">
      <c r="A106" s="1"/>
      <c r="B106" s="7"/>
      <c r="C106" s="7"/>
      <c r="D106" s="1"/>
      <c r="E106" s="1"/>
      <c r="F106" s="92"/>
      <c r="G106" s="92"/>
      <c r="H106" s="1"/>
    </row>
    <row r="107" spans="1:8" ht="15.75" customHeight="1">
      <c r="A107" s="1"/>
      <c r="B107" s="7"/>
      <c r="C107" s="7"/>
      <c r="D107" s="1"/>
      <c r="E107" s="1"/>
      <c r="F107" s="92"/>
      <c r="G107" s="92"/>
      <c r="H107" s="1"/>
    </row>
    <row r="108" spans="1:8" ht="15.75" customHeight="1">
      <c r="A108" s="1"/>
      <c r="B108" s="7"/>
      <c r="C108" s="7"/>
      <c r="D108" s="1"/>
      <c r="E108" s="1"/>
      <c r="F108" s="92"/>
      <c r="G108" s="92"/>
      <c r="H108" s="1"/>
    </row>
    <row r="109" spans="1:8" ht="15.75" customHeight="1">
      <c r="A109" s="1"/>
      <c r="B109" s="7"/>
      <c r="C109" s="7"/>
      <c r="D109" s="1"/>
      <c r="E109" s="1"/>
      <c r="F109" s="92"/>
      <c r="G109" s="92"/>
      <c r="H109" s="1"/>
    </row>
    <row r="110" spans="1:8" ht="15.75" customHeight="1">
      <c r="A110" s="1"/>
      <c r="B110" s="7"/>
      <c r="C110" s="7"/>
      <c r="D110" s="1"/>
      <c r="E110" s="1"/>
      <c r="F110" s="92"/>
      <c r="G110" s="92"/>
      <c r="H110" s="1"/>
    </row>
    <row r="111" spans="1:8" ht="15.75" customHeight="1">
      <c r="A111" s="1"/>
      <c r="B111" s="7"/>
      <c r="C111" s="7"/>
      <c r="D111" s="1"/>
      <c r="E111" s="1"/>
      <c r="F111" s="92"/>
      <c r="G111" s="92"/>
      <c r="H111" s="1"/>
    </row>
    <row r="112" spans="1:8" ht="15.75" customHeight="1">
      <c r="A112" s="1"/>
      <c r="B112" s="7"/>
      <c r="C112" s="7"/>
      <c r="D112" s="1"/>
      <c r="E112" s="1"/>
      <c r="F112" s="92"/>
      <c r="G112" s="92"/>
      <c r="H112" s="1"/>
    </row>
    <row r="113" spans="1:8" ht="15.75" customHeight="1">
      <c r="A113" s="1"/>
      <c r="B113" s="7"/>
      <c r="C113" s="7"/>
      <c r="D113" s="1"/>
      <c r="E113" s="1"/>
      <c r="F113" s="92"/>
      <c r="G113" s="92"/>
      <c r="H113" s="1"/>
    </row>
    <row r="114" spans="1:8" ht="15.75" customHeight="1">
      <c r="A114" s="1"/>
      <c r="B114" s="7"/>
      <c r="C114" s="7"/>
      <c r="D114" s="1"/>
      <c r="E114" s="1"/>
      <c r="F114" s="92"/>
      <c r="G114" s="92"/>
      <c r="H114" s="1"/>
    </row>
    <row r="115" spans="1:8" ht="15.75" customHeight="1">
      <c r="A115" s="1"/>
      <c r="B115" s="7"/>
      <c r="C115" s="7"/>
      <c r="D115" s="1"/>
      <c r="E115" s="1"/>
      <c r="F115" s="92"/>
      <c r="G115" s="92"/>
      <c r="H115" s="1"/>
    </row>
    <row r="116" spans="1:8" ht="15.75" customHeight="1">
      <c r="A116" s="1"/>
      <c r="B116" s="7"/>
      <c r="C116" s="7"/>
      <c r="D116" s="1"/>
      <c r="E116" s="1"/>
      <c r="F116" s="92"/>
      <c r="G116" s="92"/>
      <c r="H116" s="1"/>
    </row>
    <row r="117" spans="1:8" ht="15.75" customHeight="1">
      <c r="A117" s="1"/>
      <c r="B117" s="7"/>
      <c r="C117" s="7"/>
      <c r="D117" s="1"/>
      <c r="E117" s="1"/>
      <c r="F117" s="92"/>
      <c r="G117" s="92"/>
      <c r="H117" s="1"/>
    </row>
    <row r="118" spans="1:8" ht="15.75" customHeight="1">
      <c r="A118" s="1"/>
      <c r="B118" s="7"/>
      <c r="C118" s="7"/>
      <c r="D118" s="1"/>
      <c r="E118" s="1"/>
      <c r="F118" s="92"/>
      <c r="G118" s="92"/>
      <c r="H118" s="1"/>
    </row>
    <row r="119" spans="1:8" ht="15.75" customHeight="1">
      <c r="A119" s="1"/>
      <c r="B119" s="7"/>
      <c r="C119" s="7"/>
      <c r="D119" s="1"/>
      <c r="E119" s="1"/>
      <c r="F119" s="92"/>
      <c r="G119" s="92"/>
      <c r="H119" s="1"/>
    </row>
    <row r="120" spans="1:8" ht="15.75" customHeight="1">
      <c r="A120" s="1"/>
      <c r="B120" s="7"/>
      <c r="C120" s="7"/>
      <c r="D120" s="1"/>
      <c r="E120" s="1"/>
      <c r="F120" s="92"/>
      <c r="G120" s="92"/>
      <c r="H120" s="1"/>
    </row>
    <row r="121" spans="1:8" ht="15.75" customHeight="1">
      <c r="A121" s="1"/>
      <c r="B121" s="7"/>
      <c r="C121" s="7"/>
      <c r="D121" s="1"/>
      <c r="E121" s="1"/>
      <c r="F121" s="92"/>
      <c r="G121" s="92"/>
      <c r="H121" s="1"/>
    </row>
    <row r="122" spans="1:8" ht="15.75" customHeight="1">
      <c r="A122" s="1"/>
      <c r="B122" s="7"/>
      <c r="C122" s="7"/>
      <c r="D122" s="1"/>
      <c r="E122" s="1"/>
      <c r="F122" s="92"/>
      <c r="G122" s="92"/>
      <c r="H122" s="1"/>
    </row>
    <row r="123" spans="1:8" ht="15.75" customHeight="1">
      <c r="A123" s="1"/>
      <c r="B123" s="7"/>
      <c r="C123" s="7"/>
      <c r="D123" s="1"/>
      <c r="E123" s="1"/>
      <c r="F123" s="92"/>
      <c r="G123" s="92"/>
      <c r="H123" s="1"/>
    </row>
    <row r="124" spans="1:8" ht="15.75" customHeight="1">
      <c r="A124" s="1"/>
      <c r="B124" s="7"/>
      <c r="C124" s="7"/>
      <c r="D124" s="1"/>
      <c r="E124" s="1"/>
      <c r="F124" s="92"/>
      <c r="G124" s="92"/>
      <c r="H124" s="1"/>
    </row>
    <row r="125" spans="1:8" ht="15.75" customHeight="1">
      <c r="A125" s="1"/>
      <c r="B125" s="7"/>
      <c r="C125" s="7"/>
      <c r="D125" s="1"/>
      <c r="E125" s="1"/>
      <c r="F125" s="92"/>
      <c r="G125" s="92"/>
      <c r="H125" s="1"/>
    </row>
    <row r="126" spans="1:8" ht="15.75" customHeight="1">
      <c r="A126" s="1"/>
      <c r="B126" s="7"/>
      <c r="C126" s="7"/>
      <c r="D126" s="1"/>
      <c r="E126" s="1"/>
      <c r="F126" s="92"/>
      <c r="G126" s="92"/>
      <c r="H126" s="1"/>
    </row>
    <row r="127" spans="1:8" ht="15.75" customHeight="1">
      <c r="A127" s="1"/>
      <c r="B127" s="7"/>
      <c r="C127" s="7"/>
      <c r="D127" s="1"/>
      <c r="E127" s="1"/>
      <c r="F127" s="92"/>
      <c r="G127" s="92"/>
      <c r="H127" s="1"/>
    </row>
    <row r="128" spans="1:8" ht="15.75" customHeight="1">
      <c r="A128" s="1"/>
      <c r="B128" s="7"/>
      <c r="C128" s="7"/>
      <c r="D128" s="1"/>
      <c r="E128" s="1"/>
      <c r="F128" s="92"/>
      <c r="G128" s="92"/>
      <c r="H128" s="1"/>
    </row>
    <row r="129" spans="1:8" ht="15.75" customHeight="1">
      <c r="A129" s="1"/>
      <c r="B129" s="7"/>
      <c r="C129" s="7"/>
      <c r="D129" s="1"/>
      <c r="E129" s="1"/>
      <c r="F129" s="92"/>
      <c r="G129" s="92"/>
      <c r="H129" s="1"/>
    </row>
    <row r="130" spans="1:8" ht="15.75" customHeight="1">
      <c r="A130" s="1"/>
      <c r="B130" s="7"/>
      <c r="C130" s="7"/>
      <c r="D130" s="1"/>
      <c r="E130" s="1"/>
      <c r="F130" s="92"/>
      <c r="G130" s="92"/>
      <c r="H130" s="1"/>
    </row>
    <row r="131" spans="1:8" ht="15.75" customHeight="1">
      <c r="A131" s="1"/>
      <c r="B131" s="7"/>
      <c r="C131" s="7"/>
      <c r="D131" s="1"/>
      <c r="E131" s="1"/>
      <c r="F131" s="92"/>
      <c r="G131" s="92"/>
      <c r="H131" s="1"/>
    </row>
    <row r="132" spans="1:8" ht="15.75" customHeight="1">
      <c r="A132" s="1"/>
      <c r="B132" s="7"/>
      <c r="C132" s="7"/>
      <c r="D132" s="1"/>
      <c r="E132" s="1"/>
      <c r="F132" s="92"/>
      <c r="G132" s="92"/>
      <c r="H132" s="1"/>
    </row>
    <row r="133" spans="1:8" ht="15.75" customHeight="1">
      <c r="A133" s="1"/>
      <c r="B133" s="7"/>
      <c r="C133" s="7"/>
      <c r="D133" s="1"/>
      <c r="E133" s="1"/>
      <c r="F133" s="92"/>
      <c r="G133" s="92"/>
      <c r="H133" s="1"/>
    </row>
    <row r="134" spans="1:8" ht="15.75" customHeight="1">
      <c r="A134" s="1"/>
      <c r="B134" s="7"/>
      <c r="C134" s="7"/>
      <c r="D134" s="1"/>
      <c r="E134" s="1"/>
      <c r="F134" s="92"/>
      <c r="G134" s="92"/>
      <c r="H134" s="1"/>
    </row>
    <row r="135" spans="1:8" ht="15.75" customHeight="1">
      <c r="A135" s="1"/>
      <c r="B135" s="7"/>
      <c r="C135" s="7"/>
      <c r="D135" s="1"/>
      <c r="E135" s="1"/>
      <c r="F135" s="92"/>
      <c r="G135" s="92"/>
      <c r="H135" s="1"/>
    </row>
    <row r="136" spans="1:8" ht="15.75" customHeight="1">
      <c r="A136" s="1"/>
      <c r="B136" s="7"/>
      <c r="C136" s="7"/>
      <c r="D136" s="1"/>
      <c r="E136" s="1"/>
      <c r="F136" s="92"/>
      <c r="G136" s="92"/>
      <c r="H136" s="1"/>
    </row>
    <row r="137" spans="1:8" ht="15.75" customHeight="1">
      <c r="A137" s="1"/>
      <c r="B137" s="7"/>
      <c r="C137" s="7"/>
      <c r="D137" s="1"/>
      <c r="E137" s="1"/>
      <c r="F137" s="92"/>
      <c r="G137" s="92"/>
      <c r="H137" s="1"/>
    </row>
    <row r="138" spans="1:8" ht="15.75" customHeight="1">
      <c r="A138" s="1"/>
      <c r="B138" s="7"/>
      <c r="C138" s="7"/>
      <c r="D138" s="1"/>
      <c r="E138" s="1"/>
      <c r="F138" s="92"/>
      <c r="G138" s="92"/>
      <c r="H138" s="1"/>
    </row>
    <row r="139" spans="1:8" ht="15.75" customHeight="1">
      <c r="A139" s="1"/>
      <c r="B139" s="7"/>
      <c r="C139" s="7"/>
      <c r="D139" s="1"/>
      <c r="E139" s="1"/>
      <c r="F139" s="92"/>
      <c r="G139" s="92"/>
      <c r="H139" s="1"/>
    </row>
    <row r="140" spans="1:8" ht="15.75" customHeight="1">
      <c r="A140" s="1"/>
      <c r="B140" s="7"/>
      <c r="C140" s="7"/>
      <c r="D140" s="1"/>
      <c r="E140" s="1"/>
      <c r="F140" s="92"/>
      <c r="G140" s="92"/>
      <c r="H140" s="1"/>
    </row>
    <row r="141" spans="1:8" ht="15.75" customHeight="1">
      <c r="A141" s="1"/>
      <c r="B141" s="7"/>
      <c r="C141" s="7"/>
      <c r="D141" s="1"/>
      <c r="E141" s="1"/>
      <c r="F141" s="92"/>
      <c r="G141" s="92"/>
      <c r="H141" s="1"/>
    </row>
    <row r="142" spans="1:8" ht="15.75" customHeight="1">
      <c r="A142" s="1"/>
      <c r="B142" s="7"/>
      <c r="C142" s="7"/>
      <c r="D142" s="1"/>
      <c r="E142" s="1"/>
      <c r="F142" s="92"/>
      <c r="G142" s="92"/>
      <c r="H142" s="1"/>
    </row>
    <row r="143" spans="1:8" ht="15.75" customHeight="1">
      <c r="A143" s="1"/>
      <c r="B143" s="7"/>
      <c r="C143" s="7"/>
      <c r="D143" s="1"/>
      <c r="E143" s="1"/>
      <c r="F143" s="92"/>
      <c r="G143" s="92"/>
      <c r="H143" s="1"/>
    </row>
    <row r="144" spans="1:8" ht="15.75" customHeight="1">
      <c r="A144" s="1"/>
      <c r="B144" s="7"/>
      <c r="C144" s="7"/>
      <c r="D144" s="1"/>
      <c r="E144" s="1"/>
      <c r="F144" s="92"/>
      <c r="G144" s="92"/>
      <c r="H144" s="1"/>
    </row>
    <row r="145" spans="1:8" ht="15.75" customHeight="1">
      <c r="A145" s="1"/>
      <c r="B145" s="7"/>
      <c r="C145" s="7"/>
      <c r="D145" s="1"/>
      <c r="E145" s="1"/>
      <c r="F145" s="92"/>
      <c r="G145" s="92"/>
      <c r="H145" s="1"/>
    </row>
    <row r="146" spans="1:8" ht="15.75" customHeight="1">
      <c r="A146" s="1"/>
      <c r="B146" s="7"/>
      <c r="C146" s="7"/>
      <c r="D146" s="1"/>
      <c r="E146" s="1"/>
      <c r="F146" s="92"/>
      <c r="G146" s="92"/>
      <c r="H146" s="1"/>
    </row>
    <row r="147" spans="1:8" ht="15.75" customHeight="1">
      <c r="A147" s="1"/>
      <c r="B147" s="7"/>
      <c r="C147" s="7"/>
      <c r="D147" s="1"/>
      <c r="E147" s="1"/>
      <c r="F147" s="92"/>
      <c r="G147" s="92"/>
      <c r="H147" s="1"/>
    </row>
    <row r="148" spans="1:8" ht="15.75" customHeight="1">
      <c r="A148" s="1"/>
      <c r="B148" s="7"/>
      <c r="C148" s="7"/>
      <c r="D148" s="1"/>
      <c r="E148" s="1"/>
      <c r="F148" s="92"/>
      <c r="G148" s="92"/>
      <c r="H148" s="1"/>
    </row>
    <row r="149" spans="1:8" ht="15.75" customHeight="1">
      <c r="A149" s="1"/>
      <c r="B149" s="7"/>
      <c r="C149" s="7"/>
      <c r="D149" s="1"/>
      <c r="E149" s="1"/>
      <c r="F149" s="92"/>
      <c r="G149" s="92"/>
      <c r="H149" s="1"/>
    </row>
    <row r="150" spans="1:8" ht="15.75" customHeight="1">
      <c r="A150" s="1"/>
      <c r="B150" s="7"/>
      <c r="C150" s="7"/>
      <c r="D150" s="1"/>
      <c r="E150" s="1"/>
      <c r="F150" s="92"/>
      <c r="G150" s="92"/>
      <c r="H150" s="1"/>
    </row>
    <row r="151" spans="1:8" ht="15.75" customHeight="1">
      <c r="A151" s="1"/>
      <c r="B151" s="7"/>
      <c r="C151" s="7"/>
      <c r="D151" s="1"/>
      <c r="E151" s="1"/>
      <c r="F151" s="92"/>
      <c r="G151" s="92"/>
      <c r="H151" s="1"/>
    </row>
    <row r="152" spans="1:8" ht="15.75" customHeight="1">
      <c r="A152" s="1"/>
      <c r="B152" s="7"/>
      <c r="C152" s="7"/>
      <c r="D152" s="1"/>
      <c r="E152" s="1"/>
      <c r="F152" s="92"/>
      <c r="G152" s="92"/>
      <c r="H152" s="1"/>
    </row>
    <row r="153" spans="1:8" ht="15.75" customHeight="1">
      <c r="A153" s="1"/>
      <c r="B153" s="7"/>
      <c r="C153" s="7"/>
      <c r="D153" s="1"/>
      <c r="E153" s="1"/>
      <c r="F153" s="92"/>
      <c r="G153" s="92"/>
      <c r="H153" s="1"/>
    </row>
    <row r="154" spans="1:8" ht="15.75" customHeight="1">
      <c r="A154" s="1"/>
      <c r="B154" s="7"/>
      <c r="C154" s="7"/>
      <c r="D154" s="1"/>
      <c r="E154" s="1"/>
      <c r="F154" s="92"/>
      <c r="G154" s="92"/>
      <c r="H154" s="1"/>
    </row>
    <row r="155" spans="1:8" ht="15.75" customHeight="1">
      <c r="A155" s="1"/>
      <c r="B155" s="7"/>
      <c r="C155" s="7"/>
      <c r="D155" s="1"/>
      <c r="E155" s="1"/>
      <c r="F155" s="92"/>
      <c r="G155" s="92"/>
      <c r="H155" s="1"/>
    </row>
    <row r="156" spans="1:8" ht="15.75" customHeight="1">
      <c r="A156" s="1"/>
      <c r="B156" s="7"/>
      <c r="C156" s="7"/>
      <c r="D156" s="1"/>
      <c r="E156" s="1"/>
      <c r="F156" s="92"/>
      <c r="G156" s="92"/>
      <c r="H156" s="1"/>
    </row>
    <row r="157" spans="1:8" ht="15.75" customHeight="1">
      <c r="A157" s="1"/>
      <c r="B157" s="7"/>
      <c r="C157" s="7"/>
      <c r="D157" s="1"/>
      <c r="E157" s="1"/>
      <c r="F157" s="92"/>
      <c r="G157" s="92"/>
      <c r="H157" s="1"/>
    </row>
    <row r="158" spans="1:8" ht="15.75" customHeight="1">
      <c r="A158" s="1"/>
      <c r="B158" s="7"/>
      <c r="C158" s="7"/>
      <c r="D158" s="1"/>
      <c r="E158" s="1"/>
      <c r="F158" s="92"/>
      <c r="G158" s="92"/>
      <c r="H158" s="1"/>
    </row>
    <row r="159" spans="1:8" ht="15.75" customHeight="1">
      <c r="A159" s="1"/>
      <c r="B159" s="7"/>
      <c r="C159" s="7"/>
      <c r="D159" s="1"/>
      <c r="E159" s="1"/>
      <c r="F159" s="92"/>
      <c r="G159" s="92"/>
      <c r="H159" s="1"/>
    </row>
    <row r="160" spans="1:8" ht="15.75" customHeight="1">
      <c r="A160" s="1"/>
      <c r="B160" s="7"/>
      <c r="C160" s="7"/>
      <c r="D160" s="1"/>
      <c r="E160" s="1"/>
      <c r="F160" s="92"/>
      <c r="G160" s="92"/>
      <c r="H160" s="1"/>
    </row>
    <row r="161" spans="1:8" ht="15.75" customHeight="1">
      <c r="A161" s="1"/>
      <c r="B161" s="7"/>
      <c r="C161" s="7"/>
      <c r="D161" s="1"/>
      <c r="E161" s="1"/>
      <c r="F161" s="92"/>
      <c r="G161" s="92"/>
      <c r="H161" s="1"/>
    </row>
    <row r="162" spans="1:8" ht="15.75" customHeight="1">
      <c r="A162" s="1"/>
      <c r="B162" s="7"/>
      <c r="C162" s="7"/>
      <c r="D162" s="1"/>
      <c r="E162" s="1"/>
      <c r="F162" s="92"/>
      <c r="G162" s="92"/>
      <c r="H162" s="1"/>
    </row>
    <row r="163" spans="1:8" ht="15.75" customHeight="1">
      <c r="A163" s="1"/>
      <c r="B163" s="7"/>
      <c r="C163" s="7"/>
      <c r="D163" s="1"/>
      <c r="E163" s="1"/>
      <c r="F163" s="92"/>
      <c r="G163" s="92"/>
      <c r="H163" s="1"/>
    </row>
    <row r="164" spans="1:8" ht="15.75" customHeight="1">
      <c r="A164" s="1"/>
      <c r="B164" s="7"/>
      <c r="C164" s="7"/>
      <c r="D164" s="1"/>
      <c r="E164" s="1"/>
      <c r="F164" s="92"/>
      <c r="G164" s="92"/>
      <c r="H164" s="1"/>
    </row>
    <row r="165" spans="1:8" ht="15.75" customHeight="1">
      <c r="A165" s="1"/>
      <c r="B165" s="7"/>
      <c r="C165" s="7"/>
      <c r="D165" s="1"/>
      <c r="E165" s="1"/>
      <c r="F165" s="92"/>
      <c r="G165" s="92"/>
      <c r="H165" s="1"/>
    </row>
    <row r="166" spans="1:8" ht="15.75" customHeight="1">
      <c r="A166" s="1"/>
      <c r="B166" s="7"/>
      <c r="C166" s="7"/>
      <c r="D166" s="1"/>
      <c r="E166" s="1"/>
      <c r="F166" s="92"/>
      <c r="G166" s="92"/>
      <c r="H166" s="1"/>
    </row>
    <row r="167" spans="1:8" ht="15.75" customHeight="1">
      <c r="A167" s="1"/>
      <c r="B167" s="7"/>
      <c r="C167" s="7"/>
      <c r="D167" s="1"/>
      <c r="E167" s="1"/>
      <c r="F167" s="92"/>
      <c r="G167" s="92"/>
      <c r="H167" s="1"/>
    </row>
    <row r="168" spans="1:8" ht="15.75" customHeight="1">
      <c r="A168" s="1"/>
      <c r="B168" s="7"/>
      <c r="C168" s="7"/>
      <c r="D168" s="1"/>
      <c r="E168" s="1"/>
      <c r="F168" s="92"/>
      <c r="G168" s="92"/>
      <c r="H168" s="1"/>
    </row>
    <row r="169" spans="1:8" ht="15.75" customHeight="1">
      <c r="A169" s="1"/>
      <c r="B169" s="7"/>
      <c r="C169" s="7"/>
      <c r="D169" s="1"/>
      <c r="E169" s="1"/>
      <c r="F169" s="92"/>
      <c r="G169" s="92"/>
      <c r="H169" s="1"/>
    </row>
    <row r="170" spans="1:8" ht="15.75" customHeight="1">
      <c r="A170" s="1"/>
      <c r="B170" s="7"/>
      <c r="C170" s="7"/>
      <c r="D170" s="1"/>
      <c r="E170" s="1"/>
      <c r="F170" s="92"/>
      <c r="G170" s="92"/>
      <c r="H170" s="1"/>
    </row>
    <row r="171" spans="1:8" ht="15.75" customHeight="1">
      <c r="A171" s="1"/>
      <c r="B171" s="7"/>
      <c r="C171" s="7"/>
      <c r="D171" s="1"/>
      <c r="E171" s="1"/>
      <c r="F171" s="92"/>
      <c r="G171" s="92"/>
      <c r="H171" s="1"/>
    </row>
    <row r="172" spans="1:8" ht="15.75" customHeight="1">
      <c r="A172" s="1"/>
      <c r="B172" s="7"/>
      <c r="C172" s="7"/>
      <c r="D172" s="1"/>
      <c r="E172" s="1"/>
      <c r="F172" s="92"/>
      <c r="G172" s="92"/>
      <c r="H172" s="1"/>
    </row>
    <row r="173" spans="1:8" ht="15.75" customHeight="1">
      <c r="A173" s="1"/>
      <c r="B173" s="7"/>
      <c r="C173" s="7"/>
      <c r="D173" s="1"/>
      <c r="E173" s="1"/>
      <c r="F173" s="92"/>
      <c r="G173" s="92"/>
      <c r="H173" s="1"/>
    </row>
    <row r="174" spans="1:8" ht="15.75" customHeight="1">
      <c r="A174" s="1"/>
      <c r="B174" s="7"/>
      <c r="C174" s="7"/>
      <c r="D174" s="1"/>
      <c r="E174" s="1"/>
      <c r="F174" s="92"/>
      <c r="G174" s="92"/>
      <c r="H174" s="1"/>
    </row>
    <row r="175" spans="1:8" ht="15.75" customHeight="1">
      <c r="A175" s="1"/>
      <c r="B175" s="7"/>
      <c r="C175" s="7"/>
      <c r="D175" s="1"/>
      <c r="E175" s="1"/>
      <c r="F175" s="92"/>
      <c r="G175" s="92"/>
      <c r="H175" s="1"/>
    </row>
    <row r="176" spans="1:8" ht="15.75" customHeight="1">
      <c r="A176" s="1"/>
      <c r="B176" s="7"/>
      <c r="C176" s="7"/>
      <c r="D176" s="1"/>
      <c r="E176" s="1"/>
      <c r="F176" s="92"/>
      <c r="G176" s="92"/>
      <c r="H176" s="1"/>
    </row>
    <row r="177" spans="1:8" ht="15.75" customHeight="1">
      <c r="A177" s="1"/>
      <c r="B177" s="7"/>
      <c r="C177" s="7"/>
      <c r="D177" s="1"/>
      <c r="E177" s="1"/>
      <c r="F177" s="92"/>
      <c r="G177" s="92"/>
      <c r="H177" s="1"/>
    </row>
    <row r="178" spans="1:8" ht="15.75" customHeight="1">
      <c r="A178" s="1"/>
      <c r="B178" s="7"/>
      <c r="C178" s="7"/>
      <c r="D178" s="1"/>
      <c r="E178" s="1"/>
      <c r="F178" s="92"/>
      <c r="G178" s="92"/>
      <c r="H178" s="1"/>
    </row>
    <row r="179" spans="1:8" ht="15.75" customHeight="1">
      <c r="A179" s="1"/>
      <c r="B179" s="7"/>
      <c r="C179" s="7"/>
      <c r="D179" s="1"/>
      <c r="E179" s="1"/>
      <c r="F179" s="92"/>
      <c r="G179" s="92"/>
      <c r="H179" s="1"/>
    </row>
    <row r="180" spans="1:8" ht="15.75" customHeight="1">
      <c r="A180" s="1"/>
      <c r="B180" s="7"/>
      <c r="C180" s="7"/>
      <c r="D180" s="1"/>
      <c r="E180" s="1"/>
      <c r="F180" s="92"/>
      <c r="G180" s="92"/>
      <c r="H180" s="1"/>
    </row>
    <row r="181" spans="1:8" ht="15.75" customHeight="1">
      <c r="A181" s="1"/>
      <c r="B181" s="7"/>
      <c r="C181" s="7"/>
      <c r="D181" s="1"/>
      <c r="E181" s="1"/>
      <c r="F181" s="92"/>
      <c r="G181" s="92"/>
      <c r="H181" s="1"/>
    </row>
    <row r="182" spans="1:8" ht="15.75" customHeight="1">
      <c r="A182" s="1"/>
      <c r="B182" s="7"/>
      <c r="C182" s="7"/>
      <c r="D182" s="1"/>
      <c r="E182" s="1"/>
      <c r="F182" s="92"/>
      <c r="G182" s="92"/>
      <c r="H182" s="1"/>
    </row>
    <row r="183" spans="1:8" ht="15.75" customHeight="1">
      <c r="A183" s="1"/>
      <c r="B183" s="7"/>
      <c r="C183" s="7"/>
      <c r="D183" s="1"/>
      <c r="E183" s="1"/>
      <c r="F183" s="92"/>
      <c r="G183" s="92"/>
      <c r="H183" s="1"/>
    </row>
    <row r="184" spans="1:8" ht="15.75" customHeight="1">
      <c r="A184" s="1"/>
      <c r="B184" s="7"/>
      <c r="C184" s="7"/>
      <c r="D184" s="1"/>
      <c r="E184" s="1"/>
      <c r="F184" s="92"/>
      <c r="G184" s="92"/>
      <c r="H184" s="1"/>
    </row>
    <row r="185" spans="1:8" ht="15.75" customHeight="1">
      <c r="A185" s="1"/>
      <c r="B185" s="7"/>
      <c r="C185" s="7"/>
      <c r="D185" s="1"/>
      <c r="E185" s="1"/>
      <c r="F185" s="92"/>
      <c r="G185" s="92"/>
      <c r="H185" s="1"/>
    </row>
    <row r="186" spans="1:8" ht="15.75" customHeight="1">
      <c r="A186" s="1"/>
      <c r="B186" s="7"/>
      <c r="C186" s="7"/>
      <c r="D186" s="1"/>
      <c r="E186" s="1"/>
      <c r="F186" s="92"/>
      <c r="G186" s="92"/>
      <c r="H186" s="1"/>
    </row>
    <row r="187" spans="1:8" ht="15.75" customHeight="1">
      <c r="A187" s="1"/>
      <c r="B187" s="7"/>
      <c r="C187" s="7"/>
      <c r="D187" s="1"/>
      <c r="E187" s="1"/>
      <c r="F187" s="92"/>
      <c r="G187" s="92"/>
      <c r="H187" s="1"/>
    </row>
    <row r="188" spans="1:8" ht="15.75" customHeight="1">
      <c r="A188" s="1"/>
      <c r="B188" s="7"/>
      <c r="C188" s="7"/>
      <c r="D188" s="1"/>
      <c r="E188" s="1"/>
      <c r="F188" s="92"/>
      <c r="G188" s="92"/>
      <c r="H188" s="1"/>
    </row>
    <row r="189" spans="1:8" ht="15.75" customHeight="1">
      <c r="A189" s="1"/>
      <c r="B189" s="7"/>
      <c r="C189" s="7"/>
      <c r="D189" s="1"/>
      <c r="E189" s="1"/>
      <c r="F189" s="92"/>
      <c r="G189" s="92"/>
      <c r="H189" s="1"/>
    </row>
    <row r="190" spans="1:8" ht="15.75" customHeight="1">
      <c r="A190" s="1"/>
      <c r="B190" s="7"/>
      <c r="C190" s="7"/>
      <c r="D190" s="1"/>
      <c r="E190" s="1"/>
      <c r="F190" s="92"/>
      <c r="G190" s="92"/>
      <c r="H190" s="1"/>
    </row>
    <row r="191" spans="1:8" ht="15.75" customHeight="1">
      <c r="A191" s="1"/>
      <c r="B191" s="7"/>
      <c r="C191" s="7"/>
      <c r="D191" s="1"/>
      <c r="E191" s="1"/>
      <c r="F191" s="92"/>
      <c r="G191" s="92"/>
      <c r="H191" s="1"/>
    </row>
    <row r="192" spans="1:8" ht="15.75" customHeight="1">
      <c r="A192" s="1"/>
      <c r="B192" s="7"/>
      <c r="C192" s="7"/>
      <c r="D192" s="1"/>
      <c r="E192" s="1"/>
      <c r="F192" s="92"/>
      <c r="G192" s="92"/>
      <c r="H192" s="1"/>
    </row>
    <row r="193" spans="1:8" ht="15.75" customHeight="1">
      <c r="A193" s="1"/>
      <c r="B193" s="7"/>
      <c r="C193" s="7"/>
      <c r="D193" s="1"/>
      <c r="E193" s="1"/>
      <c r="F193" s="92"/>
      <c r="G193" s="92"/>
      <c r="H193" s="1"/>
    </row>
    <row r="194" spans="1:8" ht="15.75" customHeight="1">
      <c r="A194" s="1"/>
      <c r="B194" s="7"/>
      <c r="C194" s="7"/>
      <c r="D194" s="1"/>
      <c r="E194" s="1"/>
      <c r="F194" s="92"/>
      <c r="G194" s="92"/>
      <c r="H194" s="1"/>
    </row>
    <row r="195" spans="1:8" ht="15.75" customHeight="1">
      <c r="A195" s="1"/>
      <c r="B195" s="7"/>
      <c r="C195" s="7"/>
      <c r="D195" s="1"/>
      <c r="E195" s="1"/>
      <c r="F195" s="92"/>
      <c r="G195" s="92"/>
      <c r="H195" s="1"/>
    </row>
    <row r="196" spans="1:8" ht="15.75" customHeight="1">
      <c r="A196" s="1"/>
      <c r="B196" s="7"/>
      <c r="C196" s="7"/>
      <c r="D196" s="1"/>
      <c r="E196" s="1"/>
      <c r="F196" s="92"/>
      <c r="G196" s="92"/>
      <c r="H196" s="1"/>
    </row>
    <row r="197" spans="1:8" ht="15.75" customHeight="1">
      <c r="A197" s="1"/>
      <c r="B197" s="7"/>
      <c r="C197" s="7"/>
      <c r="D197" s="1"/>
      <c r="E197" s="1"/>
      <c r="F197" s="92"/>
      <c r="G197" s="92"/>
      <c r="H197" s="1"/>
    </row>
    <row r="198" spans="1:8" ht="15.75" customHeight="1">
      <c r="A198" s="1"/>
      <c r="B198" s="7"/>
      <c r="C198" s="7"/>
      <c r="D198" s="1"/>
      <c r="E198" s="1"/>
      <c r="F198" s="92"/>
      <c r="G198" s="92"/>
      <c r="H198" s="1"/>
    </row>
    <row r="199" spans="1:8" ht="15.75" customHeight="1">
      <c r="A199" s="1"/>
      <c r="B199" s="7"/>
      <c r="C199" s="7"/>
      <c r="D199" s="1"/>
      <c r="E199" s="1"/>
      <c r="F199" s="92"/>
      <c r="G199" s="92"/>
      <c r="H199" s="1"/>
    </row>
    <row r="200" spans="1:8" ht="15.75" customHeight="1">
      <c r="A200" s="1"/>
      <c r="B200" s="7"/>
      <c r="C200" s="7"/>
      <c r="D200" s="1"/>
      <c r="E200" s="1"/>
      <c r="F200" s="92"/>
      <c r="G200" s="92"/>
      <c r="H200" s="1"/>
    </row>
    <row r="201" spans="1:8" ht="15.75" customHeight="1">
      <c r="A201" s="1"/>
      <c r="B201" s="7"/>
      <c r="C201" s="7"/>
      <c r="D201" s="1"/>
      <c r="E201" s="1"/>
      <c r="F201" s="92"/>
      <c r="G201" s="92"/>
      <c r="H201" s="1"/>
    </row>
    <row r="202" spans="1:8" ht="15.75" customHeight="1">
      <c r="A202" s="1"/>
      <c r="B202" s="7"/>
      <c r="C202" s="7"/>
      <c r="D202" s="1"/>
      <c r="E202" s="1"/>
      <c r="F202" s="92"/>
      <c r="G202" s="92"/>
      <c r="H202" s="1"/>
    </row>
    <row r="203" spans="1:8" ht="15.75" customHeight="1">
      <c r="A203" s="1"/>
      <c r="B203" s="7"/>
      <c r="C203" s="7"/>
      <c r="D203" s="1"/>
      <c r="E203" s="1"/>
      <c r="F203" s="92"/>
      <c r="G203" s="92"/>
      <c r="H203" s="1"/>
    </row>
    <row r="204" spans="1:8" ht="15.75" customHeight="1">
      <c r="A204" s="1"/>
      <c r="B204" s="7"/>
      <c r="C204" s="7"/>
      <c r="D204" s="1"/>
      <c r="E204" s="1"/>
      <c r="F204" s="92"/>
      <c r="G204" s="92"/>
      <c r="H204" s="1"/>
    </row>
    <row r="205" spans="1:8" ht="15.75" customHeight="1">
      <c r="A205" s="1"/>
      <c r="B205" s="7"/>
      <c r="C205" s="7"/>
      <c r="D205" s="1"/>
      <c r="E205" s="1"/>
      <c r="F205" s="92"/>
      <c r="G205" s="92"/>
      <c r="H205" s="1"/>
    </row>
    <row r="206" spans="1:8" ht="15.75" customHeight="1">
      <c r="A206" s="1"/>
      <c r="B206" s="7"/>
      <c r="C206" s="7"/>
      <c r="D206" s="1"/>
      <c r="E206" s="1"/>
      <c r="F206" s="92"/>
      <c r="G206" s="92"/>
      <c r="H206" s="1"/>
    </row>
    <row r="207" spans="1:8" ht="15.75" customHeight="1">
      <c r="A207" s="1"/>
      <c r="B207" s="7"/>
      <c r="C207" s="7"/>
      <c r="D207" s="1"/>
      <c r="E207" s="1"/>
      <c r="F207" s="92"/>
      <c r="G207" s="92"/>
      <c r="H207" s="1"/>
    </row>
    <row r="208" spans="1:8" ht="15.75" customHeight="1">
      <c r="A208" s="1"/>
      <c r="B208" s="7"/>
      <c r="C208" s="7"/>
      <c r="D208" s="1"/>
      <c r="E208" s="1"/>
      <c r="F208" s="92"/>
      <c r="G208" s="92"/>
      <c r="H208" s="1"/>
    </row>
    <row r="209" spans="1:8" ht="15.75" customHeight="1">
      <c r="A209" s="1"/>
      <c r="B209" s="7"/>
      <c r="C209" s="7"/>
      <c r="D209" s="1"/>
      <c r="E209" s="1"/>
      <c r="F209" s="92"/>
      <c r="G209" s="92"/>
      <c r="H209" s="1"/>
    </row>
    <row r="210" spans="1:8" ht="15.75" customHeight="1">
      <c r="A210" s="1"/>
      <c r="B210" s="7"/>
      <c r="C210" s="7"/>
      <c r="D210" s="1"/>
      <c r="E210" s="1"/>
      <c r="F210" s="92"/>
      <c r="G210" s="92"/>
      <c r="H210" s="1"/>
    </row>
    <row r="211" spans="1:8" ht="15.75" customHeight="1">
      <c r="A211" s="1"/>
      <c r="B211" s="7"/>
      <c r="C211" s="7"/>
      <c r="D211" s="1"/>
      <c r="E211" s="1"/>
      <c r="F211" s="92"/>
      <c r="G211" s="92"/>
      <c r="H211" s="1"/>
    </row>
    <row r="212" spans="1:8" ht="15.75" customHeight="1">
      <c r="A212" s="1"/>
      <c r="B212" s="7"/>
      <c r="C212" s="7"/>
      <c r="D212" s="1"/>
      <c r="E212" s="1"/>
      <c r="F212" s="92"/>
      <c r="G212" s="92"/>
      <c r="H212" s="1"/>
    </row>
    <row r="213" spans="1:8" ht="15.75" customHeight="1">
      <c r="A213" s="1"/>
      <c r="B213" s="7"/>
      <c r="C213" s="7"/>
      <c r="D213" s="1"/>
      <c r="E213" s="1"/>
      <c r="F213" s="92"/>
      <c r="G213" s="92"/>
      <c r="H213" s="1"/>
    </row>
    <row r="214" spans="1:8" ht="15.75" customHeight="1">
      <c r="A214" s="1"/>
      <c r="B214" s="7"/>
      <c r="C214" s="7"/>
      <c r="D214" s="1"/>
      <c r="E214" s="1"/>
      <c r="F214" s="92"/>
      <c r="G214" s="92"/>
      <c r="H214" s="1"/>
    </row>
    <row r="215" spans="1:8" ht="15.75" customHeight="1">
      <c r="A215" s="1"/>
      <c r="B215" s="7"/>
      <c r="C215" s="7"/>
      <c r="D215" s="1"/>
      <c r="E215" s="1"/>
      <c r="F215" s="92"/>
      <c r="G215" s="92"/>
      <c r="H215" s="1"/>
    </row>
    <row r="216" spans="1:8" ht="15.75" customHeight="1">
      <c r="A216" s="1"/>
      <c r="B216" s="7"/>
      <c r="C216" s="7"/>
      <c r="D216" s="1"/>
      <c r="E216" s="1"/>
      <c r="F216" s="92"/>
      <c r="G216" s="92"/>
      <c r="H216" s="1"/>
    </row>
    <row r="217" spans="1:8" ht="15.75" customHeight="1">
      <c r="A217" s="1"/>
      <c r="B217" s="7"/>
      <c r="C217" s="7"/>
      <c r="D217" s="1"/>
      <c r="E217" s="1"/>
      <c r="F217" s="92"/>
      <c r="G217" s="92"/>
      <c r="H217" s="1"/>
    </row>
    <row r="218" spans="1:8" ht="15.75" customHeight="1">
      <c r="A218" s="1"/>
      <c r="B218" s="7"/>
      <c r="C218" s="7"/>
      <c r="D218" s="1"/>
      <c r="E218" s="1"/>
      <c r="F218" s="92"/>
      <c r="G218" s="92"/>
      <c r="H218" s="1"/>
    </row>
    <row r="219" spans="1:8" ht="15.75" customHeight="1">
      <c r="A219" s="1"/>
      <c r="B219" s="7"/>
      <c r="C219" s="7"/>
      <c r="D219" s="1"/>
      <c r="E219" s="1"/>
      <c r="F219" s="92"/>
      <c r="G219" s="92"/>
      <c r="H219" s="1"/>
    </row>
    <row r="220" spans="1:8" ht="15.75" customHeight="1">
      <c r="A220" s="1"/>
      <c r="B220" s="7"/>
      <c r="C220" s="7"/>
      <c r="D220" s="1"/>
      <c r="E220" s="1"/>
      <c r="F220" s="92"/>
      <c r="G220" s="92"/>
      <c r="H220" s="1"/>
    </row>
    <row r="221" spans="1:8" ht="15.75" customHeight="1"/>
    <row r="222" spans="1:8" ht="15.75" customHeight="1"/>
    <row r="223" spans="1:8" ht="15.75" customHeight="1"/>
    <row r="224" spans="1:8"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B2:E2"/>
    <mergeCell ref="B3:E3"/>
    <mergeCell ref="B11:C11"/>
    <mergeCell ref="B12:C12"/>
  </mergeCells>
  <pageMargins left="0.7" right="0.7" top="0.75" bottom="0.75" header="0" footer="0"/>
  <pageSetup orientation="portrait"/>
  <extLst>
    <ext xmlns:x14="http://schemas.microsoft.com/office/spreadsheetml/2009/9/main" uri="{CCE6A557-97BC-4b89-ADB6-D9C93CAAB3DF}">
      <x14:dataValidations xmlns:xm="http://schemas.microsoft.com/office/excel/2006/main" count="6">
        <x14:dataValidation type="list" allowBlank="1" showErrorMessage="1">
          <x14:formula1>
            <xm:f>'Purchasing answers'!$B$1:$B$4</xm:f>
          </x14:formula1>
          <xm:sqref>C5</xm:sqref>
        </x14:dataValidation>
        <x14:dataValidation type="list" allowBlank="1" showErrorMessage="1">
          <x14:formula1>
            <xm:f>'Purchasing answers'!$K$1:$K$4</xm:f>
          </x14:formula1>
          <xm:sqref>C8</xm:sqref>
        </x14:dataValidation>
        <x14:dataValidation type="list" allowBlank="1" showErrorMessage="1">
          <x14:formula1>
            <xm:f>'Purchasing answers'!$N$1:$N$4</xm:f>
          </x14:formula1>
          <xm:sqref>C9</xm:sqref>
        </x14:dataValidation>
        <x14:dataValidation type="list" allowBlank="1" showErrorMessage="1">
          <x14:formula1>
            <xm:f>'Purchasing answers'!$H$1:$H$2</xm:f>
          </x14:formula1>
          <xm:sqref>C7</xm:sqref>
        </x14:dataValidation>
        <x14:dataValidation type="list" allowBlank="1" showErrorMessage="1">
          <x14:formula1>
            <xm:f>'Purchasing answers'!$E$1:$E$4</xm:f>
          </x14:formula1>
          <xm:sqref>C6</xm:sqref>
        </x14:dataValidation>
        <x14:dataValidation type="list" allowBlank="1" showErrorMessage="1">
          <x14:formula1>
            <xm:f>'Purchasing answers'!$Q$1:$Q$5</xm:f>
          </x14:formula1>
          <xm:sqref>C10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00"/>
  <sheetViews>
    <sheetView workbookViewId="0"/>
  </sheetViews>
  <sheetFormatPr defaultColWidth="14.42578125" defaultRowHeight="15" customHeight="1"/>
  <cols>
    <col min="1" max="1" width="2.7109375" customWidth="1"/>
    <col min="2" max="2" width="42" customWidth="1"/>
    <col min="3" max="3" width="31.5703125" customWidth="1"/>
    <col min="4" max="5" width="12" customWidth="1"/>
    <col min="6" max="6" width="47.7109375" customWidth="1"/>
    <col min="7" max="7" width="14" customWidth="1"/>
    <col min="8" max="8" width="30" customWidth="1"/>
  </cols>
  <sheetData>
    <row r="1" spans="1:8" ht="12" customHeight="1">
      <c r="A1" s="1"/>
      <c r="B1" s="1"/>
      <c r="C1" s="1"/>
      <c r="D1" s="1"/>
      <c r="E1" s="1"/>
      <c r="F1" s="1"/>
      <c r="G1" s="1"/>
      <c r="H1" s="1"/>
    </row>
    <row r="2" spans="1:8" ht="36" customHeight="1">
      <c r="A2" s="99"/>
      <c r="B2" s="229" t="s">
        <v>34</v>
      </c>
      <c r="C2" s="230"/>
      <c r="D2" s="230"/>
      <c r="E2" s="231"/>
      <c r="F2" s="49"/>
      <c r="G2" s="1"/>
      <c r="H2" s="1"/>
    </row>
    <row r="3" spans="1:8" ht="39" customHeight="1">
      <c r="A3" s="99"/>
      <c r="B3" s="232" t="s">
        <v>55</v>
      </c>
      <c r="C3" s="188"/>
      <c r="D3" s="188"/>
      <c r="E3" s="189"/>
      <c r="F3" s="50"/>
      <c r="G3" s="97"/>
    </row>
    <row r="4" spans="1:8" ht="63.75" customHeight="1">
      <c r="A4" s="99"/>
      <c r="B4" s="51" t="s">
        <v>145</v>
      </c>
      <c r="C4" s="52" t="s">
        <v>57</v>
      </c>
      <c r="D4" s="51" t="s">
        <v>58</v>
      </c>
      <c r="E4" s="53" t="s">
        <v>59</v>
      </c>
      <c r="F4" s="54" t="s">
        <v>60</v>
      </c>
      <c r="G4" s="97"/>
      <c r="H4" s="55" t="s">
        <v>61</v>
      </c>
    </row>
    <row r="5" spans="1:8" ht="81" customHeight="1">
      <c r="A5" s="102"/>
      <c r="B5" s="56" t="s">
        <v>147</v>
      </c>
      <c r="C5" s="64"/>
      <c r="D5" s="58" t="str">
        <f>IF((C5="Yes, signage is posted throughout the office about alternative transportation options"),2,IF((C5="No, signage is not posted throughout the office about alternative transportation options"),0,"0"))</f>
        <v>0</v>
      </c>
      <c r="E5" s="59">
        <v>2</v>
      </c>
      <c r="F5" s="60" t="s">
        <v>149</v>
      </c>
      <c r="G5" s="50"/>
      <c r="H5" s="61" t="s">
        <v>65</v>
      </c>
    </row>
    <row r="6" spans="1:8" ht="85.5" customHeight="1">
      <c r="A6" s="102"/>
      <c r="B6" s="56" t="s">
        <v>151</v>
      </c>
      <c r="C6" s="64"/>
      <c r="D6" s="58" t="str">
        <f>IF((C6="Less than 25% of the office uses alternative transportation"),0,IF((C6="More than 75% of the office uses alternative transportation"),2,IF((C6="Approximately 49% to 25% of the office uses alternative transportation"),0.5,IF((C6="Approximately 74% to 50% of the office uses alternative transportation"),1,"0"))))</f>
        <v>0</v>
      </c>
      <c r="E6" s="59">
        <v>2</v>
      </c>
      <c r="F6" s="60" t="s">
        <v>155</v>
      </c>
      <c r="G6" s="50"/>
      <c r="H6" s="61" t="s">
        <v>69</v>
      </c>
    </row>
    <row r="7" spans="1:8" ht="73.5" customHeight="1">
      <c r="A7" s="102"/>
      <c r="B7" s="56" t="s">
        <v>156</v>
      </c>
      <c r="C7" s="63"/>
      <c r="D7" s="58" t="str">
        <f>IF((C7="Never"),0,IF((C7="Always"),2,IF((C7="Sometimes"),0.5,IF((C7="Most of the time"),1,"0"))))</f>
        <v>0</v>
      </c>
      <c r="E7" s="59">
        <v>2</v>
      </c>
      <c r="F7" s="60" t="s">
        <v>159</v>
      </c>
      <c r="G7" s="50"/>
      <c r="H7" s="61" t="s">
        <v>72</v>
      </c>
    </row>
    <row r="8" spans="1:8" ht="135.75" customHeight="1">
      <c r="A8" s="102"/>
      <c r="B8" s="56" t="s">
        <v>160</v>
      </c>
      <c r="C8" s="63"/>
      <c r="D8" s="58" t="str">
        <f>IF((C8="More than 75% of the office uses vehicle transportation that is not a single occupent in a vehicle."),2,IF((C8="Approximately 74% to 50% of the office uses vehicle transportation that is not a single occupent in a vehicle."),1.5,IF((C8="Approximately 49% to 25% of the office uses vehicle transportation that is not a single occupent in a vehicle."),0.5,IF((C8="Less than 25% of the office uses vehicle transportation that is not a single occupent in a vehicle."),0,"0"))))</f>
        <v>0</v>
      </c>
      <c r="E8" s="59">
        <v>2</v>
      </c>
      <c r="F8" s="60" t="s">
        <v>164</v>
      </c>
      <c r="G8" s="69"/>
      <c r="H8" s="61" t="s">
        <v>75</v>
      </c>
    </row>
    <row r="9" spans="1:8" ht="36" customHeight="1">
      <c r="A9" s="102"/>
      <c r="B9" s="233" t="s">
        <v>102</v>
      </c>
      <c r="C9" s="224"/>
      <c r="D9" s="58">
        <f t="shared" ref="D9:E9" si="0">SUM(D3:D8)</f>
        <v>0</v>
      </c>
      <c r="E9" s="58">
        <f t="shared" si="0"/>
        <v>8</v>
      </c>
      <c r="F9" s="86"/>
      <c r="G9" s="50"/>
      <c r="H9" s="1"/>
    </row>
    <row r="10" spans="1:8" ht="36" customHeight="1">
      <c r="A10" s="12"/>
      <c r="B10" s="236" t="s">
        <v>104</v>
      </c>
      <c r="C10" s="210"/>
      <c r="D10" s="80">
        <f>D9/E9</f>
        <v>0</v>
      </c>
      <c r="E10" s="47"/>
      <c r="F10" s="97"/>
      <c r="G10" s="97"/>
      <c r="H10" s="1"/>
    </row>
    <row r="11" spans="1:8" ht="49.5" customHeight="1">
      <c r="A11" s="1"/>
      <c r="B11" s="97"/>
      <c r="C11" s="97"/>
      <c r="D11" s="96"/>
      <c r="E11" s="97"/>
      <c r="F11" s="50"/>
      <c r="G11" s="50"/>
      <c r="H11" s="1"/>
    </row>
    <row r="12" spans="1:8" ht="49.5" customHeight="1">
      <c r="A12" s="12"/>
      <c r="B12" s="105"/>
      <c r="C12" s="105"/>
      <c r="D12" s="105"/>
      <c r="E12" s="105"/>
      <c r="F12" s="97"/>
      <c r="G12" s="97"/>
      <c r="H12" s="1"/>
    </row>
    <row r="13" spans="1:8" ht="12" customHeight="1">
      <c r="A13" s="1"/>
      <c r="B13" s="70"/>
      <c r="C13" s="70"/>
      <c r="D13" s="70"/>
      <c r="E13" s="70"/>
      <c r="F13" s="105"/>
      <c r="G13" s="105"/>
      <c r="H13" s="1"/>
    </row>
    <row r="14" spans="1:8" ht="12.75" customHeight="1">
      <c r="A14" s="1"/>
      <c r="B14" s="70"/>
      <c r="C14" s="70"/>
      <c r="D14" s="70"/>
      <c r="E14" s="70"/>
      <c r="F14" s="70"/>
      <c r="G14" s="70"/>
      <c r="H14" s="1"/>
    </row>
    <row r="15" spans="1:8" ht="12.75" customHeight="1">
      <c r="A15" s="1"/>
      <c r="B15" s="70"/>
      <c r="C15" s="70"/>
      <c r="D15" s="70"/>
      <c r="E15" s="70"/>
      <c r="F15" s="70"/>
      <c r="G15" s="70"/>
      <c r="H15" s="1"/>
    </row>
    <row r="16" spans="1:8" ht="12.75" customHeight="1">
      <c r="A16" s="1"/>
      <c r="B16" s="70"/>
      <c r="C16" s="70"/>
      <c r="D16" s="70"/>
      <c r="E16" s="70"/>
      <c r="F16" s="70"/>
      <c r="G16" s="70"/>
      <c r="H16" s="1"/>
    </row>
    <row r="17" spans="1:8" ht="12.75" customHeight="1">
      <c r="A17" s="1"/>
      <c r="B17" s="70"/>
      <c r="C17" s="70"/>
      <c r="D17" s="70"/>
      <c r="E17" s="70"/>
      <c r="F17" s="70"/>
      <c r="G17" s="70"/>
      <c r="H17" s="1"/>
    </row>
    <row r="18" spans="1:8" ht="12.75" customHeight="1">
      <c r="A18" s="1"/>
      <c r="B18" s="1"/>
      <c r="C18" s="1"/>
      <c r="D18" s="1"/>
      <c r="E18" s="1"/>
      <c r="F18" s="70"/>
      <c r="G18" s="70"/>
      <c r="H18" s="1"/>
    </row>
    <row r="19" spans="1:8" ht="12.75" customHeight="1">
      <c r="A19" s="1"/>
      <c r="B19" s="1"/>
      <c r="C19" s="1"/>
      <c r="D19" s="1"/>
      <c r="E19" s="1"/>
      <c r="F19" s="1"/>
      <c r="G19" s="1"/>
      <c r="H19" s="1"/>
    </row>
    <row r="20" spans="1:8" ht="12.75" customHeight="1">
      <c r="A20" s="1"/>
      <c r="B20" s="1"/>
      <c r="C20" s="1"/>
      <c r="D20" s="1"/>
      <c r="E20" s="1"/>
      <c r="F20" s="1"/>
      <c r="G20" s="1"/>
      <c r="H20" s="1"/>
    </row>
    <row r="21" spans="1:8" ht="12.75" customHeight="1">
      <c r="A21" s="1"/>
      <c r="B21" s="1"/>
      <c r="C21" s="1"/>
      <c r="D21" s="1"/>
      <c r="E21" s="1"/>
      <c r="F21" s="1"/>
      <c r="G21" s="1"/>
      <c r="H21" s="1"/>
    </row>
    <row r="22" spans="1:8" ht="15.75" customHeight="1">
      <c r="A22" s="1"/>
      <c r="B22" s="1"/>
      <c r="C22" s="1"/>
      <c r="D22" s="1"/>
      <c r="E22" s="1"/>
      <c r="F22" s="1"/>
      <c r="G22" s="1"/>
      <c r="H22" s="1"/>
    </row>
    <row r="23" spans="1:8" ht="15.75" customHeight="1">
      <c r="A23" s="1"/>
      <c r="B23" s="1"/>
      <c r="C23" s="1"/>
      <c r="D23" s="1"/>
      <c r="E23" s="1"/>
      <c r="F23" s="1"/>
      <c r="G23" s="1"/>
      <c r="H23" s="1"/>
    </row>
    <row r="24" spans="1:8" ht="15.75" customHeight="1">
      <c r="A24" s="1"/>
      <c r="B24" s="1"/>
      <c r="C24" s="1"/>
      <c r="D24" s="1"/>
      <c r="E24" s="1"/>
      <c r="F24" s="1"/>
      <c r="G24" s="1"/>
      <c r="H24" s="1"/>
    </row>
    <row r="25" spans="1:8" ht="15.75" customHeight="1">
      <c r="A25" s="1"/>
      <c r="B25" s="1"/>
      <c r="C25" s="1"/>
      <c r="D25" s="1"/>
      <c r="E25" s="1"/>
      <c r="F25" s="1"/>
      <c r="G25" s="1"/>
      <c r="H25" s="1"/>
    </row>
    <row r="26" spans="1:8" ht="15.75" customHeight="1">
      <c r="A26" s="1"/>
      <c r="B26" s="1"/>
      <c r="C26" s="1"/>
      <c r="D26" s="1"/>
      <c r="E26" s="1"/>
      <c r="F26" s="1"/>
      <c r="G26" s="1"/>
      <c r="H26" s="1"/>
    </row>
    <row r="27" spans="1:8" ht="15.75" customHeight="1">
      <c r="A27" s="1"/>
      <c r="B27" s="1"/>
      <c r="C27" s="1"/>
      <c r="D27" s="1"/>
      <c r="E27" s="1"/>
      <c r="F27" s="1"/>
      <c r="G27" s="1"/>
      <c r="H27" s="1"/>
    </row>
    <row r="28" spans="1:8" ht="15.75" customHeight="1">
      <c r="A28" s="1"/>
      <c r="B28" s="1"/>
      <c r="C28" s="1"/>
      <c r="D28" s="1"/>
      <c r="E28" s="1"/>
      <c r="F28" s="1"/>
      <c r="G28" s="1"/>
      <c r="H28" s="1"/>
    </row>
    <row r="29" spans="1:8" ht="15.75" customHeight="1">
      <c r="A29" s="1"/>
      <c r="B29" s="1"/>
      <c r="C29" s="1"/>
      <c r="D29" s="1"/>
      <c r="E29" s="1"/>
      <c r="F29" s="1"/>
      <c r="G29" s="1"/>
      <c r="H29" s="1"/>
    </row>
    <row r="30" spans="1:8" ht="15.75" customHeight="1">
      <c r="A30" s="1"/>
      <c r="B30" s="1"/>
      <c r="C30" s="1"/>
      <c r="D30" s="1"/>
      <c r="E30" s="1"/>
      <c r="F30" s="1"/>
      <c r="G30" s="1"/>
      <c r="H30" s="1"/>
    </row>
    <row r="31" spans="1:8" ht="15.75" customHeight="1">
      <c r="A31" s="1"/>
      <c r="B31" s="1"/>
      <c r="C31" s="1"/>
      <c r="D31" s="1"/>
      <c r="E31" s="1"/>
      <c r="F31" s="1"/>
      <c r="G31" s="1"/>
      <c r="H31" s="1"/>
    </row>
    <row r="32" spans="1:8" ht="15.75" customHeight="1">
      <c r="A32" s="1"/>
      <c r="B32" s="1"/>
      <c r="C32" s="1"/>
      <c r="D32" s="1"/>
      <c r="E32" s="1"/>
      <c r="F32" s="1"/>
      <c r="G32" s="1"/>
      <c r="H32" s="1"/>
    </row>
    <row r="33" spans="1:8" ht="15.75" customHeight="1">
      <c r="A33" s="1"/>
      <c r="B33" s="1"/>
      <c r="C33" s="1"/>
      <c r="D33" s="1"/>
      <c r="E33" s="1"/>
      <c r="F33" s="1"/>
      <c r="G33" s="1"/>
      <c r="H33" s="1"/>
    </row>
    <row r="34" spans="1:8" ht="15.75" customHeight="1">
      <c r="A34" s="1"/>
      <c r="B34" s="1"/>
      <c r="C34" s="1"/>
      <c r="D34" s="1"/>
      <c r="E34" s="1"/>
      <c r="F34" s="1"/>
      <c r="G34" s="1"/>
      <c r="H34" s="1"/>
    </row>
    <row r="35" spans="1:8" ht="15.75" customHeight="1">
      <c r="A35" s="1"/>
      <c r="B35" s="1"/>
      <c r="C35" s="1"/>
      <c r="D35" s="1"/>
      <c r="E35" s="1"/>
      <c r="F35" s="1"/>
      <c r="G35" s="1"/>
      <c r="H35" s="1"/>
    </row>
    <row r="36" spans="1:8" ht="15.75" customHeight="1">
      <c r="A36" s="1"/>
      <c r="B36" s="1"/>
      <c r="C36" s="1"/>
      <c r="D36" s="1"/>
      <c r="E36" s="1"/>
      <c r="F36" s="1"/>
      <c r="G36" s="1"/>
      <c r="H36" s="1"/>
    </row>
    <row r="37" spans="1:8" ht="15.75" customHeight="1">
      <c r="A37" s="1"/>
      <c r="B37" s="1"/>
      <c r="C37" s="1"/>
      <c r="D37" s="1"/>
      <c r="E37" s="1"/>
      <c r="F37" s="1"/>
      <c r="G37" s="1"/>
      <c r="H37" s="1"/>
    </row>
    <row r="38" spans="1:8" ht="15.75" customHeight="1">
      <c r="A38" s="1"/>
      <c r="B38" s="1"/>
      <c r="C38" s="1"/>
      <c r="D38" s="1"/>
      <c r="E38" s="1"/>
      <c r="F38" s="1"/>
      <c r="G38" s="1"/>
      <c r="H38" s="1"/>
    </row>
    <row r="39" spans="1:8" ht="15.75" customHeight="1">
      <c r="A39" s="1"/>
      <c r="B39" s="1"/>
      <c r="C39" s="1"/>
      <c r="D39" s="1"/>
      <c r="E39" s="1"/>
      <c r="F39" s="1"/>
      <c r="G39" s="1"/>
      <c r="H39" s="1"/>
    </row>
    <row r="40" spans="1:8" ht="15.75" customHeight="1">
      <c r="A40" s="1"/>
      <c r="B40" s="1"/>
      <c r="C40" s="1"/>
      <c r="D40" s="1"/>
      <c r="E40" s="1"/>
      <c r="F40" s="1"/>
      <c r="G40" s="1"/>
      <c r="H40" s="1"/>
    </row>
    <row r="41" spans="1:8" ht="15.75" customHeight="1">
      <c r="A41" s="1"/>
      <c r="B41" s="1"/>
      <c r="C41" s="1"/>
      <c r="D41" s="1"/>
      <c r="E41" s="1"/>
      <c r="F41" s="1"/>
      <c r="G41" s="1"/>
      <c r="H41" s="1"/>
    </row>
    <row r="42" spans="1:8" ht="15.75" customHeight="1">
      <c r="A42" s="1"/>
      <c r="B42" s="1"/>
      <c r="C42" s="1"/>
      <c r="D42" s="1"/>
      <c r="E42" s="1"/>
      <c r="F42" s="1"/>
      <c r="G42" s="1"/>
      <c r="H42" s="1"/>
    </row>
    <row r="43" spans="1:8" ht="15.75" customHeight="1">
      <c r="A43" s="1"/>
      <c r="B43" s="1"/>
      <c r="C43" s="1"/>
      <c r="D43" s="1"/>
      <c r="E43" s="1"/>
      <c r="F43" s="1"/>
      <c r="G43" s="1"/>
      <c r="H43" s="1"/>
    </row>
    <row r="44" spans="1:8" ht="15.75" customHeight="1">
      <c r="A44" s="1"/>
      <c r="B44" s="1"/>
      <c r="C44" s="1"/>
      <c r="D44" s="1"/>
      <c r="E44" s="1"/>
      <c r="F44" s="1"/>
      <c r="G44" s="1"/>
      <c r="H44" s="1"/>
    </row>
    <row r="45" spans="1:8" ht="15.75" customHeight="1">
      <c r="A45" s="1"/>
      <c r="B45" s="1"/>
      <c r="C45" s="1"/>
      <c r="D45" s="1"/>
      <c r="E45" s="1"/>
      <c r="F45" s="1"/>
      <c r="G45" s="1"/>
      <c r="H45" s="1"/>
    </row>
    <row r="46" spans="1:8" ht="15.75" customHeight="1">
      <c r="A46" s="1"/>
      <c r="B46" s="1"/>
      <c r="C46" s="1"/>
      <c r="D46" s="1"/>
      <c r="E46" s="1"/>
      <c r="F46" s="1"/>
      <c r="G46" s="1"/>
      <c r="H46" s="1"/>
    </row>
    <row r="47" spans="1:8" ht="15.75" customHeight="1">
      <c r="A47" s="1"/>
      <c r="B47" s="1"/>
      <c r="C47" s="1"/>
      <c r="D47" s="1"/>
      <c r="E47" s="1"/>
      <c r="F47" s="1"/>
      <c r="G47" s="1"/>
      <c r="H47" s="1"/>
    </row>
    <row r="48" spans="1:8" ht="15.75" customHeight="1">
      <c r="A48" s="1"/>
      <c r="B48" s="1"/>
      <c r="C48" s="1"/>
      <c r="D48" s="1"/>
      <c r="E48" s="1"/>
      <c r="F48" s="1"/>
      <c r="G48" s="1"/>
      <c r="H48" s="1"/>
    </row>
    <row r="49" spans="1:8" ht="15.75" customHeight="1">
      <c r="A49" s="1"/>
      <c r="B49" s="1"/>
      <c r="C49" s="1"/>
      <c r="D49" s="1"/>
      <c r="E49" s="1"/>
      <c r="F49" s="1"/>
      <c r="G49" s="1"/>
      <c r="H49" s="1"/>
    </row>
    <row r="50" spans="1:8" ht="15.75" customHeight="1">
      <c r="A50" s="1"/>
      <c r="B50" s="1"/>
      <c r="C50" s="1"/>
      <c r="D50" s="1"/>
      <c r="E50" s="1"/>
      <c r="F50" s="1"/>
      <c r="G50" s="1"/>
      <c r="H50" s="1"/>
    </row>
    <row r="51" spans="1:8" ht="15.75" customHeight="1">
      <c r="A51" s="1"/>
      <c r="B51" s="1"/>
      <c r="C51" s="1"/>
      <c r="D51" s="1"/>
      <c r="E51" s="1"/>
      <c r="F51" s="1"/>
      <c r="G51" s="1"/>
      <c r="H51" s="1"/>
    </row>
    <row r="52" spans="1:8" ht="15.75" customHeight="1">
      <c r="A52" s="1"/>
      <c r="B52" s="1"/>
      <c r="C52" s="1"/>
      <c r="D52" s="1"/>
      <c r="E52" s="1"/>
      <c r="F52" s="1"/>
      <c r="G52" s="1"/>
      <c r="H52" s="1"/>
    </row>
    <row r="53" spans="1:8" ht="15.75" customHeight="1">
      <c r="A53" s="1"/>
      <c r="B53" s="1"/>
      <c r="C53" s="1"/>
      <c r="D53" s="1"/>
      <c r="E53" s="1"/>
      <c r="F53" s="1"/>
      <c r="G53" s="1"/>
      <c r="H53" s="1"/>
    </row>
    <row r="54" spans="1:8" ht="15.75" customHeight="1">
      <c r="A54" s="1"/>
      <c r="B54" s="1"/>
      <c r="C54" s="1"/>
      <c r="D54" s="1"/>
      <c r="E54" s="1"/>
      <c r="F54" s="1"/>
      <c r="G54" s="1"/>
      <c r="H54" s="1"/>
    </row>
    <row r="55" spans="1:8" ht="15.75" customHeight="1">
      <c r="A55" s="1"/>
      <c r="B55" s="1"/>
      <c r="C55" s="1"/>
      <c r="D55" s="1"/>
      <c r="E55" s="1"/>
      <c r="F55" s="1"/>
      <c r="G55" s="1"/>
      <c r="H55" s="1"/>
    </row>
    <row r="56" spans="1:8" ht="15.75" customHeight="1">
      <c r="A56" s="1"/>
      <c r="B56" s="1"/>
      <c r="C56" s="1"/>
      <c r="D56" s="1"/>
      <c r="E56" s="1"/>
      <c r="F56" s="1"/>
      <c r="G56" s="1"/>
      <c r="H56" s="1"/>
    </row>
    <row r="57" spans="1:8" ht="15.75" customHeight="1">
      <c r="A57" s="1"/>
      <c r="B57" s="1"/>
      <c r="C57" s="1"/>
      <c r="D57" s="1"/>
      <c r="E57" s="1"/>
      <c r="F57" s="1"/>
      <c r="G57" s="1"/>
      <c r="H57" s="1"/>
    </row>
    <row r="58" spans="1:8" ht="15.75" customHeight="1">
      <c r="A58" s="1"/>
      <c r="B58" s="1"/>
      <c r="C58" s="1"/>
      <c r="D58" s="1"/>
      <c r="E58" s="1"/>
      <c r="F58" s="1"/>
      <c r="G58" s="1"/>
      <c r="H58" s="1"/>
    </row>
    <row r="59" spans="1:8" ht="15.75" customHeight="1">
      <c r="A59" s="1"/>
      <c r="B59" s="1"/>
      <c r="C59" s="1"/>
      <c r="D59" s="1"/>
      <c r="E59" s="1"/>
      <c r="F59" s="1"/>
      <c r="G59" s="1"/>
      <c r="H59" s="1"/>
    </row>
    <row r="60" spans="1:8" ht="15.75" customHeight="1">
      <c r="A60" s="1"/>
      <c r="B60" s="1"/>
      <c r="C60" s="1"/>
      <c r="D60" s="1"/>
      <c r="E60" s="1"/>
      <c r="F60" s="1"/>
      <c r="G60" s="1"/>
      <c r="H60" s="1"/>
    </row>
    <row r="61" spans="1:8" ht="15.75" customHeight="1">
      <c r="A61" s="1"/>
      <c r="B61" s="1"/>
      <c r="C61" s="1"/>
      <c r="D61" s="1"/>
      <c r="E61" s="1"/>
      <c r="F61" s="1"/>
      <c r="G61" s="1"/>
      <c r="H61" s="1"/>
    </row>
    <row r="62" spans="1:8" ht="15.75" customHeight="1">
      <c r="A62" s="1"/>
      <c r="B62" s="1"/>
      <c r="C62" s="1"/>
      <c r="D62" s="1"/>
      <c r="E62" s="1"/>
      <c r="F62" s="1"/>
      <c r="G62" s="1"/>
      <c r="H62" s="1"/>
    </row>
    <row r="63" spans="1:8" ht="15.75" customHeight="1">
      <c r="A63" s="1"/>
      <c r="B63" s="1"/>
      <c r="C63" s="1"/>
      <c r="D63" s="1"/>
      <c r="E63" s="1"/>
      <c r="F63" s="1"/>
      <c r="G63" s="1"/>
      <c r="H63" s="1"/>
    </row>
    <row r="64" spans="1:8" ht="15.75" customHeight="1">
      <c r="A64" s="1"/>
      <c r="B64" s="1"/>
      <c r="C64" s="1"/>
      <c r="D64" s="1"/>
      <c r="E64" s="1"/>
      <c r="F64" s="1"/>
      <c r="G64" s="1"/>
      <c r="H64" s="1"/>
    </row>
    <row r="65" spans="1:8" ht="15.75" customHeight="1">
      <c r="A65" s="1"/>
      <c r="B65" s="1"/>
      <c r="C65" s="1"/>
      <c r="D65" s="1"/>
      <c r="E65" s="1"/>
      <c r="F65" s="1"/>
      <c r="G65" s="1"/>
      <c r="H65" s="1"/>
    </row>
    <row r="66" spans="1:8" ht="15.75" customHeight="1">
      <c r="A66" s="1"/>
      <c r="B66" s="1"/>
      <c r="C66" s="1"/>
      <c r="D66" s="1"/>
      <c r="E66" s="1"/>
      <c r="F66" s="1"/>
      <c r="G66" s="1"/>
      <c r="H66" s="1"/>
    </row>
    <row r="67" spans="1:8" ht="15.75" customHeight="1">
      <c r="A67" s="1"/>
      <c r="B67" s="1"/>
      <c r="C67" s="1"/>
      <c r="D67" s="1"/>
      <c r="E67" s="1"/>
      <c r="F67" s="1"/>
      <c r="G67" s="1"/>
      <c r="H67" s="1"/>
    </row>
    <row r="68" spans="1:8" ht="15.75" customHeight="1">
      <c r="A68" s="1"/>
      <c r="B68" s="1"/>
      <c r="C68" s="1"/>
      <c r="D68" s="1"/>
      <c r="E68" s="1"/>
      <c r="F68" s="1"/>
      <c r="G68" s="1"/>
      <c r="H68" s="1"/>
    </row>
    <row r="69" spans="1:8" ht="15.75" customHeight="1">
      <c r="A69" s="1"/>
      <c r="B69" s="1"/>
      <c r="C69" s="1"/>
      <c r="D69" s="1"/>
      <c r="E69" s="1"/>
      <c r="F69" s="1"/>
      <c r="G69" s="1"/>
      <c r="H69" s="1"/>
    </row>
    <row r="70" spans="1:8" ht="15.75" customHeight="1">
      <c r="A70" s="1"/>
      <c r="B70" s="1"/>
      <c r="C70" s="1"/>
      <c r="D70" s="1"/>
      <c r="E70" s="1"/>
      <c r="F70" s="1"/>
      <c r="G70" s="1"/>
      <c r="H70" s="1"/>
    </row>
    <row r="71" spans="1:8" ht="15.75" customHeight="1">
      <c r="A71" s="1"/>
      <c r="B71" s="1"/>
      <c r="C71" s="1"/>
      <c r="D71" s="1"/>
      <c r="E71" s="1"/>
      <c r="F71" s="1"/>
      <c r="G71" s="1"/>
      <c r="H71" s="1"/>
    </row>
    <row r="72" spans="1:8" ht="15.75" customHeight="1">
      <c r="A72" s="1"/>
      <c r="B72" s="1"/>
      <c r="C72" s="1"/>
      <c r="D72" s="1"/>
      <c r="E72" s="1"/>
      <c r="F72" s="1"/>
      <c r="G72" s="1"/>
      <c r="H72" s="1"/>
    </row>
    <row r="73" spans="1:8" ht="15.75" customHeight="1">
      <c r="A73" s="1"/>
      <c r="B73" s="1"/>
      <c r="C73" s="1"/>
      <c r="D73" s="1"/>
      <c r="E73" s="1"/>
      <c r="F73" s="1"/>
      <c r="G73" s="1"/>
      <c r="H73" s="1"/>
    </row>
    <row r="74" spans="1:8" ht="15.75" customHeight="1">
      <c r="A74" s="1"/>
      <c r="B74" s="1"/>
      <c r="C74" s="1"/>
      <c r="D74" s="1"/>
      <c r="E74" s="1"/>
      <c r="F74" s="1"/>
      <c r="G74" s="1"/>
      <c r="H74" s="1"/>
    </row>
    <row r="75" spans="1:8" ht="15.75" customHeight="1">
      <c r="A75" s="1"/>
      <c r="B75" s="1"/>
      <c r="C75" s="1"/>
      <c r="D75" s="1"/>
      <c r="E75" s="1"/>
      <c r="F75" s="1"/>
      <c r="G75" s="1"/>
      <c r="H75" s="1"/>
    </row>
    <row r="76" spans="1:8" ht="15.75" customHeight="1">
      <c r="A76" s="1"/>
      <c r="B76" s="1"/>
      <c r="C76" s="1"/>
      <c r="D76" s="1"/>
      <c r="E76" s="1"/>
      <c r="F76" s="1"/>
      <c r="G76" s="1"/>
      <c r="H76" s="1"/>
    </row>
    <row r="77" spans="1:8" ht="15.75" customHeight="1">
      <c r="A77" s="1"/>
      <c r="B77" s="1"/>
      <c r="C77" s="1"/>
      <c r="D77" s="1"/>
      <c r="E77" s="1"/>
      <c r="F77" s="1"/>
      <c r="G77" s="1"/>
      <c r="H77" s="1"/>
    </row>
    <row r="78" spans="1:8" ht="15.75" customHeight="1">
      <c r="A78" s="1"/>
      <c r="B78" s="1"/>
      <c r="C78" s="1"/>
      <c r="D78" s="1"/>
      <c r="E78" s="1"/>
      <c r="F78" s="1"/>
      <c r="G78" s="1"/>
      <c r="H78" s="1"/>
    </row>
    <row r="79" spans="1:8" ht="15.75" customHeight="1">
      <c r="A79" s="1"/>
      <c r="B79" s="1"/>
      <c r="C79" s="1"/>
      <c r="D79" s="1"/>
      <c r="E79" s="1"/>
      <c r="F79" s="1"/>
      <c r="G79" s="1"/>
      <c r="H79" s="1"/>
    </row>
    <row r="80" spans="1:8" ht="15.75" customHeight="1">
      <c r="A80" s="1"/>
      <c r="B80" s="1"/>
      <c r="C80" s="1"/>
      <c r="D80" s="1"/>
      <c r="E80" s="1"/>
      <c r="F80" s="1"/>
      <c r="G80" s="1"/>
      <c r="H80" s="1"/>
    </row>
    <row r="81" spans="1:8" ht="15.75" customHeight="1">
      <c r="A81" s="1"/>
      <c r="B81" s="1"/>
      <c r="C81" s="1"/>
      <c r="D81" s="1"/>
      <c r="E81" s="1"/>
      <c r="F81" s="1"/>
      <c r="G81" s="1"/>
      <c r="H81" s="1"/>
    </row>
    <row r="82" spans="1:8" ht="15.75" customHeight="1">
      <c r="A82" s="1"/>
      <c r="B82" s="1"/>
      <c r="C82" s="1"/>
      <c r="D82" s="1"/>
      <c r="E82" s="1"/>
      <c r="F82" s="1"/>
      <c r="G82" s="1"/>
      <c r="H82" s="1"/>
    </row>
    <row r="83" spans="1:8" ht="15.75" customHeight="1">
      <c r="A83" s="1"/>
      <c r="B83" s="1"/>
      <c r="C83" s="1"/>
      <c r="D83" s="1"/>
      <c r="E83" s="1"/>
      <c r="F83" s="1"/>
      <c r="G83" s="1"/>
      <c r="H83" s="1"/>
    </row>
    <row r="84" spans="1:8" ht="15.75" customHeight="1">
      <c r="A84" s="1"/>
      <c r="B84" s="1"/>
      <c r="C84" s="1"/>
      <c r="D84" s="1"/>
      <c r="E84" s="1"/>
      <c r="F84" s="1"/>
      <c r="G84" s="1"/>
      <c r="H84" s="1"/>
    </row>
    <row r="85" spans="1:8" ht="15.75" customHeight="1">
      <c r="A85" s="1"/>
      <c r="B85" s="1"/>
      <c r="C85" s="1"/>
      <c r="D85" s="1"/>
      <c r="E85" s="1"/>
      <c r="F85" s="1"/>
      <c r="G85" s="1"/>
      <c r="H85" s="1"/>
    </row>
    <row r="86" spans="1:8" ht="15.75" customHeight="1">
      <c r="A86" s="1"/>
      <c r="B86" s="1"/>
      <c r="C86" s="1"/>
      <c r="D86" s="1"/>
      <c r="E86" s="1"/>
      <c r="F86" s="1"/>
      <c r="G86" s="1"/>
      <c r="H86" s="1"/>
    </row>
    <row r="87" spans="1:8" ht="15.75" customHeight="1">
      <c r="A87" s="1"/>
      <c r="B87" s="1"/>
      <c r="C87" s="1"/>
      <c r="D87" s="1"/>
      <c r="E87" s="1"/>
      <c r="F87" s="1"/>
      <c r="G87" s="1"/>
      <c r="H87" s="1"/>
    </row>
    <row r="88" spans="1:8" ht="15.75" customHeight="1">
      <c r="A88" s="1"/>
      <c r="B88" s="1"/>
      <c r="C88" s="1"/>
      <c r="D88" s="1"/>
      <c r="E88" s="1"/>
      <c r="F88" s="1"/>
      <c r="G88" s="1"/>
      <c r="H88" s="1"/>
    </row>
    <row r="89" spans="1:8" ht="15.75" customHeight="1">
      <c r="A89" s="1"/>
      <c r="B89" s="1"/>
      <c r="C89" s="1"/>
      <c r="D89" s="1"/>
      <c r="E89" s="1"/>
      <c r="F89" s="1"/>
      <c r="G89" s="1"/>
      <c r="H89" s="1"/>
    </row>
    <row r="90" spans="1:8" ht="15.75" customHeight="1">
      <c r="A90" s="1"/>
      <c r="B90" s="1"/>
      <c r="C90" s="1"/>
      <c r="D90" s="1"/>
      <c r="E90" s="1"/>
      <c r="F90" s="1"/>
      <c r="G90" s="1"/>
      <c r="H90" s="1"/>
    </row>
    <row r="91" spans="1:8" ht="15.75" customHeight="1">
      <c r="A91" s="1"/>
      <c r="B91" s="1"/>
      <c r="C91" s="1"/>
      <c r="D91" s="1"/>
      <c r="E91" s="1"/>
      <c r="F91" s="1"/>
      <c r="G91" s="1"/>
      <c r="H91" s="1"/>
    </row>
    <row r="92" spans="1:8" ht="15.75" customHeight="1">
      <c r="A92" s="1"/>
      <c r="B92" s="1"/>
      <c r="C92" s="1"/>
      <c r="D92" s="1"/>
      <c r="E92" s="1"/>
      <c r="F92" s="1"/>
      <c r="G92" s="1"/>
      <c r="H92" s="1"/>
    </row>
    <row r="93" spans="1:8" ht="15.75" customHeight="1">
      <c r="A93" s="1"/>
      <c r="B93" s="1"/>
      <c r="C93" s="1"/>
      <c r="D93" s="1"/>
      <c r="E93" s="1"/>
      <c r="F93" s="1"/>
      <c r="G93" s="1"/>
      <c r="H93" s="1"/>
    </row>
    <row r="94" spans="1:8" ht="15.75" customHeight="1">
      <c r="A94" s="1"/>
      <c r="B94" s="1"/>
      <c r="C94" s="1"/>
      <c r="D94" s="1"/>
      <c r="E94" s="1"/>
      <c r="F94" s="1"/>
      <c r="G94" s="1"/>
      <c r="H94" s="1"/>
    </row>
    <row r="95" spans="1:8" ht="15.75" customHeight="1">
      <c r="A95" s="1"/>
      <c r="B95" s="1"/>
      <c r="C95" s="1"/>
      <c r="D95" s="1"/>
      <c r="E95" s="1"/>
      <c r="F95" s="1"/>
      <c r="G95" s="1"/>
      <c r="H95" s="1"/>
    </row>
    <row r="96" spans="1:8" ht="15.75" customHeight="1">
      <c r="A96" s="1"/>
      <c r="B96" s="1"/>
      <c r="C96" s="1"/>
      <c r="D96" s="1"/>
      <c r="E96" s="1"/>
      <c r="F96" s="1"/>
      <c r="G96" s="1"/>
      <c r="H96" s="1"/>
    </row>
    <row r="97" spans="1:8" ht="15.75" customHeight="1">
      <c r="A97" s="1"/>
      <c r="B97" s="1"/>
      <c r="C97" s="1"/>
      <c r="D97" s="1"/>
      <c r="E97" s="1"/>
      <c r="F97" s="1"/>
      <c r="G97" s="1"/>
      <c r="H97" s="1"/>
    </row>
    <row r="98" spans="1:8" ht="15.75" customHeight="1">
      <c r="A98" s="1"/>
      <c r="B98" s="1"/>
      <c r="C98" s="1"/>
      <c r="D98" s="1"/>
      <c r="E98" s="1"/>
      <c r="F98" s="1"/>
      <c r="G98" s="1"/>
      <c r="H98" s="1"/>
    </row>
    <row r="99" spans="1:8" ht="15.75" customHeight="1">
      <c r="A99" s="1"/>
      <c r="B99" s="1"/>
      <c r="C99" s="1"/>
      <c r="D99" s="1"/>
      <c r="E99" s="1"/>
      <c r="F99" s="1"/>
      <c r="G99" s="1"/>
      <c r="H99" s="1"/>
    </row>
    <row r="100" spans="1:8" ht="15.75" customHeight="1">
      <c r="A100" s="1"/>
      <c r="B100" s="1"/>
      <c r="C100" s="1"/>
      <c r="D100" s="1"/>
      <c r="E100" s="1"/>
      <c r="F100" s="1"/>
      <c r="G100" s="1"/>
      <c r="H100" s="1"/>
    </row>
    <row r="101" spans="1:8" ht="15.75" customHeight="1">
      <c r="A101" s="1"/>
      <c r="B101" s="1"/>
      <c r="C101" s="1"/>
      <c r="D101" s="1"/>
      <c r="E101" s="1"/>
      <c r="F101" s="1"/>
      <c r="G101" s="1"/>
      <c r="H101" s="1"/>
    </row>
    <row r="102" spans="1:8" ht="15.75" customHeight="1">
      <c r="A102" s="1"/>
      <c r="B102" s="1"/>
      <c r="C102" s="1"/>
      <c r="D102" s="1"/>
      <c r="E102" s="1"/>
      <c r="F102" s="1"/>
      <c r="G102" s="1"/>
      <c r="H102" s="1"/>
    </row>
    <row r="103" spans="1:8" ht="15.75" customHeight="1">
      <c r="A103" s="1"/>
      <c r="B103" s="1"/>
      <c r="C103" s="1"/>
      <c r="D103" s="1"/>
      <c r="E103" s="1"/>
      <c r="F103" s="1"/>
      <c r="G103" s="1"/>
      <c r="H103" s="1"/>
    </row>
    <row r="104" spans="1:8" ht="15.75" customHeight="1">
      <c r="A104" s="1"/>
      <c r="B104" s="1"/>
      <c r="C104" s="1"/>
      <c r="D104" s="1"/>
      <c r="E104" s="1"/>
      <c r="F104" s="1"/>
      <c r="G104" s="1"/>
      <c r="H104" s="1"/>
    </row>
    <row r="105" spans="1:8" ht="15.75" customHeight="1">
      <c r="A105" s="1"/>
      <c r="B105" s="1"/>
      <c r="C105" s="1"/>
      <c r="D105" s="1"/>
      <c r="E105" s="1"/>
      <c r="F105" s="1"/>
      <c r="G105" s="1"/>
      <c r="H105" s="1"/>
    </row>
    <row r="106" spans="1:8" ht="15.75" customHeight="1">
      <c r="A106" s="1"/>
      <c r="B106" s="1"/>
      <c r="C106" s="1"/>
      <c r="D106" s="1"/>
      <c r="E106" s="1"/>
      <c r="F106" s="1"/>
      <c r="G106" s="1"/>
      <c r="H106" s="1"/>
    </row>
    <row r="107" spans="1:8" ht="15.75" customHeight="1">
      <c r="A107" s="1"/>
      <c r="B107" s="1"/>
      <c r="C107" s="1"/>
      <c r="D107" s="1"/>
      <c r="E107" s="1"/>
      <c r="F107" s="1"/>
      <c r="G107" s="1"/>
      <c r="H107" s="1"/>
    </row>
    <row r="108" spans="1:8" ht="15.75" customHeight="1">
      <c r="A108" s="1"/>
      <c r="B108" s="1"/>
      <c r="C108" s="1"/>
      <c r="D108" s="1"/>
      <c r="E108" s="1"/>
      <c r="F108" s="1"/>
      <c r="G108" s="1"/>
      <c r="H108" s="1"/>
    </row>
    <row r="109" spans="1:8" ht="15.75" customHeight="1">
      <c r="A109" s="1"/>
      <c r="B109" s="1"/>
      <c r="C109" s="1"/>
      <c r="D109" s="1"/>
      <c r="E109" s="1"/>
      <c r="F109" s="1"/>
      <c r="G109" s="1"/>
      <c r="H109" s="1"/>
    </row>
    <row r="110" spans="1:8" ht="15.75" customHeight="1">
      <c r="A110" s="1"/>
      <c r="B110" s="1"/>
      <c r="C110" s="1"/>
      <c r="D110" s="1"/>
      <c r="E110" s="1"/>
      <c r="F110" s="1"/>
      <c r="G110" s="1"/>
      <c r="H110" s="1"/>
    </row>
    <row r="111" spans="1:8" ht="15.75" customHeight="1">
      <c r="A111" s="1"/>
      <c r="B111" s="1"/>
      <c r="C111" s="1"/>
      <c r="D111" s="1"/>
      <c r="E111" s="1"/>
      <c r="F111" s="1"/>
      <c r="G111" s="1"/>
      <c r="H111" s="1"/>
    </row>
    <row r="112" spans="1:8" ht="15.75" customHeight="1">
      <c r="A112" s="1"/>
      <c r="B112" s="1"/>
      <c r="C112" s="1"/>
      <c r="D112" s="1"/>
      <c r="E112" s="1"/>
      <c r="F112" s="1"/>
      <c r="G112" s="1"/>
      <c r="H112" s="1"/>
    </row>
    <row r="113" spans="1:8" ht="15.75" customHeight="1">
      <c r="A113" s="1"/>
      <c r="B113" s="1"/>
      <c r="C113" s="1"/>
      <c r="D113" s="1"/>
      <c r="E113" s="1"/>
      <c r="F113" s="1"/>
      <c r="G113" s="1"/>
      <c r="H113" s="1"/>
    </row>
    <row r="114" spans="1:8" ht="15.75" customHeight="1">
      <c r="A114" s="1"/>
      <c r="B114" s="1"/>
      <c r="C114" s="1"/>
      <c r="D114" s="1"/>
      <c r="E114" s="1"/>
      <c r="F114" s="1"/>
      <c r="G114" s="1"/>
      <c r="H114" s="1"/>
    </row>
    <row r="115" spans="1:8" ht="15.75" customHeight="1">
      <c r="A115" s="1"/>
      <c r="B115" s="1"/>
      <c r="C115" s="1"/>
      <c r="D115" s="1"/>
      <c r="E115" s="1"/>
      <c r="F115" s="1"/>
      <c r="G115" s="1"/>
      <c r="H115" s="1"/>
    </row>
    <row r="116" spans="1:8" ht="15.75" customHeight="1">
      <c r="A116" s="1"/>
      <c r="B116" s="1"/>
      <c r="C116" s="1"/>
      <c r="D116" s="1"/>
      <c r="E116" s="1"/>
      <c r="F116" s="1"/>
      <c r="G116" s="1"/>
      <c r="H116" s="1"/>
    </row>
    <row r="117" spans="1:8" ht="15.75" customHeight="1">
      <c r="A117" s="1"/>
      <c r="B117" s="1"/>
      <c r="C117" s="1"/>
      <c r="D117" s="1"/>
      <c r="E117" s="1"/>
      <c r="F117" s="1"/>
      <c r="G117" s="1"/>
      <c r="H117" s="1"/>
    </row>
    <row r="118" spans="1:8" ht="15.75" customHeight="1">
      <c r="A118" s="1"/>
      <c r="B118" s="1"/>
      <c r="C118" s="1"/>
      <c r="D118" s="1"/>
      <c r="E118" s="1"/>
      <c r="F118" s="1"/>
      <c r="G118" s="1"/>
      <c r="H118" s="1"/>
    </row>
    <row r="119" spans="1:8" ht="15.75" customHeight="1">
      <c r="A119" s="1"/>
      <c r="B119" s="1"/>
      <c r="C119" s="1"/>
      <c r="D119" s="1"/>
      <c r="E119" s="1"/>
      <c r="F119" s="1"/>
      <c r="G119" s="1"/>
      <c r="H119" s="1"/>
    </row>
    <row r="120" spans="1:8" ht="15.75" customHeight="1">
      <c r="A120" s="1"/>
      <c r="B120" s="1"/>
      <c r="C120" s="1"/>
      <c r="D120" s="1"/>
      <c r="E120" s="1"/>
      <c r="F120" s="1"/>
      <c r="G120" s="1"/>
      <c r="H120" s="1"/>
    </row>
    <row r="121" spans="1:8" ht="15.75" customHeight="1">
      <c r="A121" s="1"/>
      <c r="B121" s="1"/>
      <c r="C121" s="1"/>
      <c r="D121" s="1"/>
      <c r="E121" s="1"/>
      <c r="F121" s="1"/>
      <c r="G121" s="1"/>
      <c r="H121" s="1"/>
    </row>
    <row r="122" spans="1:8" ht="15.75" customHeight="1">
      <c r="A122" s="1"/>
      <c r="B122" s="1"/>
      <c r="C122" s="1"/>
      <c r="D122" s="1"/>
      <c r="E122" s="1"/>
      <c r="F122" s="1"/>
      <c r="G122" s="1"/>
      <c r="H122" s="1"/>
    </row>
    <row r="123" spans="1:8" ht="15.75" customHeight="1">
      <c r="A123" s="1"/>
      <c r="B123" s="1"/>
      <c r="C123" s="1"/>
      <c r="D123" s="1"/>
      <c r="E123" s="1"/>
      <c r="F123" s="1"/>
      <c r="G123" s="1"/>
      <c r="H123" s="1"/>
    </row>
    <row r="124" spans="1:8" ht="15.75" customHeight="1">
      <c r="A124" s="1"/>
      <c r="B124" s="1"/>
      <c r="C124" s="1"/>
      <c r="D124" s="1"/>
      <c r="E124" s="1"/>
      <c r="F124" s="1"/>
      <c r="G124" s="1"/>
      <c r="H124" s="1"/>
    </row>
    <row r="125" spans="1:8" ht="15.75" customHeight="1">
      <c r="A125" s="1"/>
      <c r="B125" s="1"/>
      <c r="C125" s="1"/>
      <c r="D125" s="1"/>
      <c r="E125" s="1"/>
      <c r="F125" s="1"/>
      <c r="G125" s="1"/>
      <c r="H125" s="1"/>
    </row>
    <row r="126" spans="1:8" ht="15.75" customHeight="1">
      <c r="A126" s="1"/>
      <c r="B126" s="1"/>
      <c r="C126" s="1"/>
      <c r="D126" s="1"/>
      <c r="E126" s="1"/>
      <c r="F126" s="1"/>
      <c r="G126" s="1"/>
      <c r="H126" s="1"/>
    </row>
    <row r="127" spans="1:8" ht="15.75" customHeight="1">
      <c r="A127" s="1"/>
      <c r="B127" s="1"/>
      <c r="C127" s="1"/>
      <c r="D127" s="1"/>
      <c r="E127" s="1"/>
      <c r="F127" s="1"/>
      <c r="G127" s="1"/>
      <c r="H127" s="1"/>
    </row>
    <row r="128" spans="1:8" ht="15.75" customHeight="1">
      <c r="A128" s="1"/>
      <c r="B128" s="1"/>
      <c r="C128" s="1"/>
      <c r="D128" s="1"/>
      <c r="E128" s="1"/>
      <c r="F128" s="1"/>
      <c r="G128" s="1"/>
      <c r="H128" s="1"/>
    </row>
    <row r="129" spans="1:8" ht="15.75" customHeight="1">
      <c r="A129" s="1"/>
      <c r="B129" s="1"/>
      <c r="C129" s="1"/>
      <c r="D129" s="1"/>
      <c r="E129" s="1"/>
      <c r="F129" s="1"/>
      <c r="G129" s="1"/>
      <c r="H129" s="1"/>
    </row>
    <row r="130" spans="1:8" ht="15.75" customHeight="1">
      <c r="A130" s="1"/>
      <c r="B130" s="1"/>
      <c r="C130" s="1"/>
      <c r="D130" s="1"/>
      <c r="E130" s="1"/>
      <c r="F130" s="1"/>
      <c r="G130" s="1"/>
      <c r="H130" s="1"/>
    </row>
    <row r="131" spans="1:8" ht="15.75" customHeight="1">
      <c r="A131" s="1"/>
      <c r="B131" s="1"/>
      <c r="C131" s="1"/>
      <c r="D131" s="1"/>
      <c r="E131" s="1"/>
      <c r="F131" s="1"/>
      <c r="G131" s="1"/>
      <c r="H131" s="1"/>
    </row>
    <row r="132" spans="1:8" ht="15.75" customHeight="1">
      <c r="A132" s="1"/>
      <c r="B132" s="1"/>
      <c r="C132" s="1"/>
      <c r="D132" s="1"/>
      <c r="E132" s="1"/>
      <c r="F132" s="1"/>
      <c r="G132" s="1"/>
      <c r="H132" s="1"/>
    </row>
    <row r="133" spans="1:8" ht="15.75" customHeight="1">
      <c r="A133" s="1"/>
      <c r="B133" s="1"/>
      <c r="C133" s="1"/>
      <c r="D133" s="1"/>
      <c r="E133" s="1"/>
      <c r="F133" s="1"/>
      <c r="G133" s="1"/>
      <c r="H133" s="1"/>
    </row>
    <row r="134" spans="1:8" ht="15.75" customHeight="1">
      <c r="A134" s="1"/>
      <c r="B134" s="1"/>
      <c r="C134" s="1"/>
      <c r="D134" s="1"/>
      <c r="E134" s="1"/>
      <c r="F134" s="1"/>
      <c r="G134" s="1"/>
      <c r="H134" s="1"/>
    </row>
    <row r="135" spans="1:8" ht="15.75" customHeight="1">
      <c r="A135" s="1"/>
      <c r="B135" s="1"/>
      <c r="C135" s="1"/>
      <c r="D135" s="1"/>
      <c r="E135" s="1"/>
      <c r="F135" s="1"/>
      <c r="G135" s="1"/>
      <c r="H135" s="1"/>
    </row>
    <row r="136" spans="1:8" ht="15.75" customHeight="1">
      <c r="A136" s="1"/>
      <c r="B136" s="1"/>
      <c r="C136" s="1"/>
      <c r="D136" s="1"/>
      <c r="E136" s="1"/>
      <c r="F136" s="1"/>
      <c r="G136" s="1"/>
      <c r="H136" s="1"/>
    </row>
    <row r="137" spans="1:8" ht="15.75" customHeight="1">
      <c r="A137" s="1"/>
      <c r="B137" s="1"/>
      <c r="C137" s="1"/>
      <c r="D137" s="1"/>
      <c r="E137" s="1"/>
      <c r="F137" s="1"/>
      <c r="G137" s="1"/>
      <c r="H137" s="1"/>
    </row>
    <row r="138" spans="1:8" ht="15.75" customHeight="1">
      <c r="A138" s="1"/>
      <c r="B138" s="1"/>
      <c r="C138" s="1"/>
      <c r="D138" s="1"/>
      <c r="E138" s="1"/>
      <c r="F138" s="1"/>
      <c r="G138" s="1"/>
      <c r="H138" s="1"/>
    </row>
    <row r="139" spans="1:8" ht="15.75" customHeight="1">
      <c r="A139" s="1"/>
      <c r="B139" s="1"/>
      <c r="C139" s="1"/>
      <c r="D139" s="1"/>
      <c r="E139" s="1"/>
      <c r="F139" s="1"/>
      <c r="G139" s="1"/>
      <c r="H139" s="1"/>
    </row>
    <row r="140" spans="1:8" ht="15.75" customHeight="1">
      <c r="A140" s="1"/>
      <c r="B140" s="1"/>
      <c r="C140" s="1"/>
      <c r="D140" s="1"/>
      <c r="E140" s="1"/>
      <c r="F140" s="1"/>
      <c r="G140" s="1"/>
      <c r="H140" s="1"/>
    </row>
    <row r="141" spans="1:8" ht="15.75" customHeight="1">
      <c r="A141" s="1"/>
      <c r="B141" s="1"/>
      <c r="C141" s="1"/>
      <c r="D141" s="1"/>
      <c r="E141" s="1"/>
      <c r="F141" s="1"/>
      <c r="G141" s="1"/>
      <c r="H141" s="1"/>
    </row>
    <row r="142" spans="1:8" ht="15.75" customHeight="1">
      <c r="A142" s="1"/>
      <c r="B142" s="1"/>
      <c r="C142" s="1"/>
      <c r="D142" s="1"/>
      <c r="E142" s="1"/>
      <c r="F142" s="1"/>
      <c r="G142" s="1"/>
      <c r="H142" s="1"/>
    </row>
    <row r="143" spans="1:8" ht="15.75" customHeight="1">
      <c r="A143" s="1"/>
      <c r="B143" s="1"/>
      <c r="C143" s="1"/>
      <c r="D143" s="1"/>
      <c r="E143" s="1"/>
      <c r="F143" s="1"/>
      <c r="G143" s="1"/>
      <c r="H143" s="1"/>
    </row>
    <row r="144" spans="1:8" ht="15.75" customHeight="1">
      <c r="A144" s="1"/>
      <c r="B144" s="1"/>
      <c r="C144" s="1"/>
      <c r="D144" s="1"/>
      <c r="E144" s="1"/>
      <c r="F144" s="1"/>
      <c r="G144" s="1"/>
      <c r="H144" s="1"/>
    </row>
    <row r="145" spans="1:8" ht="15.75" customHeight="1">
      <c r="A145" s="1"/>
      <c r="B145" s="1"/>
      <c r="C145" s="1"/>
      <c r="D145" s="1"/>
      <c r="E145" s="1"/>
      <c r="F145" s="1"/>
      <c r="G145" s="1"/>
      <c r="H145" s="1"/>
    </row>
    <row r="146" spans="1:8" ht="15.75" customHeight="1">
      <c r="A146" s="1"/>
      <c r="B146" s="1"/>
      <c r="C146" s="1"/>
      <c r="D146" s="1"/>
      <c r="E146" s="1"/>
      <c r="F146" s="1"/>
      <c r="G146" s="1"/>
      <c r="H146" s="1"/>
    </row>
    <row r="147" spans="1:8" ht="15.75" customHeight="1">
      <c r="A147" s="1"/>
      <c r="B147" s="1"/>
      <c r="C147" s="1"/>
      <c r="D147" s="1"/>
      <c r="E147" s="1"/>
      <c r="F147" s="1"/>
      <c r="G147" s="1"/>
      <c r="H147" s="1"/>
    </row>
    <row r="148" spans="1:8" ht="15.75" customHeight="1">
      <c r="A148" s="1"/>
      <c r="B148" s="1"/>
      <c r="C148" s="1"/>
      <c r="D148" s="1"/>
      <c r="E148" s="1"/>
      <c r="F148" s="1"/>
      <c r="G148" s="1"/>
      <c r="H148" s="1"/>
    </row>
    <row r="149" spans="1:8" ht="15.75" customHeight="1">
      <c r="A149" s="1"/>
      <c r="B149" s="1"/>
      <c r="C149" s="1"/>
      <c r="D149" s="1"/>
      <c r="E149" s="1"/>
      <c r="F149" s="1"/>
      <c r="G149" s="1"/>
      <c r="H149" s="1"/>
    </row>
    <row r="150" spans="1:8" ht="15.75" customHeight="1">
      <c r="A150" s="1"/>
      <c r="B150" s="1"/>
      <c r="C150" s="1"/>
      <c r="D150" s="1"/>
      <c r="E150" s="1"/>
      <c r="F150" s="1"/>
      <c r="G150" s="1"/>
      <c r="H150" s="1"/>
    </row>
    <row r="151" spans="1:8" ht="15.75" customHeight="1">
      <c r="A151" s="1"/>
      <c r="B151" s="1"/>
      <c r="C151" s="1"/>
      <c r="D151" s="1"/>
      <c r="E151" s="1"/>
      <c r="F151" s="1"/>
      <c r="G151" s="1"/>
      <c r="H151" s="1"/>
    </row>
    <row r="152" spans="1:8" ht="15.75" customHeight="1">
      <c r="A152" s="1"/>
      <c r="B152" s="1"/>
      <c r="C152" s="1"/>
      <c r="D152" s="1"/>
      <c r="E152" s="1"/>
      <c r="F152" s="1"/>
      <c r="G152" s="1"/>
      <c r="H152" s="1"/>
    </row>
    <row r="153" spans="1:8" ht="15.75" customHeight="1">
      <c r="A153" s="1"/>
      <c r="B153" s="1"/>
      <c r="C153" s="1"/>
      <c r="D153" s="1"/>
      <c r="E153" s="1"/>
      <c r="F153" s="1"/>
      <c r="G153" s="1"/>
      <c r="H153" s="1"/>
    </row>
    <row r="154" spans="1:8" ht="15.75" customHeight="1">
      <c r="A154" s="1"/>
      <c r="B154" s="1"/>
      <c r="C154" s="1"/>
      <c r="D154" s="1"/>
      <c r="E154" s="1"/>
      <c r="F154" s="1"/>
      <c r="G154" s="1"/>
      <c r="H154" s="1"/>
    </row>
    <row r="155" spans="1:8" ht="15.75" customHeight="1">
      <c r="A155" s="1"/>
      <c r="B155" s="1"/>
      <c r="C155" s="1"/>
      <c r="D155" s="1"/>
      <c r="E155" s="1"/>
      <c r="F155" s="1"/>
      <c r="G155" s="1"/>
      <c r="H155" s="1"/>
    </row>
    <row r="156" spans="1:8" ht="15.75" customHeight="1">
      <c r="A156" s="1"/>
      <c r="B156" s="1"/>
      <c r="C156" s="1"/>
      <c r="D156" s="1"/>
      <c r="E156" s="1"/>
      <c r="F156" s="1"/>
      <c r="G156" s="1"/>
      <c r="H156" s="1"/>
    </row>
    <row r="157" spans="1:8" ht="15.75" customHeight="1">
      <c r="A157" s="1"/>
      <c r="B157" s="1"/>
      <c r="C157" s="1"/>
      <c r="D157" s="1"/>
      <c r="E157" s="1"/>
      <c r="F157" s="1"/>
      <c r="G157" s="1"/>
      <c r="H157" s="1"/>
    </row>
    <row r="158" spans="1:8" ht="15.75" customHeight="1">
      <c r="A158" s="1"/>
      <c r="B158" s="1"/>
      <c r="C158" s="1"/>
      <c r="D158" s="1"/>
      <c r="E158" s="1"/>
      <c r="F158" s="1"/>
      <c r="G158" s="1"/>
      <c r="H158" s="1"/>
    </row>
    <row r="159" spans="1:8" ht="15.75" customHeight="1">
      <c r="A159" s="1"/>
      <c r="B159" s="1"/>
      <c r="C159" s="1"/>
      <c r="D159" s="1"/>
      <c r="E159" s="1"/>
      <c r="F159" s="1"/>
      <c r="G159" s="1"/>
      <c r="H159" s="1"/>
    </row>
    <row r="160" spans="1:8" ht="15.75" customHeight="1">
      <c r="A160" s="1"/>
      <c r="B160" s="1"/>
      <c r="C160" s="1"/>
      <c r="D160" s="1"/>
      <c r="E160" s="1"/>
      <c r="F160" s="1"/>
      <c r="G160" s="1"/>
      <c r="H160" s="1"/>
    </row>
    <row r="161" spans="1:8" ht="15.75" customHeight="1">
      <c r="A161" s="1"/>
      <c r="B161" s="1"/>
      <c r="C161" s="1"/>
      <c r="D161" s="1"/>
      <c r="E161" s="1"/>
      <c r="F161" s="1"/>
      <c r="G161" s="1"/>
      <c r="H161" s="1"/>
    </row>
    <row r="162" spans="1:8" ht="15.75" customHeight="1">
      <c r="A162" s="1"/>
      <c r="B162" s="1"/>
      <c r="C162" s="1"/>
      <c r="D162" s="1"/>
      <c r="E162" s="1"/>
      <c r="F162" s="1"/>
      <c r="G162" s="1"/>
      <c r="H162" s="1"/>
    </row>
    <row r="163" spans="1:8" ht="15.75" customHeight="1">
      <c r="A163" s="1"/>
      <c r="B163" s="1"/>
      <c r="C163" s="1"/>
      <c r="D163" s="1"/>
      <c r="E163" s="1"/>
      <c r="F163" s="1"/>
      <c r="G163" s="1"/>
      <c r="H163" s="1"/>
    </row>
    <row r="164" spans="1:8" ht="15.75" customHeight="1">
      <c r="A164" s="1"/>
      <c r="B164" s="1"/>
      <c r="C164" s="1"/>
      <c r="D164" s="1"/>
      <c r="E164" s="1"/>
      <c r="F164" s="1"/>
      <c r="G164" s="1"/>
      <c r="H164" s="1"/>
    </row>
    <row r="165" spans="1:8" ht="15.75" customHeight="1">
      <c r="A165" s="1"/>
      <c r="B165" s="1"/>
      <c r="C165" s="1"/>
      <c r="D165" s="1"/>
      <c r="E165" s="1"/>
      <c r="F165" s="1"/>
      <c r="G165" s="1"/>
      <c r="H165" s="1"/>
    </row>
    <row r="166" spans="1:8" ht="15.75" customHeight="1">
      <c r="A166" s="1"/>
      <c r="B166" s="1"/>
      <c r="C166" s="1"/>
      <c r="D166" s="1"/>
      <c r="E166" s="1"/>
      <c r="F166" s="1"/>
      <c r="G166" s="1"/>
      <c r="H166" s="1"/>
    </row>
    <row r="167" spans="1:8" ht="15.75" customHeight="1">
      <c r="A167" s="1"/>
      <c r="B167" s="1"/>
      <c r="C167" s="1"/>
      <c r="D167" s="1"/>
      <c r="E167" s="1"/>
      <c r="F167" s="1"/>
      <c r="G167" s="1"/>
      <c r="H167" s="1"/>
    </row>
    <row r="168" spans="1:8" ht="15.75" customHeight="1">
      <c r="A168" s="1"/>
      <c r="B168" s="1"/>
      <c r="C168" s="1"/>
      <c r="D168" s="1"/>
      <c r="E168" s="1"/>
      <c r="F168" s="1"/>
      <c r="G168" s="1"/>
      <c r="H168" s="1"/>
    </row>
    <row r="169" spans="1:8" ht="15.75" customHeight="1">
      <c r="A169" s="1"/>
      <c r="B169" s="1"/>
      <c r="C169" s="1"/>
      <c r="D169" s="1"/>
      <c r="E169" s="1"/>
      <c r="F169" s="1"/>
      <c r="G169" s="1"/>
      <c r="H169" s="1"/>
    </row>
    <row r="170" spans="1:8" ht="15.75" customHeight="1">
      <c r="A170" s="1"/>
      <c r="B170" s="1"/>
      <c r="C170" s="1"/>
      <c r="D170" s="1"/>
      <c r="E170" s="1"/>
      <c r="F170" s="1"/>
      <c r="G170" s="1"/>
      <c r="H170" s="1"/>
    </row>
    <row r="171" spans="1:8" ht="15.75" customHeight="1">
      <c r="A171" s="1"/>
      <c r="B171" s="1"/>
      <c r="C171" s="1"/>
      <c r="D171" s="1"/>
      <c r="E171" s="1"/>
      <c r="F171" s="1"/>
      <c r="G171" s="1"/>
      <c r="H171" s="1"/>
    </row>
    <row r="172" spans="1:8" ht="15.75" customHeight="1">
      <c r="A172" s="1"/>
      <c r="B172" s="1"/>
      <c r="C172" s="1"/>
      <c r="D172" s="1"/>
      <c r="E172" s="1"/>
      <c r="F172" s="1"/>
      <c r="G172" s="1"/>
      <c r="H172" s="1"/>
    </row>
    <row r="173" spans="1:8" ht="15.75" customHeight="1">
      <c r="A173" s="1"/>
      <c r="B173" s="1"/>
      <c r="C173" s="1"/>
      <c r="D173" s="1"/>
      <c r="E173" s="1"/>
      <c r="F173" s="1"/>
      <c r="G173" s="1"/>
      <c r="H173" s="1"/>
    </row>
    <row r="174" spans="1:8" ht="15.75" customHeight="1">
      <c r="A174" s="1"/>
      <c r="B174" s="1"/>
      <c r="C174" s="1"/>
      <c r="D174" s="1"/>
      <c r="E174" s="1"/>
      <c r="F174" s="1"/>
      <c r="G174" s="1"/>
      <c r="H174" s="1"/>
    </row>
    <row r="175" spans="1:8" ht="15.75" customHeight="1">
      <c r="A175" s="1"/>
      <c r="B175" s="1"/>
      <c r="C175" s="1"/>
      <c r="D175" s="1"/>
      <c r="E175" s="1"/>
      <c r="F175" s="1"/>
      <c r="G175" s="1"/>
      <c r="H175" s="1"/>
    </row>
    <row r="176" spans="1:8" ht="15.75" customHeight="1">
      <c r="A176" s="1"/>
      <c r="B176" s="1"/>
      <c r="C176" s="1"/>
      <c r="D176" s="1"/>
      <c r="E176" s="1"/>
      <c r="F176" s="1"/>
      <c r="G176" s="1"/>
      <c r="H176" s="1"/>
    </row>
    <row r="177" spans="1:8" ht="15.75" customHeight="1">
      <c r="A177" s="1"/>
      <c r="B177" s="1"/>
      <c r="C177" s="1"/>
      <c r="D177" s="1"/>
      <c r="E177" s="1"/>
      <c r="F177" s="1"/>
      <c r="G177" s="1"/>
      <c r="H177" s="1"/>
    </row>
    <row r="178" spans="1:8" ht="15.75" customHeight="1">
      <c r="A178" s="1"/>
      <c r="B178" s="1"/>
      <c r="C178" s="1"/>
      <c r="D178" s="1"/>
      <c r="E178" s="1"/>
      <c r="F178" s="1"/>
      <c r="G178" s="1"/>
      <c r="H178" s="1"/>
    </row>
    <row r="179" spans="1:8" ht="15.75" customHeight="1">
      <c r="A179" s="1"/>
      <c r="B179" s="1"/>
      <c r="C179" s="1"/>
      <c r="D179" s="1"/>
      <c r="E179" s="1"/>
      <c r="F179" s="1"/>
      <c r="G179" s="1"/>
      <c r="H179" s="1"/>
    </row>
    <row r="180" spans="1:8" ht="15.75" customHeight="1">
      <c r="A180" s="1"/>
      <c r="B180" s="1"/>
      <c r="C180" s="1"/>
      <c r="D180" s="1"/>
      <c r="E180" s="1"/>
      <c r="F180" s="1"/>
      <c r="G180" s="1"/>
      <c r="H180" s="1"/>
    </row>
    <row r="181" spans="1:8" ht="15.75" customHeight="1">
      <c r="A181" s="1"/>
      <c r="B181" s="1"/>
      <c r="C181" s="1"/>
      <c r="D181" s="1"/>
      <c r="E181" s="1"/>
      <c r="F181" s="1"/>
      <c r="G181" s="1"/>
      <c r="H181" s="1"/>
    </row>
    <row r="182" spans="1:8" ht="15.75" customHeight="1">
      <c r="A182" s="1"/>
      <c r="B182" s="1"/>
      <c r="C182" s="1"/>
      <c r="D182" s="1"/>
      <c r="E182" s="1"/>
      <c r="F182" s="1"/>
      <c r="G182" s="1"/>
      <c r="H182" s="1"/>
    </row>
    <row r="183" spans="1:8" ht="15.75" customHeight="1">
      <c r="A183" s="1"/>
      <c r="B183" s="1"/>
      <c r="C183" s="1"/>
      <c r="D183" s="1"/>
      <c r="E183" s="1"/>
      <c r="F183" s="1"/>
      <c r="G183" s="1"/>
      <c r="H183" s="1"/>
    </row>
    <row r="184" spans="1:8" ht="15.75" customHeight="1">
      <c r="A184" s="1"/>
      <c r="B184" s="1"/>
      <c r="C184" s="1"/>
      <c r="D184" s="1"/>
      <c r="E184" s="1"/>
      <c r="F184" s="1"/>
      <c r="G184" s="1"/>
      <c r="H184" s="1"/>
    </row>
    <row r="185" spans="1:8" ht="15.75" customHeight="1">
      <c r="A185" s="1"/>
      <c r="B185" s="1"/>
      <c r="C185" s="1"/>
      <c r="D185" s="1"/>
      <c r="E185" s="1"/>
      <c r="F185" s="1"/>
      <c r="G185" s="1"/>
      <c r="H185" s="1"/>
    </row>
    <row r="186" spans="1:8" ht="15.75" customHeight="1">
      <c r="A186" s="1"/>
      <c r="B186" s="1"/>
      <c r="C186" s="1"/>
      <c r="D186" s="1"/>
      <c r="E186" s="1"/>
      <c r="F186" s="1"/>
      <c r="G186" s="1"/>
      <c r="H186" s="1"/>
    </row>
    <row r="187" spans="1:8" ht="15.75" customHeight="1">
      <c r="A187" s="1"/>
      <c r="B187" s="1"/>
      <c r="C187" s="1"/>
      <c r="D187" s="1"/>
      <c r="E187" s="1"/>
      <c r="F187" s="1"/>
      <c r="G187" s="1"/>
      <c r="H187" s="1"/>
    </row>
    <row r="188" spans="1:8" ht="15.75" customHeight="1">
      <c r="A188" s="1"/>
      <c r="B188" s="1"/>
      <c r="C188" s="1"/>
      <c r="D188" s="1"/>
      <c r="E188" s="1"/>
      <c r="F188" s="1"/>
      <c r="G188" s="1"/>
      <c r="H188" s="1"/>
    </row>
    <row r="189" spans="1:8" ht="15.75" customHeight="1">
      <c r="A189" s="1"/>
      <c r="B189" s="1"/>
      <c r="C189" s="1"/>
      <c r="D189" s="1"/>
      <c r="E189" s="1"/>
      <c r="F189" s="1"/>
      <c r="G189" s="1"/>
      <c r="H189" s="1"/>
    </row>
    <row r="190" spans="1:8" ht="15.75" customHeight="1">
      <c r="A190" s="1"/>
      <c r="B190" s="1"/>
      <c r="C190" s="1"/>
      <c r="D190" s="1"/>
      <c r="E190" s="1"/>
      <c r="F190" s="1"/>
      <c r="G190" s="1"/>
      <c r="H190" s="1"/>
    </row>
    <row r="191" spans="1:8" ht="15.75" customHeight="1">
      <c r="A191" s="1"/>
      <c r="B191" s="1"/>
      <c r="C191" s="1"/>
      <c r="D191" s="1"/>
      <c r="E191" s="1"/>
      <c r="F191" s="1"/>
      <c r="G191" s="1"/>
      <c r="H191" s="1"/>
    </row>
    <row r="192" spans="1:8" ht="15.75" customHeight="1">
      <c r="A192" s="1"/>
      <c r="B192" s="1"/>
      <c r="C192" s="1"/>
      <c r="D192" s="1"/>
      <c r="E192" s="1"/>
      <c r="F192" s="1"/>
      <c r="G192" s="1"/>
      <c r="H192" s="1"/>
    </row>
    <row r="193" spans="1:8" ht="15.75" customHeight="1">
      <c r="A193" s="1"/>
      <c r="B193" s="1"/>
      <c r="C193" s="1"/>
      <c r="D193" s="1"/>
      <c r="E193" s="1"/>
      <c r="F193" s="1"/>
      <c r="G193" s="1"/>
      <c r="H193" s="1"/>
    </row>
    <row r="194" spans="1:8" ht="15.75" customHeight="1">
      <c r="A194" s="1"/>
      <c r="B194" s="1"/>
      <c r="C194" s="1"/>
      <c r="D194" s="1"/>
      <c r="E194" s="1"/>
      <c r="F194" s="1"/>
      <c r="G194" s="1"/>
      <c r="H194" s="1"/>
    </row>
    <row r="195" spans="1:8" ht="15.75" customHeight="1">
      <c r="A195" s="1"/>
      <c r="B195" s="1"/>
      <c r="C195" s="1"/>
      <c r="D195" s="1"/>
      <c r="E195" s="1"/>
      <c r="F195" s="1"/>
      <c r="G195" s="1"/>
      <c r="H195" s="1"/>
    </row>
    <row r="196" spans="1:8" ht="15.75" customHeight="1">
      <c r="A196" s="1"/>
      <c r="B196" s="1"/>
      <c r="C196" s="1"/>
      <c r="D196" s="1"/>
      <c r="E196" s="1"/>
      <c r="F196" s="1"/>
      <c r="G196" s="1"/>
      <c r="H196" s="1"/>
    </row>
    <row r="197" spans="1:8" ht="15.75" customHeight="1">
      <c r="A197" s="1"/>
      <c r="B197" s="1"/>
      <c r="C197" s="1"/>
      <c r="D197" s="1"/>
      <c r="E197" s="1"/>
      <c r="F197" s="1"/>
      <c r="G197" s="1"/>
      <c r="H197" s="1"/>
    </row>
    <row r="198" spans="1:8" ht="15.75" customHeight="1">
      <c r="A198" s="1"/>
      <c r="B198" s="1"/>
      <c r="C198" s="1"/>
      <c r="D198" s="1"/>
      <c r="E198" s="1"/>
      <c r="F198" s="1"/>
      <c r="G198" s="1"/>
      <c r="H198" s="1"/>
    </row>
    <row r="199" spans="1:8" ht="15.75" customHeight="1">
      <c r="A199" s="1"/>
      <c r="B199" s="1"/>
      <c r="C199" s="1"/>
      <c r="D199" s="1"/>
      <c r="E199" s="1"/>
      <c r="F199" s="1"/>
      <c r="G199" s="1"/>
      <c r="H199" s="1"/>
    </row>
    <row r="200" spans="1:8" ht="15.75" customHeight="1">
      <c r="A200" s="1"/>
      <c r="B200" s="1"/>
      <c r="C200" s="1"/>
      <c r="D200" s="1"/>
      <c r="E200" s="1"/>
      <c r="F200" s="1"/>
      <c r="G200" s="1"/>
      <c r="H200" s="1"/>
    </row>
    <row r="201" spans="1:8" ht="15.75" customHeight="1">
      <c r="A201" s="1"/>
      <c r="B201" s="1"/>
      <c r="C201" s="1"/>
      <c r="D201" s="1"/>
      <c r="E201" s="1"/>
      <c r="F201" s="1"/>
      <c r="G201" s="1"/>
      <c r="H201" s="1"/>
    </row>
    <row r="202" spans="1:8" ht="15.75" customHeight="1">
      <c r="A202" s="1"/>
      <c r="B202" s="1"/>
      <c r="C202" s="1"/>
      <c r="D202" s="1"/>
      <c r="E202" s="1"/>
      <c r="F202" s="1"/>
      <c r="G202" s="1"/>
      <c r="H202" s="1"/>
    </row>
    <row r="203" spans="1:8" ht="15.75" customHeight="1">
      <c r="A203" s="1"/>
      <c r="B203" s="1"/>
      <c r="C203" s="1"/>
      <c r="D203" s="1"/>
      <c r="E203" s="1"/>
      <c r="F203" s="1"/>
      <c r="G203" s="1"/>
      <c r="H203" s="1"/>
    </row>
    <row r="204" spans="1:8" ht="15.75" customHeight="1">
      <c r="A204" s="1"/>
      <c r="B204" s="1"/>
      <c r="C204" s="1"/>
      <c r="D204" s="1"/>
      <c r="E204" s="1"/>
      <c r="F204" s="1"/>
      <c r="G204" s="1"/>
      <c r="H204" s="1"/>
    </row>
    <row r="205" spans="1:8" ht="15.75" customHeight="1">
      <c r="A205" s="1"/>
      <c r="B205" s="1"/>
      <c r="C205" s="1"/>
      <c r="D205" s="1"/>
      <c r="E205" s="1"/>
      <c r="F205" s="1"/>
      <c r="G205" s="1"/>
      <c r="H205" s="1"/>
    </row>
    <row r="206" spans="1:8" ht="15.75" customHeight="1">
      <c r="A206" s="1"/>
      <c r="B206" s="1"/>
      <c r="C206" s="1"/>
      <c r="D206" s="1"/>
      <c r="E206" s="1"/>
      <c r="F206" s="1"/>
      <c r="G206" s="1"/>
      <c r="H206" s="1"/>
    </row>
    <row r="207" spans="1:8" ht="15.75" customHeight="1">
      <c r="A207" s="1"/>
      <c r="B207" s="1"/>
      <c r="C207" s="1"/>
      <c r="D207" s="1"/>
      <c r="E207" s="1"/>
      <c r="F207" s="1"/>
      <c r="G207" s="1"/>
      <c r="H207" s="1"/>
    </row>
    <row r="208" spans="1:8" ht="15.75" customHeight="1">
      <c r="A208" s="1"/>
      <c r="B208" s="1"/>
      <c r="C208" s="1"/>
      <c r="D208" s="1"/>
      <c r="E208" s="1"/>
      <c r="F208" s="1"/>
      <c r="G208" s="1"/>
      <c r="H208" s="1"/>
    </row>
    <row r="209" spans="1:8" ht="15.75" customHeight="1">
      <c r="A209" s="1"/>
      <c r="B209" s="1"/>
      <c r="C209" s="1"/>
      <c r="D209" s="1"/>
      <c r="E209" s="1"/>
      <c r="F209" s="1"/>
      <c r="G209" s="1"/>
      <c r="H209" s="1"/>
    </row>
    <row r="210" spans="1:8" ht="15.75" customHeight="1">
      <c r="A210" s="1"/>
      <c r="B210" s="1"/>
      <c r="C210" s="1"/>
      <c r="D210" s="1"/>
      <c r="E210" s="1"/>
      <c r="F210" s="1"/>
      <c r="G210" s="1"/>
      <c r="H210" s="1"/>
    </row>
    <row r="211" spans="1:8" ht="15.75" customHeight="1">
      <c r="A211" s="1"/>
      <c r="B211" s="1"/>
      <c r="C211" s="1"/>
      <c r="D211" s="1"/>
      <c r="E211" s="1"/>
      <c r="F211" s="1"/>
      <c r="G211" s="1"/>
      <c r="H211" s="1"/>
    </row>
    <row r="212" spans="1:8" ht="15.75" customHeight="1">
      <c r="A212" s="1"/>
      <c r="B212" s="1"/>
      <c r="C212" s="1"/>
      <c r="D212" s="1"/>
      <c r="E212" s="1"/>
      <c r="F212" s="1"/>
      <c r="G212" s="1"/>
      <c r="H212" s="1"/>
    </row>
    <row r="213" spans="1:8" ht="15.75" customHeight="1">
      <c r="A213" s="1"/>
      <c r="B213" s="1"/>
      <c r="C213" s="1"/>
      <c r="D213" s="1"/>
      <c r="E213" s="1"/>
      <c r="F213" s="1"/>
      <c r="G213" s="1"/>
      <c r="H213" s="1"/>
    </row>
    <row r="214" spans="1:8" ht="15.75" customHeight="1">
      <c r="A214" s="1"/>
      <c r="B214" s="1"/>
      <c r="C214" s="1"/>
      <c r="D214" s="1"/>
      <c r="E214" s="1"/>
      <c r="F214" s="1"/>
      <c r="G214" s="1"/>
      <c r="H214" s="1"/>
    </row>
    <row r="215" spans="1:8" ht="15.75" customHeight="1">
      <c r="A215" s="1"/>
      <c r="B215" s="1"/>
      <c r="C215" s="1"/>
      <c r="D215" s="1"/>
      <c r="E215" s="1"/>
      <c r="F215" s="1"/>
      <c r="G215" s="1"/>
      <c r="H215" s="1"/>
    </row>
    <row r="216" spans="1:8" ht="15.75" customHeight="1">
      <c r="A216" s="1"/>
      <c r="B216" s="1"/>
      <c r="C216" s="1"/>
      <c r="D216" s="1"/>
      <c r="E216" s="1"/>
      <c r="F216" s="1"/>
      <c r="G216" s="1"/>
      <c r="H216" s="1"/>
    </row>
    <row r="217" spans="1:8" ht="15.75" customHeight="1">
      <c r="A217" s="1"/>
      <c r="B217" s="1"/>
      <c r="C217" s="1"/>
      <c r="D217" s="1"/>
      <c r="E217" s="1"/>
      <c r="F217" s="1"/>
      <c r="G217" s="1"/>
      <c r="H217" s="1"/>
    </row>
    <row r="218" spans="1:8" ht="15.75" customHeight="1">
      <c r="A218" s="1"/>
      <c r="B218" s="1"/>
      <c r="C218" s="1"/>
      <c r="D218" s="1"/>
      <c r="E218" s="1"/>
      <c r="F218" s="1"/>
      <c r="G218" s="1"/>
      <c r="H218" s="1"/>
    </row>
    <row r="219" spans="1:8" ht="15.75" customHeight="1">
      <c r="A219" s="1"/>
      <c r="B219" s="1"/>
      <c r="C219" s="1"/>
      <c r="D219" s="1"/>
      <c r="E219" s="1"/>
      <c r="F219" s="1"/>
      <c r="G219" s="1"/>
      <c r="H219" s="1"/>
    </row>
    <row r="220" spans="1:8" ht="15.75" customHeight="1">
      <c r="A220" s="1"/>
      <c r="B220" s="1"/>
      <c r="C220" s="1"/>
      <c r="D220" s="1"/>
      <c r="E220" s="1"/>
      <c r="F220" s="1"/>
      <c r="G220" s="1"/>
      <c r="H220" s="1"/>
    </row>
    <row r="221" spans="1:8" ht="15.75" customHeight="1"/>
    <row r="222" spans="1:8" ht="15.75" customHeight="1"/>
    <row r="223" spans="1:8" ht="15.75" customHeight="1"/>
    <row r="224" spans="1:8"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B2:E2"/>
    <mergeCell ref="B3:E3"/>
    <mergeCell ref="B9:C9"/>
    <mergeCell ref="B10:C10"/>
  </mergeCells>
  <pageMargins left="0.7" right="0.7" top="0.75" bottom="0.75" header="0" footer="0"/>
  <pageSetup orientation="portrait"/>
  <extLst>
    <ext xmlns:x14="http://schemas.microsoft.com/office/spreadsheetml/2009/9/main" uri="{CCE6A557-97BC-4b89-ADB6-D9C93CAAB3DF}">
      <x14:dataValidations xmlns:xm="http://schemas.microsoft.com/office/excel/2006/main" count="4">
        <x14:dataValidation type="list" allowBlank="1" showErrorMessage="1">
          <x14:formula1>
            <xm:f>'Transportation answers'!$E$1:$E$4</xm:f>
          </x14:formula1>
          <xm:sqref>C6</xm:sqref>
        </x14:dataValidation>
        <x14:dataValidation type="list" allowBlank="1" showErrorMessage="1">
          <x14:formula1>
            <xm:f>'Transportation answers'!$B$1:$B$2</xm:f>
          </x14:formula1>
          <xm:sqref>C5</xm:sqref>
        </x14:dataValidation>
        <x14:dataValidation type="list" allowBlank="1" showErrorMessage="1">
          <x14:formula1>
            <xm:f>'Transportation answers'!$K$1:$K$4</xm:f>
          </x14:formula1>
          <xm:sqref>C8</xm:sqref>
        </x14:dataValidation>
        <x14:dataValidation type="list" allowBlank="1" showErrorMessage="1">
          <x14:formula1>
            <xm:f>'Transportation answers'!$H$1:$H$4</xm:f>
          </x14:formula1>
          <xm:sqref>C7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00"/>
  <sheetViews>
    <sheetView workbookViewId="0"/>
  </sheetViews>
  <sheetFormatPr defaultColWidth="14.42578125" defaultRowHeight="15" customHeight="1"/>
  <cols>
    <col min="1" max="1" width="1.42578125" customWidth="1"/>
    <col min="2" max="2" width="44.28515625" customWidth="1"/>
    <col min="3" max="3" width="31.7109375" customWidth="1"/>
    <col min="4" max="5" width="17.28515625" customWidth="1"/>
    <col min="6" max="6" width="44.7109375" customWidth="1"/>
    <col min="7" max="7" width="15.7109375" customWidth="1"/>
    <col min="8" max="8" width="29.28515625" customWidth="1"/>
  </cols>
  <sheetData>
    <row r="1" spans="1:8" ht="6.75" customHeight="1">
      <c r="A1" s="1"/>
      <c r="B1" s="100"/>
      <c r="C1" s="82"/>
      <c r="D1" s="47"/>
      <c r="E1" s="47"/>
      <c r="F1" s="101"/>
      <c r="G1" s="101"/>
      <c r="H1" s="1"/>
    </row>
    <row r="2" spans="1:8" ht="36" customHeight="1">
      <c r="A2" s="1"/>
      <c r="B2" s="229" t="s">
        <v>37</v>
      </c>
      <c r="C2" s="230"/>
      <c r="D2" s="230"/>
      <c r="E2" s="231"/>
      <c r="F2" s="49"/>
      <c r="G2" s="49"/>
      <c r="H2" s="1"/>
    </row>
    <row r="3" spans="1:8" ht="48.75" customHeight="1">
      <c r="A3" s="1"/>
      <c r="B3" s="232" t="s">
        <v>55</v>
      </c>
      <c r="C3" s="188"/>
      <c r="D3" s="188"/>
      <c r="E3" s="189"/>
      <c r="F3" s="50"/>
      <c r="G3" s="50"/>
    </row>
    <row r="4" spans="1:8" ht="54.75" customHeight="1">
      <c r="A4" s="1"/>
      <c r="B4" s="51" t="s">
        <v>146</v>
      </c>
      <c r="C4" s="52" t="s">
        <v>57</v>
      </c>
      <c r="D4" s="51" t="s">
        <v>58</v>
      </c>
      <c r="E4" s="53" t="s">
        <v>59</v>
      </c>
      <c r="F4" s="54" t="s">
        <v>60</v>
      </c>
      <c r="G4" s="1"/>
      <c r="H4" s="55" t="s">
        <v>61</v>
      </c>
    </row>
    <row r="5" spans="1:8" ht="60">
      <c r="A5" s="1"/>
      <c r="B5" s="56" t="s">
        <v>148</v>
      </c>
      <c r="C5" s="63"/>
      <c r="D5" s="58" t="str">
        <f>IF((C5="Less than 25% of the office has"),0,IF((C5="More than 75% of the office has"),2,IF((C5="Approximately 49% to 25% of the office has"),0.5,IF((C5="Approximately 74% to 50% of the office has"),1,"0"))))</f>
        <v>0</v>
      </c>
      <c r="E5" s="59">
        <v>2</v>
      </c>
      <c r="F5" s="60" t="s">
        <v>150</v>
      </c>
      <c r="G5" s="1"/>
      <c r="H5" s="61" t="s">
        <v>65</v>
      </c>
    </row>
    <row r="6" spans="1:8" ht="60">
      <c r="A6" s="1"/>
      <c r="B6" s="56" t="s">
        <v>152</v>
      </c>
      <c r="C6" s="64"/>
      <c r="D6" s="58" t="str">
        <f>IF((C6="Yes, the department does"),2,IF((C6="No, it doesn't"),0,"0"))</f>
        <v>0</v>
      </c>
      <c r="E6" s="59">
        <v>2</v>
      </c>
      <c r="F6" s="60" t="s">
        <v>153</v>
      </c>
      <c r="G6" s="1"/>
      <c r="H6" s="61" t="s">
        <v>69</v>
      </c>
    </row>
    <row r="7" spans="1:8" ht="49.5" customHeight="1">
      <c r="A7" s="1"/>
      <c r="B7" s="56" t="s">
        <v>154</v>
      </c>
      <c r="C7" s="63"/>
      <c r="D7" s="58" t="str">
        <f>IF((C7="All"),2,IF((C7="None"),0,IF((C7="Some"),0.5,IF((C7="Most"),1,"0"))))</f>
        <v>0</v>
      </c>
      <c r="E7" s="59">
        <v>2</v>
      </c>
      <c r="F7" s="60" t="s">
        <v>157</v>
      </c>
      <c r="G7" s="1"/>
      <c r="H7" s="61" t="s">
        <v>72</v>
      </c>
    </row>
    <row r="8" spans="1:8" ht="171.75" customHeight="1">
      <c r="A8" s="1"/>
      <c r="B8" s="56" t="s">
        <v>158</v>
      </c>
      <c r="C8" s="64"/>
      <c r="D8" s="58" t="str">
        <f t="shared" ref="D8:D9" si="0">IF((C8="Often"),2,IF((C8="Never"),0,IF((C8="Sometimes"),1,IF((C8="Rarely"),0.5,"0"))))</f>
        <v>0</v>
      </c>
      <c r="E8" s="59">
        <v>2</v>
      </c>
      <c r="F8" s="60" t="s">
        <v>161</v>
      </c>
      <c r="G8" s="1"/>
      <c r="H8" s="61" t="s">
        <v>75</v>
      </c>
    </row>
    <row r="9" spans="1:8" ht="75">
      <c r="A9" s="1"/>
      <c r="B9" s="56" t="s">
        <v>162</v>
      </c>
      <c r="C9" s="64"/>
      <c r="D9" s="58" t="str">
        <f t="shared" si="0"/>
        <v>0</v>
      </c>
      <c r="E9" s="59">
        <v>2</v>
      </c>
      <c r="F9" s="60" t="s">
        <v>163</v>
      </c>
      <c r="G9" s="1"/>
      <c r="H9" s="1"/>
    </row>
    <row r="10" spans="1:8" ht="60" customHeight="1">
      <c r="A10" s="1"/>
      <c r="B10" s="233" t="s">
        <v>102</v>
      </c>
      <c r="C10" s="224"/>
      <c r="D10" s="58">
        <f t="shared" ref="D10:E10" si="1">SUM(D3:D9)</f>
        <v>0</v>
      </c>
      <c r="E10" s="58">
        <f t="shared" si="1"/>
        <v>10</v>
      </c>
      <c r="F10" s="12"/>
      <c r="G10" s="12"/>
      <c r="H10" s="1"/>
    </row>
    <row r="11" spans="1:8" ht="75" customHeight="1">
      <c r="A11" s="1"/>
      <c r="B11" s="233" t="s">
        <v>104</v>
      </c>
      <c r="C11" s="224"/>
      <c r="D11" s="80">
        <f>D10/E10</f>
        <v>0</v>
      </c>
      <c r="E11" s="47"/>
      <c r="F11" s="65"/>
      <c r="G11" s="65"/>
      <c r="H11" s="1"/>
    </row>
    <row r="12" spans="1:8" ht="49.5" customHeight="1">
      <c r="A12" s="1"/>
      <c r="B12" s="103"/>
      <c r="C12" s="7"/>
      <c r="D12" s="9"/>
      <c r="E12" s="1"/>
      <c r="F12" s="65"/>
      <c r="G12" s="65"/>
      <c r="H12" s="1"/>
    </row>
    <row r="13" spans="1:8" ht="49.5" customHeight="1">
      <c r="A13" s="1"/>
      <c r="B13" s="104"/>
      <c r="C13" s="106"/>
      <c r="D13" s="9"/>
      <c r="E13" s="9"/>
      <c r="F13" s="65"/>
      <c r="G13" s="65"/>
      <c r="H13" s="1"/>
    </row>
    <row r="14" spans="1:8" ht="12" customHeight="1">
      <c r="A14" s="1"/>
      <c r="B14" s="104"/>
      <c r="C14" s="106"/>
      <c r="D14" s="9"/>
      <c r="E14" s="9"/>
      <c r="F14" s="65"/>
      <c r="G14" s="65"/>
      <c r="H14" s="1"/>
    </row>
    <row r="15" spans="1:8" ht="12.75" customHeight="1">
      <c r="A15" s="1"/>
      <c r="B15" s="107"/>
      <c r="C15" s="7"/>
      <c r="D15" s="1"/>
      <c r="E15" s="1"/>
      <c r="F15" s="65"/>
      <c r="G15" s="65"/>
      <c r="H15" s="1"/>
    </row>
    <row r="16" spans="1:8" ht="12.75" customHeight="1">
      <c r="A16" s="1"/>
      <c r="B16" s="107"/>
      <c r="C16" s="7"/>
      <c r="D16" s="1"/>
      <c r="E16" s="1"/>
      <c r="F16" s="12"/>
      <c r="G16" s="12"/>
      <c r="H16" s="1"/>
    </row>
    <row r="17" spans="1:8" ht="12.75" customHeight="1">
      <c r="A17" s="1"/>
      <c r="B17" s="107"/>
      <c r="C17" s="7"/>
      <c r="D17" s="1"/>
      <c r="E17" s="1"/>
      <c r="F17" s="12"/>
      <c r="G17" s="12"/>
      <c r="H17" s="1"/>
    </row>
    <row r="18" spans="1:8" ht="12.75" customHeight="1">
      <c r="A18" s="1"/>
      <c r="B18" s="107"/>
      <c r="C18" s="7"/>
      <c r="D18" s="1"/>
      <c r="E18" s="1"/>
      <c r="F18" s="12"/>
      <c r="G18" s="12"/>
      <c r="H18" s="1"/>
    </row>
    <row r="19" spans="1:8" ht="12.75" customHeight="1">
      <c r="A19" s="1"/>
      <c r="B19" s="107"/>
      <c r="C19" s="7"/>
      <c r="D19" s="1"/>
      <c r="E19" s="1"/>
      <c r="F19" s="12"/>
      <c r="G19" s="12"/>
      <c r="H19" s="1"/>
    </row>
    <row r="20" spans="1:8" ht="12.75" customHeight="1">
      <c r="A20" s="1"/>
      <c r="B20" s="107"/>
      <c r="C20" s="7"/>
      <c r="D20" s="1"/>
      <c r="E20" s="1"/>
      <c r="F20" s="12"/>
      <c r="G20" s="12"/>
      <c r="H20" s="1"/>
    </row>
    <row r="21" spans="1:8" ht="12.75" customHeight="1">
      <c r="A21" s="1"/>
      <c r="B21" s="7"/>
      <c r="C21" s="7"/>
      <c r="D21" s="1"/>
      <c r="E21" s="1"/>
      <c r="F21" s="12"/>
      <c r="G21" s="12"/>
      <c r="H21" s="1"/>
    </row>
    <row r="22" spans="1:8" ht="12.75" customHeight="1">
      <c r="A22" s="1"/>
      <c r="B22" s="7"/>
      <c r="C22" s="7"/>
      <c r="D22" s="1"/>
      <c r="E22" s="1"/>
      <c r="F22" s="12"/>
      <c r="G22" s="12"/>
      <c r="H22" s="1"/>
    </row>
    <row r="23" spans="1:8" ht="15.75" customHeight="1">
      <c r="A23" s="1"/>
      <c r="B23" s="7"/>
      <c r="C23" s="7"/>
      <c r="D23" s="1"/>
      <c r="E23" s="1"/>
      <c r="F23" s="12"/>
      <c r="G23" s="12"/>
      <c r="H23" s="1"/>
    </row>
    <row r="24" spans="1:8" ht="15.75" customHeight="1">
      <c r="A24" s="1"/>
      <c r="B24" s="7"/>
      <c r="C24" s="7"/>
      <c r="D24" s="1"/>
      <c r="E24" s="1"/>
      <c r="F24" s="12"/>
      <c r="G24" s="12"/>
      <c r="H24" s="1"/>
    </row>
    <row r="25" spans="1:8" ht="15.75" customHeight="1">
      <c r="A25" s="1"/>
      <c r="B25" s="7"/>
      <c r="C25" s="7"/>
      <c r="D25" s="1"/>
      <c r="E25" s="1"/>
      <c r="F25" s="12"/>
      <c r="G25" s="12"/>
      <c r="H25" s="1"/>
    </row>
    <row r="26" spans="1:8" ht="15.75" customHeight="1">
      <c r="A26" s="1"/>
      <c r="B26" s="7"/>
      <c r="C26" s="7"/>
      <c r="D26" s="1"/>
      <c r="E26" s="1"/>
      <c r="F26" s="12"/>
      <c r="G26" s="12"/>
      <c r="H26" s="1"/>
    </row>
    <row r="27" spans="1:8" ht="15.75" customHeight="1">
      <c r="A27" s="1"/>
      <c r="B27" s="7"/>
      <c r="C27" s="7"/>
      <c r="D27" s="1"/>
      <c r="E27" s="1"/>
      <c r="F27" s="12"/>
      <c r="G27" s="12"/>
      <c r="H27" s="1"/>
    </row>
    <row r="28" spans="1:8" ht="15.75" customHeight="1">
      <c r="A28" s="1"/>
      <c r="B28" s="7"/>
      <c r="C28" s="7"/>
      <c r="D28" s="1"/>
      <c r="E28" s="1"/>
      <c r="F28" s="12"/>
      <c r="G28" s="12"/>
      <c r="H28" s="1"/>
    </row>
    <row r="29" spans="1:8" ht="15.75" customHeight="1">
      <c r="A29" s="1"/>
      <c r="B29" s="7"/>
      <c r="C29" s="7"/>
      <c r="D29" s="1"/>
      <c r="E29" s="1"/>
      <c r="F29" s="12"/>
      <c r="G29" s="12"/>
      <c r="H29" s="1"/>
    </row>
    <row r="30" spans="1:8" ht="15.75" customHeight="1">
      <c r="A30" s="1"/>
      <c r="B30" s="7"/>
      <c r="C30" s="7"/>
      <c r="D30" s="1"/>
      <c r="E30" s="1"/>
      <c r="F30" s="12"/>
      <c r="G30" s="12"/>
      <c r="H30" s="1"/>
    </row>
    <row r="31" spans="1:8" ht="15.75" customHeight="1">
      <c r="A31" s="1"/>
      <c r="B31" s="7"/>
      <c r="C31" s="7"/>
      <c r="D31" s="1"/>
      <c r="E31" s="1"/>
      <c r="F31" s="12"/>
      <c r="G31" s="12"/>
      <c r="H31" s="1"/>
    </row>
    <row r="32" spans="1:8" ht="15.75" customHeight="1">
      <c r="A32" s="1"/>
      <c r="B32" s="7"/>
      <c r="C32" s="7"/>
      <c r="D32" s="1"/>
      <c r="E32" s="1"/>
      <c r="F32" s="12"/>
      <c r="G32" s="12"/>
      <c r="H32" s="1"/>
    </row>
    <row r="33" spans="1:8" ht="15.75" customHeight="1">
      <c r="A33" s="1"/>
      <c r="B33" s="7"/>
      <c r="C33" s="7"/>
      <c r="D33" s="1"/>
      <c r="E33" s="1"/>
      <c r="F33" s="12"/>
      <c r="G33" s="12"/>
      <c r="H33" s="1"/>
    </row>
    <row r="34" spans="1:8" ht="15.75" customHeight="1">
      <c r="A34" s="1"/>
      <c r="B34" s="7"/>
      <c r="C34" s="7"/>
      <c r="D34" s="1"/>
      <c r="E34" s="1"/>
      <c r="F34" s="12"/>
      <c r="G34" s="12"/>
      <c r="H34" s="1"/>
    </row>
    <row r="35" spans="1:8" ht="15.75" customHeight="1">
      <c r="A35" s="1"/>
      <c r="B35" s="7"/>
      <c r="C35" s="7"/>
      <c r="D35" s="1"/>
      <c r="E35" s="1"/>
      <c r="F35" s="12"/>
      <c r="G35" s="12"/>
      <c r="H35" s="1"/>
    </row>
    <row r="36" spans="1:8" ht="15.75" customHeight="1">
      <c r="A36" s="1"/>
      <c r="B36" s="7"/>
      <c r="C36" s="7"/>
      <c r="D36" s="1"/>
      <c r="E36" s="1"/>
      <c r="F36" s="12"/>
      <c r="G36" s="12"/>
      <c r="H36" s="1"/>
    </row>
    <row r="37" spans="1:8" ht="15.75" customHeight="1">
      <c r="A37" s="1"/>
      <c r="B37" s="7"/>
      <c r="C37" s="7"/>
      <c r="D37" s="1"/>
      <c r="E37" s="1"/>
      <c r="F37" s="12"/>
      <c r="G37" s="12"/>
      <c r="H37" s="1"/>
    </row>
    <row r="38" spans="1:8" ht="15.75" customHeight="1">
      <c r="A38" s="1"/>
      <c r="B38" s="7"/>
      <c r="C38" s="7"/>
      <c r="D38" s="1"/>
      <c r="E38" s="1"/>
      <c r="F38" s="12"/>
      <c r="G38" s="12"/>
      <c r="H38" s="1"/>
    </row>
    <row r="39" spans="1:8" ht="15.75" customHeight="1">
      <c r="A39" s="1"/>
      <c r="B39" s="7"/>
      <c r="C39" s="7"/>
      <c r="D39" s="1"/>
      <c r="E39" s="1"/>
      <c r="F39" s="12"/>
      <c r="G39" s="12"/>
      <c r="H39" s="1"/>
    </row>
    <row r="40" spans="1:8" ht="15.75" customHeight="1">
      <c r="A40" s="1"/>
      <c r="B40" s="7"/>
      <c r="C40" s="7"/>
      <c r="D40" s="1"/>
      <c r="E40" s="1"/>
      <c r="F40" s="12"/>
      <c r="G40" s="12"/>
      <c r="H40" s="1"/>
    </row>
    <row r="41" spans="1:8" ht="15.75" customHeight="1">
      <c r="A41" s="1"/>
      <c r="B41" s="7"/>
      <c r="C41" s="7"/>
      <c r="D41" s="1"/>
      <c r="E41" s="1"/>
      <c r="F41" s="12"/>
      <c r="G41" s="12"/>
      <c r="H41" s="1"/>
    </row>
    <row r="42" spans="1:8" ht="15.75" customHeight="1">
      <c r="A42" s="1"/>
      <c r="B42" s="7"/>
      <c r="C42" s="7"/>
      <c r="D42" s="1"/>
      <c r="E42" s="1"/>
      <c r="F42" s="12"/>
      <c r="G42" s="12"/>
      <c r="H42" s="1"/>
    </row>
    <row r="43" spans="1:8" ht="15.75" customHeight="1">
      <c r="A43" s="1"/>
      <c r="B43" s="7"/>
      <c r="C43" s="7"/>
      <c r="D43" s="1"/>
      <c r="E43" s="1"/>
      <c r="F43" s="12"/>
      <c r="G43" s="12"/>
      <c r="H43" s="1"/>
    </row>
    <row r="44" spans="1:8" ht="15.75" customHeight="1">
      <c r="A44" s="1"/>
      <c r="B44" s="7"/>
      <c r="C44" s="7"/>
      <c r="D44" s="1"/>
      <c r="E44" s="1"/>
      <c r="F44" s="12"/>
      <c r="G44" s="12"/>
      <c r="H44" s="1"/>
    </row>
    <row r="45" spans="1:8" ht="15.75" customHeight="1">
      <c r="A45" s="1"/>
      <c r="B45" s="7"/>
      <c r="C45" s="7"/>
      <c r="D45" s="1"/>
      <c r="E45" s="1"/>
      <c r="F45" s="12"/>
      <c r="G45" s="12"/>
      <c r="H45" s="1"/>
    </row>
    <row r="46" spans="1:8" ht="15.75" customHeight="1">
      <c r="A46" s="1"/>
      <c r="B46" s="7"/>
      <c r="C46" s="7"/>
      <c r="D46" s="1"/>
      <c r="E46" s="1"/>
      <c r="F46" s="12"/>
      <c r="G46" s="12"/>
      <c r="H46" s="1"/>
    </row>
    <row r="47" spans="1:8" ht="15.75" customHeight="1">
      <c r="A47" s="1"/>
      <c r="B47" s="7"/>
      <c r="C47" s="7"/>
      <c r="D47" s="1"/>
      <c r="E47" s="1"/>
      <c r="F47" s="12"/>
      <c r="G47" s="12"/>
      <c r="H47" s="1"/>
    </row>
    <row r="48" spans="1:8" ht="15.75" customHeight="1">
      <c r="A48" s="1"/>
      <c r="B48" s="7"/>
      <c r="C48" s="7"/>
      <c r="D48" s="1"/>
      <c r="E48" s="1"/>
      <c r="F48" s="12"/>
      <c r="G48" s="12"/>
      <c r="H48" s="1"/>
    </row>
    <row r="49" spans="1:8" ht="15.75" customHeight="1">
      <c r="A49" s="1"/>
      <c r="B49" s="7"/>
      <c r="C49" s="7"/>
      <c r="D49" s="1"/>
      <c r="E49" s="1"/>
      <c r="F49" s="12"/>
      <c r="G49" s="12"/>
      <c r="H49" s="1"/>
    </row>
    <row r="50" spans="1:8" ht="15.75" customHeight="1">
      <c r="A50" s="1"/>
      <c r="B50" s="7"/>
      <c r="C50" s="7"/>
      <c r="D50" s="1"/>
      <c r="E50" s="1"/>
      <c r="F50" s="12"/>
      <c r="G50" s="12"/>
      <c r="H50" s="1"/>
    </row>
    <row r="51" spans="1:8" ht="15.75" customHeight="1">
      <c r="A51" s="1"/>
      <c r="B51" s="7"/>
      <c r="C51" s="7"/>
      <c r="D51" s="1"/>
      <c r="E51" s="1"/>
      <c r="F51" s="12"/>
      <c r="G51" s="12"/>
      <c r="H51" s="1"/>
    </row>
    <row r="52" spans="1:8" ht="15.75" customHeight="1">
      <c r="A52" s="1"/>
      <c r="B52" s="7"/>
      <c r="C52" s="7"/>
      <c r="D52" s="1"/>
      <c r="E52" s="1"/>
      <c r="F52" s="12"/>
      <c r="G52" s="12"/>
      <c r="H52" s="1"/>
    </row>
    <row r="53" spans="1:8" ht="15.75" customHeight="1">
      <c r="A53" s="1"/>
      <c r="B53" s="7"/>
      <c r="C53" s="7"/>
      <c r="D53" s="1"/>
      <c r="E53" s="1"/>
      <c r="F53" s="12"/>
      <c r="G53" s="12"/>
      <c r="H53" s="1"/>
    </row>
    <row r="54" spans="1:8" ht="15.75" customHeight="1">
      <c r="A54" s="1"/>
      <c r="B54" s="7"/>
      <c r="C54" s="7"/>
      <c r="D54" s="1"/>
      <c r="E54" s="1"/>
      <c r="F54" s="12"/>
      <c r="G54" s="12"/>
      <c r="H54" s="1"/>
    </row>
    <row r="55" spans="1:8" ht="15.75" customHeight="1">
      <c r="A55" s="1"/>
      <c r="B55" s="7"/>
      <c r="C55" s="7"/>
      <c r="D55" s="1"/>
      <c r="E55" s="1"/>
      <c r="F55" s="12"/>
      <c r="G55" s="12"/>
      <c r="H55" s="1"/>
    </row>
    <row r="56" spans="1:8" ht="15.75" customHeight="1">
      <c r="A56" s="1"/>
      <c r="B56" s="7"/>
      <c r="C56" s="7"/>
      <c r="D56" s="1"/>
      <c r="E56" s="1"/>
      <c r="F56" s="12"/>
      <c r="G56" s="12"/>
      <c r="H56" s="1"/>
    </row>
    <row r="57" spans="1:8" ht="15.75" customHeight="1">
      <c r="A57" s="1"/>
      <c r="B57" s="7"/>
      <c r="C57" s="7"/>
      <c r="D57" s="1"/>
      <c r="E57" s="1"/>
      <c r="F57" s="12"/>
      <c r="G57" s="12"/>
      <c r="H57" s="1"/>
    </row>
    <row r="58" spans="1:8" ht="15.75" customHeight="1">
      <c r="A58" s="1"/>
      <c r="B58" s="7"/>
      <c r="C58" s="7"/>
      <c r="D58" s="1"/>
      <c r="E58" s="1"/>
      <c r="F58" s="12"/>
      <c r="G58" s="12"/>
      <c r="H58" s="1"/>
    </row>
    <row r="59" spans="1:8" ht="15.75" customHeight="1">
      <c r="A59" s="1"/>
      <c r="B59" s="7"/>
      <c r="C59" s="7"/>
      <c r="D59" s="1"/>
      <c r="E59" s="1"/>
      <c r="F59" s="12"/>
      <c r="G59" s="12"/>
      <c r="H59" s="1"/>
    </row>
    <row r="60" spans="1:8" ht="15.75" customHeight="1">
      <c r="A60" s="1"/>
      <c r="B60" s="7"/>
      <c r="C60" s="7"/>
      <c r="D60" s="1"/>
      <c r="E60" s="1"/>
      <c r="F60" s="12"/>
      <c r="G60" s="12"/>
      <c r="H60" s="1"/>
    </row>
    <row r="61" spans="1:8" ht="15.75" customHeight="1">
      <c r="A61" s="1"/>
      <c r="B61" s="7"/>
      <c r="C61" s="7"/>
      <c r="D61" s="1"/>
      <c r="E61" s="1"/>
      <c r="F61" s="12"/>
      <c r="G61" s="12"/>
      <c r="H61" s="1"/>
    </row>
    <row r="62" spans="1:8" ht="15.75" customHeight="1">
      <c r="A62" s="1"/>
      <c r="B62" s="7"/>
      <c r="C62" s="7"/>
      <c r="D62" s="1"/>
      <c r="E62" s="1"/>
      <c r="F62" s="12"/>
      <c r="G62" s="12"/>
      <c r="H62" s="1"/>
    </row>
    <row r="63" spans="1:8" ht="15.75" customHeight="1">
      <c r="A63" s="1"/>
      <c r="B63" s="7"/>
      <c r="C63" s="7"/>
      <c r="D63" s="1"/>
      <c r="E63" s="1"/>
      <c r="F63" s="12"/>
      <c r="G63" s="12"/>
      <c r="H63" s="1"/>
    </row>
    <row r="64" spans="1:8" ht="15.75" customHeight="1">
      <c r="A64" s="1"/>
      <c r="B64" s="7"/>
      <c r="C64" s="7"/>
      <c r="D64" s="1"/>
      <c r="E64" s="1"/>
      <c r="F64" s="12"/>
      <c r="G64" s="12"/>
      <c r="H64" s="1"/>
    </row>
    <row r="65" spans="1:8" ht="15.75" customHeight="1">
      <c r="A65" s="1"/>
      <c r="B65" s="7"/>
      <c r="C65" s="7"/>
      <c r="D65" s="1"/>
      <c r="E65" s="1"/>
      <c r="F65" s="12"/>
      <c r="G65" s="12"/>
      <c r="H65" s="1"/>
    </row>
    <row r="66" spans="1:8" ht="15.75" customHeight="1">
      <c r="A66" s="1"/>
      <c r="B66" s="7"/>
      <c r="C66" s="7"/>
      <c r="D66" s="1"/>
      <c r="E66" s="1"/>
      <c r="F66" s="12"/>
      <c r="G66" s="12"/>
      <c r="H66" s="1"/>
    </row>
    <row r="67" spans="1:8" ht="15.75" customHeight="1">
      <c r="A67" s="1"/>
      <c r="B67" s="7"/>
      <c r="C67" s="7"/>
      <c r="D67" s="1"/>
      <c r="E67" s="1"/>
      <c r="F67" s="12"/>
      <c r="G67" s="12"/>
      <c r="H67" s="1"/>
    </row>
    <row r="68" spans="1:8" ht="15.75" customHeight="1">
      <c r="A68" s="1"/>
      <c r="B68" s="7"/>
      <c r="C68" s="7"/>
      <c r="D68" s="1"/>
      <c r="E68" s="1"/>
      <c r="F68" s="12"/>
      <c r="G68" s="12"/>
      <c r="H68" s="1"/>
    </row>
    <row r="69" spans="1:8" ht="15.75" customHeight="1">
      <c r="A69" s="1"/>
      <c r="B69" s="7"/>
      <c r="C69" s="7"/>
      <c r="D69" s="1"/>
      <c r="E69" s="1"/>
      <c r="F69" s="12"/>
      <c r="G69" s="12"/>
      <c r="H69" s="1"/>
    </row>
    <row r="70" spans="1:8" ht="15.75" customHeight="1">
      <c r="A70" s="1"/>
      <c r="B70" s="7"/>
      <c r="C70" s="7"/>
      <c r="D70" s="1"/>
      <c r="E70" s="1"/>
      <c r="F70" s="12"/>
      <c r="G70" s="12"/>
      <c r="H70" s="1"/>
    </row>
    <row r="71" spans="1:8" ht="15.75" customHeight="1">
      <c r="A71" s="1"/>
      <c r="B71" s="7"/>
      <c r="C71" s="7"/>
      <c r="D71" s="1"/>
      <c r="E71" s="1"/>
      <c r="F71" s="12"/>
      <c r="G71" s="12"/>
      <c r="H71" s="1"/>
    </row>
    <row r="72" spans="1:8" ht="15.75" customHeight="1">
      <c r="A72" s="1"/>
      <c r="B72" s="7"/>
      <c r="C72" s="7"/>
      <c r="D72" s="1"/>
      <c r="E72" s="1"/>
      <c r="F72" s="12"/>
      <c r="G72" s="12"/>
      <c r="H72" s="1"/>
    </row>
    <row r="73" spans="1:8" ht="15.75" customHeight="1">
      <c r="A73" s="1"/>
      <c r="B73" s="7"/>
      <c r="C73" s="7"/>
      <c r="D73" s="1"/>
      <c r="E73" s="1"/>
      <c r="F73" s="12"/>
      <c r="G73" s="12"/>
      <c r="H73" s="1"/>
    </row>
    <row r="74" spans="1:8" ht="15.75" customHeight="1">
      <c r="A74" s="1"/>
      <c r="B74" s="7"/>
      <c r="C74" s="7"/>
      <c r="D74" s="1"/>
      <c r="E74" s="1"/>
      <c r="F74" s="12"/>
      <c r="G74" s="12"/>
      <c r="H74" s="1"/>
    </row>
    <row r="75" spans="1:8" ht="15.75" customHeight="1">
      <c r="A75" s="1"/>
      <c r="B75" s="7"/>
      <c r="C75" s="7"/>
      <c r="D75" s="1"/>
      <c r="E75" s="1"/>
      <c r="F75" s="12"/>
      <c r="G75" s="12"/>
      <c r="H75" s="1"/>
    </row>
    <row r="76" spans="1:8" ht="15.75" customHeight="1">
      <c r="A76" s="1"/>
      <c r="B76" s="7"/>
      <c r="C76" s="7"/>
      <c r="D76" s="1"/>
      <c r="E76" s="1"/>
      <c r="F76" s="12"/>
      <c r="G76" s="12"/>
      <c r="H76" s="1"/>
    </row>
    <row r="77" spans="1:8" ht="15.75" customHeight="1">
      <c r="A77" s="1"/>
      <c r="B77" s="7"/>
      <c r="C77" s="7"/>
      <c r="D77" s="1"/>
      <c r="E77" s="1"/>
      <c r="F77" s="12"/>
      <c r="G77" s="12"/>
      <c r="H77" s="1"/>
    </row>
    <row r="78" spans="1:8" ht="15.75" customHeight="1">
      <c r="A78" s="1"/>
      <c r="B78" s="7"/>
      <c r="C78" s="7"/>
      <c r="D78" s="1"/>
      <c r="E78" s="1"/>
      <c r="F78" s="12"/>
      <c r="G78" s="12"/>
      <c r="H78" s="1"/>
    </row>
    <row r="79" spans="1:8" ht="15.75" customHeight="1">
      <c r="A79" s="1"/>
      <c r="B79" s="7"/>
      <c r="C79" s="7"/>
      <c r="D79" s="1"/>
      <c r="E79" s="1"/>
      <c r="F79" s="12"/>
      <c r="G79" s="12"/>
      <c r="H79" s="1"/>
    </row>
    <row r="80" spans="1:8" ht="15.75" customHeight="1">
      <c r="A80" s="1"/>
      <c r="B80" s="7"/>
      <c r="C80" s="7"/>
      <c r="D80" s="1"/>
      <c r="E80" s="1"/>
      <c r="F80" s="12"/>
      <c r="G80" s="12"/>
      <c r="H80" s="1"/>
    </row>
    <row r="81" spans="1:8" ht="15.75" customHeight="1">
      <c r="A81" s="1"/>
      <c r="B81" s="7"/>
      <c r="C81" s="7"/>
      <c r="D81" s="1"/>
      <c r="E81" s="1"/>
      <c r="F81" s="12"/>
      <c r="G81" s="12"/>
      <c r="H81" s="1"/>
    </row>
    <row r="82" spans="1:8" ht="15.75" customHeight="1">
      <c r="A82" s="1"/>
      <c r="B82" s="7"/>
      <c r="C82" s="7"/>
      <c r="D82" s="1"/>
      <c r="E82" s="1"/>
      <c r="F82" s="12"/>
      <c r="G82" s="12"/>
      <c r="H82" s="1"/>
    </row>
    <row r="83" spans="1:8" ht="15.75" customHeight="1">
      <c r="A83" s="1"/>
      <c r="B83" s="7"/>
      <c r="C83" s="7"/>
      <c r="D83" s="1"/>
      <c r="E83" s="1"/>
      <c r="F83" s="12"/>
      <c r="G83" s="12"/>
      <c r="H83" s="1"/>
    </row>
    <row r="84" spans="1:8" ht="15.75" customHeight="1">
      <c r="A84" s="1"/>
      <c r="B84" s="7"/>
      <c r="C84" s="7"/>
      <c r="D84" s="1"/>
      <c r="E84" s="1"/>
      <c r="F84" s="12"/>
      <c r="G84" s="12"/>
      <c r="H84" s="1"/>
    </row>
    <row r="85" spans="1:8" ht="15.75" customHeight="1">
      <c r="A85" s="1"/>
      <c r="B85" s="7"/>
      <c r="C85" s="7"/>
      <c r="D85" s="1"/>
      <c r="E85" s="1"/>
      <c r="F85" s="12"/>
      <c r="G85" s="12"/>
      <c r="H85" s="1"/>
    </row>
    <row r="86" spans="1:8" ht="15.75" customHeight="1">
      <c r="A86" s="1"/>
      <c r="B86" s="7"/>
      <c r="C86" s="7"/>
      <c r="D86" s="1"/>
      <c r="E86" s="1"/>
      <c r="F86" s="12"/>
      <c r="G86" s="12"/>
      <c r="H86" s="1"/>
    </row>
    <row r="87" spans="1:8" ht="15.75" customHeight="1">
      <c r="A87" s="1"/>
      <c r="B87" s="7"/>
      <c r="C87" s="7"/>
      <c r="D87" s="1"/>
      <c r="E87" s="1"/>
      <c r="F87" s="12"/>
      <c r="G87" s="12"/>
      <c r="H87" s="1"/>
    </row>
    <row r="88" spans="1:8" ht="15.75" customHeight="1">
      <c r="A88" s="1"/>
      <c r="B88" s="7"/>
      <c r="C88" s="7"/>
      <c r="D88" s="1"/>
      <c r="E88" s="1"/>
      <c r="F88" s="12"/>
      <c r="G88" s="12"/>
      <c r="H88" s="1"/>
    </row>
    <row r="89" spans="1:8" ht="15.75" customHeight="1">
      <c r="A89" s="1"/>
      <c r="B89" s="7"/>
      <c r="C89" s="7"/>
      <c r="D89" s="1"/>
      <c r="E89" s="1"/>
      <c r="F89" s="12"/>
      <c r="G89" s="12"/>
      <c r="H89" s="1"/>
    </row>
    <row r="90" spans="1:8" ht="15.75" customHeight="1">
      <c r="A90" s="1"/>
      <c r="B90" s="7"/>
      <c r="C90" s="7"/>
      <c r="D90" s="1"/>
      <c r="E90" s="1"/>
      <c r="F90" s="12"/>
      <c r="G90" s="12"/>
      <c r="H90" s="1"/>
    </row>
    <row r="91" spans="1:8" ht="15.75" customHeight="1">
      <c r="A91" s="1"/>
      <c r="B91" s="7"/>
      <c r="C91" s="7"/>
      <c r="D91" s="1"/>
      <c r="E91" s="1"/>
      <c r="F91" s="12"/>
      <c r="G91" s="12"/>
      <c r="H91" s="1"/>
    </row>
    <row r="92" spans="1:8" ht="15.75" customHeight="1">
      <c r="A92" s="1"/>
      <c r="B92" s="7"/>
      <c r="C92" s="7"/>
      <c r="D92" s="1"/>
      <c r="E92" s="1"/>
      <c r="F92" s="12"/>
      <c r="G92" s="12"/>
      <c r="H92" s="1"/>
    </row>
    <row r="93" spans="1:8" ht="15.75" customHeight="1">
      <c r="A93" s="1"/>
      <c r="B93" s="7"/>
      <c r="C93" s="7"/>
      <c r="D93" s="1"/>
      <c r="E93" s="1"/>
      <c r="F93" s="12"/>
      <c r="G93" s="12"/>
      <c r="H93" s="1"/>
    </row>
    <row r="94" spans="1:8" ht="15.75" customHeight="1">
      <c r="A94" s="1"/>
      <c r="B94" s="7"/>
      <c r="C94" s="7"/>
      <c r="D94" s="1"/>
      <c r="E94" s="1"/>
      <c r="F94" s="12"/>
      <c r="G94" s="12"/>
      <c r="H94" s="1"/>
    </row>
    <row r="95" spans="1:8" ht="15.75" customHeight="1">
      <c r="A95" s="1"/>
      <c r="B95" s="7"/>
      <c r="C95" s="7"/>
      <c r="D95" s="1"/>
      <c r="E95" s="1"/>
      <c r="F95" s="12"/>
      <c r="G95" s="12"/>
      <c r="H95" s="1"/>
    </row>
    <row r="96" spans="1:8" ht="15.75" customHeight="1">
      <c r="A96" s="1"/>
      <c r="B96" s="7"/>
      <c r="C96" s="7"/>
      <c r="D96" s="1"/>
      <c r="E96" s="1"/>
      <c r="F96" s="12"/>
      <c r="G96" s="12"/>
      <c r="H96" s="1"/>
    </row>
    <row r="97" spans="1:8" ht="15.75" customHeight="1">
      <c r="A97" s="1"/>
      <c r="B97" s="7"/>
      <c r="C97" s="7"/>
      <c r="D97" s="1"/>
      <c r="E97" s="1"/>
      <c r="F97" s="12"/>
      <c r="G97" s="12"/>
      <c r="H97" s="1"/>
    </row>
    <row r="98" spans="1:8" ht="15.75" customHeight="1">
      <c r="A98" s="1"/>
      <c r="B98" s="7"/>
      <c r="C98" s="7"/>
      <c r="D98" s="1"/>
      <c r="E98" s="1"/>
      <c r="F98" s="12"/>
      <c r="G98" s="12"/>
      <c r="H98" s="1"/>
    </row>
    <row r="99" spans="1:8" ht="15.75" customHeight="1">
      <c r="A99" s="1"/>
      <c r="B99" s="7"/>
      <c r="C99" s="7"/>
      <c r="D99" s="1"/>
      <c r="E99" s="1"/>
      <c r="F99" s="12"/>
      <c r="G99" s="12"/>
      <c r="H99" s="1"/>
    </row>
    <row r="100" spans="1:8" ht="15.75" customHeight="1">
      <c r="A100" s="1"/>
      <c r="B100" s="7"/>
      <c r="C100" s="7"/>
      <c r="D100" s="1"/>
      <c r="E100" s="1"/>
      <c r="F100" s="12"/>
      <c r="G100" s="12"/>
      <c r="H100" s="1"/>
    </row>
    <row r="101" spans="1:8" ht="15.75" customHeight="1">
      <c r="A101" s="1"/>
      <c r="B101" s="7"/>
      <c r="C101" s="7"/>
      <c r="D101" s="1"/>
      <c r="E101" s="1"/>
      <c r="F101" s="12"/>
      <c r="G101" s="12"/>
      <c r="H101" s="1"/>
    </row>
    <row r="102" spans="1:8" ht="15.75" customHeight="1">
      <c r="A102" s="1"/>
      <c r="B102" s="7"/>
      <c r="C102" s="7"/>
      <c r="D102" s="1"/>
      <c r="E102" s="1"/>
      <c r="F102" s="12"/>
      <c r="G102" s="12"/>
      <c r="H102" s="1"/>
    </row>
    <row r="103" spans="1:8" ht="15.75" customHeight="1">
      <c r="A103" s="1"/>
      <c r="B103" s="7"/>
      <c r="C103" s="7"/>
      <c r="D103" s="1"/>
      <c r="E103" s="1"/>
      <c r="F103" s="12"/>
      <c r="G103" s="12"/>
      <c r="H103" s="1"/>
    </row>
    <row r="104" spans="1:8" ht="15.75" customHeight="1">
      <c r="A104" s="1"/>
      <c r="B104" s="7"/>
      <c r="C104" s="7"/>
      <c r="D104" s="1"/>
      <c r="E104" s="1"/>
      <c r="F104" s="12"/>
      <c r="G104" s="12"/>
      <c r="H104" s="1"/>
    </row>
    <row r="105" spans="1:8" ht="15.75" customHeight="1">
      <c r="A105" s="1"/>
      <c r="B105" s="7"/>
      <c r="C105" s="7"/>
      <c r="D105" s="1"/>
      <c r="E105" s="1"/>
      <c r="F105" s="12"/>
      <c r="G105" s="12"/>
      <c r="H105" s="1"/>
    </row>
    <row r="106" spans="1:8" ht="15.75" customHeight="1">
      <c r="A106" s="1"/>
      <c r="B106" s="7"/>
      <c r="C106" s="7"/>
      <c r="D106" s="1"/>
      <c r="E106" s="1"/>
      <c r="F106" s="12"/>
      <c r="G106" s="12"/>
      <c r="H106" s="1"/>
    </row>
    <row r="107" spans="1:8" ht="15.75" customHeight="1">
      <c r="A107" s="1"/>
      <c r="B107" s="7"/>
      <c r="C107" s="7"/>
      <c r="D107" s="1"/>
      <c r="E107" s="1"/>
      <c r="F107" s="12"/>
      <c r="G107" s="12"/>
      <c r="H107" s="1"/>
    </row>
    <row r="108" spans="1:8" ht="15.75" customHeight="1">
      <c r="A108" s="1"/>
      <c r="B108" s="7"/>
      <c r="C108" s="7"/>
      <c r="D108" s="1"/>
      <c r="E108" s="1"/>
      <c r="F108" s="12"/>
      <c r="G108" s="12"/>
      <c r="H108" s="1"/>
    </row>
    <row r="109" spans="1:8" ht="15.75" customHeight="1">
      <c r="A109" s="1"/>
      <c r="B109" s="7"/>
      <c r="C109" s="7"/>
      <c r="D109" s="1"/>
      <c r="E109" s="1"/>
      <c r="F109" s="12"/>
      <c r="G109" s="12"/>
      <c r="H109" s="1"/>
    </row>
    <row r="110" spans="1:8" ht="15.75" customHeight="1">
      <c r="A110" s="1"/>
      <c r="B110" s="7"/>
      <c r="C110" s="7"/>
      <c r="D110" s="1"/>
      <c r="E110" s="1"/>
      <c r="F110" s="12"/>
      <c r="G110" s="12"/>
      <c r="H110" s="1"/>
    </row>
    <row r="111" spans="1:8" ht="15.75" customHeight="1">
      <c r="A111" s="1"/>
      <c r="B111" s="7"/>
      <c r="C111" s="7"/>
      <c r="D111" s="1"/>
      <c r="E111" s="1"/>
      <c r="F111" s="12"/>
      <c r="G111" s="12"/>
      <c r="H111" s="1"/>
    </row>
    <row r="112" spans="1:8" ht="15.75" customHeight="1">
      <c r="A112" s="1"/>
      <c r="B112" s="7"/>
      <c r="C112" s="7"/>
      <c r="D112" s="1"/>
      <c r="E112" s="1"/>
      <c r="F112" s="12"/>
      <c r="G112" s="12"/>
      <c r="H112" s="1"/>
    </row>
    <row r="113" spans="1:8" ht="15.75" customHeight="1">
      <c r="A113" s="1"/>
      <c r="B113" s="7"/>
      <c r="C113" s="7"/>
      <c r="D113" s="1"/>
      <c r="E113" s="1"/>
      <c r="F113" s="12"/>
      <c r="G113" s="12"/>
      <c r="H113" s="1"/>
    </row>
    <row r="114" spans="1:8" ht="15.75" customHeight="1">
      <c r="A114" s="1"/>
      <c r="B114" s="7"/>
      <c r="C114" s="7"/>
      <c r="D114" s="1"/>
      <c r="E114" s="1"/>
      <c r="F114" s="12"/>
      <c r="G114" s="12"/>
      <c r="H114" s="1"/>
    </row>
    <row r="115" spans="1:8" ht="15.75" customHeight="1">
      <c r="A115" s="1"/>
      <c r="B115" s="7"/>
      <c r="C115" s="7"/>
      <c r="D115" s="1"/>
      <c r="E115" s="1"/>
      <c r="F115" s="12"/>
      <c r="G115" s="12"/>
      <c r="H115" s="1"/>
    </row>
    <row r="116" spans="1:8" ht="15.75" customHeight="1">
      <c r="A116" s="1"/>
      <c r="B116" s="7"/>
      <c r="C116" s="7"/>
      <c r="D116" s="1"/>
      <c r="E116" s="1"/>
      <c r="F116" s="12"/>
      <c r="G116" s="12"/>
      <c r="H116" s="1"/>
    </row>
    <row r="117" spans="1:8" ht="15.75" customHeight="1">
      <c r="A117" s="1"/>
      <c r="B117" s="7"/>
      <c r="C117" s="7"/>
      <c r="D117" s="1"/>
      <c r="E117" s="1"/>
      <c r="F117" s="12"/>
      <c r="G117" s="12"/>
      <c r="H117" s="1"/>
    </row>
    <row r="118" spans="1:8" ht="15.75" customHeight="1">
      <c r="A118" s="1"/>
      <c r="B118" s="7"/>
      <c r="C118" s="7"/>
      <c r="D118" s="1"/>
      <c r="E118" s="1"/>
      <c r="F118" s="12"/>
      <c r="G118" s="12"/>
      <c r="H118" s="1"/>
    </row>
    <row r="119" spans="1:8" ht="15.75" customHeight="1">
      <c r="A119" s="1"/>
      <c r="B119" s="7"/>
      <c r="C119" s="7"/>
      <c r="D119" s="1"/>
      <c r="E119" s="1"/>
      <c r="F119" s="12"/>
      <c r="G119" s="12"/>
      <c r="H119" s="1"/>
    </row>
    <row r="120" spans="1:8" ht="15.75" customHeight="1">
      <c r="A120" s="1"/>
      <c r="B120" s="7"/>
      <c r="C120" s="7"/>
      <c r="D120" s="1"/>
      <c r="E120" s="1"/>
      <c r="F120" s="12"/>
      <c r="G120" s="12"/>
      <c r="H120" s="1"/>
    </row>
    <row r="121" spans="1:8" ht="15.75" customHeight="1">
      <c r="A121" s="1"/>
      <c r="B121" s="7"/>
      <c r="C121" s="7"/>
      <c r="D121" s="1"/>
      <c r="E121" s="1"/>
      <c r="F121" s="12"/>
      <c r="G121" s="12"/>
      <c r="H121" s="1"/>
    </row>
    <row r="122" spans="1:8" ht="15.75" customHeight="1">
      <c r="A122" s="1"/>
      <c r="B122" s="7"/>
      <c r="C122" s="7"/>
      <c r="D122" s="1"/>
      <c r="E122" s="1"/>
      <c r="F122" s="12"/>
      <c r="G122" s="12"/>
      <c r="H122" s="1"/>
    </row>
    <row r="123" spans="1:8" ht="15.75" customHeight="1">
      <c r="A123" s="1"/>
      <c r="B123" s="7"/>
      <c r="C123" s="7"/>
      <c r="D123" s="1"/>
      <c r="E123" s="1"/>
      <c r="F123" s="12"/>
      <c r="G123" s="12"/>
      <c r="H123" s="1"/>
    </row>
    <row r="124" spans="1:8" ht="15.75" customHeight="1">
      <c r="A124" s="1"/>
      <c r="B124" s="7"/>
      <c r="C124" s="7"/>
      <c r="D124" s="1"/>
      <c r="E124" s="1"/>
      <c r="F124" s="12"/>
      <c r="G124" s="12"/>
      <c r="H124" s="1"/>
    </row>
    <row r="125" spans="1:8" ht="15.75" customHeight="1">
      <c r="A125" s="1"/>
      <c r="B125" s="7"/>
      <c r="C125" s="7"/>
      <c r="D125" s="1"/>
      <c r="E125" s="1"/>
      <c r="F125" s="12"/>
      <c r="G125" s="12"/>
      <c r="H125" s="1"/>
    </row>
    <row r="126" spans="1:8" ht="15.75" customHeight="1">
      <c r="A126" s="1"/>
      <c r="B126" s="7"/>
      <c r="C126" s="7"/>
      <c r="D126" s="1"/>
      <c r="E126" s="1"/>
      <c r="F126" s="12"/>
      <c r="G126" s="12"/>
      <c r="H126" s="1"/>
    </row>
    <row r="127" spans="1:8" ht="15.75" customHeight="1">
      <c r="A127" s="1"/>
      <c r="B127" s="7"/>
      <c r="C127" s="7"/>
      <c r="D127" s="1"/>
      <c r="E127" s="1"/>
      <c r="F127" s="12"/>
      <c r="G127" s="12"/>
      <c r="H127" s="1"/>
    </row>
    <row r="128" spans="1:8" ht="15.75" customHeight="1">
      <c r="A128" s="1"/>
      <c r="B128" s="7"/>
      <c r="C128" s="7"/>
      <c r="D128" s="1"/>
      <c r="E128" s="1"/>
      <c r="F128" s="12"/>
      <c r="G128" s="12"/>
      <c r="H128" s="1"/>
    </row>
    <row r="129" spans="1:8" ht="15.75" customHeight="1">
      <c r="A129" s="1"/>
      <c r="B129" s="7"/>
      <c r="C129" s="7"/>
      <c r="D129" s="1"/>
      <c r="E129" s="1"/>
      <c r="F129" s="12"/>
      <c r="G129" s="12"/>
      <c r="H129" s="1"/>
    </row>
    <row r="130" spans="1:8" ht="15.75" customHeight="1">
      <c r="A130" s="1"/>
      <c r="B130" s="7"/>
      <c r="C130" s="7"/>
      <c r="D130" s="1"/>
      <c r="E130" s="1"/>
      <c r="F130" s="12"/>
      <c r="G130" s="12"/>
      <c r="H130" s="1"/>
    </row>
    <row r="131" spans="1:8" ht="15.75" customHeight="1">
      <c r="A131" s="1"/>
      <c r="B131" s="7"/>
      <c r="C131" s="7"/>
      <c r="D131" s="1"/>
      <c r="E131" s="1"/>
      <c r="F131" s="12"/>
      <c r="G131" s="12"/>
      <c r="H131" s="1"/>
    </row>
    <row r="132" spans="1:8" ht="15.75" customHeight="1">
      <c r="A132" s="1"/>
      <c r="B132" s="7"/>
      <c r="C132" s="7"/>
      <c r="D132" s="1"/>
      <c r="E132" s="1"/>
      <c r="F132" s="12"/>
      <c r="G132" s="12"/>
      <c r="H132" s="1"/>
    </row>
    <row r="133" spans="1:8" ht="15.75" customHeight="1">
      <c r="A133" s="1"/>
      <c r="B133" s="7"/>
      <c r="C133" s="7"/>
      <c r="D133" s="1"/>
      <c r="E133" s="1"/>
      <c r="F133" s="12"/>
      <c r="G133" s="12"/>
      <c r="H133" s="1"/>
    </row>
    <row r="134" spans="1:8" ht="15.75" customHeight="1">
      <c r="A134" s="1"/>
      <c r="B134" s="7"/>
      <c r="C134" s="7"/>
      <c r="D134" s="1"/>
      <c r="E134" s="1"/>
      <c r="F134" s="12"/>
      <c r="G134" s="12"/>
      <c r="H134" s="1"/>
    </row>
    <row r="135" spans="1:8" ht="15.75" customHeight="1">
      <c r="A135" s="1"/>
      <c r="B135" s="7"/>
      <c r="C135" s="7"/>
      <c r="D135" s="1"/>
      <c r="E135" s="1"/>
      <c r="F135" s="12"/>
      <c r="G135" s="12"/>
      <c r="H135" s="1"/>
    </row>
    <row r="136" spans="1:8" ht="15.75" customHeight="1">
      <c r="A136" s="1"/>
      <c r="B136" s="7"/>
      <c r="C136" s="7"/>
      <c r="D136" s="1"/>
      <c r="E136" s="1"/>
      <c r="F136" s="12"/>
      <c r="G136" s="12"/>
      <c r="H136" s="1"/>
    </row>
    <row r="137" spans="1:8" ht="15.75" customHeight="1">
      <c r="A137" s="1"/>
      <c r="B137" s="7"/>
      <c r="C137" s="7"/>
      <c r="D137" s="1"/>
      <c r="E137" s="1"/>
      <c r="F137" s="12"/>
      <c r="G137" s="12"/>
      <c r="H137" s="1"/>
    </row>
    <row r="138" spans="1:8" ht="15.75" customHeight="1">
      <c r="A138" s="1"/>
      <c r="B138" s="7"/>
      <c r="C138" s="7"/>
      <c r="D138" s="1"/>
      <c r="E138" s="1"/>
      <c r="F138" s="12"/>
      <c r="G138" s="12"/>
      <c r="H138" s="1"/>
    </row>
    <row r="139" spans="1:8" ht="15.75" customHeight="1">
      <c r="A139" s="1"/>
      <c r="B139" s="7"/>
      <c r="C139" s="7"/>
      <c r="D139" s="1"/>
      <c r="E139" s="1"/>
      <c r="F139" s="12"/>
      <c r="G139" s="12"/>
      <c r="H139" s="1"/>
    </row>
    <row r="140" spans="1:8" ht="15.75" customHeight="1">
      <c r="A140" s="1"/>
      <c r="B140" s="7"/>
      <c r="C140" s="7"/>
      <c r="D140" s="1"/>
      <c r="E140" s="1"/>
      <c r="F140" s="12"/>
      <c r="G140" s="12"/>
      <c r="H140" s="1"/>
    </row>
    <row r="141" spans="1:8" ht="15.75" customHeight="1">
      <c r="A141" s="1"/>
      <c r="B141" s="7"/>
      <c r="C141" s="7"/>
      <c r="D141" s="1"/>
      <c r="E141" s="1"/>
      <c r="F141" s="12"/>
      <c r="G141" s="12"/>
      <c r="H141" s="1"/>
    </row>
    <row r="142" spans="1:8" ht="15.75" customHeight="1">
      <c r="A142" s="1"/>
      <c r="B142" s="7"/>
      <c r="C142" s="7"/>
      <c r="D142" s="1"/>
      <c r="E142" s="1"/>
      <c r="F142" s="12"/>
      <c r="G142" s="12"/>
      <c r="H142" s="1"/>
    </row>
    <row r="143" spans="1:8" ht="15.75" customHeight="1">
      <c r="A143" s="1"/>
      <c r="B143" s="7"/>
      <c r="C143" s="7"/>
      <c r="D143" s="1"/>
      <c r="E143" s="1"/>
      <c r="F143" s="12"/>
      <c r="G143" s="12"/>
      <c r="H143" s="1"/>
    </row>
    <row r="144" spans="1:8" ht="15.75" customHeight="1">
      <c r="A144" s="1"/>
      <c r="B144" s="7"/>
      <c r="C144" s="7"/>
      <c r="D144" s="1"/>
      <c r="E144" s="1"/>
      <c r="F144" s="12"/>
      <c r="G144" s="12"/>
      <c r="H144" s="1"/>
    </row>
    <row r="145" spans="1:8" ht="15.75" customHeight="1">
      <c r="A145" s="1"/>
      <c r="B145" s="7"/>
      <c r="C145" s="7"/>
      <c r="D145" s="1"/>
      <c r="E145" s="1"/>
      <c r="F145" s="12"/>
      <c r="G145" s="12"/>
      <c r="H145" s="1"/>
    </row>
    <row r="146" spans="1:8" ht="15.75" customHeight="1">
      <c r="A146" s="1"/>
      <c r="B146" s="7"/>
      <c r="C146" s="7"/>
      <c r="D146" s="1"/>
      <c r="E146" s="1"/>
      <c r="F146" s="12"/>
      <c r="G146" s="12"/>
      <c r="H146" s="1"/>
    </row>
    <row r="147" spans="1:8" ht="15.75" customHeight="1">
      <c r="A147" s="1"/>
      <c r="B147" s="7"/>
      <c r="C147" s="7"/>
      <c r="D147" s="1"/>
      <c r="E147" s="1"/>
      <c r="F147" s="12"/>
      <c r="G147" s="12"/>
      <c r="H147" s="1"/>
    </row>
    <row r="148" spans="1:8" ht="15.75" customHeight="1">
      <c r="A148" s="1"/>
      <c r="B148" s="7"/>
      <c r="C148" s="7"/>
      <c r="D148" s="1"/>
      <c r="E148" s="1"/>
      <c r="F148" s="12"/>
      <c r="G148" s="12"/>
      <c r="H148" s="1"/>
    </row>
    <row r="149" spans="1:8" ht="15.75" customHeight="1">
      <c r="A149" s="1"/>
      <c r="B149" s="7"/>
      <c r="C149" s="7"/>
      <c r="D149" s="1"/>
      <c r="E149" s="1"/>
      <c r="F149" s="12"/>
      <c r="G149" s="12"/>
      <c r="H149" s="1"/>
    </row>
    <row r="150" spans="1:8" ht="15.75" customHeight="1">
      <c r="A150" s="1"/>
      <c r="B150" s="7"/>
      <c r="C150" s="7"/>
      <c r="D150" s="1"/>
      <c r="E150" s="1"/>
      <c r="F150" s="12"/>
      <c r="G150" s="12"/>
      <c r="H150" s="1"/>
    </row>
    <row r="151" spans="1:8" ht="15.75" customHeight="1">
      <c r="A151" s="1"/>
      <c r="B151" s="7"/>
      <c r="C151" s="7"/>
      <c r="D151" s="1"/>
      <c r="E151" s="1"/>
      <c r="F151" s="12"/>
      <c r="G151" s="12"/>
      <c r="H151" s="1"/>
    </row>
    <row r="152" spans="1:8" ht="15.75" customHeight="1">
      <c r="A152" s="1"/>
      <c r="B152" s="7"/>
      <c r="C152" s="7"/>
      <c r="D152" s="1"/>
      <c r="E152" s="1"/>
      <c r="F152" s="12"/>
      <c r="G152" s="12"/>
      <c r="H152" s="1"/>
    </row>
    <row r="153" spans="1:8" ht="15.75" customHeight="1">
      <c r="A153" s="1"/>
      <c r="B153" s="7"/>
      <c r="C153" s="7"/>
      <c r="D153" s="1"/>
      <c r="E153" s="1"/>
      <c r="F153" s="12"/>
      <c r="G153" s="12"/>
      <c r="H153" s="1"/>
    </row>
    <row r="154" spans="1:8" ht="15.75" customHeight="1">
      <c r="A154" s="1"/>
      <c r="B154" s="7"/>
      <c r="C154" s="7"/>
      <c r="D154" s="1"/>
      <c r="E154" s="1"/>
      <c r="F154" s="12"/>
      <c r="G154" s="12"/>
      <c r="H154" s="1"/>
    </row>
    <row r="155" spans="1:8" ht="15.75" customHeight="1">
      <c r="A155" s="1"/>
      <c r="B155" s="7"/>
      <c r="C155" s="7"/>
      <c r="D155" s="1"/>
      <c r="E155" s="1"/>
      <c r="F155" s="12"/>
      <c r="G155" s="12"/>
      <c r="H155" s="1"/>
    </row>
    <row r="156" spans="1:8" ht="15.75" customHeight="1">
      <c r="A156" s="1"/>
      <c r="B156" s="7"/>
      <c r="C156" s="7"/>
      <c r="D156" s="1"/>
      <c r="E156" s="1"/>
      <c r="F156" s="12"/>
      <c r="G156" s="12"/>
      <c r="H156" s="1"/>
    </row>
    <row r="157" spans="1:8" ht="15.75" customHeight="1">
      <c r="A157" s="1"/>
      <c r="B157" s="7"/>
      <c r="C157" s="7"/>
      <c r="D157" s="1"/>
      <c r="E157" s="1"/>
      <c r="F157" s="12"/>
      <c r="G157" s="12"/>
      <c r="H157" s="1"/>
    </row>
    <row r="158" spans="1:8" ht="15.75" customHeight="1">
      <c r="A158" s="1"/>
      <c r="B158" s="7"/>
      <c r="C158" s="7"/>
      <c r="D158" s="1"/>
      <c r="E158" s="1"/>
      <c r="F158" s="12"/>
      <c r="G158" s="12"/>
      <c r="H158" s="1"/>
    </row>
    <row r="159" spans="1:8" ht="15.75" customHeight="1">
      <c r="A159" s="1"/>
      <c r="B159" s="7"/>
      <c r="C159" s="7"/>
      <c r="D159" s="1"/>
      <c r="E159" s="1"/>
      <c r="F159" s="12"/>
      <c r="G159" s="12"/>
      <c r="H159" s="1"/>
    </row>
    <row r="160" spans="1:8" ht="15.75" customHeight="1">
      <c r="A160" s="1"/>
      <c r="B160" s="7"/>
      <c r="C160" s="7"/>
      <c r="D160" s="1"/>
      <c r="E160" s="1"/>
      <c r="F160" s="12"/>
      <c r="G160" s="12"/>
      <c r="H160" s="1"/>
    </row>
    <row r="161" spans="1:8" ht="15.75" customHeight="1">
      <c r="A161" s="1"/>
      <c r="B161" s="7"/>
      <c r="C161" s="7"/>
      <c r="D161" s="1"/>
      <c r="E161" s="1"/>
      <c r="F161" s="12"/>
      <c r="G161" s="12"/>
      <c r="H161" s="1"/>
    </row>
    <row r="162" spans="1:8" ht="15.75" customHeight="1">
      <c r="A162" s="1"/>
      <c r="B162" s="7"/>
      <c r="C162" s="7"/>
      <c r="D162" s="1"/>
      <c r="E162" s="1"/>
      <c r="F162" s="12"/>
      <c r="G162" s="12"/>
      <c r="H162" s="1"/>
    </row>
    <row r="163" spans="1:8" ht="15.75" customHeight="1">
      <c r="A163" s="1"/>
      <c r="B163" s="7"/>
      <c r="C163" s="7"/>
      <c r="D163" s="1"/>
      <c r="E163" s="1"/>
      <c r="F163" s="12"/>
      <c r="G163" s="12"/>
      <c r="H163" s="1"/>
    </row>
    <row r="164" spans="1:8" ht="15.75" customHeight="1">
      <c r="A164" s="1"/>
      <c r="B164" s="7"/>
      <c r="C164" s="7"/>
      <c r="D164" s="1"/>
      <c r="E164" s="1"/>
      <c r="F164" s="12"/>
      <c r="G164" s="12"/>
      <c r="H164" s="1"/>
    </row>
    <row r="165" spans="1:8" ht="15.75" customHeight="1">
      <c r="A165" s="1"/>
      <c r="B165" s="7"/>
      <c r="C165" s="7"/>
      <c r="D165" s="1"/>
      <c r="E165" s="1"/>
      <c r="F165" s="12"/>
      <c r="G165" s="12"/>
      <c r="H165" s="1"/>
    </row>
    <row r="166" spans="1:8" ht="15.75" customHeight="1">
      <c r="A166" s="1"/>
      <c r="B166" s="7"/>
      <c r="C166" s="7"/>
      <c r="D166" s="1"/>
      <c r="E166" s="1"/>
      <c r="F166" s="12"/>
      <c r="G166" s="12"/>
      <c r="H166" s="1"/>
    </row>
    <row r="167" spans="1:8" ht="15.75" customHeight="1">
      <c r="A167" s="1"/>
      <c r="B167" s="7"/>
      <c r="C167" s="7"/>
      <c r="D167" s="1"/>
      <c r="E167" s="1"/>
      <c r="F167" s="12"/>
      <c r="G167" s="12"/>
      <c r="H167" s="1"/>
    </row>
    <row r="168" spans="1:8" ht="15.75" customHeight="1">
      <c r="A168" s="1"/>
      <c r="B168" s="7"/>
      <c r="C168" s="7"/>
      <c r="D168" s="1"/>
      <c r="E168" s="1"/>
      <c r="F168" s="12"/>
      <c r="G168" s="12"/>
      <c r="H168" s="1"/>
    </row>
    <row r="169" spans="1:8" ht="15.75" customHeight="1">
      <c r="A169" s="1"/>
      <c r="B169" s="7"/>
      <c r="C169" s="7"/>
      <c r="D169" s="1"/>
      <c r="E169" s="1"/>
      <c r="F169" s="12"/>
      <c r="G169" s="12"/>
      <c r="H169" s="1"/>
    </row>
    <row r="170" spans="1:8" ht="15.75" customHeight="1">
      <c r="A170" s="1"/>
      <c r="B170" s="7"/>
      <c r="C170" s="7"/>
      <c r="D170" s="1"/>
      <c r="E170" s="1"/>
      <c r="F170" s="12"/>
      <c r="G170" s="12"/>
      <c r="H170" s="1"/>
    </row>
    <row r="171" spans="1:8" ht="15.75" customHeight="1">
      <c r="A171" s="1"/>
      <c r="B171" s="7"/>
      <c r="C171" s="7"/>
      <c r="D171" s="1"/>
      <c r="E171" s="1"/>
      <c r="F171" s="12"/>
      <c r="G171" s="12"/>
      <c r="H171" s="1"/>
    </row>
    <row r="172" spans="1:8" ht="15.75" customHeight="1">
      <c r="A172" s="1"/>
      <c r="B172" s="7"/>
      <c r="C172" s="7"/>
      <c r="D172" s="1"/>
      <c r="E172" s="1"/>
      <c r="F172" s="12"/>
      <c r="G172" s="12"/>
      <c r="H172" s="1"/>
    </row>
    <row r="173" spans="1:8" ht="15.75" customHeight="1">
      <c r="A173" s="1"/>
      <c r="B173" s="7"/>
      <c r="C173" s="7"/>
      <c r="D173" s="1"/>
      <c r="E173" s="1"/>
      <c r="F173" s="12"/>
      <c r="G173" s="12"/>
      <c r="H173" s="1"/>
    </row>
    <row r="174" spans="1:8" ht="15.75" customHeight="1">
      <c r="A174" s="1"/>
      <c r="B174" s="7"/>
      <c r="C174" s="7"/>
      <c r="D174" s="1"/>
      <c r="E174" s="1"/>
      <c r="F174" s="12"/>
      <c r="G174" s="12"/>
      <c r="H174" s="1"/>
    </row>
    <row r="175" spans="1:8" ht="15.75" customHeight="1">
      <c r="A175" s="1"/>
      <c r="B175" s="7"/>
      <c r="C175" s="7"/>
      <c r="D175" s="1"/>
      <c r="E175" s="1"/>
      <c r="F175" s="12"/>
      <c r="G175" s="12"/>
      <c r="H175" s="1"/>
    </row>
    <row r="176" spans="1:8" ht="15.75" customHeight="1">
      <c r="A176" s="1"/>
      <c r="B176" s="7"/>
      <c r="C176" s="7"/>
      <c r="D176" s="1"/>
      <c r="E176" s="1"/>
      <c r="F176" s="12"/>
      <c r="G176" s="12"/>
      <c r="H176" s="1"/>
    </row>
    <row r="177" spans="1:8" ht="15.75" customHeight="1">
      <c r="A177" s="1"/>
      <c r="B177" s="7"/>
      <c r="C177" s="7"/>
      <c r="D177" s="1"/>
      <c r="E177" s="1"/>
      <c r="F177" s="12"/>
      <c r="G177" s="12"/>
      <c r="H177" s="1"/>
    </row>
    <row r="178" spans="1:8" ht="15.75" customHeight="1">
      <c r="A178" s="1"/>
      <c r="B178" s="7"/>
      <c r="C178" s="7"/>
      <c r="D178" s="1"/>
      <c r="E178" s="1"/>
      <c r="F178" s="12"/>
      <c r="G178" s="12"/>
      <c r="H178" s="1"/>
    </row>
    <row r="179" spans="1:8" ht="15.75" customHeight="1">
      <c r="A179" s="1"/>
      <c r="B179" s="7"/>
      <c r="C179" s="7"/>
      <c r="D179" s="1"/>
      <c r="E179" s="1"/>
      <c r="F179" s="12"/>
      <c r="G179" s="12"/>
      <c r="H179" s="1"/>
    </row>
    <row r="180" spans="1:8" ht="15.75" customHeight="1">
      <c r="A180" s="1"/>
      <c r="B180" s="7"/>
      <c r="C180" s="7"/>
      <c r="D180" s="1"/>
      <c r="E180" s="1"/>
      <c r="F180" s="12"/>
      <c r="G180" s="12"/>
      <c r="H180" s="1"/>
    </row>
    <row r="181" spans="1:8" ht="15.75" customHeight="1">
      <c r="A181" s="1"/>
      <c r="B181" s="7"/>
      <c r="C181" s="7"/>
      <c r="D181" s="1"/>
      <c r="E181" s="1"/>
      <c r="F181" s="12"/>
      <c r="G181" s="12"/>
      <c r="H181" s="1"/>
    </row>
    <row r="182" spans="1:8" ht="15.75" customHeight="1">
      <c r="A182" s="1"/>
      <c r="B182" s="7"/>
      <c r="C182" s="7"/>
      <c r="D182" s="1"/>
      <c r="E182" s="1"/>
      <c r="F182" s="12"/>
      <c r="G182" s="12"/>
      <c r="H182" s="1"/>
    </row>
    <row r="183" spans="1:8" ht="15.75" customHeight="1">
      <c r="A183" s="1"/>
      <c r="B183" s="7"/>
      <c r="C183" s="7"/>
      <c r="D183" s="1"/>
      <c r="E183" s="1"/>
      <c r="F183" s="12"/>
      <c r="G183" s="12"/>
      <c r="H183" s="1"/>
    </row>
    <row r="184" spans="1:8" ht="15.75" customHeight="1">
      <c r="A184" s="1"/>
      <c r="B184" s="7"/>
      <c r="C184" s="7"/>
      <c r="D184" s="1"/>
      <c r="E184" s="1"/>
      <c r="F184" s="12"/>
      <c r="G184" s="12"/>
      <c r="H184" s="1"/>
    </row>
    <row r="185" spans="1:8" ht="15.75" customHeight="1">
      <c r="A185" s="1"/>
      <c r="B185" s="7"/>
      <c r="C185" s="7"/>
      <c r="D185" s="1"/>
      <c r="E185" s="1"/>
      <c r="F185" s="12"/>
      <c r="G185" s="12"/>
      <c r="H185" s="1"/>
    </row>
    <row r="186" spans="1:8" ht="15.75" customHeight="1">
      <c r="A186" s="1"/>
      <c r="B186" s="7"/>
      <c r="C186" s="7"/>
      <c r="D186" s="1"/>
      <c r="E186" s="1"/>
      <c r="F186" s="12"/>
      <c r="G186" s="12"/>
      <c r="H186" s="1"/>
    </row>
    <row r="187" spans="1:8" ht="15.75" customHeight="1">
      <c r="A187" s="1"/>
      <c r="B187" s="7"/>
      <c r="C187" s="7"/>
      <c r="D187" s="1"/>
      <c r="E187" s="1"/>
      <c r="F187" s="12"/>
      <c r="G187" s="12"/>
      <c r="H187" s="1"/>
    </row>
    <row r="188" spans="1:8" ht="15.75" customHeight="1">
      <c r="A188" s="1"/>
      <c r="B188" s="7"/>
      <c r="C188" s="7"/>
      <c r="D188" s="1"/>
      <c r="E188" s="1"/>
      <c r="F188" s="12"/>
      <c r="G188" s="12"/>
      <c r="H188" s="1"/>
    </row>
    <row r="189" spans="1:8" ht="15.75" customHeight="1">
      <c r="A189" s="1"/>
      <c r="B189" s="7"/>
      <c r="C189" s="7"/>
      <c r="D189" s="1"/>
      <c r="E189" s="1"/>
      <c r="F189" s="12"/>
      <c r="G189" s="12"/>
      <c r="H189" s="1"/>
    </row>
    <row r="190" spans="1:8" ht="15.75" customHeight="1">
      <c r="A190" s="1"/>
      <c r="B190" s="7"/>
      <c r="C190" s="7"/>
      <c r="D190" s="1"/>
      <c r="E190" s="1"/>
      <c r="F190" s="12"/>
      <c r="G190" s="12"/>
      <c r="H190" s="1"/>
    </row>
    <row r="191" spans="1:8" ht="15.75" customHeight="1">
      <c r="A191" s="1"/>
      <c r="B191" s="7"/>
      <c r="C191" s="7"/>
      <c r="D191" s="1"/>
      <c r="E191" s="1"/>
      <c r="F191" s="12"/>
      <c r="G191" s="12"/>
      <c r="H191" s="1"/>
    </row>
    <row r="192" spans="1:8" ht="15.75" customHeight="1">
      <c r="A192" s="1"/>
      <c r="B192" s="7"/>
      <c r="C192" s="7"/>
      <c r="D192" s="1"/>
      <c r="E192" s="1"/>
      <c r="F192" s="12"/>
      <c r="G192" s="12"/>
      <c r="H192" s="1"/>
    </row>
    <row r="193" spans="1:8" ht="15.75" customHeight="1">
      <c r="A193" s="1"/>
      <c r="B193" s="7"/>
      <c r="C193" s="7"/>
      <c r="D193" s="1"/>
      <c r="E193" s="1"/>
      <c r="F193" s="12"/>
      <c r="G193" s="12"/>
      <c r="H193" s="1"/>
    </row>
    <row r="194" spans="1:8" ht="15.75" customHeight="1">
      <c r="A194" s="1"/>
      <c r="B194" s="7"/>
      <c r="C194" s="7"/>
      <c r="D194" s="1"/>
      <c r="E194" s="1"/>
      <c r="F194" s="12"/>
      <c r="G194" s="12"/>
      <c r="H194" s="1"/>
    </row>
    <row r="195" spans="1:8" ht="15.75" customHeight="1">
      <c r="A195" s="1"/>
      <c r="B195" s="7"/>
      <c r="C195" s="7"/>
      <c r="D195" s="1"/>
      <c r="E195" s="1"/>
      <c r="F195" s="12"/>
      <c r="G195" s="12"/>
      <c r="H195" s="1"/>
    </row>
    <row r="196" spans="1:8" ht="15.75" customHeight="1">
      <c r="A196" s="1"/>
      <c r="B196" s="7"/>
      <c r="C196" s="7"/>
      <c r="D196" s="1"/>
      <c r="E196" s="1"/>
      <c r="F196" s="12"/>
      <c r="G196" s="12"/>
      <c r="H196" s="1"/>
    </row>
    <row r="197" spans="1:8" ht="15.75" customHeight="1">
      <c r="A197" s="1"/>
      <c r="B197" s="7"/>
      <c r="C197" s="7"/>
      <c r="D197" s="1"/>
      <c r="E197" s="1"/>
      <c r="F197" s="12"/>
      <c r="G197" s="12"/>
      <c r="H197" s="1"/>
    </row>
    <row r="198" spans="1:8" ht="15.75" customHeight="1">
      <c r="A198" s="1"/>
      <c r="B198" s="7"/>
      <c r="C198" s="7"/>
      <c r="D198" s="1"/>
      <c r="E198" s="1"/>
      <c r="F198" s="12"/>
      <c r="G198" s="12"/>
      <c r="H198" s="1"/>
    </row>
    <row r="199" spans="1:8" ht="15.75" customHeight="1">
      <c r="A199" s="1"/>
      <c r="B199" s="7"/>
      <c r="C199" s="7"/>
      <c r="D199" s="1"/>
      <c r="E199" s="1"/>
      <c r="F199" s="12"/>
      <c r="G199" s="12"/>
      <c r="H199" s="1"/>
    </row>
    <row r="200" spans="1:8" ht="15.75" customHeight="1">
      <c r="A200" s="1"/>
      <c r="B200" s="7"/>
      <c r="C200" s="7"/>
      <c r="D200" s="1"/>
      <c r="E200" s="1"/>
      <c r="F200" s="12"/>
      <c r="G200" s="12"/>
      <c r="H200" s="1"/>
    </row>
    <row r="201" spans="1:8" ht="15.75" customHeight="1">
      <c r="A201" s="1"/>
      <c r="B201" s="7"/>
      <c r="C201" s="7"/>
      <c r="D201" s="1"/>
      <c r="E201" s="1"/>
      <c r="F201" s="12"/>
      <c r="G201" s="12"/>
      <c r="H201" s="1"/>
    </row>
    <row r="202" spans="1:8" ht="15.75" customHeight="1">
      <c r="A202" s="1"/>
      <c r="B202" s="7"/>
      <c r="C202" s="7"/>
      <c r="D202" s="1"/>
      <c r="E202" s="1"/>
      <c r="F202" s="12"/>
      <c r="G202" s="12"/>
      <c r="H202" s="1"/>
    </row>
    <row r="203" spans="1:8" ht="15.75" customHeight="1">
      <c r="A203" s="1"/>
      <c r="B203" s="7"/>
      <c r="C203" s="7"/>
      <c r="D203" s="1"/>
      <c r="E203" s="1"/>
      <c r="F203" s="12"/>
      <c r="G203" s="12"/>
      <c r="H203" s="1"/>
    </row>
    <row r="204" spans="1:8" ht="15.75" customHeight="1">
      <c r="A204" s="1"/>
      <c r="B204" s="7"/>
      <c r="C204" s="7"/>
      <c r="D204" s="1"/>
      <c r="E204" s="1"/>
      <c r="F204" s="12"/>
      <c r="G204" s="12"/>
      <c r="H204" s="1"/>
    </row>
    <row r="205" spans="1:8" ht="15.75" customHeight="1">
      <c r="A205" s="1"/>
      <c r="B205" s="7"/>
      <c r="C205" s="7"/>
      <c r="D205" s="1"/>
      <c r="E205" s="1"/>
      <c r="F205" s="12"/>
      <c r="G205" s="12"/>
      <c r="H205" s="1"/>
    </row>
    <row r="206" spans="1:8" ht="15.75" customHeight="1">
      <c r="A206" s="1"/>
      <c r="B206" s="7"/>
      <c r="C206" s="7"/>
      <c r="D206" s="1"/>
      <c r="E206" s="1"/>
      <c r="F206" s="12"/>
      <c r="G206" s="12"/>
      <c r="H206" s="1"/>
    </row>
    <row r="207" spans="1:8" ht="15.75" customHeight="1">
      <c r="A207" s="1"/>
      <c r="B207" s="7"/>
      <c r="C207" s="7"/>
      <c r="D207" s="1"/>
      <c r="E207" s="1"/>
      <c r="F207" s="12"/>
      <c r="G207" s="12"/>
      <c r="H207" s="1"/>
    </row>
    <row r="208" spans="1:8" ht="15.75" customHeight="1">
      <c r="A208" s="1"/>
      <c r="B208" s="7"/>
      <c r="C208" s="7"/>
      <c r="D208" s="1"/>
      <c r="E208" s="1"/>
      <c r="F208" s="12"/>
      <c r="G208" s="12"/>
      <c r="H208" s="1"/>
    </row>
    <row r="209" spans="1:8" ht="15.75" customHeight="1">
      <c r="A209" s="1"/>
      <c r="B209" s="7"/>
      <c r="C209" s="7"/>
      <c r="D209" s="1"/>
      <c r="E209" s="1"/>
      <c r="F209" s="12"/>
      <c r="G209" s="12"/>
      <c r="H209" s="1"/>
    </row>
    <row r="210" spans="1:8" ht="15.75" customHeight="1">
      <c r="A210" s="1"/>
      <c r="B210" s="7"/>
      <c r="C210" s="7"/>
      <c r="D210" s="1"/>
      <c r="E210" s="1"/>
      <c r="F210" s="12"/>
      <c r="G210" s="12"/>
      <c r="H210" s="1"/>
    </row>
    <row r="211" spans="1:8" ht="15.75" customHeight="1">
      <c r="A211" s="1"/>
      <c r="B211" s="7"/>
      <c r="C211" s="7"/>
      <c r="D211" s="1"/>
      <c r="E211" s="1"/>
      <c r="F211" s="12"/>
      <c r="G211" s="12"/>
      <c r="H211" s="1"/>
    </row>
    <row r="212" spans="1:8" ht="15.75" customHeight="1">
      <c r="A212" s="1"/>
      <c r="B212" s="7"/>
      <c r="C212" s="7"/>
      <c r="D212" s="1"/>
      <c r="E212" s="1"/>
      <c r="F212" s="12"/>
      <c r="G212" s="12"/>
      <c r="H212" s="1"/>
    </row>
    <row r="213" spans="1:8" ht="15.75" customHeight="1">
      <c r="A213" s="1"/>
      <c r="B213" s="7"/>
      <c r="C213" s="7"/>
      <c r="D213" s="1"/>
      <c r="E213" s="1"/>
      <c r="F213" s="12"/>
      <c r="G213" s="12"/>
      <c r="H213" s="1"/>
    </row>
    <row r="214" spans="1:8" ht="15.75" customHeight="1">
      <c r="A214" s="1"/>
      <c r="B214" s="7"/>
      <c r="C214" s="7"/>
      <c r="D214" s="1"/>
      <c r="E214" s="1"/>
      <c r="F214" s="12"/>
      <c r="G214" s="12"/>
      <c r="H214" s="1"/>
    </row>
    <row r="215" spans="1:8" ht="15.75" customHeight="1">
      <c r="A215" s="1"/>
      <c r="B215" s="7"/>
      <c r="C215" s="7"/>
      <c r="D215" s="1"/>
      <c r="E215" s="1"/>
      <c r="F215" s="12"/>
      <c r="G215" s="12"/>
      <c r="H215" s="1"/>
    </row>
    <row r="216" spans="1:8" ht="15.75" customHeight="1">
      <c r="A216" s="1"/>
      <c r="B216" s="7"/>
      <c r="C216" s="7"/>
      <c r="D216" s="1"/>
      <c r="E216" s="1"/>
      <c r="F216" s="12"/>
      <c r="G216" s="12"/>
      <c r="H216" s="1"/>
    </row>
    <row r="217" spans="1:8" ht="15.75" customHeight="1">
      <c r="A217" s="1"/>
      <c r="B217" s="7"/>
      <c r="C217" s="7"/>
      <c r="D217" s="1"/>
      <c r="E217" s="1"/>
      <c r="F217" s="12"/>
      <c r="G217" s="12"/>
      <c r="H217" s="1"/>
    </row>
    <row r="218" spans="1:8" ht="15.75" customHeight="1">
      <c r="A218" s="1"/>
      <c r="B218" s="7"/>
      <c r="C218" s="7"/>
      <c r="D218" s="1"/>
      <c r="E218" s="1"/>
      <c r="F218" s="12"/>
      <c r="G218" s="12"/>
      <c r="H218" s="1"/>
    </row>
    <row r="219" spans="1:8" ht="15.75" customHeight="1">
      <c r="A219" s="1"/>
      <c r="B219" s="7"/>
      <c r="C219" s="7"/>
      <c r="D219" s="1"/>
      <c r="E219" s="1"/>
      <c r="F219" s="12"/>
      <c r="G219" s="12"/>
      <c r="H219" s="1"/>
    </row>
    <row r="220" spans="1:8" ht="15.75" customHeight="1">
      <c r="A220" s="1"/>
      <c r="B220" s="7"/>
      <c r="C220" s="7"/>
      <c r="D220" s="1"/>
      <c r="E220" s="1"/>
      <c r="F220" s="12"/>
      <c r="G220" s="12"/>
      <c r="H220" s="1"/>
    </row>
    <row r="221" spans="1:8" ht="15.75" customHeight="1"/>
    <row r="222" spans="1:8" ht="15.75" customHeight="1"/>
    <row r="223" spans="1:8" ht="15.75" customHeight="1"/>
    <row r="224" spans="1:8"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B2:E2"/>
    <mergeCell ref="B3:E3"/>
    <mergeCell ref="B10:C10"/>
    <mergeCell ref="B11:C11"/>
  </mergeCells>
  <pageMargins left="0.7" right="0.7" top="0.75" bottom="0.75" header="0" footer="0"/>
  <pageSetup orientation="landscape"/>
  <extLst>
    <ext xmlns:x14="http://schemas.microsoft.com/office/spreadsheetml/2009/9/main" uri="{CCE6A557-97BC-4b89-ADB6-D9C93CAAB3DF}">
      <x14:dataValidations xmlns:xm="http://schemas.microsoft.com/office/excel/2006/main" count="5">
        <x14:dataValidation type="list" allowBlank="1" showErrorMessage="1">
          <x14:formula1>
            <xm:f>'Community Involvement answers'!$N$1:$N$4</xm:f>
          </x14:formula1>
          <xm:sqref>C9</xm:sqref>
        </x14:dataValidation>
        <x14:dataValidation type="list" allowBlank="1" showErrorMessage="1">
          <x14:formula1>
            <xm:f>'Community Involvement answers'!$E$1:$E$2</xm:f>
          </x14:formula1>
          <xm:sqref>C6</xm:sqref>
        </x14:dataValidation>
        <x14:dataValidation type="list" allowBlank="1" showErrorMessage="1">
          <x14:formula1>
            <xm:f>'Community Involvement answers'!$H$1:$H$4</xm:f>
          </x14:formula1>
          <xm:sqref>C7</xm:sqref>
        </x14:dataValidation>
        <x14:dataValidation type="list" allowBlank="1" showErrorMessage="1">
          <x14:formula1>
            <xm:f>'Community Involvement answers'!$B$1:$B$4</xm:f>
          </x14:formula1>
          <xm:sqref>C5</xm:sqref>
        </x14:dataValidation>
        <x14:dataValidation type="list" allowBlank="1" showErrorMessage="1">
          <x14:formula1>
            <xm:f>'Community Involvement answers'!$K$1:$K$4</xm:f>
          </x14:formula1>
          <xm:sqref>C8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Introduction &amp; Overview</vt:lpstr>
      <vt:lpstr>Summary of Points</vt:lpstr>
      <vt:lpstr>User Information</vt:lpstr>
      <vt:lpstr>Energy</vt:lpstr>
      <vt:lpstr>Water Conservation</vt:lpstr>
      <vt:lpstr>Recycling &amp; Waste Management</vt:lpstr>
      <vt:lpstr>Purchasing</vt:lpstr>
      <vt:lpstr>Transportation</vt:lpstr>
      <vt:lpstr>Community Involvement</vt:lpstr>
      <vt:lpstr>Creative &amp; Innovation Options</vt:lpstr>
      <vt:lpstr>Tool Request Form</vt:lpstr>
      <vt:lpstr>STOP</vt:lpstr>
      <vt:lpstr>Calculator</vt:lpstr>
      <vt:lpstr>Energy Answers</vt:lpstr>
      <vt:lpstr>Water answers</vt:lpstr>
      <vt:lpstr>R &amp; WM answers</vt:lpstr>
      <vt:lpstr>Purchasing answers</vt:lpstr>
      <vt:lpstr>Transportation answers</vt:lpstr>
      <vt:lpstr>Community Involvement answers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Katie M Koscielak</dc:creator>
  <cp:lastModifiedBy>kmk928</cp:lastModifiedBy>
  <dcterms:created xsi:type="dcterms:W3CDTF">2020-02-18T17:50:52Z</dcterms:created>
  <dcterms:modified xsi:type="dcterms:W3CDTF">2020-02-18T17:50:52Z</dcterms:modified>
</cp:coreProperties>
</file>