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\Dept\Energy\PCL\"/>
    </mc:Choice>
  </mc:AlternateContent>
  <bookViews>
    <workbookView xWindow="0" yWindow="0" windowWidth="28800" windowHeight="117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3" l="1"/>
  <c r="J10" i="3"/>
  <c r="I10" i="3"/>
  <c r="L7" i="3"/>
  <c r="K7" i="3"/>
  <c r="K8" i="3" s="1"/>
  <c r="J7" i="3"/>
  <c r="J8" i="3" s="1"/>
  <c r="I7" i="3"/>
  <c r="I8" i="3" s="1"/>
  <c r="E16" i="2" l="1"/>
  <c r="D16" i="2"/>
  <c r="C16" i="2"/>
  <c r="B16" i="2"/>
  <c r="E14" i="2"/>
  <c r="E15" i="2" s="1"/>
  <c r="E17" i="2" s="1"/>
  <c r="D14" i="2"/>
  <c r="D15" i="2" s="1"/>
  <c r="D17" i="2" s="1"/>
  <c r="C14" i="2"/>
  <c r="C15" i="2" s="1"/>
  <c r="B14" i="2"/>
  <c r="B15" i="2" s="1"/>
  <c r="B17" i="2" s="1"/>
  <c r="C17" i="2" l="1"/>
  <c r="C17" i="1"/>
</calcChain>
</file>

<file path=xl/sharedStrings.xml><?xml version="1.0" encoding="utf-8"?>
<sst xmlns="http://schemas.openxmlformats.org/spreadsheetml/2006/main" count="76" uniqueCount="50">
  <si>
    <t xml:space="preserve"> ENERGY</t>
  </si>
  <si>
    <t>POWER MIX</t>
  </si>
  <si>
    <t>POWER MIX**</t>
  </si>
  <si>
    <t xml:space="preserve"> RESOURCES</t>
  </si>
  <si>
    <t>(Actual)</t>
  </si>
  <si>
    <t xml:space="preserve">     -- Biomass &amp; waste</t>
  </si>
  <si>
    <t xml:space="preserve">     -- Geothermal</t>
  </si>
  <si>
    <t xml:space="preserve">     -- Solar</t>
  </si>
  <si>
    <t xml:space="preserve">     -- Wind</t>
  </si>
  <si>
    <t xml:space="preserve">    Coal</t>
  </si>
  <si>
    <t xml:space="preserve">    Large Hydroelectric</t>
  </si>
  <si>
    <t xml:space="preserve">    Natural Gas</t>
  </si>
  <si>
    <t xml:space="preserve">    Nuclear</t>
  </si>
  <si>
    <t xml:space="preserve">    Other</t>
  </si>
  <si>
    <t xml:space="preserve">    TOTAL</t>
  </si>
  <si>
    <t>Unspecified sources of power*</t>
  </si>
  <si>
    <t>** Percentages are estimated annually by the California Energy Commission based on the electricity sold to California consumers during the previous year.</t>
  </si>
  <si>
    <t>&lt;1%</t>
  </si>
  <si>
    <t xml:space="preserve">*  "Unspecified sources of power" means electricity from transactions that are not traceable to specific generation sources.  Over 95% of the specified power in to CAISO is from Non coal resources.  The approximate 212000 MWH consumed annually by CSU is a small portion within Shell's total retail load.  Therefore CSU may consider their portion of unspecified source to be from sources other than coal.  </t>
  </si>
  <si>
    <t xml:space="preserve">CSU POWER CONTENT </t>
  </si>
  <si>
    <t>This information is confidential and was prepared specifically and soley for CSU</t>
  </si>
  <si>
    <t xml:space="preserve">CSU total load is 211798 MWh/year.  </t>
  </si>
  <si>
    <t>2919 @ 69% (not RPS) = 146140 MWh/Year</t>
  </si>
  <si>
    <t>2020 @ 67% (Not RPS) = 141905 MWh/Year</t>
  </si>
  <si>
    <t>Total Load estimated</t>
  </si>
  <si>
    <t>RPS</t>
  </si>
  <si>
    <t>RPS procured volume</t>
  </si>
  <si>
    <t>Total not RPS</t>
  </si>
  <si>
    <t>16 Percent Hydro</t>
  </si>
  <si>
    <t>Total needed for NO COAL</t>
  </si>
  <si>
    <t>PGE</t>
  </si>
  <si>
    <t>Hourly Bandwidth</t>
  </si>
  <si>
    <t>25% Band</t>
  </si>
  <si>
    <t>Fixed Energy Price</t>
  </si>
  <si>
    <t>RPS 25%/27%/29%/31%</t>
  </si>
  <si>
    <t>Total Confirm Price</t>
  </si>
  <si>
    <t>SCE</t>
  </si>
  <si>
    <t>RPS @ 25%/27%/29%/31%</t>
  </si>
  <si>
    <t>SDG&amp;E</t>
  </si>
  <si>
    <t xml:space="preserve">SDG&amp;E </t>
  </si>
  <si>
    <t>RPS Percentage</t>
  </si>
  <si>
    <t>RPS Pricing</t>
  </si>
  <si>
    <t>RPS Adder</t>
  </si>
  <si>
    <t xml:space="preserve"> Price if we charged $4.50</t>
  </si>
  <si>
    <t>Shell Energy does not enter specifc contracts with nuclear or coal facilities for sale to its retail load</t>
  </si>
  <si>
    <t>2018 CA</t>
  </si>
  <si>
    <t xml:space="preserve">     -- Eligible hydroelectric</t>
  </si>
  <si>
    <t xml:space="preserve">* Unspecified sources of power" means electricity that is not traceable to specific
generation sources. </t>
  </si>
  <si>
    <t xml:space="preserve">    Eligible Renewable***</t>
  </si>
  <si>
    <t>***Eligible Renewables allocated to CSU for CA RPS compliance year 2018 which includes vintages 2011, 2016, 2017, and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</si>
</sst>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&quot;$&quot;#,##0.000_);[Red]\(&quot;$&quot;#,##0.000\)"/>
    <numFmt numFmtId="165" formatCode="0.0%"/>
  </numFmts>
  <fonts count="19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6"/>
      <color rgb="FF595959"/>
      <name val="Futura Medium"/>
    </font>
    <font>
      <b/>
      <sz val="12"/>
      <color rgb="FF595959"/>
      <name val="Futura Medium"/>
    </font>
    <font>
      <sz val="12"/>
      <color rgb="FF595959"/>
      <name val="Futura Medium"/>
    </font>
    <font>
      <b/>
      <sz val="16"/>
      <color rgb="FF333399"/>
      <name val="Futura Medium"/>
    </font>
    <font>
      <b/>
      <sz val="16"/>
      <color rgb="FF004125"/>
      <name val="Futura Medium"/>
    </font>
    <font>
      <b/>
      <sz val="16"/>
      <color rgb="FF006237"/>
      <name val="Futura Medium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DF7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F6D1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7">
    <xf numFmtId="0" fontId="0" fillId="0" borderId="0" xfId="0"/>
    <xf numFmtId="9" fontId="4" fillId="2" borderId="8" xfId="0" applyNumberFormat="1" applyFont="1" applyFill="1" applyBorder="1" applyAlignment="1">
      <alignment horizontal="center"/>
    </xf>
    <xf numFmtId="9" fontId="4" fillId="2" borderId="9" xfId="0" applyNumberFormat="1" applyFont="1" applyFill="1" applyBorder="1" applyAlignment="1">
      <alignment horizontal="center"/>
    </xf>
    <xf numFmtId="9" fontId="0" fillId="2" borderId="9" xfId="0" applyNumberFormat="1" applyFill="1" applyBorder="1" applyAlignment="1">
      <alignment horizontal="right"/>
    </xf>
    <xf numFmtId="0" fontId="0" fillId="2" borderId="4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9" fontId="0" fillId="2" borderId="8" xfId="0" applyNumberFormat="1" applyFill="1" applyBorder="1" applyAlignment="1">
      <alignment horizontal="center"/>
    </xf>
    <xf numFmtId="9" fontId="0" fillId="2" borderId="9" xfId="0" applyNumberForma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9" fontId="4" fillId="0" borderId="8" xfId="0" applyNumberFormat="1" applyFont="1" applyFill="1" applyBorder="1" applyAlignment="1">
      <alignment horizontal="center"/>
    </xf>
    <xf numFmtId="0" fontId="7" fillId="0" borderId="0" xfId="0" applyFont="1" applyAlignment="1">
      <alignment vertical="center"/>
    </xf>
    <xf numFmtId="1" fontId="0" fillId="0" borderId="0" xfId="0" applyNumberFormat="1"/>
    <xf numFmtId="0" fontId="6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1" fontId="6" fillId="0" borderId="0" xfId="0" applyNumberFormat="1" applyFont="1"/>
    <xf numFmtId="0" fontId="10" fillId="5" borderId="18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vertical="center" wrapText="1"/>
    </xf>
    <xf numFmtId="0" fontId="13" fillId="5" borderId="21" xfId="0" applyFont="1" applyFill="1" applyBorder="1" applyAlignment="1">
      <alignment horizontal="center" vertical="center" wrapText="1"/>
    </xf>
    <xf numFmtId="8" fontId="0" fillId="0" borderId="0" xfId="0" applyNumberFormat="1"/>
    <xf numFmtId="8" fontId="14" fillId="5" borderId="21" xfId="0" applyNumberFormat="1" applyFont="1" applyFill="1" applyBorder="1" applyAlignment="1">
      <alignment horizontal="center" vertical="center" wrapText="1"/>
    </xf>
    <xf numFmtId="8" fontId="15" fillId="5" borderId="21" xfId="0" applyNumberFormat="1" applyFont="1" applyFill="1" applyBorder="1" applyAlignment="1">
      <alignment horizontal="center" vertical="center" wrapText="1"/>
    </xf>
    <xf numFmtId="8" fontId="12" fillId="5" borderId="21" xfId="0" applyNumberFormat="1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vertical="center" wrapText="1"/>
    </xf>
    <xf numFmtId="8" fontId="15" fillId="7" borderId="21" xfId="0" applyNumberFormat="1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8" fontId="16" fillId="5" borderId="21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8" fontId="14" fillId="5" borderId="0" xfId="0" applyNumberFormat="1" applyFont="1" applyFill="1" applyBorder="1" applyAlignment="1">
      <alignment horizontal="center" vertical="center" wrapText="1"/>
    </xf>
    <xf numFmtId="8" fontId="15" fillId="5" borderId="0" xfId="0" applyNumberFormat="1" applyFont="1" applyFill="1" applyBorder="1" applyAlignment="1">
      <alignment horizontal="center" vertical="center" wrapText="1"/>
    </xf>
    <xf numFmtId="8" fontId="12" fillId="5" borderId="0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horizontal="center" vertical="center" wrapText="1"/>
    </xf>
    <xf numFmtId="8" fontId="16" fillId="5" borderId="0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0" fontId="11" fillId="5" borderId="22" xfId="0" applyFont="1" applyFill="1" applyBorder="1" applyAlignment="1">
      <alignment horizontal="center" vertical="center" wrapText="1"/>
    </xf>
    <xf numFmtId="9" fontId="17" fillId="0" borderId="8" xfId="1" applyFont="1" applyBorder="1" applyAlignment="1">
      <alignment horizontal="center"/>
    </xf>
    <xf numFmtId="164" fontId="17" fillId="0" borderId="8" xfId="0" applyNumberFormat="1" applyFont="1" applyBorder="1" applyAlignment="1">
      <alignment horizontal="center"/>
    </xf>
    <xf numFmtId="8" fontId="17" fillId="0" borderId="8" xfId="0" applyNumberFormat="1" applyFont="1" applyBorder="1" applyAlignment="1">
      <alignment horizontal="center"/>
    </xf>
    <xf numFmtId="0" fontId="5" fillId="3" borderId="4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9" fontId="0" fillId="0" borderId="0" xfId="0" applyNumberFormat="1"/>
    <xf numFmtId="165" fontId="18" fillId="0" borderId="17" xfId="0" applyNumberFormat="1" applyFont="1" applyBorder="1" applyAlignment="1">
      <alignment horizontal="right" vertical="center"/>
    </xf>
    <xf numFmtId="165" fontId="18" fillId="8" borderId="17" xfId="0" applyNumberFormat="1" applyFont="1" applyFill="1" applyBorder="1" applyAlignment="1">
      <alignment horizontal="right" vertical="center"/>
    </xf>
    <xf numFmtId="9" fontId="4" fillId="2" borderId="23" xfId="0" applyNumberFormat="1" applyFont="1" applyFill="1" applyBorder="1" applyAlignment="1">
      <alignment horizontal="center"/>
    </xf>
    <xf numFmtId="9" fontId="4" fillId="2" borderId="24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2" borderId="4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0" fillId="0" borderId="2" xfId="0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15" xfId="0" applyFont="1" applyFill="1" applyBorder="1" applyAlignment="1">
      <alignment horizontal="left" wrapText="1"/>
    </xf>
    <xf numFmtId="0" fontId="4" fillId="2" borderId="16" xfId="0" applyFont="1" applyFill="1" applyBorder="1" applyAlignment="1">
      <alignment horizontal="left" wrapText="1"/>
    </xf>
    <xf numFmtId="0" fontId="4" fillId="2" borderId="17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3" borderId="4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5" fillId="2" borderId="6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C5" sqref="C5"/>
    </sheetView>
  </sheetViews>
  <sheetFormatPr defaultRowHeight="15"/>
  <cols>
    <col min="1" max="1" width="27.28515625" customWidth="1"/>
    <col min="3" max="4" width="16.42578125" customWidth="1"/>
  </cols>
  <sheetData>
    <row r="1" spans="1:6" ht="18">
      <c r="A1" s="71" t="s">
        <v>19</v>
      </c>
      <c r="B1" s="72"/>
      <c r="C1" s="72"/>
      <c r="D1" s="73"/>
    </row>
    <row r="2" spans="1:6">
      <c r="A2" s="74"/>
      <c r="B2" s="75"/>
      <c r="C2" s="8">
        <v>2018</v>
      </c>
      <c r="D2" s="9" t="s">
        <v>45</v>
      </c>
    </row>
    <row r="3" spans="1:6">
      <c r="A3" s="76" t="s">
        <v>0</v>
      </c>
      <c r="B3" s="77"/>
      <c r="C3" s="8" t="s">
        <v>1</v>
      </c>
      <c r="D3" s="9" t="s">
        <v>2</v>
      </c>
    </row>
    <row r="4" spans="1:6">
      <c r="A4" s="76" t="s">
        <v>3</v>
      </c>
      <c r="B4" s="77"/>
      <c r="C4" s="10" t="s">
        <v>4</v>
      </c>
      <c r="D4" s="11"/>
    </row>
    <row r="5" spans="1:6">
      <c r="A5" s="78" t="s">
        <v>48</v>
      </c>
      <c r="B5" s="79"/>
      <c r="C5" s="12">
        <v>0.28999999999999998</v>
      </c>
      <c r="D5" s="2">
        <v>0.31</v>
      </c>
    </row>
    <row r="6" spans="1:6" ht="15.75" thickBot="1">
      <c r="A6" s="69" t="s">
        <v>5</v>
      </c>
      <c r="B6" s="70"/>
      <c r="C6" s="55">
        <v>3.6999999999999998E-2</v>
      </c>
      <c r="D6" s="3">
        <v>0.02</v>
      </c>
    </row>
    <row r="7" spans="1:6" ht="15.75" thickBot="1">
      <c r="A7" s="69" t="s">
        <v>6</v>
      </c>
      <c r="B7" s="70"/>
      <c r="C7" s="55">
        <v>3.6999999999999998E-2</v>
      </c>
      <c r="D7" s="3">
        <v>0.05</v>
      </c>
    </row>
    <row r="8" spans="1:6" ht="15.75" thickBot="1">
      <c r="A8" s="4" t="s">
        <v>46</v>
      </c>
      <c r="B8" s="5"/>
      <c r="C8" s="55">
        <v>1E-3</v>
      </c>
      <c r="D8" s="3">
        <v>0.02</v>
      </c>
    </row>
    <row r="9" spans="1:6" ht="15.75" thickBot="1">
      <c r="A9" s="69" t="s">
        <v>7</v>
      </c>
      <c r="B9" s="70"/>
      <c r="C9" s="56">
        <v>0.112</v>
      </c>
      <c r="D9" s="3">
        <v>0.11</v>
      </c>
    </row>
    <row r="10" spans="1:6" ht="15.75" thickBot="1">
      <c r="A10" s="69" t="s">
        <v>8</v>
      </c>
      <c r="B10" s="70"/>
      <c r="C10" s="56">
        <v>0.10299999999999999</v>
      </c>
      <c r="D10" s="3">
        <v>0.11</v>
      </c>
      <c r="F10" s="54"/>
    </row>
    <row r="11" spans="1:6">
      <c r="A11" s="65" t="s">
        <v>9</v>
      </c>
      <c r="B11" s="66"/>
      <c r="C11" s="6">
        <v>0</v>
      </c>
      <c r="D11" s="7">
        <v>0.03</v>
      </c>
    </row>
    <row r="12" spans="1:6">
      <c r="A12" s="65" t="s">
        <v>10</v>
      </c>
      <c r="B12" s="66"/>
      <c r="C12" s="6">
        <v>0.16</v>
      </c>
      <c r="D12" s="7">
        <v>0.11</v>
      </c>
    </row>
    <row r="13" spans="1:6">
      <c r="A13" s="65" t="s">
        <v>11</v>
      </c>
      <c r="B13" s="66"/>
      <c r="C13" s="6">
        <v>0.55000000000000004</v>
      </c>
      <c r="D13" s="7">
        <v>0.35</v>
      </c>
    </row>
    <row r="14" spans="1:6">
      <c r="A14" s="65" t="s">
        <v>12</v>
      </c>
      <c r="B14" s="66"/>
      <c r="C14" s="6">
        <v>0</v>
      </c>
      <c r="D14" s="7">
        <v>0.09</v>
      </c>
    </row>
    <row r="15" spans="1:6">
      <c r="A15" s="67" t="s">
        <v>13</v>
      </c>
      <c r="B15" s="68"/>
      <c r="C15" s="6">
        <v>3.4868050393536536E-4</v>
      </c>
      <c r="D15" s="7" t="s">
        <v>17</v>
      </c>
    </row>
    <row r="16" spans="1:6">
      <c r="A16" s="87" t="s">
        <v>15</v>
      </c>
      <c r="B16" s="88"/>
      <c r="C16" s="1">
        <v>0</v>
      </c>
      <c r="D16" s="2">
        <v>0.11</v>
      </c>
    </row>
    <row r="17" spans="1:4" ht="15.75" thickBot="1">
      <c r="A17" s="52" t="s">
        <v>14</v>
      </c>
      <c r="B17" s="53"/>
      <c r="C17" s="57">
        <f>SUM(C6:C16)</f>
        <v>1.0003486805039354</v>
      </c>
      <c r="D17" s="58">
        <v>1</v>
      </c>
    </row>
    <row r="18" spans="1:4" ht="10.15" customHeight="1">
      <c r="A18" s="59"/>
      <c r="B18" s="60"/>
      <c r="C18" s="60"/>
      <c r="D18" s="61"/>
    </row>
    <row r="19" spans="1:4" ht="15" customHeight="1">
      <c r="A19" s="89" t="s">
        <v>47</v>
      </c>
      <c r="B19" s="90"/>
      <c r="C19" s="90"/>
      <c r="D19" s="91"/>
    </row>
    <row r="20" spans="1:4" ht="18" customHeight="1">
      <c r="A20" s="89"/>
      <c r="B20" s="90"/>
      <c r="C20" s="90"/>
      <c r="D20" s="91"/>
    </row>
    <row r="21" spans="1:4" ht="18" customHeight="1">
      <c r="A21" s="46"/>
      <c r="B21" s="47"/>
      <c r="C21" s="47"/>
      <c r="D21" s="48"/>
    </row>
    <row r="22" spans="1:4" ht="18" customHeight="1">
      <c r="A22" s="92" t="s">
        <v>16</v>
      </c>
      <c r="B22" s="93"/>
      <c r="C22" s="93"/>
      <c r="D22" s="94"/>
    </row>
    <row r="23" spans="1:4">
      <c r="A23" s="92"/>
      <c r="B23" s="93"/>
      <c r="C23" s="93"/>
      <c r="D23" s="94"/>
    </row>
    <row r="24" spans="1:4">
      <c r="A24" s="49"/>
      <c r="B24" s="50"/>
      <c r="C24" s="50"/>
      <c r="D24" s="51"/>
    </row>
    <row r="25" spans="1:4">
      <c r="A25" s="92" t="s">
        <v>49</v>
      </c>
      <c r="B25" s="95"/>
      <c r="C25" s="95"/>
      <c r="D25" s="96"/>
    </row>
    <row r="26" spans="1:4" ht="14.65" customHeight="1">
      <c r="A26" s="97"/>
      <c r="B26" s="95"/>
      <c r="C26" s="95"/>
      <c r="D26" s="96"/>
    </row>
    <row r="27" spans="1:4">
      <c r="A27" s="62"/>
      <c r="B27" s="63"/>
      <c r="C27" s="63"/>
      <c r="D27" s="64"/>
    </row>
    <row r="28" spans="1:4">
      <c r="A28" s="81" t="s">
        <v>44</v>
      </c>
      <c r="B28" s="82"/>
      <c r="C28" s="82"/>
      <c r="D28" s="83"/>
    </row>
    <row r="29" spans="1:4" ht="29.25" customHeight="1" thickBot="1">
      <c r="A29" s="84"/>
      <c r="B29" s="85"/>
      <c r="C29" s="85"/>
      <c r="D29" s="86"/>
    </row>
    <row r="30" spans="1:4" ht="27.75" customHeight="1">
      <c r="A30" s="80" t="s">
        <v>20</v>
      </c>
      <c r="B30" s="80"/>
      <c r="C30" s="80"/>
      <c r="D30" s="80"/>
    </row>
    <row r="33" ht="14.65" customHeight="1"/>
  </sheetData>
  <mergeCells count="20">
    <mergeCell ref="A30:D30"/>
    <mergeCell ref="A28:D29"/>
    <mergeCell ref="A16:B16"/>
    <mergeCell ref="A19:D20"/>
    <mergeCell ref="A22:D23"/>
    <mergeCell ref="A25:D26"/>
    <mergeCell ref="A14:B14"/>
    <mergeCell ref="A15:B15"/>
    <mergeCell ref="A13:B13"/>
    <mergeCell ref="A6:B6"/>
    <mergeCell ref="A1:D1"/>
    <mergeCell ref="A2:B2"/>
    <mergeCell ref="A3:B3"/>
    <mergeCell ref="A4:B4"/>
    <mergeCell ref="A5:B5"/>
    <mergeCell ref="A7:B7"/>
    <mergeCell ref="A9:B9"/>
    <mergeCell ref="A10:B10"/>
    <mergeCell ref="A11:B11"/>
    <mergeCell ref="A12:B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6" workbookViewId="0">
      <selection activeCell="A11" sqref="A11:E17"/>
    </sheetView>
  </sheetViews>
  <sheetFormatPr defaultRowHeight="15"/>
  <cols>
    <col min="1" max="1" width="39.28515625" customWidth="1"/>
  </cols>
  <sheetData>
    <row r="1" spans="1:5">
      <c r="A1" s="98" t="s">
        <v>18</v>
      </c>
      <c r="B1" s="99"/>
      <c r="C1" s="99"/>
      <c r="D1" s="100"/>
    </row>
    <row r="2" spans="1:5">
      <c r="A2" s="101"/>
      <c r="B2" s="102"/>
      <c r="C2" s="102"/>
      <c r="D2" s="103"/>
    </row>
    <row r="3" spans="1:5">
      <c r="A3" s="101"/>
      <c r="B3" s="102"/>
      <c r="C3" s="102"/>
      <c r="D3" s="103"/>
    </row>
    <row r="4" spans="1:5" ht="60" customHeight="1" thickBot="1">
      <c r="A4" s="104"/>
      <c r="B4" s="105"/>
      <c r="C4" s="105"/>
      <c r="D4" s="106"/>
    </row>
    <row r="7" spans="1:5">
      <c r="A7" s="13" t="s">
        <v>21</v>
      </c>
    </row>
    <row r="8" spans="1:5">
      <c r="A8" s="13" t="s">
        <v>22</v>
      </c>
    </row>
    <row r="9" spans="1:5">
      <c r="A9" s="13" t="s">
        <v>23</v>
      </c>
    </row>
    <row r="11" spans="1:5">
      <c r="B11" s="15">
        <v>2017</v>
      </c>
      <c r="C11" s="15">
        <v>2018</v>
      </c>
      <c r="D11" s="15">
        <v>2019</v>
      </c>
      <c r="E11" s="15">
        <v>2020</v>
      </c>
    </row>
    <row r="12" spans="1:5">
      <c r="A12" s="13" t="s">
        <v>24</v>
      </c>
      <c r="B12">
        <v>211798</v>
      </c>
      <c r="C12">
        <v>211798</v>
      </c>
      <c r="D12">
        <v>211798</v>
      </c>
      <c r="E12">
        <v>211798</v>
      </c>
    </row>
    <row r="13" spans="1:5">
      <c r="A13" s="13" t="s">
        <v>25</v>
      </c>
      <c r="B13">
        <v>0.27</v>
      </c>
      <c r="C13">
        <v>0.28999999999999998</v>
      </c>
      <c r="D13">
        <v>0.31</v>
      </c>
      <c r="E13">
        <v>0.33</v>
      </c>
    </row>
    <row r="14" spans="1:5">
      <c r="A14" s="13" t="s">
        <v>26</v>
      </c>
      <c r="B14" s="14">
        <f>B12*B13</f>
        <v>57185.460000000006</v>
      </c>
      <c r="C14" s="14">
        <f t="shared" ref="C14:E14" si="0">C12*C13</f>
        <v>61421.42</v>
      </c>
      <c r="D14" s="14">
        <f t="shared" si="0"/>
        <v>65657.38</v>
      </c>
      <c r="E14" s="14">
        <f t="shared" si="0"/>
        <v>69893.34</v>
      </c>
    </row>
    <row r="15" spans="1:5">
      <c r="A15" s="13" t="s">
        <v>27</v>
      </c>
      <c r="B15" s="14">
        <f>B12-B14</f>
        <v>154612.53999999998</v>
      </c>
      <c r="C15" s="14">
        <f t="shared" ref="C15:E15" si="1">C12-C14</f>
        <v>150376.58000000002</v>
      </c>
      <c r="D15" s="14">
        <f t="shared" si="1"/>
        <v>146140.62</v>
      </c>
      <c r="E15" s="14">
        <f t="shared" si="1"/>
        <v>141904.66</v>
      </c>
    </row>
    <row r="16" spans="1:5">
      <c r="A16" s="13" t="s">
        <v>28</v>
      </c>
      <c r="B16" s="14">
        <f>B12*0.16</f>
        <v>33887.68</v>
      </c>
      <c r="C16" s="14">
        <f t="shared" ref="C16:E16" si="2">C12*0.16</f>
        <v>33887.68</v>
      </c>
      <c r="D16" s="14">
        <f t="shared" si="2"/>
        <v>33887.68</v>
      </c>
      <c r="E16" s="14">
        <f t="shared" si="2"/>
        <v>33887.68</v>
      </c>
    </row>
    <row r="17" spans="1:5">
      <c r="A17" s="16" t="s">
        <v>29</v>
      </c>
      <c r="B17" s="17">
        <f>B15-B16</f>
        <v>120724.85999999999</v>
      </c>
      <c r="C17" s="17">
        <f t="shared" ref="C17:E17" si="3">C15-C16</f>
        <v>116488.90000000002</v>
      </c>
      <c r="D17" s="17">
        <f t="shared" si="3"/>
        <v>112252.94</v>
      </c>
      <c r="E17" s="17">
        <f t="shared" si="3"/>
        <v>108016.98000000001</v>
      </c>
    </row>
  </sheetData>
  <mergeCells count="1">
    <mergeCell ref="A1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2"/>
  <sheetViews>
    <sheetView topLeftCell="A4" workbookViewId="0">
      <selection activeCell="H5" sqref="H5:K10"/>
    </sheetView>
  </sheetViews>
  <sheetFormatPr defaultRowHeight="15"/>
  <cols>
    <col min="2" max="2" width="30.42578125" customWidth="1"/>
    <col min="3" max="3" width="21.28515625" customWidth="1"/>
    <col min="4" max="4" width="14.85546875" customWidth="1"/>
    <col min="5" max="5" width="14.7109375" customWidth="1"/>
    <col min="6" max="7" width="16.7109375" customWidth="1"/>
    <col min="8" max="8" width="31.5703125" customWidth="1"/>
    <col min="9" max="9" width="12.42578125" customWidth="1"/>
    <col min="10" max="10" width="13.140625" customWidth="1"/>
    <col min="11" max="11" width="14.7109375" customWidth="1"/>
    <col min="12" max="12" width="16.42578125" customWidth="1"/>
  </cols>
  <sheetData>
    <row r="3" spans="2:12">
      <c r="B3">
        <v>16</v>
      </c>
    </row>
    <row r="4" spans="2:12" ht="15.75" thickBot="1"/>
    <row r="5" spans="2:12" ht="24" thickBot="1">
      <c r="B5" s="18"/>
      <c r="C5" s="19">
        <v>2016</v>
      </c>
      <c r="D5" s="19">
        <v>2017</v>
      </c>
      <c r="E5" s="19">
        <v>2018</v>
      </c>
      <c r="F5" s="19">
        <v>2019</v>
      </c>
      <c r="G5" s="32"/>
      <c r="I5" s="42">
        <v>2016</v>
      </c>
      <c r="J5" s="42">
        <v>2017</v>
      </c>
      <c r="K5" s="42">
        <v>2018</v>
      </c>
      <c r="L5" s="19">
        <v>2019</v>
      </c>
    </row>
    <row r="6" spans="2:12" ht="24" thickBot="1">
      <c r="B6" s="20"/>
      <c r="C6" s="21" t="s">
        <v>30</v>
      </c>
      <c r="D6" s="21" t="s">
        <v>30</v>
      </c>
      <c r="E6" s="21" t="s">
        <v>30</v>
      </c>
      <c r="F6" s="21" t="s">
        <v>30</v>
      </c>
      <c r="G6" s="33"/>
      <c r="H6" s="34" t="s">
        <v>40</v>
      </c>
      <c r="I6" s="43">
        <v>0.25</v>
      </c>
      <c r="J6" s="43">
        <v>0.27</v>
      </c>
      <c r="K6" s="43">
        <v>0.28999999999999998</v>
      </c>
      <c r="L6" s="41">
        <v>0.31</v>
      </c>
    </row>
    <row r="7" spans="2:12" ht="16.5" thickBot="1">
      <c r="B7" s="22" t="s">
        <v>31</v>
      </c>
      <c r="C7" s="23" t="s">
        <v>32</v>
      </c>
      <c r="D7" s="23" t="s">
        <v>32</v>
      </c>
      <c r="E7" s="23" t="s">
        <v>32</v>
      </c>
      <c r="F7" s="23" t="s">
        <v>32</v>
      </c>
      <c r="G7" s="34"/>
      <c r="H7" s="34" t="s">
        <v>42</v>
      </c>
      <c r="I7" s="44">
        <f>C9/I6</f>
        <v>16.68</v>
      </c>
      <c r="J7" s="44">
        <f t="shared" ref="J7:L7" si="0">D9/J6</f>
        <v>16.666666666666664</v>
      </c>
      <c r="K7" s="44">
        <f t="shared" si="0"/>
        <v>16.655172413793103</v>
      </c>
      <c r="L7" s="24">
        <f t="shared" si="0"/>
        <v>17.838709677419356</v>
      </c>
    </row>
    <row r="8" spans="2:12" ht="21.75" thickBot="1">
      <c r="B8" s="22" t="s">
        <v>33</v>
      </c>
      <c r="C8" s="25">
        <v>40.11</v>
      </c>
      <c r="D8" s="25">
        <v>40.11</v>
      </c>
      <c r="E8" s="25">
        <v>40.11</v>
      </c>
      <c r="F8" s="25">
        <v>43.35</v>
      </c>
      <c r="G8" s="35"/>
      <c r="H8" s="34" t="s">
        <v>41</v>
      </c>
      <c r="I8" s="45">
        <f>I7*I6</f>
        <v>4.17</v>
      </c>
      <c r="J8" s="45">
        <f t="shared" ref="J8:K8" si="1">J7*J6</f>
        <v>4.5</v>
      </c>
      <c r="K8" s="45">
        <f t="shared" si="1"/>
        <v>4.8299999999999992</v>
      </c>
    </row>
    <row r="9" spans="2:12" ht="21.75" customHeight="1" thickBot="1">
      <c r="B9" s="22" t="s">
        <v>34</v>
      </c>
      <c r="C9" s="26">
        <v>4.17</v>
      </c>
      <c r="D9" s="26">
        <v>4.5</v>
      </c>
      <c r="E9" s="26">
        <v>4.83</v>
      </c>
      <c r="F9" s="26">
        <v>5.53</v>
      </c>
      <c r="G9" s="36"/>
    </row>
    <row r="10" spans="2:12" ht="16.5" thickBot="1">
      <c r="B10" s="22" t="s">
        <v>35</v>
      </c>
      <c r="C10" s="27">
        <v>44.28</v>
      </c>
      <c r="D10" s="27">
        <v>44.61</v>
      </c>
      <c r="E10" s="27">
        <v>44.94</v>
      </c>
      <c r="F10" s="27">
        <v>48.88</v>
      </c>
      <c r="G10" s="37"/>
      <c r="H10" s="34" t="s">
        <v>43</v>
      </c>
      <c r="I10" s="45">
        <f>4.5/I6</f>
        <v>18</v>
      </c>
      <c r="J10" s="45">
        <f>4.5/J6</f>
        <v>16.666666666666664</v>
      </c>
      <c r="K10" s="45">
        <f>4.5/K6</f>
        <v>15.517241379310345</v>
      </c>
    </row>
    <row r="11" spans="2:12" ht="24" thickBot="1">
      <c r="B11" s="20"/>
      <c r="C11" s="28"/>
      <c r="D11" s="28"/>
      <c r="E11" s="28"/>
      <c r="F11" s="28"/>
      <c r="G11" s="38"/>
    </row>
    <row r="12" spans="2:12" ht="24" thickBot="1">
      <c r="B12" s="20"/>
      <c r="C12" s="21" t="s">
        <v>36</v>
      </c>
      <c r="D12" s="21" t="s">
        <v>36</v>
      </c>
      <c r="E12" s="21" t="s">
        <v>36</v>
      </c>
      <c r="F12" s="21" t="s">
        <v>36</v>
      </c>
      <c r="G12" s="33"/>
    </row>
    <row r="13" spans="2:12" ht="16.5" thickBot="1">
      <c r="B13" s="22" t="s">
        <v>31</v>
      </c>
      <c r="C13" s="23" t="s">
        <v>32</v>
      </c>
      <c r="D13" s="23" t="s">
        <v>32</v>
      </c>
      <c r="E13" s="23" t="s">
        <v>32</v>
      </c>
      <c r="F13" s="23" t="s">
        <v>32</v>
      </c>
      <c r="G13" s="34"/>
    </row>
    <row r="14" spans="2:12" ht="21.75" thickBot="1">
      <c r="B14" s="22" t="s">
        <v>33</v>
      </c>
      <c r="C14" s="25">
        <v>39.909999999999997</v>
      </c>
      <c r="D14" s="25">
        <v>39.909999999999997</v>
      </c>
      <c r="E14" s="25">
        <v>39.909999999999997</v>
      </c>
      <c r="F14" s="25">
        <v>43.18</v>
      </c>
      <c r="G14" s="35"/>
    </row>
    <row r="15" spans="2:12" ht="21.75" thickBot="1">
      <c r="B15" s="22" t="s">
        <v>37</v>
      </c>
      <c r="C15" s="29">
        <v>4.17</v>
      </c>
      <c r="D15" s="26">
        <v>4.5</v>
      </c>
      <c r="E15" s="26">
        <v>4.83</v>
      </c>
      <c r="F15" s="26">
        <v>5.53</v>
      </c>
      <c r="G15" s="36"/>
    </row>
    <row r="16" spans="2:12" ht="16.5" thickBot="1">
      <c r="B16" s="22" t="s">
        <v>35</v>
      </c>
      <c r="C16" s="27">
        <v>44.08</v>
      </c>
      <c r="D16" s="27">
        <v>44.41</v>
      </c>
      <c r="E16" s="27">
        <v>44.74</v>
      </c>
      <c r="F16" s="27">
        <v>48.71</v>
      </c>
      <c r="G16" s="37"/>
    </row>
    <row r="17" spans="2:7" ht="24" thickBot="1">
      <c r="B17" s="20"/>
      <c r="C17" s="28"/>
      <c r="D17" s="28"/>
      <c r="E17" s="28"/>
      <c r="F17" s="28"/>
      <c r="G17" s="38"/>
    </row>
    <row r="18" spans="2:7" ht="24" thickBot="1">
      <c r="B18" s="20"/>
      <c r="C18" s="30" t="s">
        <v>38</v>
      </c>
      <c r="D18" s="30" t="s">
        <v>39</v>
      </c>
      <c r="E18" s="30" t="s">
        <v>38</v>
      </c>
      <c r="F18" s="30" t="s">
        <v>38</v>
      </c>
      <c r="G18" s="39"/>
    </row>
    <row r="19" spans="2:7" ht="16.5" thickBot="1">
      <c r="B19" s="22" t="s">
        <v>31</v>
      </c>
      <c r="C19" s="23" t="s">
        <v>32</v>
      </c>
      <c r="D19" s="23" t="s">
        <v>32</v>
      </c>
      <c r="E19" s="23" t="s">
        <v>32</v>
      </c>
      <c r="F19" s="23" t="s">
        <v>32</v>
      </c>
      <c r="G19" s="34"/>
    </row>
    <row r="20" spans="2:7" ht="21.75" thickBot="1">
      <c r="B20" s="22" t="s">
        <v>33</v>
      </c>
      <c r="C20" s="25">
        <v>39.729999999999997</v>
      </c>
      <c r="D20" s="25">
        <v>39.729999999999997</v>
      </c>
      <c r="E20" s="25">
        <v>39.729999999999997</v>
      </c>
      <c r="F20" s="25">
        <v>42.92</v>
      </c>
      <c r="G20" s="35"/>
    </row>
    <row r="21" spans="2:7" ht="21.75" thickBot="1">
      <c r="B21" s="22" t="s">
        <v>37</v>
      </c>
      <c r="C21" s="31">
        <v>4.17</v>
      </c>
      <c r="D21" s="31">
        <v>4.5</v>
      </c>
      <c r="E21" s="31">
        <v>4.83</v>
      </c>
      <c r="F21" s="31">
        <v>5.53</v>
      </c>
      <c r="G21" s="40"/>
    </row>
    <row r="22" spans="2:7" ht="16.5" thickBot="1">
      <c r="B22" s="22" t="s">
        <v>35</v>
      </c>
      <c r="C22" s="27">
        <v>43.9</v>
      </c>
      <c r="D22" s="27">
        <v>44.23</v>
      </c>
      <c r="E22" s="27">
        <v>44.56</v>
      </c>
      <c r="F22" s="27">
        <v>48.45</v>
      </c>
      <c r="G22" s="3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Southern California Edison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MVWIN</dc:creator>
  <cp:lastModifiedBy>ala25</cp:lastModifiedBy>
  <cp:lastPrinted>2019-05-15T22:26:06Z</cp:lastPrinted>
  <dcterms:created xsi:type="dcterms:W3CDTF">2011-08-08T16:50:32Z</dcterms:created>
  <dcterms:modified xsi:type="dcterms:W3CDTF">2020-01-04T00:08:56Z</dcterms:modified>
</cp:coreProperties>
</file>