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campussustainability/Desktop/STARS/"/>
    </mc:Choice>
  </mc:AlternateContent>
  <bookViews>
    <workbookView xWindow="240" yWindow="680" windowWidth="28560" windowHeight="17380" tabRatio="500"/>
  </bookViews>
  <sheets>
    <sheet name="Performance Year" sheetId="1" r:id="rId1"/>
    <sheet name="Baseline Year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6" roundtripDataSignature="AMtx7mjDTirbJXUheacBuuzpFy7tNTANrQ=="/>
    </ext>
  </extLst>
</workbook>
</file>

<file path=xl/calcChain.xml><?xml version="1.0" encoding="utf-8"?>
<calcChain xmlns="http://schemas.openxmlformats.org/spreadsheetml/2006/main">
  <c r="E13" i="2" l="1"/>
  <c r="F13" i="2"/>
  <c r="E14" i="2"/>
  <c r="F14" i="2"/>
  <c r="E15" i="2"/>
  <c r="F15" i="2"/>
  <c r="G12" i="2"/>
  <c r="E17" i="2"/>
  <c r="F17" i="2"/>
  <c r="E18" i="2"/>
  <c r="F18" i="2"/>
  <c r="E19" i="2"/>
  <c r="F19" i="2"/>
  <c r="G1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G26" i="2"/>
  <c r="E45" i="2"/>
  <c r="F45" i="2"/>
  <c r="E46" i="2"/>
  <c r="F46" i="2"/>
  <c r="G44" i="2"/>
  <c r="E48" i="2"/>
  <c r="F48" i="2"/>
  <c r="E49" i="2"/>
  <c r="F49" i="2"/>
  <c r="G47" i="2"/>
  <c r="E51" i="2"/>
  <c r="F51" i="2"/>
  <c r="E52" i="2"/>
  <c r="F52" i="2"/>
  <c r="G50" i="2"/>
  <c r="E54" i="2"/>
  <c r="F54" i="2"/>
  <c r="E55" i="2"/>
  <c r="F55" i="2"/>
  <c r="G53" i="2"/>
  <c r="E57" i="2"/>
  <c r="F57" i="2"/>
  <c r="E58" i="2"/>
  <c r="F58" i="2"/>
  <c r="G56" i="2"/>
  <c r="E60" i="2"/>
  <c r="F60" i="2"/>
  <c r="E61" i="2"/>
  <c r="F61" i="2"/>
  <c r="E62" i="2"/>
  <c r="F62" i="2"/>
  <c r="E63" i="2"/>
  <c r="F63" i="2"/>
  <c r="G59" i="2"/>
  <c r="E66" i="2"/>
  <c r="F66" i="2"/>
  <c r="E67" i="2"/>
  <c r="F67" i="2"/>
  <c r="E68" i="2"/>
  <c r="F68" i="2"/>
  <c r="E69" i="2"/>
  <c r="F69" i="2"/>
  <c r="E70" i="2"/>
  <c r="F70" i="2"/>
  <c r="G64" i="2"/>
  <c r="G71" i="2"/>
  <c r="G72" i="2"/>
  <c r="E65" i="2"/>
  <c r="F65" i="2"/>
  <c r="E25" i="2"/>
  <c r="F25" i="2"/>
  <c r="E24" i="2"/>
  <c r="F24" i="2"/>
  <c r="E23" i="2"/>
  <c r="F23" i="2"/>
  <c r="E22" i="2"/>
  <c r="F22" i="2"/>
  <c r="E21" i="2"/>
  <c r="F21" i="2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G26" i="1"/>
  <c r="E45" i="1"/>
  <c r="F45" i="1"/>
  <c r="E46" i="1"/>
  <c r="F46" i="1"/>
  <c r="G44" i="1"/>
  <c r="G72" i="1"/>
  <c r="E13" i="1"/>
  <c r="F13" i="1"/>
  <c r="E14" i="1"/>
  <c r="F14" i="1"/>
  <c r="E15" i="1"/>
  <c r="F15" i="1"/>
  <c r="G12" i="1"/>
  <c r="E17" i="1"/>
  <c r="F17" i="1"/>
  <c r="E18" i="1"/>
  <c r="F18" i="1"/>
  <c r="E19" i="1"/>
  <c r="F19" i="1"/>
  <c r="G16" i="1"/>
  <c r="E48" i="1"/>
  <c r="F48" i="1"/>
  <c r="E49" i="1"/>
  <c r="F49" i="1"/>
  <c r="G47" i="1"/>
  <c r="E51" i="1"/>
  <c r="F51" i="1"/>
  <c r="E52" i="1"/>
  <c r="F52" i="1"/>
  <c r="G50" i="1"/>
  <c r="E54" i="1"/>
  <c r="F54" i="1"/>
  <c r="E55" i="1"/>
  <c r="F55" i="1"/>
  <c r="G53" i="1"/>
  <c r="E57" i="1"/>
  <c r="F57" i="1"/>
  <c r="E58" i="1"/>
  <c r="F58" i="1"/>
  <c r="G56" i="1"/>
  <c r="E60" i="1"/>
  <c r="F60" i="1"/>
  <c r="E61" i="1"/>
  <c r="F61" i="1"/>
  <c r="E62" i="1"/>
  <c r="F62" i="1"/>
  <c r="E63" i="1"/>
  <c r="F63" i="1"/>
  <c r="G59" i="1"/>
  <c r="E66" i="1"/>
  <c r="F66" i="1"/>
  <c r="E67" i="1"/>
  <c r="F67" i="1"/>
  <c r="E68" i="1"/>
  <c r="F68" i="1"/>
  <c r="E69" i="1"/>
  <c r="F69" i="1"/>
  <c r="E70" i="1"/>
  <c r="F70" i="1"/>
  <c r="G64" i="1"/>
  <c r="G71" i="1"/>
  <c r="E65" i="1"/>
  <c r="F65" i="1"/>
  <c r="E25" i="1"/>
  <c r="F25" i="1"/>
  <c r="E24" i="1"/>
  <c r="F24" i="1"/>
  <c r="E23" i="1"/>
  <c r="F23" i="1"/>
  <c r="E22" i="1"/>
  <c r="F22" i="1"/>
  <c r="E21" i="1"/>
  <c r="F21" i="1"/>
</calcChain>
</file>

<file path=xl/comments1.xml><?xml version="1.0" encoding="utf-8"?>
<comments xmlns="http://schemas.openxmlformats.org/spreadsheetml/2006/main">
  <authors>
    <author/>
  </authors>
  <commentList>
    <comment ref="D3" authorId="0">
      <text>
        <r>
          <rPr>
            <sz val="11"/>
            <color rgb="FF000000"/>
            <rFont val="Calibri"/>
          </rPr>
          <t>======
ID#AAAADHMIDFY
Chris Pelton    (2019-06-27 14:42:52)
Institutions may report data from the most recent single year for which data is available or an annual average from the three years prior to the anticipated date of submission.</t>
        </r>
      </text>
    </comment>
    <comment ref="C10" authorId="0">
      <text>
        <r>
          <rPr>
            <sz val="11"/>
            <color rgb="FF000000"/>
            <rFont val="Calibri"/>
          </rPr>
          <t>======
ID#AAAADHMIDFc
Walt Tunnessen    (2019-06-27 14:42:52)
Enter the annual amount of each fuel used in this column. Institutions that convert fuel on-site (e.g. cogeneration facilities and boilers) should report only the amount of fuel purchased/converted, not the energy produced.</t>
        </r>
      </text>
    </comment>
    <comment ref="D10" authorId="0">
      <text>
        <r>
          <rPr>
            <sz val="11"/>
            <color rgb="FF000000"/>
            <rFont val="Calibri"/>
          </rPr>
          <t>======
ID#AAAADHMIDFg
Chris Pelton    (2019-06-27 14:42:52)
Institutions outside the US &amp; Canada may alter volume/weight-to-energy factors to reflect local assumptions.</t>
        </r>
      </text>
    </comment>
    <comment ref="B12" authorId="0">
      <text>
        <r>
          <rPr>
            <sz val="11"/>
            <color rgb="FF000000"/>
            <rFont val="Calibri"/>
          </rPr>
          <t>======
ID#AAAADHbE8ow
LINDSEY ABERNATHY    (2019-06-27 15:45:49)
Source: Facilities Management</t>
        </r>
      </text>
    </comment>
    <comment ref="B20" authorId="0">
      <text>
        <r>
          <rPr>
            <sz val="11"/>
            <color rgb="FF000000"/>
            <rFont val="Calibri"/>
          </rPr>
          <t>======
ID#AAAADHbE8o8
LINDSEY ABERNATHY    (2019-06-27 15:46:31)
Source: Chad Winter, P.E.
FC&amp;E Engineering, LLC</t>
        </r>
      </text>
    </comment>
    <comment ref="B26" authorId="0">
      <text>
        <r>
          <rPr>
            <sz val="11"/>
            <color rgb="FF000000"/>
            <rFont val="Calibri"/>
          </rPr>
          <t>======
ID#AAAADHbE8pI
LINDSEY ABERNATHY    (2019-06-27 15:46:58)
Source: Chad Winter, P.E.
FC&amp;E Engineering, LLC</t>
        </r>
      </text>
    </comment>
    <comment ref="B44" authorId="0">
      <text>
        <r>
          <rPr>
            <sz val="11"/>
            <color rgb="FF000000"/>
            <rFont val="Calibri"/>
          </rPr>
          <t>======
ID#AAAADHbE8pM
LINDSEY ABERNATHY    (2019-06-27 15:47:20)
Source: Facilities Management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ufUrnf9d4m7X4RTwKCU8Ku2mTmw=="/>
    </ext>
  </extLst>
</comments>
</file>

<file path=xl/comments2.xml><?xml version="1.0" encoding="utf-8"?>
<comments xmlns="http://schemas.openxmlformats.org/spreadsheetml/2006/main">
  <authors>
    <author/>
  </authors>
  <commentList>
    <comment ref="D3" authorId="0">
      <text>
        <r>
          <rPr>
            <sz val="11"/>
            <color rgb="FF000000"/>
            <rFont val="Calibri"/>
          </rPr>
          <t>======
ID#AAAADHMIDFQ
Chris Pelton    (2019-06-27 14:42:52)
Please see the STARS Technical Manual for information about defining a baseline year or 3-year period.</t>
        </r>
      </text>
    </comment>
    <comment ref="C10" authorId="0">
      <text>
        <r>
          <rPr>
            <sz val="11"/>
            <color rgb="FF000000"/>
            <rFont val="Calibri"/>
          </rPr>
          <t>======
ID#AAAADHMIDFM
Walt Tunnessen    (2019-06-27 14:42:52)
Enter the annual amount of each fuel used in this column. Institutions that convert fuel on-site (e.g. cogeneration facilities and boilers) should report only the amount of fuel purchased/converted, not the energy produced.</t>
        </r>
      </text>
    </comment>
    <comment ref="D10" authorId="0">
      <text>
        <r>
          <rPr>
            <sz val="11"/>
            <color rgb="FF000000"/>
            <rFont val="Calibri"/>
          </rPr>
          <t>======
ID#AAAADHMIDFU
Chris Pelton    (2019-06-27 14:42:52)
Institutions outside the US &amp; Canada may alter volume/weight-to-energy factors to reflect local assumptions.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m8POA7oBbqsta7bfNt0JwVa5xlA=="/>
    </ext>
  </extLst>
</comments>
</file>

<file path=xl/sharedStrings.xml><?xml version="1.0" encoding="utf-8"?>
<sst xmlns="http://schemas.openxmlformats.org/spreadsheetml/2006/main" count="164" uniqueCount="89">
  <si>
    <t>STARS Energy Consumption Converter</t>
  </si>
  <si>
    <t>Institution</t>
  </si>
  <si>
    <t xml:space="preserve">University of Missisisppi </t>
  </si>
  <si>
    <t>Convert common energy units to Site BTUs</t>
  </si>
  <si>
    <t>Performance Period Start Year</t>
  </si>
  <si>
    <t>Performance Period End Year</t>
  </si>
  <si>
    <r>
      <t xml:space="preserve">1. Enter the </t>
    </r>
    <r>
      <rPr>
        <b/>
        <sz val="11"/>
        <color rgb="FF000000"/>
        <rFont val="Calibri"/>
      </rPr>
      <t>annual</t>
    </r>
    <r>
      <rPr>
        <sz val="11"/>
        <color rgb="FF000000"/>
        <rFont val="Calibri"/>
      </rPr>
      <t xml:space="preserve"> fuel use of your campus in the Amount column below. </t>
    </r>
  </si>
  <si>
    <t xml:space="preserve">2. The tool converts all energy units to MMBTUs.  </t>
  </si>
  <si>
    <t xml:space="preserve">NOTE: Report site energy figures (e.g. as captured in utility bills and on-site meters). The STARS Reporting Tool will convert site energy to source energy as needed. </t>
  </si>
  <si>
    <t>3. Report calculated figures (green cells) in the online STARS Reporting Tool.</t>
  </si>
  <si>
    <t>4.  Upload this spreadsheet as documentation.</t>
  </si>
  <si>
    <t>Fuel - Unit</t>
  </si>
  <si>
    <t>Amount</t>
  </si>
  <si>
    <t>Conversion factor</t>
  </si>
  <si>
    <t>Site Energy</t>
  </si>
  <si>
    <t xml:space="preserve">University of Mississippi </t>
  </si>
  <si>
    <t>Total MMBTU</t>
  </si>
  <si>
    <t>Baseline Period Start Year</t>
  </si>
  <si>
    <t>Baseline Period End Year</t>
  </si>
  <si>
    <r>
      <t xml:space="preserve">1. Enter the </t>
    </r>
    <r>
      <rPr>
        <b/>
        <sz val="11"/>
        <color rgb="FF000000"/>
        <rFont val="Calibri"/>
      </rPr>
      <t>annual</t>
    </r>
    <r>
      <rPr>
        <sz val="11"/>
        <color rgb="FF000000"/>
        <rFont val="Calibri"/>
      </rPr>
      <t xml:space="preserve"> fuel use of your campus in the Amount column below. </t>
    </r>
  </si>
  <si>
    <t>BTU</t>
  </si>
  <si>
    <t>MMBTU</t>
  </si>
  <si>
    <t>Grid-Purchased Electricity</t>
  </si>
  <si>
    <t>Electricity (Purchased) - KBTU</t>
  </si>
  <si>
    <t>Electricity (Purchased) - kWh</t>
  </si>
  <si>
    <t>Electricity (Purchased) - MWh</t>
  </si>
  <si>
    <t>On-Site Renewable Electricity - N/A</t>
  </si>
  <si>
    <t>On-Site Renewable Electricity</t>
  </si>
  <si>
    <t>Electricity (On Site Renewable) - KBTU</t>
  </si>
  <si>
    <t>Electricity (On Site Renewable) - kWh</t>
  </si>
  <si>
    <t>Electricity (On Site Renewable) - MWh</t>
  </si>
  <si>
    <t>Natural Gas</t>
  </si>
  <si>
    <t>Natural Gas - Therms</t>
  </si>
  <si>
    <t>Natural Gas - SCF</t>
  </si>
  <si>
    <t>Natural Gas - HCF /CCF</t>
  </si>
  <si>
    <t>Natural Gas - MCF</t>
  </si>
  <si>
    <t>Natural Gas - Cubic Metres</t>
  </si>
  <si>
    <t>Fuel Oil (exclude transportation fuels)</t>
  </si>
  <si>
    <t>Distillate Fuel Oil - Gallons (US)</t>
  </si>
  <si>
    <t>Distillate Fuel Oil - Litres</t>
  </si>
  <si>
    <t>Residual Fuel Oil - Gallons (US)</t>
  </si>
  <si>
    <t>Residual Fuel Oil - Litres</t>
  </si>
  <si>
    <t>Heating Oil - Gallons (US)</t>
  </si>
  <si>
    <t>Heating Oil - Litres</t>
  </si>
  <si>
    <t>Diesel Fuel - Gallons (US)</t>
  </si>
  <si>
    <t>Diesel Fuel - Litres</t>
  </si>
  <si>
    <t>Motor Gasoline - Gallons (US)</t>
  </si>
  <si>
    <t>Motor Gasoline - Litres</t>
  </si>
  <si>
    <t>Kerosene - Gallons (US)</t>
  </si>
  <si>
    <t>Kerosene - Litres</t>
  </si>
  <si>
    <t>Crude Oil - Barrels</t>
  </si>
  <si>
    <t>Biodiesel (100%) - Gallons (US)</t>
  </si>
  <si>
    <t>Biodiesel (100%) - Litres</t>
  </si>
  <si>
    <t>Ethanol (100%) - Gallons (US)</t>
  </si>
  <si>
    <t>Ethanol (100%) - Litres</t>
  </si>
  <si>
    <t>Propane and Liquid Propane</t>
  </si>
  <si>
    <t>Propane / LPG - Gallons (US)</t>
  </si>
  <si>
    <t>Propane / LPG - Litres</t>
  </si>
  <si>
    <t>District Steam (purchased)</t>
  </si>
  <si>
    <t>District Steam (150 psig) - Pounds</t>
  </si>
  <si>
    <t>District Steam (150 psig) - Kg</t>
  </si>
  <si>
    <t>District Hot Water (purchased)</t>
  </si>
  <si>
    <t>District Hot Water - Therms</t>
  </si>
  <si>
    <t>District Hot Water - KBTU</t>
  </si>
  <si>
    <t>District Chilled Water (purchased)</t>
  </si>
  <si>
    <t>District Chilled Water - Ton Hours</t>
  </si>
  <si>
    <t>District Chilled Water - KBTU</t>
  </si>
  <si>
    <t>Biomass</t>
  </si>
  <si>
    <t>Biomass - Short Tons</t>
  </si>
  <si>
    <t>Biomass - Tonnes</t>
  </si>
  <si>
    <t>Coal/Coke</t>
  </si>
  <si>
    <t>Coal (anthracite) - Short Tons</t>
  </si>
  <si>
    <t>Coal (anthracite) - Tonnes</t>
  </si>
  <si>
    <t>Coal (bituminous) - Short Tons</t>
  </si>
  <si>
    <t>Coal (bituminous) - Tonnes</t>
  </si>
  <si>
    <t>Other</t>
  </si>
  <si>
    <t>Other - KBTU</t>
  </si>
  <si>
    <t>Other - kWh</t>
  </si>
  <si>
    <t>Other - MWh</t>
  </si>
  <si>
    <t>Other - GJ</t>
  </si>
  <si>
    <t>Other - MJ</t>
  </si>
  <si>
    <t>Other - Therms</t>
  </si>
  <si>
    <t>Total Annual Site MMBTU, Performance Year:</t>
  </si>
  <si>
    <t>Total Annual Site MMBTU, Baseline Year:</t>
  </si>
  <si>
    <t>Excluding electricity</t>
  </si>
  <si>
    <r>
      <t xml:space="preserve">A brief description of </t>
    </r>
    <r>
      <rPr>
        <i/>
        <sz val="11"/>
        <color rgb="FF000000"/>
        <rFont val="Calibri"/>
      </rPr>
      <t>Other</t>
    </r>
    <r>
      <rPr>
        <sz val="11"/>
        <color rgb="FF000000"/>
        <rFont val="Calibri"/>
      </rPr>
      <t xml:space="preserve"> fuels included above (and any other relevant notes):</t>
    </r>
  </si>
  <si>
    <r>
      <t xml:space="preserve">A brief description of </t>
    </r>
    <r>
      <rPr>
        <i/>
        <sz val="11"/>
        <color rgb="FF000000"/>
        <rFont val="Calibri"/>
      </rPr>
      <t>Other</t>
    </r>
    <r>
      <rPr>
        <sz val="11"/>
        <color rgb="FF000000"/>
        <rFont val="Calibri"/>
      </rPr>
      <t xml:space="preserve"> fuels included above (and any other relevant notes):</t>
    </r>
  </si>
  <si>
    <t>Adapted from the US EPA ENERGY STAR Quick Converter tool (xls)</t>
  </si>
  <si>
    <t>Conversion factors based on U.S./Canadian property assumptions (pdf)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</si>
</sst>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3" x14ac:knownFonts="1">
    <font>
      <sz val="11"/>
      <color rgb="FF000000"/>
      <name val="Calibri"/>
    </font>
    <font>
      <b/>
      <sz val="18"/>
      <color rgb="FF000000"/>
      <name val="Calibri"/>
    </font>
    <font>
      <sz val="11"/>
      <name val="Calibri"/>
    </font>
    <font>
      <b/>
      <sz val="11"/>
      <color rgb="FF000000"/>
      <name val="Calibri"/>
    </font>
    <font>
      <sz val="11"/>
      <name val="Calibri"/>
    </font>
    <font>
      <u/>
      <sz val="10"/>
      <color rgb="FF0000FF"/>
      <name val="Calibri"/>
    </font>
    <font>
      <i/>
      <sz val="14"/>
      <color rgb="FF000000"/>
      <name val="Calibri"/>
    </font>
    <font>
      <i/>
      <sz val="10"/>
      <color rgb="FF7F7F7F"/>
      <name val="Calibri"/>
    </font>
    <font>
      <i/>
      <sz val="11"/>
      <color rgb="FF000000"/>
      <name val="Calibri"/>
    </font>
    <font>
      <b/>
      <i/>
      <sz val="11"/>
      <color rgb="FF000000"/>
      <name val="Calibri"/>
    </font>
    <font>
      <b/>
      <sz val="11"/>
      <name val="Calibri"/>
    </font>
    <font>
      <sz val="8"/>
      <name val="Arial"/>
    </font>
    <font>
      <b/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0" fillId="2" borderId="1" xfId="0" applyFont="1" applyFill="1" applyBorder="1" applyAlignment="1"/>
    <xf numFmtId="0" fontId="3" fillId="3" borderId="4" xfId="0" applyFont="1" applyFill="1" applyBorder="1" applyAlignment="1">
      <alignment vertical="center"/>
    </xf>
    <xf numFmtId="0" fontId="5" fillId="2" borderId="1" xfId="0" applyFont="1" applyFill="1" applyBorder="1" applyAlignment="1"/>
    <xf numFmtId="2" fontId="4" fillId="2" borderId="4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left" vertical="center"/>
    </xf>
    <xf numFmtId="2" fontId="7" fillId="2" borderId="1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horizontal="center" wrapText="1"/>
    </xf>
    <xf numFmtId="0" fontId="9" fillId="5" borderId="25" xfId="0" applyFont="1" applyFill="1" applyBorder="1" applyAlignment="1">
      <alignment horizontal="center" wrapText="1"/>
    </xf>
    <xf numFmtId="0" fontId="3" fillId="4" borderId="26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2" fontId="10" fillId="7" borderId="4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0" fillId="3" borderId="26" xfId="0" applyFont="1" applyFill="1" applyBorder="1" applyAlignment="1">
      <alignment horizontal="left" vertical="center" wrapText="1"/>
    </xf>
    <xf numFmtId="0" fontId="0" fillId="2" borderId="28" xfId="0" applyFont="1" applyFill="1" applyBorder="1" applyAlignment="1"/>
    <xf numFmtId="1" fontId="8" fillId="5" borderId="1" xfId="0" applyNumberFormat="1" applyFont="1" applyFill="1" applyBorder="1" applyAlignment="1"/>
    <xf numFmtId="0" fontId="0" fillId="4" borderId="26" xfId="0" applyFont="1" applyFill="1" applyBorder="1" applyAlignment="1"/>
    <xf numFmtId="164" fontId="0" fillId="4" borderId="25" xfId="0" applyNumberFormat="1" applyFont="1" applyFill="1" applyBorder="1" applyAlignment="1">
      <alignment horizontal="right"/>
    </xf>
    <xf numFmtId="0" fontId="0" fillId="4" borderId="29" xfId="0" applyFont="1" applyFill="1" applyBorder="1" applyAlignment="1"/>
    <xf numFmtId="0" fontId="0" fillId="3" borderId="26" xfId="0" applyFont="1" applyFill="1" applyBorder="1" applyAlignment="1"/>
    <xf numFmtId="4" fontId="0" fillId="2" borderId="4" xfId="0" applyNumberFormat="1" applyFont="1" applyFill="1" applyBorder="1" applyAlignment="1"/>
    <xf numFmtId="4" fontId="11" fillId="0" borderId="0" xfId="0" applyNumberFormat="1" applyFont="1" applyAlignment="1">
      <alignment horizontal="right"/>
    </xf>
    <xf numFmtId="0" fontId="0" fillId="4" borderId="30" xfId="0" applyFont="1" applyFill="1" applyBorder="1" applyAlignment="1"/>
    <xf numFmtId="164" fontId="0" fillId="2" borderId="1" xfId="0" applyNumberFormat="1" applyFont="1" applyFill="1" applyBorder="1" applyAlignment="1">
      <alignment horizontal="right"/>
    </xf>
    <xf numFmtId="1" fontId="0" fillId="2" borderId="1" xfId="0" applyNumberFormat="1" applyFont="1" applyFill="1" applyBorder="1" applyAlignment="1"/>
    <xf numFmtId="164" fontId="0" fillId="2" borderId="1" xfId="0" applyNumberFormat="1" applyFont="1" applyFill="1" applyBorder="1" applyAlignment="1"/>
    <xf numFmtId="164" fontId="3" fillId="2" borderId="1" xfId="0" applyNumberFormat="1" applyFont="1" applyFill="1" applyBorder="1" applyAlignment="1"/>
    <xf numFmtId="0" fontId="0" fillId="2" borderId="29" xfId="0" applyFont="1" applyFill="1" applyBorder="1" applyAlignment="1"/>
    <xf numFmtId="0" fontId="0" fillId="4" borderId="28" xfId="0" applyFont="1" applyFill="1" applyBorder="1" applyAlignment="1"/>
    <xf numFmtId="0" fontId="3" fillId="6" borderId="31" xfId="0" applyFont="1" applyFill="1" applyBorder="1" applyAlignment="1"/>
    <xf numFmtId="0" fontId="3" fillId="6" borderId="32" xfId="0" applyFont="1" applyFill="1" applyBorder="1" applyAlignment="1"/>
    <xf numFmtId="0" fontId="3" fillId="6" borderId="31" xfId="0" applyFont="1" applyFill="1" applyBorder="1" applyAlignment="1"/>
    <xf numFmtId="0" fontId="0" fillId="2" borderId="4" xfId="0" applyFont="1" applyFill="1" applyBorder="1" applyAlignment="1"/>
    <xf numFmtId="2" fontId="10" fillId="7" borderId="4" xfId="0" applyNumberFormat="1" applyFont="1" applyFill="1" applyBorder="1" applyAlignment="1">
      <alignment vertical="center"/>
    </xf>
    <xf numFmtId="2" fontId="12" fillId="7" borderId="33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right" wrapText="1"/>
    </xf>
    <xf numFmtId="0" fontId="4" fillId="3" borderId="26" xfId="0" applyFont="1" applyFill="1" applyBorder="1" applyAlignment="1"/>
    <xf numFmtId="0" fontId="10" fillId="6" borderId="31" xfId="0" applyFont="1" applyFill="1" applyBorder="1" applyAlignment="1"/>
    <xf numFmtId="0" fontId="10" fillId="6" borderId="32" xfId="0" applyFont="1" applyFill="1" applyBorder="1" applyAlignment="1"/>
    <xf numFmtId="164" fontId="0" fillId="2" borderId="1" xfId="0" applyNumberFormat="1" applyFont="1" applyFill="1" applyBorder="1" applyAlignment="1">
      <alignment horizontal="right"/>
    </xf>
    <xf numFmtId="3" fontId="0" fillId="2" borderId="28" xfId="0" applyNumberFormat="1" applyFont="1" applyFill="1" applyBorder="1" applyAlignment="1"/>
    <xf numFmtId="3" fontId="11" fillId="0" borderId="33" xfId="0" applyNumberFormat="1" applyFont="1" applyBorder="1" applyAlignment="1">
      <alignment horizontal="right"/>
    </xf>
    <xf numFmtId="0" fontId="0" fillId="0" borderId="4" xfId="0" applyFont="1" applyBorder="1" applyAlignment="1"/>
    <xf numFmtId="1" fontId="8" fillId="5" borderId="30" xfId="0" applyNumberFormat="1" applyFont="1" applyFill="1" applyBorder="1" applyAlignment="1"/>
    <xf numFmtId="0" fontId="0" fillId="4" borderId="1" xfId="0" applyFont="1" applyFill="1" applyBorder="1" applyAlignment="1"/>
    <xf numFmtId="0" fontId="0" fillId="2" borderId="30" xfId="0" applyFont="1" applyFill="1" applyBorder="1" applyAlignment="1"/>
    <xf numFmtId="4" fontId="0" fillId="2" borderId="28" xfId="0" applyNumberFormat="1" applyFont="1" applyFill="1" applyBorder="1" applyAlignment="1"/>
    <xf numFmtId="165" fontId="8" fillId="5" borderId="1" xfId="0" applyNumberFormat="1" applyFont="1" applyFill="1" applyBorder="1" applyAlignment="1"/>
    <xf numFmtId="2" fontId="3" fillId="2" borderId="1" xfId="0" applyNumberFormat="1" applyFont="1" applyFill="1" applyBorder="1" applyAlignment="1"/>
    <xf numFmtId="0" fontId="8" fillId="5" borderId="1" xfId="0" applyFont="1" applyFill="1" applyBorder="1" applyAlignment="1"/>
    <xf numFmtId="0" fontId="0" fillId="3" borderId="34" xfId="0" applyFont="1" applyFill="1" applyBorder="1" applyAlignment="1"/>
    <xf numFmtId="1" fontId="8" fillId="5" borderId="35" xfId="0" applyNumberFormat="1" applyFont="1" applyFill="1" applyBorder="1" applyAlignment="1"/>
    <xf numFmtId="0" fontId="0" fillId="4" borderId="34" xfId="0" applyFont="1" applyFill="1" applyBorder="1" applyAlignment="1"/>
    <xf numFmtId="164" fontId="0" fillId="4" borderId="36" xfId="0" applyNumberFormat="1" applyFont="1" applyFill="1" applyBorder="1" applyAlignment="1">
      <alignment horizontal="right"/>
    </xf>
    <xf numFmtId="0" fontId="2" fillId="0" borderId="0" xfId="0" applyFont="1" applyAlignment="1"/>
    <xf numFmtId="2" fontId="2" fillId="0" borderId="0" xfId="0" applyNumberFormat="1" applyFont="1"/>
    <xf numFmtId="0" fontId="3" fillId="3" borderId="5" xfId="0" applyFont="1" applyFill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8" fillId="2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0" fillId="0" borderId="0" xfId="0" applyFont="1" applyAlignment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6" fillId="2" borderId="2" xfId="0" applyFont="1" applyFill="1" applyBorder="1" applyAlignment="1">
      <alignment horizontal="left"/>
    </xf>
    <xf numFmtId="0" fontId="2" fillId="0" borderId="3" xfId="0" applyFont="1" applyBorder="1"/>
    <xf numFmtId="2" fontId="4" fillId="2" borderId="5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/>
    </xf>
    <xf numFmtId="0" fontId="8" fillId="2" borderId="20" xfId="0" applyFont="1" applyFill="1" applyBorder="1" applyAlignment="1">
      <alignment horizontal="center" wrapText="1"/>
    </xf>
    <xf numFmtId="0" fontId="2" fillId="0" borderId="27" xfId="0" applyFont="1" applyBorder="1"/>
    <xf numFmtId="0" fontId="3" fillId="4" borderId="16" xfId="0" applyFont="1" applyFill="1" applyBorder="1" applyAlignment="1">
      <alignment horizontal="center" vertical="center"/>
    </xf>
    <xf numFmtId="0" fontId="2" fillId="0" borderId="24" xfId="0" applyFont="1" applyBorder="1"/>
    <xf numFmtId="0" fontId="3" fillId="2" borderId="2" xfId="0" applyFont="1" applyFill="1" applyBorder="1" applyAlignment="1">
      <alignment horizontal="center"/>
    </xf>
    <xf numFmtId="0" fontId="2" fillId="0" borderId="21" xfId="0" applyFont="1" applyBorder="1"/>
    <xf numFmtId="0" fontId="2" fillId="0" borderId="22" xfId="0" applyFont="1" applyBorder="1"/>
    <xf numFmtId="0" fontId="3" fillId="4" borderId="18" xfId="0" applyFont="1" applyFill="1" applyBorder="1" applyAlignment="1">
      <alignment horizontal="center" vertical="center"/>
    </xf>
    <xf numFmtId="0" fontId="2" fillId="0" borderId="19" xfId="0" applyFont="1" applyBorder="1"/>
    <xf numFmtId="0" fontId="3" fillId="3" borderId="16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3" fillId="4" borderId="16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top"/>
    </xf>
    <xf numFmtId="0" fontId="3" fillId="6" borderId="5" xfId="0" applyFont="1" applyFill="1" applyBorder="1" applyAlignment="1">
      <alignment horizontal="right" vertical="center"/>
    </xf>
    <xf numFmtId="0" fontId="3" fillId="6" borderId="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6" Type="http://customschemas.google.com/relationships/workbookmetadata" Target="metadata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Relationship Id="rId1" Type="http://schemas.openxmlformats.org/officeDocument/2006/relationships/hyperlink" Target="http://www.energystar.gov/buildings/sites/default/uploads/tools/QuickConverter.xls" TargetMode="External"/><Relationship Id="rId2" Type="http://schemas.openxmlformats.org/officeDocument/2006/relationships/hyperlink" Target="https://portfoliomanager.energystar.gov/pdf/reference/Thermal%20Conversions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4" Type="http://schemas.openxmlformats.org/officeDocument/2006/relationships/comments" Target="../comments2.xml"/><Relationship Id="rId1" Type="http://schemas.openxmlformats.org/officeDocument/2006/relationships/hyperlink" Target="http://www.energystar.gov/buildings/sites/default/uploads/tools/QuickConverter.xls" TargetMode="External"/><Relationship Id="rId2" Type="http://schemas.openxmlformats.org/officeDocument/2006/relationships/hyperlink" Target="https://portfoliomanager.energystar.gov/pdf/reference/Thermal%20Conversio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00"/>
  <sheetViews>
    <sheetView showGridLines="0" tabSelected="1" workbookViewId="0"/>
  </sheetViews>
  <sheetFormatPr baseColWidth="10" defaultColWidth="14.5" defaultRowHeight="15" customHeight="1" x14ac:dyDescent="0.2"/>
  <cols>
    <col min="1" max="1" width="3.83203125" customWidth="1"/>
    <col min="2" max="2" width="46.83203125" customWidth="1"/>
    <col min="3" max="3" width="21.5" customWidth="1"/>
    <col min="4" max="4" width="12.1640625" customWidth="1"/>
    <col min="5" max="5" width="14.6640625" customWidth="1"/>
    <col min="6" max="6" width="13.83203125" customWidth="1"/>
    <col min="7" max="7" width="15.1640625" customWidth="1"/>
    <col min="8" max="8" width="14.5" customWidth="1"/>
    <col min="9" max="9" width="4.5" customWidth="1"/>
    <col min="10" max="10" width="15.83203125" customWidth="1"/>
    <col min="11" max="11" width="17.5" customWidth="1"/>
    <col min="12" max="12" width="13.33203125" customWidth="1"/>
    <col min="13" max="26" width="8" customWidth="1"/>
  </cols>
  <sheetData>
    <row r="1" spans="1:12" x14ac:dyDescent="0.2">
      <c r="A1" s="1"/>
      <c r="B1" s="1"/>
      <c r="C1" s="1"/>
      <c r="D1" s="1"/>
      <c r="F1" s="1"/>
      <c r="G1" s="1"/>
      <c r="H1" s="1"/>
      <c r="I1" s="1"/>
      <c r="J1" s="1"/>
      <c r="K1" s="1"/>
      <c r="L1" s="1"/>
    </row>
    <row r="2" spans="1:12" ht="21.75" customHeight="1" x14ac:dyDescent="0.3">
      <c r="A2" s="1"/>
      <c r="B2" s="74" t="s">
        <v>0</v>
      </c>
      <c r="C2" s="72"/>
      <c r="D2" s="2" t="s">
        <v>1</v>
      </c>
      <c r="E2" s="73" t="s">
        <v>2</v>
      </c>
      <c r="F2" s="60"/>
      <c r="G2" s="61"/>
      <c r="H2" s="1"/>
      <c r="I2" s="1"/>
      <c r="J2" s="3"/>
      <c r="K2" s="1"/>
      <c r="L2" s="1"/>
    </row>
    <row r="3" spans="1:12" ht="21.75" customHeight="1" x14ac:dyDescent="0.25">
      <c r="A3" s="1"/>
      <c r="B3" s="71" t="s">
        <v>3</v>
      </c>
      <c r="C3" s="72"/>
      <c r="D3" s="59" t="s">
        <v>4</v>
      </c>
      <c r="E3" s="60"/>
      <c r="F3" s="61"/>
      <c r="G3" s="4">
        <v>2016</v>
      </c>
      <c r="H3" s="1"/>
      <c r="I3" s="1"/>
      <c r="J3" s="1"/>
      <c r="K3" s="1"/>
      <c r="L3" s="1"/>
    </row>
    <row r="4" spans="1:12" ht="21.75" customHeight="1" x14ac:dyDescent="0.2">
      <c r="A4" s="1"/>
      <c r="C4" s="1"/>
      <c r="D4" s="59" t="s">
        <v>5</v>
      </c>
      <c r="E4" s="60"/>
      <c r="F4" s="61"/>
      <c r="G4" s="4">
        <v>2017</v>
      </c>
      <c r="H4" s="1"/>
      <c r="I4" s="1"/>
      <c r="J4" s="1"/>
      <c r="K4" s="1"/>
      <c r="L4" s="1"/>
    </row>
    <row r="5" spans="1:12" ht="21" customHeight="1" x14ac:dyDescent="0.2">
      <c r="A5" s="1"/>
      <c r="B5" s="1" t="s">
        <v>6</v>
      </c>
      <c r="C5" s="1"/>
      <c r="D5" s="5"/>
      <c r="E5" s="5"/>
      <c r="F5" s="6"/>
      <c r="G5" s="1"/>
      <c r="I5" s="1"/>
      <c r="J5" s="1"/>
      <c r="K5" s="1"/>
      <c r="L5" s="1"/>
    </row>
    <row r="6" spans="1:12" ht="21" customHeight="1" x14ac:dyDescent="0.2">
      <c r="A6" s="1"/>
      <c r="B6" s="1" t="s">
        <v>7</v>
      </c>
      <c r="C6" s="1"/>
      <c r="D6" s="62" t="s">
        <v>8</v>
      </c>
      <c r="E6" s="63"/>
      <c r="F6" s="63"/>
      <c r="G6" s="64"/>
      <c r="I6" s="1"/>
      <c r="J6" s="1"/>
      <c r="K6" s="1"/>
      <c r="L6" s="1"/>
    </row>
    <row r="7" spans="1:12" ht="21" customHeight="1" x14ac:dyDescent="0.2">
      <c r="A7" s="1"/>
      <c r="B7" s="1" t="s">
        <v>9</v>
      </c>
      <c r="C7" s="1"/>
      <c r="D7" s="65"/>
      <c r="E7" s="66"/>
      <c r="F7" s="66"/>
      <c r="G7" s="67"/>
      <c r="I7" s="1"/>
      <c r="J7" s="1"/>
      <c r="K7" s="1"/>
      <c r="L7" s="1"/>
    </row>
    <row r="8" spans="1:12" ht="21" customHeight="1" x14ac:dyDescent="0.2">
      <c r="A8" s="1"/>
      <c r="B8" s="1" t="s">
        <v>10</v>
      </c>
      <c r="C8" s="1"/>
      <c r="D8" s="68"/>
      <c r="E8" s="69"/>
      <c r="F8" s="69"/>
      <c r="G8" s="70"/>
      <c r="I8" s="1"/>
      <c r="J8" s="1"/>
      <c r="K8" s="1"/>
      <c r="L8" s="1"/>
    </row>
    <row r="9" spans="1:12" ht="21" customHeight="1" x14ac:dyDescent="0.2">
      <c r="A9" s="1"/>
      <c r="D9" s="5"/>
      <c r="E9" s="5"/>
      <c r="F9" s="6"/>
      <c r="G9" s="1"/>
      <c r="I9" s="1"/>
      <c r="J9" s="1"/>
      <c r="K9" s="1"/>
      <c r="L9" s="1"/>
    </row>
    <row r="10" spans="1:12" ht="30" customHeight="1" x14ac:dyDescent="0.2">
      <c r="A10" s="1"/>
      <c r="B10" s="84" t="s">
        <v>11</v>
      </c>
      <c r="C10" s="86" t="s">
        <v>12</v>
      </c>
      <c r="D10" s="7" t="s">
        <v>13</v>
      </c>
      <c r="E10" s="82" t="s">
        <v>14</v>
      </c>
      <c r="F10" s="83"/>
      <c r="G10" s="77" t="s">
        <v>16</v>
      </c>
      <c r="H10" s="75"/>
      <c r="I10" s="79"/>
      <c r="J10" s="80"/>
      <c r="K10" s="81"/>
      <c r="L10" s="1"/>
    </row>
    <row r="11" spans="1:12" x14ac:dyDescent="0.2">
      <c r="A11" s="1"/>
      <c r="B11" s="85"/>
      <c r="C11" s="78"/>
      <c r="D11" s="8"/>
      <c r="E11" s="9" t="s">
        <v>20</v>
      </c>
      <c r="F11" s="10" t="s">
        <v>21</v>
      </c>
      <c r="G11" s="78"/>
      <c r="H11" s="76"/>
      <c r="I11" s="11"/>
      <c r="J11" s="11"/>
      <c r="K11" s="12"/>
      <c r="L11" s="1"/>
    </row>
    <row r="12" spans="1:12" x14ac:dyDescent="0.2">
      <c r="A12" s="1"/>
      <c r="B12" s="89" t="s">
        <v>22</v>
      </c>
      <c r="C12" s="60"/>
      <c r="D12" s="60"/>
      <c r="E12" s="60"/>
      <c r="F12" s="61"/>
      <c r="G12" s="13">
        <f>SUM(F13:F15)</f>
        <v>445821.06074799999</v>
      </c>
      <c r="H12" s="14"/>
      <c r="I12" s="11"/>
      <c r="J12" s="11"/>
      <c r="K12" s="12"/>
      <c r="L12" s="1"/>
    </row>
    <row r="13" spans="1:12" x14ac:dyDescent="0.2">
      <c r="A13" s="1"/>
      <c r="B13" s="16" t="s">
        <v>23</v>
      </c>
      <c r="C13" s="17">
        <v>0</v>
      </c>
      <c r="D13" s="18">
        <v>1000</v>
      </c>
      <c r="E13" s="19">
        <f t="shared" ref="E13:E15" si="0">C13*D13</f>
        <v>0</v>
      </c>
      <c r="F13" s="20">
        <f t="shared" ref="F13:F15" si="1">E13*0.000001</f>
        <v>0</v>
      </c>
      <c r="G13" s="21"/>
      <c r="H13" s="15"/>
      <c r="I13" s="11"/>
      <c r="J13" s="11"/>
      <c r="K13" s="12"/>
      <c r="L13" s="1"/>
    </row>
    <row r="14" spans="1:12" x14ac:dyDescent="0.2">
      <c r="A14" s="1"/>
      <c r="B14" s="22" t="s">
        <v>24</v>
      </c>
      <c r="C14" s="23">
        <v>130662679</v>
      </c>
      <c r="D14" s="18">
        <v>3412</v>
      </c>
      <c r="E14" s="19">
        <f t="shared" si="0"/>
        <v>445821060748</v>
      </c>
      <c r="F14" s="20">
        <f t="shared" si="1"/>
        <v>445821.06074799999</v>
      </c>
      <c r="G14" s="25"/>
      <c r="H14" s="26"/>
      <c r="I14" s="27"/>
      <c r="J14" s="28"/>
      <c r="K14" s="29"/>
      <c r="L14" s="1"/>
    </row>
    <row r="15" spans="1:12" x14ac:dyDescent="0.2">
      <c r="A15" s="1"/>
      <c r="B15" s="22" t="s">
        <v>25</v>
      </c>
      <c r="C15" s="30">
        <v>0</v>
      </c>
      <c r="D15" s="18">
        <v>3412141.5</v>
      </c>
      <c r="E15" s="19">
        <f t="shared" si="0"/>
        <v>0</v>
      </c>
      <c r="F15" s="20">
        <f t="shared" si="1"/>
        <v>0</v>
      </c>
      <c r="G15" s="31"/>
      <c r="H15" s="26"/>
      <c r="I15" s="27"/>
      <c r="J15" s="28"/>
      <c r="K15" s="29"/>
      <c r="L15" s="1"/>
    </row>
    <row r="16" spans="1:12" x14ac:dyDescent="0.2">
      <c r="A16" s="1"/>
      <c r="B16" s="32" t="s">
        <v>26</v>
      </c>
      <c r="C16" s="33"/>
      <c r="D16" s="33"/>
      <c r="E16" s="33"/>
      <c r="F16" s="33"/>
      <c r="G16" s="13">
        <f>SUM(F17:F19)</f>
        <v>0</v>
      </c>
      <c r="H16" s="26"/>
      <c r="I16" s="27"/>
      <c r="J16" s="28"/>
      <c r="K16" s="29"/>
      <c r="L16" s="1"/>
    </row>
    <row r="17" spans="1:12" x14ac:dyDescent="0.2">
      <c r="A17" s="1"/>
      <c r="B17" s="16" t="s">
        <v>28</v>
      </c>
      <c r="C17" s="17">
        <v>0</v>
      </c>
      <c r="D17" s="18">
        <v>1000</v>
      </c>
      <c r="E17" s="19">
        <f t="shared" ref="E17:E19" si="2">C17*D17</f>
        <v>0</v>
      </c>
      <c r="F17" s="20">
        <f t="shared" ref="F17:F19" si="3">E17*0.000001</f>
        <v>0</v>
      </c>
      <c r="G17" s="21"/>
      <c r="H17" s="26"/>
      <c r="I17" s="27"/>
      <c r="J17" s="28"/>
      <c r="K17" s="29"/>
      <c r="L17" s="1"/>
    </row>
    <row r="18" spans="1:12" x14ac:dyDescent="0.2">
      <c r="A18" s="1"/>
      <c r="B18" s="22" t="s">
        <v>29</v>
      </c>
      <c r="C18" s="35">
        <v>0</v>
      </c>
      <c r="D18" s="18">
        <v>3412</v>
      </c>
      <c r="E18" s="19">
        <f t="shared" si="2"/>
        <v>0</v>
      </c>
      <c r="F18" s="20">
        <f t="shared" si="3"/>
        <v>0</v>
      </c>
      <c r="G18" s="25"/>
      <c r="H18" s="26"/>
      <c r="I18" s="27"/>
      <c r="J18" s="28"/>
      <c r="K18" s="29"/>
      <c r="L18" s="1"/>
    </row>
    <row r="19" spans="1:12" x14ac:dyDescent="0.2">
      <c r="A19" s="1"/>
      <c r="B19" s="22" t="s">
        <v>30</v>
      </c>
      <c r="C19" s="30">
        <v>0</v>
      </c>
      <c r="D19" s="18">
        <v>3412141.5</v>
      </c>
      <c r="E19" s="19">
        <f t="shared" si="2"/>
        <v>0</v>
      </c>
      <c r="F19" s="20">
        <f t="shared" si="3"/>
        <v>0</v>
      </c>
      <c r="G19" s="31"/>
      <c r="H19" s="26"/>
      <c r="I19" s="27"/>
      <c r="J19" s="28"/>
      <c r="K19" s="29"/>
      <c r="L19" s="1"/>
    </row>
    <row r="20" spans="1:12" x14ac:dyDescent="0.2">
      <c r="A20" s="1"/>
      <c r="B20" s="32" t="s">
        <v>31</v>
      </c>
      <c r="C20" s="33"/>
      <c r="D20" s="33"/>
      <c r="E20" s="33"/>
      <c r="F20" s="33"/>
      <c r="G20" s="37">
        <v>347883</v>
      </c>
      <c r="H20" s="38"/>
      <c r="I20" s="27"/>
      <c r="J20" s="28"/>
      <c r="K20" s="29"/>
      <c r="L20" s="1"/>
    </row>
    <row r="21" spans="1:12" ht="15.75" customHeight="1" x14ac:dyDescent="0.2">
      <c r="A21" s="1"/>
      <c r="B21" s="22" t="s">
        <v>32</v>
      </c>
      <c r="C21" s="17">
        <v>0</v>
      </c>
      <c r="D21" s="18">
        <v>100000</v>
      </c>
      <c r="E21" s="19">
        <f t="shared" ref="E21:E25" si="4">C21*D21</f>
        <v>0</v>
      </c>
      <c r="F21" s="20">
        <f t="shared" ref="F21:F25" si="5">E21*0.000001</f>
        <v>0</v>
      </c>
      <c r="G21" s="21"/>
      <c r="H21" s="26"/>
      <c r="I21" s="27"/>
      <c r="J21" s="28"/>
      <c r="K21" s="29"/>
      <c r="L21" s="1"/>
    </row>
    <row r="22" spans="1:12" ht="15.75" customHeight="1" x14ac:dyDescent="0.2">
      <c r="A22" s="1"/>
      <c r="B22" s="22" t="s">
        <v>33</v>
      </c>
      <c r="C22" s="35">
        <v>0</v>
      </c>
      <c r="D22" s="18">
        <v>1029</v>
      </c>
      <c r="E22" s="19">
        <f t="shared" si="4"/>
        <v>0</v>
      </c>
      <c r="F22" s="20">
        <f t="shared" si="5"/>
        <v>0</v>
      </c>
      <c r="G22" s="25"/>
      <c r="H22" s="26"/>
      <c r="I22" s="27"/>
      <c r="J22" s="28"/>
      <c r="K22" s="29"/>
      <c r="L22" s="1"/>
    </row>
    <row r="23" spans="1:12" ht="15.75" customHeight="1" x14ac:dyDescent="0.2">
      <c r="A23" s="1"/>
      <c r="B23" s="22" t="s">
        <v>34</v>
      </c>
      <c r="C23" s="35">
        <v>0</v>
      </c>
      <c r="D23" s="18">
        <v>102900</v>
      </c>
      <c r="E23" s="19">
        <f t="shared" si="4"/>
        <v>0</v>
      </c>
      <c r="F23" s="20">
        <f t="shared" si="5"/>
        <v>0</v>
      </c>
      <c r="G23" s="25"/>
      <c r="H23" s="26"/>
      <c r="I23" s="27"/>
      <c r="J23" s="28"/>
      <c r="K23" s="29"/>
      <c r="L23" s="1"/>
    </row>
    <row r="24" spans="1:12" ht="15.75" customHeight="1" x14ac:dyDescent="0.2">
      <c r="A24" s="1"/>
      <c r="B24" s="22" t="s">
        <v>35</v>
      </c>
      <c r="C24" s="35">
        <v>0</v>
      </c>
      <c r="D24" s="18">
        <v>1029000</v>
      </c>
      <c r="E24" s="19">
        <f t="shared" si="4"/>
        <v>0</v>
      </c>
      <c r="F24" s="20">
        <f t="shared" si="5"/>
        <v>0</v>
      </c>
      <c r="G24" s="25"/>
      <c r="H24" s="26"/>
      <c r="I24" s="27"/>
      <c r="J24" s="28"/>
      <c r="K24" s="29"/>
      <c r="L24" s="1"/>
    </row>
    <row r="25" spans="1:12" ht="15.75" customHeight="1" x14ac:dyDescent="0.2">
      <c r="A25" s="1"/>
      <c r="B25" s="39" t="s">
        <v>36</v>
      </c>
      <c r="C25" s="30">
        <v>0</v>
      </c>
      <c r="D25" s="18">
        <v>36303</v>
      </c>
      <c r="E25" s="19">
        <f t="shared" si="4"/>
        <v>0</v>
      </c>
      <c r="F25" s="20">
        <f t="shared" si="5"/>
        <v>0</v>
      </c>
      <c r="G25" s="31"/>
      <c r="H25" s="26"/>
      <c r="I25" s="27"/>
      <c r="J25" s="28"/>
      <c r="K25" s="29"/>
      <c r="L25" s="1"/>
    </row>
    <row r="26" spans="1:12" ht="15.75" customHeight="1" x14ac:dyDescent="0.2">
      <c r="A26" s="1"/>
      <c r="B26" s="40" t="s">
        <v>37</v>
      </c>
      <c r="C26" s="41"/>
      <c r="D26" s="41"/>
      <c r="E26" s="41"/>
      <c r="F26" s="41"/>
      <c r="G26" s="13">
        <f>SUM(F27:F39)+SUM(F40:F43)</f>
        <v>574.17660000000001</v>
      </c>
      <c r="H26" s="42"/>
      <c r="I26" s="27"/>
      <c r="J26" s="28"/>
      <c r="K26" s="29"/>
      <c r="L26" s="1"/>
    </row>
    <row r="27" spans="1:12" ht="15.75" customHeight="1" x14ac:dyDescent="0.2">
      <c r="A27" s="1"/>
      <c r="B27" s="22" t="s">
        <v>38</v>
      </c>
      <c r="C27" s="44">
        <v>4140</v>
      </c>
      <c r="D27" s="18">
        <v>138690</v>
      </c>
      <c r="E27" s="19">
        <f t="shared" ref="E27:E43" si="6">C27*D27</f>
        <v>574176600</v>
      </c>
      <c r="F27" s="20">
        <f t="shared" ref="F27:F43" si="7">E27*0.000001</f>
        <v>574.17660000000001</v>
      </c>
      <c r="G27" s="21"/>
      <c r="H27" s="26"/>
      <c r="I27" s="27"/>
      <c r="J27" s="28"/>
      <c r="K27" s="29"/>
      <c r="L27" s="1"/>
    </row>
    <row r="28" spans="1:12" ht="15.75" customHeight="1" x14ac:dyDescent="0.2">
      <c r="A28" s="1"/>
      <c r="B28" s="22" t="s">
        <v>39</v>
      </c>
      <c r="C28" s="35">
        <v>0</v>
      </c>
      <c r="D28" s="18">
        <v>36638.1</v>
      </c>
      <c r="E28" s="19">
        <f t="shared" si="6"/>
        <v>0</v>
      </c>
      <c r="F28" s="20">
        <f t="shared" si="7"/>
        <v>0</v>
      </c>
      <c r="G28" s="25"/>
      <c r="H28" s="26"/>
      <c r="I28" s="27"/>
      <c r="J28" s="28"/>
      <c r="K28" s="29"/>
      <c r="L28" s="1"/>
    </row>
    <row r="29" spans="1:12" ht="15.75" customHeight="1" x14ac:dyDescent="0.2">
      <c r="A29" s="1"/>
      <c r="B29" s="22" t="s">
        <v>40</v>
      </c>
      <c r="C29" s="35">
        <v>0</v>
      </c>
      <c r="D29" s="18">
        <v>149690</v>
      </c>
      <c r="E29" s="19">
        <f t="shared" si="6"/>
        <v>0</v>
      </c>
      <c r="F29" s="20">
        <f t="shared" si="7"/>
        <v>0</v>
      </c>
      <c r="G29" s="25"/>
      <c r="H29" s="26"/>
      <c r="I29" s="27"/>
      <c r="J29" s="28"/>
      <c r="K29" s="29"/>
      <c r="L29" s="1"/>
    </row>
    <row r="30" spans="1:12" ht="15.75" customHeight="1" x14ac:dyDescent="0.2">
      <c r="A30" s="1"/>
      <c r="B30" s="22" t="s">
        <v>41</v>
      </c>
      <c r="C30" s="35">
        <v>0</v>
      </c>
      <c r="D30" s="18">
        <v>37754.199999999997</v>
      </c>
      <c r="E30" s="19">
        <f t="shared" si="6"/>
        <v>0</v>
      </c>
      <c r="F30" s="20">
        <f t="shared" si="7"/>
        <v>0</v>
      </c>
      <c r="G30" s="25"/>
      <c r="H30" s="26"/>
      <c r="I30" s="27"/>
      <c r="J30" s="28"/>
      <c r="K30" s="29"/>
      <c r="L30" s="1"/>
    </row>
    <row r="31" spans="1:12" ht="15.75" customHeight="1" x14ac:dyDescent="0.2">
      <c r="A31" s="1"/>
      <c r="B31" s="22" t="s">
        <v>42</v>
      </c>
      <c r="C31" s="35">
        <v>0</v>
      </c>
      <c r="D31" s="18">
        <v>138690</v>
      </c>
      <c r="E31" s="19">
        <f t="shared" si="6"/>
        <v>0</v>
      </c>
      <c r="F31" s="20">
        <f t="shared" si="7"/>
        <v>0</v>
      </c>
      <c r="G31" s="25"/>
      <c r="H31" s="26"/>
      <c r="I31" s="27"/>
      <c r="J31" s="28"/>
      <c r="K31" s="29"/>
      <c r="L31" s="1"/>
    </row>
    <row r="32" spans="1:12" ht="15.75" customHeight="1" x14ac:dyDescent="0.2">
      <c r="A32" s="1"/>
      <c r="B32" s="22" t="s">
        <v>43</v>
      </c>
      <c r="C32" s="35">
        <v>0</v>
      </c>
      <c r="D32" s="18">
        <v>36638</v>
      </c>
      <c r="E32" s="19">
        <f t="shared" si="6"/>
        <v>0</v>
      </c>
      <c r="F32" s="20">
        <f t="shared" si="7"/>
        <v>0</v>
      </c>
      <c r="G32" s="25"/>
      <c r="H32" s="26"/>
      <c r="I32" s="27"/>
      <c r="J32" s="28"/>
      <c r="K32" s="29"/>
      <c r="L32" s="1"/>
    </row>
    <row r="33" spans="1:12" ht="15.75" customHeight="1" x14ac:dyDescent="0.2">
      <c r="A33" s="1"/>
      <c r="B33" s="22" t="s">
        <v>44</v>
      </c>
      <c r="C33" s="35">
        <v>0</v>
      </c>
      <c r="D33" s="18">
        <v>138690</v>
      </c>
      <c r="E33" s="19">
        <f t="shared" si="6"/>
        <v>0</v>
      </c>
      <c r="F33" s="20">
        <f t="shared" si="7"/>
        <v>0</v>
      </c>
      <c r="G33" s="25"/>
      <c r="H33" s="26"/>
      <c r="I33" s="27"/>
      <c r="J33" s="28"/>
      <c r="K33" s="29"/>
      <c r="L33" s="1"/>
    </row>
    <row r="34" spans="1:12" ht="15.75" customHeight="1" x14ac:dyDescent="0.2">
      <c r="A34" s="1"/>
      <c r="B34" s="22" t="s">
        <v>45</v>
      </c>
      <c r="C34" s="35">
        <v>0</v>
      </c>
      <c r="D34" s="18">
        <v>36638</v>
      </c>
      <c r="E34" s="19">
        <f t="shared" si="6"/>
        <v>0</v>
      </c>
      <c r="F34" s="20">
        <f t="shared" si="7"/>
        <v>0</v>
      </c>
      <c r="G34" s="25"/>
      <c r="H34" s="26"/>
      <c r="I34" s="27"/>
      <c r="J34" s="28"/>
      <c r="K34" s="29"/>
      <c r="L34" s="1"/>
    </row>
    <row r="35" spans="1:12" ht="15.75" customHeight="1" x14ac:dyDescent="0.2">
      <c r="A35" s="1"/>
      <c r="B35" s="22" t="s">
        <v>46</v>
      </c>
      <c r="C35" s="35">
        <v>0</v>
      </c>
      <c r="D35" s="18">
        <v>124238</v>
      </c>
      <c r="E35" s="19">
        <f t="shared" si="6"/>
        <v>0</v>
      </c>
      <c r="F35" s="20">
        <f t="shared" si="7"/>
        <v>0</v>
      </c>
      <c r="G35" s="25"/>
      <c r="H35" s="26"/>
      <c r="I35" s="27"/>
      <c r="J35" s="28"/>
      <c r="K35" s="29"/>
      <c r="L35" s="1"/>
    </row>
    <row r="36" spans="1:12" ht="15.75" customHeight="1" x14ac:dyDescent="0.2">
      <c r="A36" s="1"/>
      <c r="B36" s="22" t="s">
        <v>47</v>
      </c>
      <c r="C36" s="45">
        <v>0</v>
      </c>
      <c r="D36" s="18">
        <v>32820.300000000003</v>
      </c>
      <c r="E36" s="19">
        <f t="shared" si="6"/>
        <v>0</v>
      </c>
      <c r="F36" s="20">
        <f t="shared" si="7"/>
        <v>0</v>
      </c>
      <c r="G36" s="25"/>
      <c r="H36" s="26"/>
      <c r="I36" s="27"/>
      <c r="J36" s="28"/>
      <c r="K36" s="29"/>
      <c r="L36" s="1"/>
    </row>
    <row r="37" spans="1:12" ht="15.75" customHeight="1" x14ac:dyDescent="0.2">
      <c r="A37" s="1"/>
      <c r="B37" s="22" t="s">
        <v>48</v>
      </c>
      <c r="C37" s="35">
        <v>0</v>
      </c>
      <c r="D37" s="18">
        <v>135000</v>
      </c>
      <c r="E37" s="19">
        <f t="shared" si="6"/>
        <v>0</v>
      </c>
      <c r="F37" s="20">
        <f t="shared" si="7"/>
        <v>0</v>
      </c>
      <c r="G37" s="25"/>
      <c r="H37" s="26"/>
      <c r="I37" s="27"/>
      <c r="J37" s="28"/>
      <c r="K37" s="29"/>
      <c r="L37" s="1"/>
    </row>
    <row r="38" spans="1:12" ht="15.75" customHeight="1" x14ac:dyDescent="0.2">
      <c r="A38" s="1"/>
      <c r="B38" s="22" t="s">
        <v>49</v>
      </c>
      <c r="C38" s="35">
        <v>0</v>
      </c>
      <c r="D38" s="18">
        <v>35663.300000000003</v>
      </c>
      <c r="E38" s="19">
        <f t="shared" si="6"/>
        <v>0</v>
      </c>
      <c r="F38" s="20">
        <f t="shared" si="7"/>
        <v>0</v>
      </c>
      <c r="G38" s="25"/>
      <c r="H38" s="26"/>
      <c r="I38" s="27"/>
      <c r="J38" s="28"/>
      <c r="K38" s="29"/>
      <c r="L38" s="1"/>
    </row>
    <row r="39" spans="1:12" ht="15.75" customHeight="1" x14ac:dyDescent="0.2">
      <c r="A39" s="1"/>
      <c r="B39" s="22" t="s">
        <v>50</v>
      </c>
      <c r="C39" s="35">
        <v>0</v>
      </c>
      <c r="D39" s="18">
        <v>5800000</v>
      </c>
      <c r="E39" s="19">
        <f t="shared" si="6"/>
        <v>0</v>
      </c>
      <c r="F39" s="20">
        <f t="shared" si="7"/>
        <v>0</v>
      </c>
      <c r="G39" s="25"/>
      <c r="H39" s="26"/>
      <c r="I39" s="27"/>
      <c r="J39" s="28"/>
      <c r="K39" s="29"/>
      <c r="L39" s="1"/>
    </row>
    <row r="40" spans="1:12" ht="15.75" customHeight="1" x14ac:dyDescent="0.2">
      <c r="A40" s="1"/>
      <c r="B40" s="22" t="s">
        <v>51</v>
      </c>
      <c r="C40" s="30">
        <v>0</v>
      </c>
      <c r="D40" s="18">
        <v>127000</v>
      </c>
      <c r="E40" s="19">
        <f t="shared" si="6"/>
        <v>0</v>
      </c>
      <c r="F40" s="20">
        <f t="shared" si="7"/>
        <v>0</v>
      </c>
      <c r="G40" s="25"/>
      <c r="H40" s="26"/>
      <c r="I40" s="27"/>
      <c r="J40" s="28"/>
      <c r="K40" s="29"/>
      <c r="L40" s="1"/>
    </row>
    <row r="41" spans="1:12" ht="15.75" customHeight="1" x14ac:dyDescent="0.2">
      <c r="A41" s="1"/>
      <c r="B41" s="22" t="s">
        <v>52</v>
      </c>
      <c r="C41" s="30">
        <v>0</v>
      </c>
      <c r="D41" s="18">
        <v>33550</v>
      </c>
      <c r="E41" s="19">
        <f t="shared" si="6"/>
        <v>0</v>
      </c>
      <c r="F41" s="20">
        <f t="shared" si="7"/>
        <v>0</v>
      </c>
      <c r="G41" s="25"/>
      <c r="H41" s="26"/>
      <c r="I41" s="27"/>
      <c r="J41" s="28"/>
      <c r="K41" s="29"/>
      <c r="L41" s="1"/>
    </row>
    <row r="42" spans="1:12" ht="15.75" customHeight="1" x14ac:dyDescent="0.2">
      <c r="A42" s="1"/>
      <c r="B42" s="22" t="s">
        <v>53</v>
      </c>
      <c r="C42" s="35">
        <v>0</v>
      </c>
      <c r="D42" s="46">
        <v>84262</v>
      </c>
      <c r="E42" s="47">
        <f t="shared" si="6"/>
        <v>0</v>
      </c>
      <c r="F42" s="20">
        <f t="shared" si="7"/>
        <v>0</v>
      </c>
      <c r="G42" s="25"/>
      <c r="H42" s="26"/>
      <c r="I42" s="27"/>
      <c r="J42" s="28"/>
      <c r="K42" s="29"/>
      <c r="L42" s="1"/>
    </row>
    <row r="43" spans="1:12" ht="15.75" customHeight="1" x14ac:dyDescent="0.2">
      <c r="A43" s="1"/>
      <c r="B43" s="22" t="s">
        <v>54</v>
      </c>
      <c r="C43" s="48">
        <v>0</v>
      </c>
      <c r="D43" s="18">
        <v>22259.7</v>
      </c>
      <c r="E43" s="19">
        <f t="shared" si="6"/>
        <v>0</v>
      </c>
      <c r="F43" s="20">
        <f t="shared" si="7"/>
        <v>0</v>
      </c>
      <c r="G43" s="31"/>
      <c r="H43" s="26"/>
      <c r="I43" s="27"/>
      <c r="J43" s="28"/>
      <c r="K43" s="29"/>
      <c r="L43" s="1"/>
    </row>
    <row r="44" spans="1:12" ht="15.75" customHeight="1" x14ac:dyDescent="0.2">
      <c r="A44" s="1"/>
      <c r="B44" s="34" t="s">
        <v>55</v>
      </c>
      <c r="C44" s="33"/>
      <c r="D44" s="33"/>
      <c r="E44" s="33"/>
      <c r="F44" s="33"/>
      <c r="G44" s="13">
        <f>SUM(F45:F46)</f>
        <v>4225.1376552000002</v>
      </c>
      <c r="H44" s="42"/>
      <c r="I44" s="27"/>
      <c r="J44" s="28"/>
      <c r="K44" s="29"/>
      <c r="L44" s="1"/>
    </row>
    <row r="45" spans="1:12" ht="15.75" customHeight="1" x14ac:dyDescent="0.2">
      <c r="A45" s="1"/>
      <c r="B45" s="22" t="s">
        <v>56</v>
      </c>
      <c r="C45" s="49">
        <v>46102</v>
      </c>
      <c r="D45" s="50">
        <v>91647.6</v>
      </c>
      <c r="E45" s="19">
        <f t="shared" ref="E45:E46" si="8">C45*D45</f>
        <v>4225137655.2000003</v>
      </c>
      <c r="F45" s="20">
        <f t="shared" ref="F45:F46" si="9">E45*0.000001</f>
        <v>4225.1376552000002</v>
      </c>
      <c r="G45" s="21"/>
      <c r="H45" s="26"/>
      <c r="I45" s="27"/>
      <c r="J45" s="28"/>
      <c r="K45" s="29"/>
      <c r="L45" s="1"/>
    </row>
    <row r="46" spans="1:12" ht="15.75" customHeight="1" x14ac:dyDescent="0.2">
      <c r="A46" s="1"/>
      <c r="B46" s="22" t="s">
        <v>57</v>
      </c>
      <c r="C46" s="30">
        <v>0</v>
      </c>
      <c r="D46" s="50">
        <v>24210.799999999999</v>
      </c>
      <c r="E46" s="19">
        <f t="shared" si="8"/>
        <v>0</v>
      </c>
      <c r="F46" s="20">
        <f t="shared" si="9"/>
        <v>0</v>
      </c>
      <c r="G46" s="31"/>
      <c r="H46" s="26"/>
      <c r="I46" s="27"/>
      <c r="J46" s="28"/>
      <c r="K46" s="29"/>
      <c r="L46" s="1"/>
    </row>
    <row r="47" spans="1:12" ht="15.75" customHeight="1" x14ac:dyDescent="0.2">
      <c r="B47" s="34" t="s">
        <v>58</v>
      </c>
      <c r="C47" s="33"/>
      <c r="D47" s="33"/>
      <c r="E47" s="33"/>
      <c r="F47" s="33"/>
      <c r="G47" s="13">
        <f>SUM(F48:F49)</f>
        <v>0</v>
      </c>
    </row>
    <row r="48" spans="1:12" ht="15.75" customHeight="1" x14ac:dyDescent="0.2">
      <c r="A48" s="1"/>
      <c r="B48" s="22" t="s">
        <v>59</v>
      </c>
      <c r="C48" s="17">
        <v>0</v>
      </c>
      <c r="D48" s="18">
        <v>1194</v>
      </c>
      <c r="E48" s="19">
        <f t="shared" ref="E48:E49" si="10">C48*D48</f>
        <v>0</v>
      </c>
      <c r="F48" s="20">
        <f t="shared" ref="F48:F49" si="11">E48*0.000001</f>
        <v>0</v>
      </c>
      <c r="G48" s="21"/>
      <c r="H48" s="26"/>
      <c r="I48" s="27"/>
      <c r="J48" s="28"/>
      <c r="K48" s="29"/>
      <c r="L48" s="1"/>
    </row>
    <row r="49" spans="1:12" ht="15.75" customHeight="1" x14ac:dyDescent="0.2">
      <c r="A49" s="1"/>
      <c r="B49" s="22" t="s">
        <v>60</v>
      </c>
      <c r="C49" s="30">
        <v>0</v>
      </c>
      <c r="D49" s="18">
        <v>2632.3</v>
      </c>
      <c r="E49" s="19">
        <f t="shared" si="10"/>
        <v>0</v>
      </c>
      <c r="F49" s="20">
        <f t="shared" si="11"/>
        <v>0</v>
      </c>
      <c r="G49" s="31"/>
      <c r="H49" s="26"/>
      <c r="I49" s="27"/>
      <c r="J49" s="28"/>
      <c r="K49" s="29"/>
      <c r="L49" s="1"/>
    </row>
    <row r="50" spans="1:12" ht="15.75" customHeight="1" x14ac:dyDescent="0.2">
      <c r="B50" s="34" t="s">
        <v>61</v>
      </c>
      <c r="C50" s="33"/>
      <c r="D50" s="33"/>
      <c r="E50" s="33"/>
      <c r="F50" s="33"/>
      <c r="G50" s="13">
        <f>SUM(F51:F52)</f>
        <v>0</v>
      </c>
    </row>
    <row r="51" spans="1:12" ht="15.75" customHeight="1" x14ac:dyDescent="0.2">
      <c r="A51" s="1"/>
      <c r="B51" s="22" t="s">
        <v>62</v>
      </c>
      <c r="C51" s="35">
        <v>0</v>
      </c>
      <c r="D51" s="18">
        <v>100000</v>
      </c>
      <c r="E51" s="19">
        <f t="shared" ref="E51:E52" si="12">C51*D51</f>
        <v>0</v>
      </c>
      <c r="F51" s="20">
        <f t="shared" ref="F51:F52" si="13">E51*0.000001</f>
        <v>0</v>
      </c>
      <c r="G51" s="21"/>
      <c r="H51" s="26"/>
      <c r="I51" s="27"/>
      <c r="J51" s="28"/>
      <c r="K51" s="29"/>
      <c r="L51" s="1"/>
    </row>
    <row r="52" spans="1:12" ht="15.75" customHeight="1" x14ac:dyDescent="0.2">
      <c r="A52" s="1"/>
      <c r="B52" s="22" t="s">
        <v>63</v>
      </c>
      <c r="C52" s="35">
        <v>0</v>
      </c>
      <c r="D52" s="18">
        <v>1000</v>
      </c>
      <c r="E52" s="19">
        <f t="shared" si="12"/>
        <v>0</v>
      </c>
      <c r="F52" s="20">
        <f t="shared" si="13"/>
        <v>0</v>
      </c>
      <c r="G52" s="31"/>
      <c r="H52" s="26"/>
      <c r="I52" s="27"/>
      <c r="J52" s="28"/>
      <c r="K52" s="29"/>
      <c r="L52" s="1"/>
    </row>
    <row r="53" spans="1:12" ht="15.75" customHeight="1" x14ac:dyDescent="0.2">
      <c r="B53" s="34" t="s">
        <v>64</v>
      </c>
      <c r="C53" s="33"/>
      <c r="D53" s="33"/>
      <c r="E53" s="33"/>
      <c r="F53" s="33"/>
      <c r="G53" s="13">
        <f>SUM(F54:F55)</f>
        <v>0</v>
      </c>
    </row>
    <row r="54" spans="1:12" ht="15.75" customHeight="1" x14ac:dyDescent="0.2">
      <c r="A54" s="1"/>
      <c r="B54" s="22" t="s">
        <v>65</v>
      </c>
      <c r="C54" s="35">
        <v>0</v>
      </c>
      <c r="D54" s="18">
        <v>12000</v>
      </c>
      <c r="E54" s="19">
        <f t="shared" ref="E54:E55" si="14">C54*D54</f>
        <v>0</v>
      </c>
      <c r="F54" s="20">
        <f t="shared" ref="F54:F55" si="15">E54*0.000001</f>
        <v>0</v>
      </c>
      <c r="G54" s="21"/>
      <c r="H54" s="26"/>
      <c r="I54" s="27"/>
      <c r="J54" s="28"/>
      <c r="K54" s="29"/>
      <c r="L54" s="1"/>
    </row>
    <row r="55" spans="1:12" ht="15.75" customHeight="1" x14ac:dyDescent="0.2">
      <c r="A55" s="1"/>
      <c r="B55" s="22" t="s">
        <v>66</v>
      </c>
      <c r="C55" s="35">
        <v>0</v>
      </c>
      <c r="D55" s="50">
        <v>1000</v>
      </c>
      <c r="E55" s="19">
        <f t="shared" si="14"/>
        <v>0</v>
      </c>
      <c r="F55" s="20">
        <f t="shared" si="15"/>
        <v>0</v>
      </c>
      <c r="G55" s="31"/>
      <c r="H55" s="26"/>
      <c r="I55" s="27"/>
      <c r="J55" s="28"/>
      <c r="K55" s="29"/>
      <c r="L55" s="1"/>
    </row>
    <row r="56" spans="1:12" ht="15.75" customHeight="1" x14ac:dyDescent="0.2">
      <c r="B56" s="34" t="s">
        <v>67</v>
      </c>
      <c r="C56" s="33"/>
      <c r="D56" s="33"/>
      <c r="E56" s="33"/>
      <c r="F56" s="33"/>
      <c r="G56" s="13">
        <f>SUM(F57:F58)</f>
        <v>0</v>
      </c>
    </row>
    <row r="57" spans="1:12" ht="15.75" customHeight="1" x14ac:dyDescent="0.2">
      <c r="A57" s="1"/>
      <c r="B57" s="22" t="s">
        <v>68</v>
      </c>
      <c r="C57" s="35">
        <v>0</v>
      </c>
      <c r="D57" s="18">
        <v>15380000</v>
      </c>
      <c r="E57" s="19">
        <f t="shared" ref="E57:E58" si="16">C57*D57</f>
        <v>0</v>
      </c>
      <c r="F57" s="20">
        <f t="shared" ref="F57:F58" si="17">E57*0.000001</f>
        <v>0</v>
      </c>
      <c r="G57" s="21"/>
      <c r="H57" s="26"/>
      <c r="I57" s="27"/>
      <c r="J57" s="28"/>
      <c r="K57" s="29"/>
      <c r="L57" s="1"/>
    </row>
    <row r="58" spans="1:12" ht="15.75" customHeight="1" x14ac:dyDescent="0.2">
      <c r="A58" s="1"/>
      <c r="B58" s="22" t="s">
        <v>69</v>
      </c>
      <c r="C58" s="30">
        <v>0</v>
      </c>
      <c r="D58" s="18">
        <v>13952505.300000001</v>
      </c>
      <c r="E58" s="19">
        <f t="shared" si="16"/>
        <v>0</v>
      </c>
      <c r="F58" s="20">
        <f t="shared" si="17"/>
        <v>0</v>
      </c>
      <c r="G58" s="31"/>
      <c r="H58" s="26"/>
      <c r="I58" s="27"/>
      <c r="J58" s="28"/>
      <c r="K58" s="29"/>
      <c r="L58" s="1"/>
    </row>
    <row r="59" spans="1:12" ht="15.75" customHeight="1" x14ac:dyDescent="0.2">
      <c r="B59" s="34" t="s">
        <v>70</v>
      </c>
      <c r="C59" s="33"/>
      <c r="D59" s="33"/>
      <c r="E59" s="33"/>
      <c r="F59" s="33"/>
      <c r="G59" s="13">
        <f>SUM(F60:F63)</f>
        <v>0</v>
      </c>
    </row>
    <row r="60" spans="1:12" ht="15.75" customHeight="1" x14ac:dyDescent="0.2">
      <c r="A60" s="1"/>
      <c r="B60" s="22" t="s">
        <v>71</v>
      </c>
      <c r="C60" s="17">
        <v>0</v>
      </c>
      <c r="D60" s="18">
        <v>25090000</v>
      </c>
      <c r="E60" s="19">
        <f t="shared" ref="E60:E63" si="18">C60*D60</f>
        <v>0</v>
      </c>
      <c r="F60" s="20">
        <f t="shared" ref="F60:F63" si="19">E60*0.000001</f>
        <v>0</v>
      </c>
      <c r="G60" s="21"/>
      <c r="H60" s="26"/>
      <c r="I60" s="27"/>
      <c r="J60" s="28"/>
      <c r="K60" s="29"/>
      <c r="L60" s="1"/>
    </row>
    <row r="61" spans="1:12" ht="15.75" customHeight="1" x14ac:dyDescent="0.2">
      <c r="A61" s="1"/>
      <c r="B61" s="22" t="s">
        <v>72</v>
      </c>
      <c r="C61" s="35">
        <v>0</v>
      </c>
      <c r="D61" s="18">
        <v>27656980</v>
      </c>
      <c r="E61" s="19">
        <f t="shared" si="18"/>
        <v>0</v>
      </c>
      <c r="F61" s="20">
        <f t="shared" si="19"/>
        <v>0</v>
      </c>
      <c r="G61" s="25"/>
      <c r="H61" s="26"/>
      <c r="I61" s="27"/>
      <c r="J61" s="28"/>
      <c r="K61" s="29"/>
      <c r="L61" s="1"/>
    </row>
    <row r="62" spans="1:12" ht="15.75" customHeight="1" x14ac:dyDescent="0.2">
      <c r="A62" s="1"/>
      <c r="B62" s="22" t="s">
        <v>73</v>
      </c>
      <c r="C62" s="35">
        <v>0</v>
      </c>
      <c r="D62" s="18">
        <v>24930000</v>
      </c>
      <c r="E62" s="19">
        <f t="shared" si="18"/>
        <v>0</v>
      </c>
      <c r="F62" s="20">
        <f t="shared" si="19"/>
        <v>0</v>
      </c>
      <c r="G62" s="25"/>
      <c r="H62" s="26"/>
      <c r="I62" s="27"/>
      <c r="J62" s="28"/>
      <c r="K62" s="29"/>
      <c r="L62" s="1"/>
    </row>
    <row r="63" spans="1:12" ht="15.75" customHeight="1" x14ac:dyDescent="0.2">
      <c r="A63" s="1"/>
      <c r="B63" s="22" t="s">
        <v>74</v>
      </c>
      <c r="C63" s="35">
        <v>0</v>
      </c>
      <c r="D63" s="18">
        <v>27480610</v>
      </c>
      <c r="E63" s="19">
        <f t="shared" si="18"/>
        <v>0</v>
      </c>
      <c r="F63" s="20">
        <f t="shared" si="19"/>
        <v>0</v>
      </c>
      <c r="G63" s="31"/>
      <c r="H63" s="26"/>
      <c r="I63" s="27"/>
      <c r="J63" s="28"/>
      <c r="K63" s="29"/>
      <c r="L63" s="1"/>
    </row>
    <row r="64" spans="1:12" ht="15.75" customHeight="1" x14ac:dyDescent="0.2">
      <c r="B64" s="34" t="s">
        <v>75</v>
      </c>
      <c r="C64" s="33"/>
      <c r="D64" s="33"/>
      <c r="E64" s="33"/>
      <c r="F64" s="33"/>
      <c r="G64" s="13">
        <f>SUM(F66:F70)</f>
        <v>0</v>
      </c>
    </row>
    <row r="65" spans="1:12" ht="15.75" customHeight="1" x14ac:dyDescent="0.2">
      <c r="A65" s="1"/>
      <c r="B65" s="22" t="s">
        <v>76</v>
      </c>
      <c r="C65" s="17">
        <v>0</v>
      </c>
      <c r="D65" s="18">
        <v>1000</v>
      </c>
      <c r="E65" s="19">
        <f t="shared" ref="E65:E70" si="20">C65*D65</f>
        <v>0</v>
      </c>
      <c r="F65" s="20">
        <f t="shared" ref="F65:F70" si="21">E65*0.000001</f>
        <v>0</v>
      </c>
      <c r="G65" s="21"/>
      <c r="H65" s="26"/>
      <c r="I65" s="27"/>
      <c r="J65" s="28"/>
      <c r="K65" s="29"/>
      <c r="L65" s="1"/>
    </row>
    <row r="66" spans="1:12" ht="15.75" customHeight="1" x14ac:dyDescent="0.2">
      <c r="A66" s="1"/>
      <c r="B66" s="22" t="s">
        <v>77</v>
      </c>
      <c r="C66" s="17">
        <v>0</v>
      </c>
      <c r="D66" s="18">
        <v>3412</v>
      </c>
      <c r="E66" s="19">
        <f t="shared" si="20"/>
        <v>0</v>
      </c>
      <c r="F66" s="20">
        <f t="shared" si="21"/>
        <v>0</v>
      </c>
      <c r="G66" s="25"/>
      <c r="H66" s="26"/>
      <c r="I66" s="27"/>
      <c r="J66" s="28"/>
      <c r="K66" s="29"/>
      <c r="L66" s="1"/>
    </row>
    <row r="67" spans="1:12" ht="15.75" customHeight="1" x14ac:dyDescent="0.2">
      <c r="A67" s="1"/>
      <c r="B67" s="22" t="s">
        <v>78</v>
      </c>
      <c r="C67" s="35">
        <v>0</v>
      </c>
      <c r="D67" s="18">
        <v>3412141.5</v>
      </c>
      <c r="E67" s="19">
        <f t="shared" si="20"/>
        <v>0</v>
      </c>
      <c r="F67" s="20">
        <f t="shared" si="21"/>
        <v>0</v>
      </c>
      <c r="G67" s="25"/>
      <c r="H67" s="1"/>
      <c r="I67" s="79"/>
      <c r="J67" s="81"/>
      <c r="K67" s="51"/>
      <c r="L67" s="1"/>
    </row>
    <row r="68" spans="1:12" ht="15.75" customHeight="1" x14ac:dyDescent="0.2">
      <c r="A68" s="1"/>
      <c r="B68" s="22" t="s">
        <v>79</v>
      </c>
      <c r="C68" s="35">
        <v>0</v>
      </c>
      <c r="D68" s="50">
        <v>947817</v>
      </c>
      <c r="E68" s="19">
        <f t="shared" si="20"/>
        <v>0</v>
      </c>
      <c r="F68" s="20">
        <f t="shared" si="21"/>
        <v>0</v>
      </c>
      <c r="G68" s="25"/>
      <c r="H68" s="1"/>
      <c r="I68" s="1"/>
      <c r="J68" s="1"/>
      <c r="K68" s="1"/>
      <c r="L68" s="1"/>
    </row>
    <row r="69" spans="1:12" ht="16.5" customHeight="1" x14ac:dyDescent="0.2">
      <c r="A69" s="1"/>
      <c r="B69" s="22" t="s">
        <v>80</v>
      </c>
      <c r="C69" s="35">
        <v>0</v>
      </c>
      <c r="D69" s="52">
        <v>947.81700000000001</v>
      </c>
      <c r="E69" s="19">
        <f t="shared" si="20"/>
        <v>0</v>
      </c>
      <c r="F69" s="20">
        <f t="shared" si="21"/>
        <v>0</v>
      </c>
      <c r="G69" s="25"/>
      <c r="H69" s="1"/>
      <c r="I69" s="1"/>
      <c r="J69" s="1"/>
      <c r="K69" s="1"/>
      <c r="L69" s="1"/>
    </row>
    <row r="70" spans="1:12" ht="15.75" customHeight="1" x14ac:dyDescent="0.2">
      <c r="B70" s="53" t="s">
        <v>81</v>
      </c>
      <c r="C70" s="35">
        <v>0</v>
      </c>
      <c r="D70" s="54">
        <v>100000</v>
      </c>
      <c r="E70" s="55">
        <f t="shared" si="20"/>
        <v>0</v>
      </c>
      <c r="F70" s="56">
        <f t="shared" si="21"/>
        <v>0</v>
      </c>
      <c r="G70" s="31"/>
      <c r="L70" s="1"/>
    </row>
    <row r="71" spans="1:12" ht="28.5" customHeight="1" x14ac:dyDescent="0.2">
      <c r="B71" s="88" t="s">
        <v>82</v>
      </c>
      <c r="C71" s="60"/>
      <c r="D71" s="60"/>
      <c r="E71" s="60"/>
      <c r="F71" s="61"/>
      <c r="G71" s="13">
        <f>SUM(G12,G16,G20,G26,G44,G47,G50,G53,G56,G59,G64)</f>
        <v>798503.37500319991</v>
      </c>
    </row>
    <row r="72" spans="1:12" ht="15.75" customHeight="1" x14ac:dyDescent="0.2">
      <c r="E72" s="57" t="s">
        <v>84</v>
      </c>
      <c r="G72" s="58">
        <f>G20+G26+G44</f>
        <v>352682.31425519998</v>
      </c>
    </row>
    <row r="73" spans="1:12" ht="15.75" customHeight="1" x14ac:dyDescent="0.2">
      <c r="B73" s="1" t="s">
        <v>85</v>
      </c>
      <c r="C73" s="1"/>
    </row>
    <row r="74" spans="1:12" ht="15.75" customHeight="1" x14ac:dyDescent="0.2">
      <c r="B74" s="87"/>
      <c r="C74" s="63"/>
      <c r="D74" s="63"/>
      <c r="E74" s="63"/>
      <c r="F74" s="63"/>
      <c r="G74" s="64"/>
    </row>
    <row r="75" spans="1:12" ht="15.75" customHeight="1" x14ac:dyDescent="0.2">
      <c r="B75" s="65"/>
      <c r="C75" s="66"/>
      <c r="D75" s="66"/>
      <c r="E75" s="66"/>
      <c r="F75" s="66"/>
      <c r="G75" s="67"/>
    </row>
    <row r="76" spans="1:12" ht="15.75" customHeight="1" x14ac:dyDescent="0.2">
      <c r="B76" s="65"/>
      <c r="C76" s="66"/>
      <c r="D76" s="66"/>
      <c r="E76" s="66"/>
      <c r="F76" s="66"/>
      <c r="G76" s="67"/>
    </row>
    <row r="77" spans="1:12" ht="15.75" customHeight="1" x14ac:dyDescent="0.2">
      <c r="B77" s="65"/>
      <c r="C77" s="66"/>
      <c r="D77" s="66"/>
      <c r="E77" s="66"/>
      <c r="F77" s="66"/>
      <c r="G77" s="67"/>
    </row>
    <row r="78" spans="1:12" ht="15.75" customHeight="1" x14ac:dyDescent="0.2">
      <c r="B78" s="65"/>
      <c r="C78" s="66"/>
      <c r="D78" s="66"/>
      <c r="E78" s="66"/>
      <c r="F78" s="66"/>
      <c r="G78" s="67"/>
    </row>
    <row r="79" spans="1:12" ht="15.75" customHeight="1" x14ac:dyDescent="0.2">
      <c r="B79" s="65"/>
      <c r="C79" s="66"/>
      <c r="D79" s="66"/>
      <c r="E79" s="66"/>
      <c r="F79" s="66"/>
      <c r="G79" s="67"/>
    </row>
    <row r="80" spans="1:12" ht="15.75" customHeight="1" x14ac:dyDescent="0.2">
      <c r="B80" s="65"/>
      <c r="C80" s="66"/>
      <c r="D80" s="66"/>
      <c r="E80" s="66"/>
      <c r="F80" s="66"/>
      <c r="G80" s="67"/>
    </row>
    <row r="81" spans="2:7" ht="15.75" customHeight="1" x14ac:dyDescent="0.2">
      <c r="B81" s="68"/>
      <c r="C81" s="69"/>
      <c r="D81" s="69"/>
      <c r="E81" s="69"/>
      <c r="F81" s="69"/>
      <c r="G81" s="70"/>
    </row>
    <row r="82" spans="2:7" ht="15.75" customHeight="1" x14ac:dyDescent="0.2"/>
    <row r="83" spans="2:7" ht="15.75" customHeight="1" x14ac:dyDescent="0.2">
      <c r="B83" s="3" t="s">
        <v>87</v>
      </c>
    </row>
    <row r="84" spans="2:7" ht="15.75" customHeight="1" x14ac:dyDescent="0.2">
      <c r="B84" s="3" t="s">
        <v>88</v>
      </c>
    </row>
    <row r="85" spans="2:7" ht="15.75" customHeight="1" x14ac:dyDescent="0.2"/>
    <row r="86" spans="2:7" ht="15.75" customHeight="1" x14ac:dyDescent="0.2"/>
    <row r="87" spans="2:7" ht="15.75" customHeight="1" x14ac:dyDescent="0.2"/>
    <row r="88" spans="2:7" ht="15.75" customHeight="1" x14ac:dyDescent="0.2"/>
    <row r="89" spans="2:7" ht="15.75" customHeight="1" x14ac:dyDescent="0.2"/>
    <row r="90" spans="2:7" ht="15.75" customHeight="1" x14ac:dyDescent="0.2"/>
    <row r="91" spans="2:7" ht="15.75" customHeight="1" x14ac:dyDescent="0.2"/>
    <row r="92" spans="2:7" ht="15.75" customHeight="1" x14ac:dyDescent="0.2"/>
    <row r="93" spans="2:7" ht="15.75" customHeight="1" x14ac:dyDescent="0.2"/>
    <row r="94" spans="2:7" ht="15.75" customHeight="1" x14ac:dyDescent="0.2"/>
    <row r="95" spans="2:7" ht="15.75" customHeight="1" x14ac:dyDescent="0.2"/>
    <row r="96" spans="2:7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6">
    <mergeCell ref="B74:G81"/>
    <mergeCell ref="B71:F71"/>
    <mergeCell ref="I67:J67"/>
    <mergeCell ref="B12:F12"/>
    <mergeCell ref="H10:H11"/>
    <mergeCell ref="G10:G11"/>
    <mergeCell ref="I10:K10"/>
    <mergeCell ref="E10:F10"/>
    <mergeCell ref="B10:B11"/>
    <mergeCell ref="C10:C11"/>
    <mergeCell ref="D4:F4"/>
    <mergeCell ref="D6:G8"/>
    <mergeCell ref="D3:F3"/>
    <mergeCell ref="B3:C3"/>
    <mergeCell ref="E2:G2"/>
    <mergeCell ref="B2:C2"/>
  </mergeCells>
  <hyperlinks>
    <hyperlink ref="B83" r:id="rId1"/>
    <hyperlink ref="B84" r:id="rId2"/>
  </hyperlinks>
  <pageMargins left="0.7" right="0.7" top="0.75" bottom="0.75" header="0" footer="0"/>
  <pageSetup orientation="landscape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00"/>
  <sheetViews>
    <sheetView showGridLines="0" workbookViewId="0"/>
  </sheetViews>
  <sheetFormatPr baseColWidth="10" defaultColWidth="14.5" defaultRowHeight="15" customHeight="1" x14ac:dyDescent="0.2"/>
  <cols>
    <col min="1" max="1" width="3.83203125" customWidth="1"/>
    <col min="2" max="2" width="46.83203125" customWidth="1"/>
    <col min="3" max="3" width="21.5" customWidth="1"/>
    <col min="4" max="4" width="12.1640625" customWidth="1"/>
    <col min="5" max="5" width="14.6640625" customWidth="1"/>
    <col min="6" max="6" width="13.83203125" customWidth="1"/>
    <col min="7" max="7" width="15.1640625" customWidth="1"/>
    <col min="8" max="8" width="14.5" customWidth="1"/>
    <col min="9" max="9" width="4.5" customWidth="1"/>
    <col min="10" max="10" width="15.83203125" customWidth="1"/>
    <col min="11" max="11" width="17.5" customWidth="1"/>
    <col min="12" max="12" width="13.33203125" customWidth="1"/>
    <col min="13" max="26" width="8" customWidth="1"/>
  </cols>
  <sheetData>
    <row r="1" spans="1:12" x14ac:dyDescent="0.2">
      <c r="A1" s="1"/>
      <c r="B1" s="1"/>
      <c r="C1" s="1"/>
      <c r="D1" s="1"/>
      <c r="F1" s="1"/>
      <c r="G1" s="1"/>
      <c r="H1" s="1"/>
      <c r="I1" s="1"/>
      <c r="J1" s="1"/>
      <c r="K1" s="1"/>
      <c r="L1" s="1"/>
    </row>
    <row r="2" spans="1:12" ht="21.75" customHeight="1" x14ac:dyDescent="0.3">
      <c r="A2" s="1"/>
      <c r="B2" s="74" t="s">
        <v>0</v>
      </c>
      <c r="C2" s="72"/>
      <c r="D2" s="2" t="s">
        <v>1</v>
      </c>
      <c r="E2" s="73" t="s">
        <v>15</v>
      </c>
      <c r="F2" s="60"/>
      <c r="G2" s="61"/>
      <c r="H2" s="1"/>
      <c r="I2" s="1"/>
      <c r="J2" s="3"/>
      <c r="K2" s="1"/>
      <c r="L2" s="1"/>
    </row>
    <row r="3" spans="1:12" ht="21.75" customHeight="1" x14ac:dyDescent="0.25">
      <c r="A3" s="1"/>
      <c r="B3" s="71" t="s">
        <v>3</v>
      </c>
      <c r="C3" s="72"/>
      <c r="D3" s="59" t="s">
        <v>17</v>
      </c>
      <c r="E3" s="60"/>
      <c r="F3" s="61"/>
      <c r="G3" s="4">
        <v>2013</v>
      </c>
      <c r="H3" s="1"/>
      <c r="I3" s="1"/>
      <c r="J3" s="1"/>
      <c r="K3" s="1"/>
      <c r="L3" s="1"/>
    </row>
    <row r="4" spans="1:12" ht="21.75" customHeight="1" x14ac:dyDescent="0.2">
      <c r="A4" s="1"/>
      <c r="C4" s="1"/>
      <c r="D4" s="59" t="s">
        <v>18</v>
      </c>
      <c r="E4" s="60"/>
      <c r="F4" s="61"/>
      <c r="G4" s="4">
        <v>2014</v>
      </c>
      <c r="H4" s="1"/>
      <c r="I4" s="1"/>
      <c r="J4" s="1"/>
      <c r="K4" s="1"/>
      <c r="L4" s="1"/>
    </row>
    <row r="5" spans="1:12" ht="21" customHeight="1" x14ac:dyDescent="0.2">
      <c r="A5" s="1"/>
      <c r="B5" s="1" t="s">
        <v>19</v>
      </c>
      <c r="C5" s="1"/>
      <c r="D5" s="5"/>
      <c r="E5" s="5"/>
      <c r="F5" s="6"/>
      <c r="G5" s="1"/>
      <c r="I5" s="1"/>
      <c r="J5" s="1"/>
      <c r="K5" s="1"/>
      <c r="L5" s="1"/>
    </row>
    <row r="6" spans="1:12" ht="21" customHeight="1" x14ac:dyDescent="0.2">
      <c r="A6" s="1"/>
      <c r="B6" s="1" t="s">
        <v>7</v>
      </c>
      <c r="C6" s="1"/>
      <c r="D6" s="62" t="s">
        <v>8</v>
      </c>
      <c r="E6" s="63"/>
      <c r="F6" s="63"/>
      <c r="G6" s="64"/>
      <c r="I6" s="1"/>
      <c r="J6" s="1"/>
      <c r="K6" s="1"/>
      <c r="L6" s="1"/>
    </row>
    <row r="7" spans="1:12" ht="21" customHeight="1" x14ac:dyDescent="0.2">
      <c r="A7" s="1"/>
      <c r="B7" s="1" t="s">
        <v>9</v>
      </c>
      <c r="C7" s="1"/>
      <c r="D7" s="65"/>
      <c r="E7" s="66"/>
      <c r="F7" s="66"/>
      <c r="G7" s="67"/>
      <c r="I7" s="1"/>
      <c r="J7" s="1"/>
      <c r="K7" s="1"/>
      <c r="L7" s="1"/>
    </row>
    <row r="8" spans="1:12" ht="21" customHeight="1" x14ac:dyDescent="0.2">
      <c r="A8" s="1"/>
      <c r="B8" s="1" t="s">
        <v>10</v>
      </c>
      <c r="C8" s="1"/>
      <c r="D8" s="68"/>
      <c r="E8" s="69"/>
      <c r="F8" s="69"/>
      <c r="G8" s="70"/>
      <c r="I8" s="1"/>
      <c r="J8" s="1"/>
      <c r="K8" s="1"/>
      <c r="L8" s="1"/>
    </row>
    <row r="9" spans="1:12" ht="21" customHeight="1" x14ac:dyDescent="0.2">
      <c r="A9" s="1"/>
      <c r="D9" s="5"/>
      <c r="E9" s="5"/>
      <c r="F9" s="6"/>
      <c r="G9" s="1"/>
      <c r="I9" s="1"/>
      <c r="J9" s="1"/>
      <c r="K9" s="1"/>
      <c r="L9" s="1"/>
    </row>
    <row r="10" spans="1:12" ht="30" customHeight="1" x14ac:dyDescent="0.2">
      <c r="A10" s="1"/>
      <c r="B10" s="84" t="s">
        <v>11</v>
      </c>
      <c r="C10" s="86" t="s">
        <v>12</v>
      </c>
      <c r="D10" s="7" t="s">
        <v>13</v>
      </c>
      <c r="E10" s="82" t="s">
        <v>14</v>
      </c>
      <c r="F10" s="83"/>
      <c r="G10" s="77" t="s">
        <v>16</v>
      </c>
      <c r="H10" s="75"/>
      <c r="I10" s="79"/>
      <c r="J10" s="80"/>
      <c r="K10" s="81"/>
      <c r="L10" s="1"/>
    </row>
    <row r="11" spans="1:12" x14ac:dyDescent="0.2">
      <c r="A11" s="1"/>
      <c r="B11" s="85"/>
      <c r="C11" s="78"/>
      <c r="D11" s="8"/>
      <c r="E11" s="9" t="s">
        <v>20</v>
      </c>
      <c r="F11" s="10" t="s">
        <v>21</v>
      </c>
      <c r="G11" s="78"/>
      <c r="H11" s="76"/>
      <c r="I11" s="11"/>
      <c r="J11" s="11"/>
      <c r="K11" s="12"/>
      <c r="L11" s="1"/>
    </row>
    <row r="12" spans="1:12" x14ac:dyDescent="0.2">
      <c r="A12" s="1"/>
      <c r="B12" s="89" t="s">
        <v>22</v>
      </c>
      <c r="C12" s="60"/>
      <c r="D12" s="60"/>
      <c r="E12" s="60"/>
      <c r="F12" s="61"/>
      <c r="G12" s="13">
        <f>SUM(F13:F15)</f>
        <v>390237.31176799996</v>
      </c>
      <c r="H12" s="15"/>
      <c r="I12" s="11"/>
      <c r="J12" s="11"/>
      <c r="K12" s="12"/>
      <c r="L12" s="1"/>
    </row>
    <row r="13" spans="1:12" x14ac:dyDescent="0.2">
      <c r="A13" s="1"/>
      <c r="B13" s="16" t="s">
        <v>23</v>
      </c>
      <c r="C13" s="17">
        <v>0</v>
      </c>
      <c r="D13" s="18">
        <v>1000</v>
      </c>
      <c r="E13" s="19">
        <f t="shared" ref="E13:E15" si="0">C13*D13</f>
        <v>0</v>
      </c>
      <c r="F13" s="20">
        <f t="shared" ref="F13:F15" si="1">E13*0.000001</f>
        <v>0</v>
      </c>
      <c r="G13" s="21"/>
      <c r="H13" s="15"/>
      <c r="I13" s="11"/>
      <c r="J13" s="11"/>
      <c r="K13" s="12"/>
      <c r="L13" s="1"/>
    </row>
    <row r="14" spans="1:12" x14ac:dyDescent="0.2">
      <c r="A14" s="1"/>
      <c r="B14" s="22" t="s">
        <v>24</v>
      </c>
      <c r="C14" s="24">
        <v>114372014</v>
      </c>
      <c r="D14" s="18">
        <v>3412</v>
      </c>
      <c r="E14" s="19">
        <f t="shared" si="0"/>
        <v>390237311768</v>
      </c>
      <c r="F14" s="20">
        <f t="shared" si="1"/>
        <v>390237.31176799996</v>
      </c>
      <c r="G14" s="25"/>
      <c r="H14" s="26"/>
      <c r="I14" s="27"/>
      <c r="J14" s="28"/>
      <c r="K14" s="29"/>
      <c r="L14" s="1"/>
    </row>
    <row r="15" spans="1:12" x14ac:dyDescent="0.2">
      <c r="A15" s="1"/>
      <c r="B15" s="22" t="s">
        <v>25</v>
      </c>
      <c r="C15" s="30">
        <v>0</v>
      </c>
      <c r="D15" s="18">
        <v>3412141.5</v>
      </c>
      <c r="E15" s="19">
        <f t="shared" si="0"/>
        <v>0</v>
      </c>
      <c r="F15" s="20">
        <f t="shared" si="1"/>
        <v>0</v>
      </c>
      <c r="G15" s="31"/>
      <c r="H15" s="26"/>
      <c r="I15" s="27"/>
      <c r="J15" s="28"/>
      <c r="K15" s="29"/>
      <c r="L15" s="1"/>
    </row>
    <row r="16" spans="1:12" x14ac:dyDescent="0.2">
      <c r="A16" s="1"/>
      <c r="B16" s="34" t="s">
        <v>27</v>
      </c>
      <c r="C16" s="33"/>
      <c r="D16" s="33"/>
      <c r="E16" s="33"/>
      <c r="F16" s="33"/>
      <c r="G16" s="13">
        <f>SUM(F17:F19)</f>
        <v>0</v>
      </c>
      <c r="H16" s="26"/>
      <c r="I16" s="27"/>
      <c r="J16" s="28"/>
      <c r="K16" s="29"/>
      <c r="L16" s="1"/>
    </row>
    <row r="17" spans="1:12" x14ac:dyDescent="0.2">
      <c r="A17" s="1"/>
      <c r="B17" s="16" t="s">
        <v>28</v>
      </c>
      <c r="C17" s="17">
        <v>0</v>
      </c>
      <c r="D17" s="18">
        <v>1000</v>
      </c>
      <c r="E17" s="19">
        <f t="shared" ref="E17:E19" si="2">C17*D17</f>
        <v>0</v>
      </c>
      <c r="F17" s="20">
        <f t="shared" ref="F17:F19" si="3">E17*0.000001</f>
        <v>0</v>
      </c>
      <c r="G17" s="21"/>
      <c r="H17" s="26"/>
      <c r="I17" s="27"/>
      <c r="J17" s="28"/>
      <c r="K17" s="29"/>
      <c r="L17" s="1"/>
    </row>
    <row r="18" spans="1:12" x14ac:dyDescent="0.2">
      <c r="A18" s="1"/>
      <c r="B18" s="22" t="s">
        <v>29</v>
      </c>
      <c r="C18" s="35">
        <v>0</v>
      </c>
      <c r="D18" s="18">
        <v>3412</v>
      </c>
      <c r="E18" s="19">
        <f t="shared" si="2"/>
        <v>0</v>
      </c>
      <c r="F18" s="20">
        <f t="shared" si="3"/>
        <v>0</v>
      </c>
      <c r="G18" s="25"/>
      <c r="H18" s="26"/>
      <c r="I18" s="27"/>
      <c r="J18" s="28"/>
      <c r="K18" s="29"/>
      <c r="L18" s="1"/>
    </row>
    <row r="19" spans="1:12" x14ac:dyDescent="0.2">
      <c r="A19" s="1"/>
      <c r="B19" s="22" t="s">
        <v>30</v>
      </c>
      <c r="C19" s="30">
        <v>0</v>
      </c>
      <c r="D19" s="18">
        <v>3412141.5</v>
      </c>
      <c r="E19" s="19">
        <f t="shared" si="2"/>
        <v>0</v>
      </c>
      <c r="F19" s="20">
        <f t="shared" si="3"/>
        <v>0</v>
      </c>
      <c r="G19" s="31"/>
      <c r="H19" s="26"/>
      <c r="I19" s="27"/>
      <c r="J19" s="28"/>
      <c r="K19" s="29"/>
      <c r="L19" s="1"/>
    </row>
    <row r="20" spans="1:12" x14ac:dyDescent="0.2">
      <c r="A20" s="1"/>
      <c r="B20" s="34" t="s">
        <v>31</v>
      </c>
      <c r="C20" s="33"/>
      <c r="D20" s="33"/>
      <c r="E20" s="33"/>
      <c r="F20" s="33"/>
      <c r="G20" s="36">
        <v>357585</v>
      </c>
      <c r="H20" s="26"/>
      <c r="I20" s="27"/>
      <c r="J20" s="28"/>
      <c r="K20" s="29"/>
      <c r="L20" s="1"/>
    </row>
    <row r="21" spans="1:12" ht="15.75" customHeight="1" x14ac:dyDescent="0.2">
      <c r="A21" s="1"/>
      <c r="B21" s="22" t="s">
        <v>32</v>
      </c>
      <c r="C21" s="17">
        <v>0</v>
      </c>
      <c r="D21" s="18">
        <v>100000</v>
      </c>
      <c r="E21" s="19">
        <f t="shared" ref="E21:E25" si="4">C21*D21</f>
        <v>0</v>
      </c>
      <c r="F21" s="20">
        <f t="shared" ref="F21:F25" si="5">E21*0.000001</f>
        <v>0</v>
      </c>
      <c r="G21" s="21"/>
      <c r="H21" s="26"/>
      <c r="I21" s="27"/>
      <c r="J21" s="28"/>
      <c r="K21" s="29"/>
      <c r="L21" s="1"/>
    </row>
    <row r="22" spans="1:12" ht="15.75" customHeight="1" x14ac:dyDescent="0.2">
      <c r="A22" s="1"/>
      <c r="B22" s="22" t="s">
        <v>33</v>
      </c>
      <c r="C22" s="35">
        <v>0</v>
      </c>
      <c r="D22" s="18">
        <v>1029</v>
      </c>
      <c r="E22" s="19">
        <f t="shared" si="4"/>
        <v>0</v>
      </c>
      <c r="F22" s="20">
        <f t="shared" si="5"/>
        <v>0</v>
      </c>
      <c r="G22" s="25"/>
      <c r="H22" s="26"/>
      <c r="I22" s="27"/>
      <c r="J22" s="28"/>
      <c r="K22" s="29"/>
      <c r="L22" s="1"/>
    </row>
    <row r="23" spans="1:12" ht="15.75" customHeight="1" x14ac:dyDescent="0.2">
      <c r="A23" s="1"/>
      <c r="B23" s="22" t="s">
        <v>34</v>
      </c>
      <c r="C23" s="35">
        <v>0</v>
      </c>
      <c r="D23" s="18">
        <v>102900</v>
      </c>
      <c r="E23" s="19">
        <f t="shared" si="4"/>
        <v>0</v>
      </c>
      <c r="F23" s="20">
        <f t="shared" si="5"/>
        <v>0</v>
      </c>
      <c r="G23" s="25"/>
      <c r="H23" s="26"/>
      <c r="I23" s="27"/>
      <c r="J23" s="28"/>
      <c r="K23" s="29"/>
      <c r="L23" s="1"/>
    </row>
    <row r="24" spans="1:12" ht="15.75" customHeight="1" x14ac:dyDescent="0.2">
      <c r="A24" s="1"/>
      <c r="B24" s="22" t="s">
        <v>35</v>
      </c>
      <c r="C24" s="35">
        <v>0</v>
      </c>
      <c r="D24" s="18">
        <v>1029000</v>
      </c>
      <c r="E24" s="19">
        <f t="shared" si="4"/>
        <v>0</v>
      </c>
      <c r="F24" s="20">
        <f t="shared" si="5"/>
        <v>0</v>
      </c>
      <c r="G24" s="25"/>
      <c r="H24" s="26"/>
      <c r="I24" s="27"/>
      <c r="J24" s="28"/>
      <c r="K24" s="29"/>
      <c r="L24" s="1"/>
    </row>
    <row r="25" spans="1:12" ht="15.75" customHeight="1" x14ac:dyDescent="0.2">
      <c r="A25" s="1"/>
      <c r="B25" s="39" t="s">
        <v>36</v>
      </c>
      <c r="C25" s="30">
        <v>0</v>
      </c>
      <c r="D25" s="18">
        <v>36303</v>
      </c>
      <c r="E25" s="19">
        <f t="shared" si="4"/>
        <v>0</v>
      </c>
      <c r="F25" s="20">
        <f t="shared" si="5"/>
        <v>0</v>
      </c>
      <c r="G25" s="31"/>
      <c r="H25" s="26"/>
      <c r="I25" s="27"/>
      <c r="J25" s="28"/>
      <c r="K25" s="29"/>
      <c r="L25" s="1"/>
    </row>
    <row r="26" spans="1:12" ht="15.75" customHeight="1" x14ac:dyDescent="0.2">
      <c r="A26" s="1"/>
      <c r="B26" s="40" t="s">
        <v>37</v>
      </c>
      <c r="C26" s="41"/>
      <c r="D26" s="41"/>
      <c r="E26" s="41"/>
      <c r="F26" s="41"/>
      <c r="G26" s="13">
        <f>SUM(F27:F39)+SUM(F40:F43)</f>
        <v>423.55925999999999</v>
      </c>
      <c r="H26" s="26"/>
      <c r="I26" s="27"/>
      <c r="J26" s="28"/>
      <c r="K26" s="29"/>
      <c r="L26" s="1"/>
    </row>
    <row r="27" spans="1:12" ht="15.75" customHeight="1" x14ac:dyDescent="0.2">
      <c r="A27" s="1"/>
      <c r="B27" s="22" t="s">
        <v>38</v>
      </c>
      <c r="C27" s="43">
        <v>3054</v>
      </c>
      <c r="D27" s="18">
        <v>138690</v>
      </c>
      <c r="E27" s="19">
        <f t="shared" ref="E27:E43" si="6">C27*D27</f>
        <v>423559260</v>
      </c>
      <c r="F27" s="20">
        <f t="shared" ref="F27:F43" si="7">E27*0.000001</f>
        <v>423.55925999999999</v>
      </c>
      <c r="G27" s="21"/>
      <c r="H27" s="26"/>
      <c r="I27" s="27"/>
      <c r="J27" s="28"/>
      <c r="K27" s="29"/>
      <c r="L27" s="1"/>
    </row>
    <row r="28" spans="1:12" ht="15.75" customHeight="1" x14ac:dyDescent="0.2">
      <c r="A28" s="1"/>
      <c r="B28" s="22" t="s">
        <v>39</v>
      </c>
      <c r="C28" s="35">
        <v>0</v>
      </c>
      <c r="D28" s="18">
        <v>36638.1</v>
      </c>
      <c r="E28" s="19">
        <f t="shared" si="6"/>
        <v>0</v>
      </c>
      <c r="F28" s="20">
        <f t="shared" si="7"/>
        <v>0</v>
      </c>
      <c r="G28" s="25"/>
      <c r="H28" s="26"/>
      <c r="I28" s="27"/>
      <c r="J28" s="28"/>
      <c r="K28" s="29"/>
      <c r="L28" s="1"/>
    </row>
    <row r="29" spans="1:12" ht="15.75" customHeight="1" x14ac:dyDescent="0.2">
      <c r="A29" s="1"/>
      <c r="B29" s="22" t="s">
        <v>40</v>
      </c>
      <c r="C29" s="35">
        <v>0</v>
      </c>
      <c r="D29" s="18">
        <v>149690</v>
      </c>
      <c r="E29" s="19">
        <f t="shared" si="6"/>
        <v>0</v>
      </c>
      <c r="F29" s="20">
        <f t="shared" si="7"/>
        <v>0</v>
      </c>
      <c r="G29" s="25"/>
      <c r="H29" s="26"/>
      <c r="I29" s="27"/>
      <c r="J29" s="28"/>
      <c r="K29" s="29"/>
      <c r="L29" s="1"/>
    </row>
    <row r="30" spans="1:12" ht="15.75" customHeight="1" x14ac:dyDescent="0.2">
      <c r="A30" s="1"/>
      <c r="B30" s="22" t="s">
        <v>41</v>
      </c>
      <c r="C30" s="35">
        <v>0</v>
      </c>
      <c r="D30" s="18">
        <v>37754.199999999997</v>
      </c>
      <c r="E30" s="19">
        <f t="shared" si="6"/>
        <v>0</v>
      </c>
      <c r="F30" s="20">
        <f t="shared" si="7"/>
        <v>0</v>
      </c>
      <c r="G30" s="25"/>
      <c r="H30" s="26"/>
      <c r="I30" s="27"/>
      <c r="J30" s="28"/>
      <c r="K30" s="29"/>
      <c r="L30" s="1"/>
    </row>
    <row r="31" spans="1:12" ht="15.75" customHeight="1" x14ac:dyDescent="0.2">
      <c r="A31" s="1"/>
      <c r="B31" s="22" t="s">
        <v>42</v>
      </c>
      <c r="C31" s="35">
        <v>0</v>
      </c>
      <c r="D31" s="18">
        <v>138690</v>
      </c>
      <c r="E31" s="19">
        <f t="shared" si="6"/>
        <v>0</v>
      </c>
      <c r="F31" s="20">
        <f t="shared" si="7"/>
        <v>0</v>
      </c>
      <c r="G31" s="25"/>
      <c r="H31" s="26"/>
      <c r="I31" s="27"/>
      <c r="J31" s="28"/>
      <c r="K31" s="29"/>
      <c r="L31" s="1"/>
    </row>
    <row r="32" spans="1:12" ht="15.75" customHeight="1" x14ac:dyDescent="0.2">
      <c r="A32" s="1"/>
      <c r="B32" s="22" t="s">
        <v>43</v>
      </c>
      <c r="C32" s="35">
        <v>0</v>
      </c>
      <c r="D32" s="18">
        <v>36638</v>
      </c>
      <c r="E32" s="19">
        <f t="shared" si="6"/>
        <v>0</v>
      </c>
      <c r="F32" s="20">
        <f t="shared" si="7"/>
        <v>0</v>
      </c>
      <c r="G32" s="25"/>
      <c r="H32" s="26"/>
      <c r="I32" s="27"/>
      <c r="J32" s="28"/>
      <c r="K32" s="29"/>
      <c r="L32" s="1"/>
    </row>
    <row r="33" spans="1:12" ht="15.75" customHeight="1" x14ac:dyDescent="0.2">
      <c r="A33" s="1"/>
      <c r="B33" s="22" t="s">
        <v>44</v>
      </c>
      <c r="C33" s="35">
        <v>0</v>
      </c>
      <c r="D33" s="18">
        <v>138690</v>
      </c>
      <c r="E33" s="19">
        <f t="shared" si="6"/>
        <v>0</v>
      </c>
      <c r="F33" s="20">
        <f t="shared" si="7"/>
        <v>0</v>
      </c>
      <c r="G33" s="25"/>
      <c r="H33" s="26"/>
      <c r="I33" s="27"/>
      <c r="J33" s="28"/>
      <c r="K33" s="29"/>
      <c r="L33" s="1"/>
    </row>
    <row r="34" spans="1:12" ht="15.75" customHeight="1" x14ac:dyDescent="0.2">
      <c r="A34" s="1"/>
      <c r="B34" s="22" t="s">
        <v>45</v>
      </c>
      <c r="C34" s="35">
        <v>0</v>
      </c>
      <c r="D34" s="18">
        <v>36638</v>
      </c>
      <c r="E34" s="19">
        <f t="shared" si="6"/>
        <v>0</v>
      </c>
      <c r="F34" s="20">
        <f t="shared" si="7"/>
        <v>0</v>
      </c>
      <c r="G34" s="25"/>
      <c r="H34" s="26"/>
      <c r="I34" s="27"/>
      <c r="J34" s="28"/>
      <c r="K34" s="29"/>
      <c r="L34" s="1"/>
    </row>
    <row r="35" spans="1:12" ht="15.75" customHeight="1" x14ac:dyDescent="0.2">
      <c r="A35" s="1"/>
      <c r="B35" s="22" t="s">
        <v>46</v>
      </c>
      <c r="C35" s="35">
        <v>0</v>
      </c>
      <c r="D35" s="18">
        <v>124238</v>
      </c>
      <c r="E35" s="19">
        <f t="shared" si="6"/>
        <v>0</v>
      </c>
      <c r="F35" s="20">
        <f t="shared" si="7"/>
        <v>0</v>
      </c>
      <c r="G35" s="25"/>
      <c r="H35" s="26"/>
      <c r="I35" s="27"/>
      <c r="J35" s="28"/>
      <c r="K35" s="29"/>
      <c r="L35" s="1"/>
    </row>
    <row r="36" spans="1:12" ht="15.75" customHeight="1" x14ac:dyDescent="0.2">
      <c r="A36" s="1"/>
      <c r="B36" s="22" t="s">
        <v>47</v>
      </c>
      <c r="C36" s="45">
        <v>0</v>
      </c>
      <c r="D36" s="18">
        <v>32820.300000000003</v>
      </c>
      <c r="E36" s="19">
        <f t="shared" si="6"/>
        <v>0</v>
      </c>
      <c r="F36" s="20">
        <f t="shared" si="7"/>
        <v>0</v>
      </c>
      <c r="G36" s="25"/>
      <c r="H36" s="26"/>
      <c r="I36" s="27"/>
      <c r="J36" s="28"/>
      <c r="K36" s="29"/>
      <c r="L36" s="1"/>
    </row>
    <row r="37" spans="1:12" ht="15.75" customHeight="1" x14ac:dyDescent="0.2">
      <c r="A37" s="1"/>
      <c r="B37" s="22" t="s">
        <v>48</v>
      </c>
      <c r="C37" s="35">
        <v>0</v>
      </c>
      <c r="D37" s="18">
        <v>135000</v>
      </c>
      <c r="E37" s="19">
        <f t="shared" si="6"/>
        <v>0</v>
      </c>
      <c r="F37" s="20">
        <f t="shared" si="7"/>
        <v>0</v>
      </c>
      <c r="G37" s="25"/>
      <c r="H37" s="26"/>
      <c r="I37" s="27"/>
      <c r="J37" s="28"/>
      <c r="K37" s="29"/>
      <c r="L37" s="1"/>
    </row>
    <row r="38" spans="1:12" ht="15.75" customHeight="1" x14ac:dyDescent="0.2">
      <c r="A38" s="1"/>
      <c r="B38" s="22" t="s">
        <v>49</v>
      </c>
      <c r="C38" s="35">
        <v>0</v>
      </c>
      <c r="D38" s="18">
        <v>35663.300000000003</v>
      </c>
      <c r="E38" s="19">
        <f t="shared" si="6"/>
        <v>0</v>
      </c>
      <c r="F38" s="20">
        <f t="shared" si="7"/>
        <v>0</v>
      </c>
      <c r="G38" s="25"/>
      <c r="H38" s="26"/>
      <c r="I38" s="27"/>
      <c r="J38" s="28"/>
      <c r="K38" s="29"/>
      <c r="L38" s="1"/>
    </row>
    <row r="39" spans="1:12" ht="15.75" customHeight="1" x14ac:dyDescent="0.2">
      <c r="A39" s="1"/>
      <c r="B39" s="22" t="s">
        <v>50</v>
      </c>
      <c r="C39" s="35">
        <v>0</v>
      </c>
      <c r="D39" s="18">
        <v>5800000</v>
      </c>
      <c r="E39" s="19">
        <f t="shared" si="6"/>
        <v>0</v>
      </c>
      <c r="F39" s="20">
        <f t="shared" si="7"/>
        <v>0</v>
      </c>
      <c r="G39" s="25"/>
      <c r="H39" s="26"/>
      <c r="I39" s="27"/>
      <c r="J39" s="28"/>
      <c r="K39" s="29"/>
      <c r="L39" s="1"/>
    </row>
    <row r="40" spans="1:12" ht="15.75" customHeight="1" x14ac:dyDescent="0.2">
      <c r="A40" s="1"/>
      <c r="B40" s="22" t="s">
        <v>51</v>
      </c>
      <c r="C40" s="30">
        <v>0</v>
      </c>
      <c r="D40" s="18">
        <v>127000</v>
      </c>
      <c r="E40" s="19">
        <f t="shared" si="6"/>
        <v>0</v>
      </c>
      <c r="F40" s="20">
        <f t="shared" si="7"/>
        <v>0</v>
      </c>
      <c r="G40" s="25"/>
      <c r="H40" s="26"/>
      <c r="I40" s="27"/>
      <c r="J40" s="28"/>
      <c r="K40" s="29"/>
      <c r="L40" s="1"/>
    </row>
    <row r="41" spans="1:12" ht="15.75" customHeight="1" x14ac:dyDescent="0.2">
      <c r="A41" s="1"/>
      <c r="B41" s="22" t="s">
        <v>52</v>
      </c>
      <c r="C41" s="30">
        <v>0</v>
      </c>
      <c r="D41" s="18">
        <v>33550</v>
      </c>
      <c r="E41" s="19">
        <f t="shared" si="6"/>
        <v>0</v>
      </c>
      <c r="F41" s="20">
        <f t="shared" si="7"/>
        <v>0</v>
      </c>
      <c r="G41" s="25"/>
      <c r="H41" s="26"/>
      <c r="I41" s="27"/>
      <c r="J41" s="28"/>
      <c r="K41" s="29"/>
      <c r="L41" s="1"/>
    </row>
    <row r="42" spans="1:12" ht="15.75" customHeight="1" x14ac:dyDescent="0.2">
      <c r="A42" s="1"/>
      <c r="B42" s="22" t="s">
        <v>53</v>
      </c>
      <c r="C42" s="35">
        <v>0</v>
      </c>
      <c r="D42" s="46">
        <v>84262</v>
      </c>
      <c r="E42" s="47">
        <f t="shared" si="6"/>
        <v>0</v>
      </c>
      <c r="F42" s="20">
        <f t="shared" si="7"/>
        <v>0</v>
      </c>
      <c r="G42" s="25"/>
      <c r="H42" s="26"/>
      <c r="I42" s="27"/>
      <c r="J42" s="28"/>
      <c r="K42" s="29"/>
      <c r="L42" s="1"/>
    </row>
    <row r="43" spans="1:12" ht="15.75" customHeight="1" x14ac:dyDescent="0.2">
      <c r="A43" s="1"/>
      <c r="B43" s="22" t="s">
        <v>54</v>
      </c>
      <c r="C43" s="48">
        <v>0</v>
      </c>
      <c r="D43" s="18">
        <v>22259.7</v>
      </c>
      <c r="E43" s="19">
        <f t="shared" si="6"/>
        <v>0</v>
      </c>
      <c r="F43" s="20">
        <f t="shared" si="7"/>
        <v>0</v>
      </c>
      <c r="G43" s="31"/>
      <c r="H43" s="26"/>
      <c r="I43" s="27"/>
      <c r="J43" s="28"/>
      <c r="K43" s="29"/>
      <c r="L43" s="1"/>
    </row>
    <row r="44" spans="1:12" ht="15.75" customHeight="1" x14ac:dyDescent="0.2">
      <c r="A44" s="1"/>
      <c r="B44" s="34" t="s">
        <v>55</v>
      </c>
      <c r="C44" s="33"/>
      <c r="D44" s="33"/>
      <c r="E44" s="33"/>
      <c r="F44" s="33"/>
      <c r="G44" s="13">
        <f>SUM(F45:F46)</f>
        <v>2558.33358924</v>
      </c>
      <c r="H44" s="26"/>
      <c r="I44" s="27"/>
      <c r="J44" s="28"/>
      <c r="K44" s="29"/>
      <c r="L44" s="1"/>
    </row>
    <row r="45" spans="1:12" ht="15.75" customHeight="1" x14ac:dyDescent="0.2">
      <c r="A45" s="1"/>
      <c r="B45" s="22" t="s">
        <v>56</v>
      </c>
      <c r="C45" s="49">
        <v>27914.9</v>
      </c>
      <c r="D45" s="50">
        <v>91647.6</v>
      </c>
      <c r="E45" s="19">
        <f t="shared" ref="E45:E46" si="8">C45*D45</f>
        <v>2558333589.2400002</v>
      </c>
      <c r="F45" s="20">
        <f t="shared" ref="F45:F46" si="9">E45*0.000001</f>
        <v>2558.33358924</v>
      </c>
      <c r="G45" s="21"/>
      <c r="H45" s="26"/>
      <c r="I45" s="27"/>
      <c r="J45" s="28"/>
      <c r="K45" s="29"/>
      <c r="L45" s="1"/>
    </row>
    <row r="46" spans="1:12" ht="15.75" customHeight="1" x14ac:dyDescent="0.2">
      <c r="A46" s="1"/>
      <c r="B46" s="22" t="s">
        <v>57</v>
      </c>
      <c r="C46" s="30">
        <v>0</v>
      </c>
      <c r="D46" s="50">
        <v>24210.799999999999</v>
      </c>
      <c r="E46" s="19">
        <f t="shared" si="8"/>
        <v>0</v>
      </c>
      <c r="F46" s="20">
        <f t="shared" si="9"/>
        <v>0</v>
      </c>
      <c r="G46" s="31"/>
      <c r="H46" s="26"/>
      <c r="I46" s="27"/>
      <c r="J46" s="28"/>
      <c r="K46" s="29"/>
      <c r="L46" s="1"/>
    </row>
    <row r="47" spans="1:12" ht="15.75" customHeight="1" x14ac:dyDescent="0.2">
      <c r="B47" s="34" t="s">
        <v>58</v>
      </c>
      <c r="C47" s="33"/>
      <c r="D47" s="33"/>
      <c r="E47" s="33"/>
      <c r="F47" s="33"/>
      <c r="G47" s="13">
        <f>SUM(F48:F49)</f>
        <v>0</v>
      </c>
    </row>
    <row r="48" spans="1:12" ht="15.75" customHeight="1" x14ac:dyDescent="0.2">
      <c r="A48" s="1"/>
      <c r="B48" s="22" t="s">
        <v>59</v>
      </c>
      <c r="C48" s="17">
        <v>0</v>
      </c>
      <c r="D48" s="18">
        <v>1194</v>
      </c>
      <c r="E48" s="19">
        <f t="shared" ref="E48:E49" si="10">C48*D48</f>
        <v>0</v>
      </c>
      <c r="F48" s="20">
        <f t="shared" ref="F48:F49" si="11">E48*0.000001</f>
        <v>0</v>
      </c>
      <c r="G48" s="21"/>
      <c r="H48" s="26"/>
      <c r="I48" s="27"/>
      <c r="J48" s="28"/>
      <c r="K48" s="29"/>
      <c r="L48" s="1"/>
    </row>
    <row r="49" spans="1:12" ht="15.75" customHeight="1" x14ac:dyDescent="0.2">
      <c r="A49" s="1"/>
      <c r="B49" s="22" t="s">
        <v>60</v>
      </c>
      <c r="C49" s="30">
        <v>0</v>
      </c>
      <c r="D49" s="18">
        <v>2632.3</v>
      </c>
      <c r="E49" s="19">
        <f t="shared" si="10"/>
        <v>0</v>
      </c>
      <c r="F49" s="20">
        <f t="shared" si="11"/>
        <v>0</v>
      </c>
      <c r="G49" s="31"/>
      <c r="H49" s="26"/>
      <c r="I49" s="27"/>
      <c r="J49" s="28"/>
      <c r="K49" s="29"/>
      <c r="L49" s="1"/>
    </row>
    <row r="50" spans="1:12" ht="15.75" customHeight="1" x14ac:dyDescent="0.2">
      <c r="B50" s="34" t="s">
        <v>61</v>
      </c>
      <c r="C50" s="33"/>
      <c r="D50" s="33"/>
      <c r="E50" s="33"/>
      <c r="F50" s="33"/>
      <c r="G50" s="13">
        <f>SUM(F51:F52)</f>
        <v>0</v>
      </c>
    </row>
    <row r="51" spans="1:12" ht="15.75" customHeight="1" x14ac:dyDescent="0.2">
      <c r="A51" s="1"/>
      <c r="B51" s="22" t="s">
        <v>62</v>
      </c>
      <c r="C51" s="35">
        <v>0</v>
      </c>
      <c r="D51" s="18">
        <v>100000</v>
      </c>
      <c r="E51" s="19">
        <f t="shared" ref="E51:E52" si="12">C51*D51</f>
        <v>0</v>
      </c>
      <c r="F51" s="20">
        <f t="shared" ref="F51:F52" si="13">E51*0.000001</f>
        <v>0</v>
      </c>
      <c r="G51" s="21"/>
      <c r="H51" s="26"/>
      <c r="I51" s="27"/>
      <c r="J51" s="28"/>
      <c r="K51" s="29"/>
      <c r="L51" s="1"/>
    </row>
    <row r="52" spans="1:12" ht="15.75" customHeight="1" x14ac:dyDescent="0.2">
      <c r="A52" s="1"/>
      <c r="B52" s="22" t="s">
        <v>63</v>
      </c>
      <c r="C52" s="35">
        <v>0</v>
      </c>
      <c r="D52" s="18">
        <v>1000</v>
      </c>
      <c r="E52" s="19">
        <f t="shared" si="12"/>
        <v>0</v>
      </c>
      <c r="F52" s="20">
        <f t="shared" si="13"/>
        <v>0</v>
      </c>
      <c r="G52" s="31"/>
      <c r="H52" s="26"/>
      <c r="I52" s="27"/>
      <c r="J52" s="28"/>
      <c r="K52" s="29"/>
      <c r="L52" s="1"/>
    </row>
    <row r="53" spans="1:12" ht="15.75" customHeight="1" x14ac:dyDescent="0.2">
      <c r="B53" s="34" t="s">
        <v>64</v>
      </c>
      <c r="C53" s="33"/>
      <c r="D53" s="33"/>
      <c r="E53" s="33"/>
      <c r="F53" s="33"/>
      <c r="G53" s="13">
        <f>SUM(F54:F55)</f>
        <v>0</v>
      </c>
    </row>
    <row r="54" spans="1:12" ht="15.75" customHeight="1" x14ac:dyDescent="0.2">
      <c r="A54" s="1"/>
      <c r="B54" s="22" t="s">
        <v>65</v>
      </c>
      <c r="C54" s="35">
        <v>0</v>
      </c>
      <c r="D54" s="18">
        <v>12000</v>
      </c>
      <c r="E54" s="19">
        <f t="shared" ref="E54:E55" si="14">C54*D54</f>
        <v>0</v>
      </c>
      <c r="F54" s="20">
        <f t="shared" ref="F54:F55" si="15">E54*0.000001</f>
        <v>0</v>
      </c>
      <c r="G54" s="21"/>
      <c r="H54" s="26"/>
      <c r="I54" s="27"/>
      <c r="J54" s="28"/>
      <c r="K54" s="29"/>
      <c r="L54" s="1"/>
    </row>
    <row r="55" spans="1:12" ht="15.75" customHeight="1" x14ac:dyDescent="0.2">
      <c r="A55" s="1"/>
      <c r="B55" s="22" t="s">
        <v>66</v>
      </c>
      <c r="C55" s="35">
        <v>0</v>
      </c>
      <c r="D55" s="50">
        <v>1000</v>
      </c>
      <c r="E55" s="19">
        <f t="shared" si="14"/>
        <v>0</v>
      </c>
      <c r="F55" s="20">
        <f t="shared" si="15"/>
        <v>0</v>
      </c>
      <c r="G55" s="31"/>
      <c r="H55" s="26"/>
      <c r="I55" s="27"/>
      <c r="J55" s="28"/>
      <c r="K55" s="29"/>
      <c r="L55" s="1"/>
    </row>
    <row r="56" spans="1:12" ht="15.75" customHeight="1" x14ac:dyDescent="0.2">
      <c r="B56" s="34" t="s">
        <v>67</v>
      </c>
      <c r="C56" s="33"/>
      <c r="D56" s="33"/>
      <c r="E56" s="33"/>
      <c r="F56" s="33"/>
      <c r="G56" s="13">
        <f>SUM(F57:F58)</f>
        <v>0</v>
      </c>
    </row>
    <row r="57" spans="1:12" ht="15.75" customHeight="1" x14ac:dyDescent="0.2">
      <c r="A57" s="1"/>
      <c r="B57" s="22" t="s">
        <v>68</v>
      </c>
      <c r="C57" s="35">
        <v>0</v>
      </c>
      <c r="D57" s="18">
        <v>15380000</v>
      </c>
      <c r="E57" s="19">
        <f t="shared" ref="E57:E58" si="16">C57*D57</f>
        <v>0</v>
      </c>
      <c r="F57" s="20">
        <f t="shared" ref="F57:F58" si="17">E57*0.000001</f>
        <v>0</v>
      </c>
      <c r="G57" s="21"/>
      <c r="H57" s="26"/>
      <c r="I57" s="27"/>
      <c r="J57" s="28"/>
      <c r="K57" s="29"/>
      <c r="L57" s="1"/>
    </row>
    <row r="58" spans="1:12" ht="15.75" customHeight="1" x14ac:dyDescent="0.2">
      <c r="A58" s="1"/>
      <c r="B58" s="22" t="s">
        <v>69</v>
      </c>
      <c r="C58" s="30">
        <v>0</v>
      </c>
      <c r="D58" s="18">
        <v>13952505.300000001</v>
      </c>
      <c r="E58" s="19">
        <f t="shared" si="16"/>
        <v>0</v>
      </c>
      <c r="F58" s="20">
        <f t="shared" si="17"/>
        <v>0</v>
      </c>
      <c r="G58" s="31"/>
      <c r="H58" s="26"/>
      <c r="I58" s="27"/>
      <c r="J58" s="28"/>
      <c r="K58" s="29"/>
      <c r="L58" s="1"/>
    </row>
    <row r="59" spans="1:12" ht="15.75" customHeight="1" x14ac:dyDescent="0.2">
      <c r="B59" s="34" t="s">
        <v>70</v>
      </c>
      <c r="C59" s="33"/>
      <c r="D59" s="33"/>
      <c r="E59" s="33"/>
      <c r="F59" s="33"/>
      <c r="G59" s="13">
        <f>SUM(F60:F63)</f>
        <v>0</v>
      </c>
    </row>
    <row r="60" spans="1:12" ht="15.75" customHeight="1" x14ac:dyDescent="0.2">
      <c r="A60" s="1"/>
      <c r="B60" s="22" t="s">
        <v>71</v>
      </c>
      <c r="C60" s="17">
        <v>0</v>
      </c>
      <c r="D60" s="18">
        <v>25090000</v>
      </c>
      <c r="E60" s="19">
        <f t="shared" ref="E60:E63" si="18">C60*D60</f>
        <v>0</v>
      </c>
      <c r="F60" s="20">
        <f t="shared" ref="F60:F63" si="19">E60*0.000001</f>
        <v>0</v>
      </c>
      <c r="G60" s="21"/>
      <c r="H60" s="26"/>
      <c r="I60" s="27"/>
      <c r="J60" s="28"/>
      <c r="K60" s="29"/>
      <c r="L60" s="1"/>
    </row>
    <row r="61" spans="1:12" ht="15.75" customHeight="1" x14ac:dyDescent="0.2">
      <c r="A61" s="1"/>
      <c r="B61" s="22" t="s">
        <v>72</v>
      </c>
      <c r="C61" s="35">
        <v>0</v>
      </c>
      <c r="D61" s="18">
        <v>27656980</v>
      </c>
      <c r="E61" s="19">
        <f t="shared" si="18"/>
        <v>0</v>
      </c>
      <c r="F61" s="20">
        <f t="shared" si="19"/>
        <v>0</v>
      </c>
      <c r="G61" s="25"/>
      <c r="H61" s="26"/>
      <c r="I61" s="27"/>
      <c r="J61" s="28"/>
      <c r="K61" s="29"/>
      <c r="L61" s="1"/>
    </row>
    <row r="62" spans="1:12" ht="15.75" customHeight="1" x14ac:dyDescent="0.2">
      <c r="A62" s="1"/>
      <c r="B62" s="22" t="s">
        <v>73</v>
      </c>
      <c r="C62" s="35">
        <v>0</v>
      </c>
      <c r="D62" s="18">
        <v>24930000</v>
      </c>
      <c r="E62" s="19">
        <f t="shared" si="18"/>
        <v>0</v>
      </c>
      <c r="F62" s="20">
        <f t="shared" si="19"/>
        <v>0</v>
      </c>
      <c r="G62" s="25"/>
      <c r="H62" s="26"/>
      <c r="I62" s="27"/>
      <c r="J62" s="28"/>
      <c r="K62" s="29"/>
      <c r="L62" s="1"/>
    </row>
    <row r="63" spans="1:12" ht="15.75" customHeight="1" x14ac:dyDescent="0.2">
      <c r="A63" s="1"/>
      <c r="B63" s="22" t="s">
        <v>74</v>
      </c>
      <c r="C63" s="35">
        <v>0</v>
      </c>
      <c r="D63" s="18">
        <v>27480610</v>
      </c>
      <c r="E63" s="19">
        <f t="shared" si="18"/>
        <v>0</v>
      </c>
      <c r="F63" s="20">
        <f t="shared" si="19"/>
        <v>0</v>
      </c>
      <c r="G63" s="31"/>
      <c r="H63" s="26"/>
      <c r="I63" s="27"/>
      <c r="J63" s="28"/>
      <c r="K63" s="29"/>
      <c r="L63" s="1"/>
    </row>
    <row r="64" spans="1:12" ht="15.75" customHeight="1" x14ac:dyDescent="0.2">
      <c r="B64" s="34" t="s">
        <v>75</v>
      </c>
      <c r="C64" s="33"/>
      <c r="D64" s="33"/>
      <c r="E64" s="33"/>
      <c r="F64" s="33"/>
      <c r="G64" s="13">
        <f>SUM(F66:F70)</f>
        <v>0</v>
      </c>
    </row>
    <row r="65" spans="1:12" ht="15.75" customHeight="1" x14ac:dyDescent="0.2">
      <c r="A65" s="1"/>
      <c r="B65" s="22" t="s">
        <v>76</v>
      </c>
      <c r="C65" s="17">
        <v>0</v>
      </c>
      <c r="D65" s="18">
        <v>1000</v>
      </c>
      <c r="E65" s="19">
        <f t="shared" ref="E65:E70" si="20">C65*D65</f>
        <v>0</v>
      </c>
      <c r="F65" s="20">
        <f t="shared" ref="F65:F70" si="21">E65*0.000001</f>
        <v>0</v>
      </c>
      <c r="G65" s="21"/>
      <c r="H65" s="26"/>
      <c r="I65" s="27"/>
      <c r="J65" s="28"/>
      <c r="K65" s="29"/>
      <c r="L65" s="1"/>
    </row>
    <row r="66" spans="1:12" ht="15.75" customHeight="1" x14ac:dyDescent="0.2">
      <c r="A66" s="1"/>
      <c r="B66" s="22" t="s">
        <v>77</v>
      </c>
      <c r="C66" s="17">
        <v>0</v>
      </c>
      <c r="D66" s="18">
        <v>3412</v>
      </c>
      <c r="E66" s="19">
        <f t="shared" si="20"/>
        <v>0</v>
      </c>
      <c r="F66" s="20">
        <f t="shared" si="21"/>
        <v>0</v>
      </c>
      <c r="G66" s="25"/>
      <c r="H66" s="26"/>
      <c r="I66" s="27"/>
      <c r="J66" s="28"/>
      <c r="K66" s="29"/>
      <c r="L66" s="1"/>
    </row>
    <row r="67" spans="1:12" ht="15.75" customHeight="1" x14ac:dyDescent="0.2">
      <c r="A67" s="1"/>
      <c r="B67" s="22" t="s">
        <v>78</v>
      </c>
      <c r="C67" s="35">
        <v>0</v>
      </c>
      <c r="D67" s="18">
        <v>3412141.5</v>
      </c>
      <c r="E67" s="19">
        <f t="shared" si="20"/>
        <v>0</v>
      </c>
      <c r="F67" s="20">
        <f t="shared" si="21"/>
        <v>0</v>
      </c>
      <c r="G67" s="25"/>
      <c r="H67" s="1"/>
      <c r="I67" s="79"/>
      <c r="J67" s="81"/>
      <c r="K67" s="51"/>
      <c r="L67" s="1"/>
    </row>
    <row r="68" spans="1:12" ht="15.75" customHeight="1" x14ac:dyDescent="0.2">
      <c r="A68" s="1"/>
      <c r="B68" s="22" t="s">
        <v>79</v>
      </c>
      <c r="C68" s="35">
        <v>0</v>
      </c>
      <c r="D68" s="50">
        <v>947817</v>
      </c>
      <c r="E68" s="19">
        <f t="shared" si="20"/>
        <v>0</v>
      </c>
      <c r="F68" s="20">
        <f t="shared" si="21"/>
        <v>0</v>
      </c>
      <c r="G68" s="25"/>
      <c r="H68" s="1"/>
      <c r="I68" s="1"/>
      <c r="J68" s="1"/>
      <c r="K68" s="1"/>
      <c r="L68" s="1"/>
    </row>
    <row r="69" spans="1:12" ht="16.5" customHeight="1" x14ac:dyDescent="0.2">
      <c r="A69" s="1"/>
      <c r="B69" s="22" t="s">
        <v>80</v>
      </c>
      <c r="C69" s="35">
        <v>0</v>
      </c>
      <c r="D69" s="52">
        <v>947.81700000000001</v>
      </c>
      <c r="E69" s="19">
        <f t="shared" si="20"/>
        <v>0</v>
      </c>
      <c r="F69" s="20">
        <f t="shared" si="21"/>
        <v>0</v>
      </c>
      <c r="G69" s="25"/>
      <c r="H69" s="1"/>
      <c r="I69" s="1"/>
      <c r="J69" s="1"/>
      <c r="K69" s="1"/>
      <c r="L69" s="1"/>
    </row>
    <row r="70" spans="1:12" ht="15.75" customHeight="1" x14ac:dyDescent="0.2">
      <c r="B70" s="53" t="s">
        <v>81</v>
      </c>
      <c r="C70" s="35">
        <v>0</v>
      </c>
      <c r="D70" s="54">
        <v>100000</v>
      </c>
      <c r="E70" s="55">
        <f t="shared" si="20"/>
        <v>0</v>
      </c>
      <c r="F70" s="56">
        <f t="shared" si="21"/>
        <v>0</v>
      </c>
      <c r="G70" s="31"/>
      <c r="L70" s="1"/>
    </row>
    <row r="71" spans="1:12" ht="28.5" customHeight="1" x14ac:dyDescent="0.2">
      <c r="B71" s="88" t="s">
        <v>83</v>
      </c>
      <c r="C71" s="60"/>
      <c r="D71" s="60"/>
      <c r="E71" s="60"/>
      <c r="F71" s="61"/>
      <c r="G71" s="13">
        <f>SUM(G12,G16,G20,G26,G44,G47,G50,G53,G56,G59,G64)</f>
        <v>750804.20461724</v>
      </c>
    </row>
    <row r="72" spans="1:12" ht="15.75" customHeight="1" x14ac:dyDescent="0.2">
      <c r="E72" s="57" t="s">
        <v>84</v>
      </c>
      <c r="G72" s="58">
        <f>G71-G12</f>
        <v>360566.89284924004</v>
      </c>
    </row>
    <row r="73" spans="1:12" ht="15.75" customHeight="1" x14ac:dyDescent="0.2">
      <c r="B73" s="1" t="s">
        <v>86</v>
      </c>
      <c r="C73" s="1"/>
    </row>
    <row r="74" spans="1:12" ht="15.75" customHeight="1" x14ac:dyDescent="0.2">
      <c r="B74" s="87"/>
      <c r="C74" s="63"/>
      <c r="D74" s="63"/>
      <c r="E74" s="63"/>
      <c r="F74" s="63"/>
      <c r="G74" s="64"/>
    </row>
    <row r="75" spans="1:12" ht="15.75" customHeight="1" x14ac:dyDescent="0.2">
      <c r="B75" s="65"/>
      <c r="C75" s="66"/>
      <c r="D75" s="66"/>
      <c r="E75" s="66"/>
      <c r="F75" s="66"/>
      <c r="G75" s="67"/>
    </row>
    <row r="76" spans="1:12" ht="15.75" customHeight="1" x14ac:dyDescent="0.2">
      <c r="B76" s="65"/>
      <c r="C76" s="66"/>
      <c r="D76" s="66"/>
      <c r="E76" s="66"/>
      <c r="F76" s="66"/>
      <c r="G76" s="67"/>
    </row>
    <row r="77" spans="1:12" ht="15.75" customHeight="1" x14ac:dyDescent="0.2">
      <c r="B77" s="65"/>
      <c r="C77" s="66"/>
      <c r="D77" s="66"/>
      <c r="E77" s="66"/>
      <c r="F77" s="66"/>
      <c r="G77" s="67"/>
    </row>
    <row r="78" spans="1:12" ht="15.75" customHeight="1" x14ac:dyDescent="0.2">
      <c r="B78" s="65"/>
      <c r="C78" s="66"/>
      <c r="D78" s="66"/>
      <c r="E78" s="66"/>
      <c r="F78" s="66"/>
      <c r="G78" s="67"/>
    </row>
    <row r="79" spans="1:12" ht="15.75" customHeight="1" x14ac:dyDescent="0.2">
      <c r="B79" s="65"/>
      <c r="C79" s="66"/>
      <c r="D79" s="66"/>
      <c r="E79" s="66"/>
      <c r="F79" s="66"/>
      <c r="G79" s="67"/>
    </row>
    <row r="80" spans="1:12" ht="15.75" customHeight="1" x14ac:dyDescent="0.2">
      <c r="B80" s="65"/>
      <c r="C80" s="66"/>
      <c r="D80" s="66"/>
      <c r="E80" s="66"/>
      <c r="F80" s="66"/>
      <c r="G80" s="67"/>
    </row>
    <row r="81" spans="2:7" ht="15.75" customHeight="1" x14ac:dyDescent="0.2">
      <c r="B81" s="68"/>
      <c r="C81" s="69"/>
      <c r="D81" s="69"/>
      <c r="E81" s="69"/>
      <c r="F81" s="69"/>
      <c r="G81" s="70"/>
    </row>
    <row r="82" spans="2:7" ht="15.75" customHeight="1" x14ac:dyDescent="0.2"/>
    <row r="83" spans="2:7" ht="15.75" customHeight="1" x14ac:dyDescent="0.2">
      <c r="B83" s="3" t="s">
        <v>87</v>
      </c>
    </row>
    <row r="84" spans="2:7" ht="15.75" customHeight="1" x14ac:dyDescent="0.2">
      <c r="B84" s="3" t="s">
        <v>88</v>
      </c>
    </row>
    <row r="85" spans="2:7" ht="15.75" customHeight="1" x14ac:dyDescent="0.2"/>
    <row r="86" spans="2:7" ht="15.75" customHeight="1" x14ac:dyDescent="0.2"/>
    <row r="87" spans="2:7" ht="15.75" customHeight="1" x14ac:dyDescent="0.2"/>
    <row r="88" spans="2:7" ht="15.75" customHeight="1" x14ac:dyDescent="0.2"/>
    <row r="89" spans="2:7" ht="15.75" customHeight="1" x14ac:dyDescent="0.2"/>
    <row r="90" spans="2:7" ht="15.75" customHeight="1" x14ac:dyDescent="0.2"/>
    <row r="91" spans="2:7" ht="15.75" customHeight="1" x14ac:dyDescent="0.2"/>
    <row r="92" spans="2:7" ht="15.75" customHeight="1" x14ac:dyDescent="0.2"/>
    <row r="93" spans="2:7" ht="15.75" customHeight="1" x14ac:dyDescent="0.2"/>
    <row r="94" spans="2:7" ht="15.75" customHeight="1" x14ac:dyDescent="0.2"/>
    <row r="95" spans="2:7" ht="15.75" customHeight="1" x14ac:dyDescent="0.2"/>
    <row r="96" spans="2:7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6">
    <mergeCell ref="I67:J67"/>
    <mergeCell ref="B71:F71"/>
    <mergeCell ref="B74:G81"/>
    <mergeCell ref="B10:B11"/>
    <mergeCell ref="C10:C11"/>
    <mergeCell ref="H10:H11"/>
    <mergeCell ref="B12:F12"/>
    <mergeCell ref="E10:F10"/>
    <mergeCell ref="G10:G11"/>
    <mergeCell ref="I10:K10"/>
    <mergeCell ref="D4:F4"/>
    <mergeCell ref="B2:C2"/>
    <mergeCell ref="E2:G2"/>
    <mergeCell ref="B3:C3"/>
    <mergeCell ref="D3:F3"/>
    <mergeCell ref="D6:G8"/>
  </mergeCells>
  <hyperlinks>
    <hyperlink ref="B83" r:id="rId1"/>
    <hyperlink ref="B84" r:id="rId2"/>
  </hyperlinks>
  <pageMargins left="0.7" right="0.7" top="0.75" bottom="0.75" header="0" footer="0"/>
  <pageSetup orientation="landscape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Performance Year</vt:lpstr>
      <vt:lpstr>Baseline 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 Tunnessen;adapted by AASHE</dc:creator>
  <cp:lastModifiedBy>Microsoft Office User</cp:lastModifiedBy>
  <dcterms:created xsi:type="dcterms:W3CDTF">2012-01-04T21:58:31Z</dcterms:created>
  <dcterms:modified xsi:type="dcterms:W3CDTF">2019-06-27T15:55:05Z</dcterms:modified>
</cp:coreProperties>
</file>